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rshall\Dropbox\Next 10 Social Programs in Electric Rates\OriginalData\ferc_form_1\"/>
    </mc:Choice>
  </mc:AlternateContent>
  <xr:revisionPtr revIDLastSave="0" documentId="13_ncr:1_{F6249F39-A9AC-4C09-AE6C-F0D3D3DBED69}" xr6:coauthVersionLast="44" xr6:coauthVersionMax="44" xr10:uidLastSave="{00000000-0000-0000-0000-000000000000}"/>
  <bookViews>
    <workbookView xWindow="-108" yWindow="-108" windowWidth="23256" windowHeight="12576" firstSheet="1" activeTab="2" xr2:uid="{F2C2F283-E49E-40B6-B078-C8E33A86A2FA}"/>
  </bookViews>
  <sheets>
    <sheet name="__snloffice" sheetId="3" state="veryHidden" r:id="rId1"/>
    <sheet name="Sheet1" sheetId="1" r:id="rId2"/>
    <sheet name="cleaned" sheetId="2" r:id="rId3"/>
  </sheets>
  <externalReferences>
    <externalReference r:id="rId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 r="P2" i="1"/>
  <c r="AF2" i="1"/>
  <c r="AV2" i="1"/>
  <c r="BL2" i="1"/>
  <c r="CB2" i="1"/>
  <c r="CR2" i="1"/>
  <c r="DH2" i="1"/>
  <c r="DX2" i="1"/>
  <c r="EN2" i="1"/>
  <c r="FD2" i="1"/>
  <c r="FT2" i="1"/>
  <c r="GJ2" i="1"/>
  <c r="GZ2" i="1"/>
  <c r="HP2" i="1"/>
  <c r="IF2" i="1"/>
  <c r="IV2" i="1"/>
  <c r="JL2" i="1"/>
  <c r="KB2" i="1"/>
  <c r="M2" i="1"/>
  <c r="AC2" i="1"/>
  <c r="AS2" i="1"/>
  <c r="BI2" i="1"/>
  <c r="BY2" i="1"/>
  <c r="CO2" i="1"/>
  <c r="DE2" i="1"/>
  <c r="DU2" i="1"/>
  <c r="EK2" i="1"/>
  <c r="FA2" i="1"/>
  <c r="GC2" i="1"/>
  <c r="HI2" i="1"/>
  <c r="IO2" i="1"/>
  <c r="G2" i="1"/>
  <c r="W2" i="1"/>
  <c r="AM2" i="1"/>
  <c r="BC2" i="1"/>
  <c r="BS2" i="1"/>
  <c r="CI2" i="1"/>
  <c r="CY2" i="1"/>
  <c r="DO2" i="1"/>
  <c r="EE2" i="1"/>
  <c r="EU2" i="1"/>
  <c r="FK2" i="1"/>
  <c r="GA2" i="1"/>
  <c r="GQ2" i="1"/>
  <c r="HG2" i="1"/>
  <c r="HW2" i="1"/>
  <c r="IM2" i="1"/>
  <c r="JC2" i="1"/>
  <c r="JS2" i="1"/>
  <c r="FQ2" i="1"/>
  <c r="GW2" i="1"/>
  <c r="IC2" i="1"/>
  <c r="JI2" i="1"/>
  <c r="AX2" i="1"/>
  <c r="DJ2" i="1"/>
  <c r="FV2" i="1"/>
  <c r="IH2" i="1"/>
  <c r="KC2" i="1"/>
  <c r="BR2" i="1"/>
  <c r="ED2" i="1"/>
  <c r="HF2" i="1"/>
  <c r="J2" i="1"/>
  <c r="EH2" i="1"/>
  <c r="JF2" i="1"/>
  <c r="DF2" i="1"/>
  <c r="ID2" i="1"/>
  <c r="GP2" i="1"/>
  <c r="Z2" i="1"/>
  <c r="EX2" i="1"/>
  <c r="JQ2" i="1"/>
  <c r="CP2" i="1"/>
  <c r="HN2" i="1"/>
  <c r="AW2" i="1"/>
  <c r="CS2" i="1"/>
  <c r="DY2" i="1"/>
  <c r="FE2" i="1"/>
  <c r="GK2" i="1"/>
  <c r="IW2" i="1"/>
  <c r="AA2" i="1"/>
  <c r="AQ2" i="1"/>
  <c r="BW2" i="1"/>
  <c r="CM2" i="1"/>
  <c r="DS2" i="1"/>
  <c r="EY2" i="1"/>
  <c r="GE2" i="1"/>
  <c r="GU2" i="1"/>
  <c r="IA2" i="1"/>
  <c r="JG2" i="1"/>
  <c r="JW2" i="1"/>
  <c r="HE2" i="1"/>
  <c r="B2" i="1"/>
  <c r="DZ2" i="1"/>
  <c r="GL2" i="1"/>
  <c r="V2" i="1"/>
  <c r="CH2" i="1"/>
  <c r="HV2" i="1"/>
  <c r="FN2" i="1"/>
  <c r="JY2" i="1"/>
  <c r="JJ2" i="1"/>
  <c r="IL2" i="1"/>
  <c r="GD2" i="1"/>
  <c r="DV2" i="1"/>
  <c r="IT2" i="1"/>
  <c r="X2" i="1"/>
  <c r="BT2" i="1"/>
  <c r="CZ2" i="1"/>
  <c r="DP2" i="1"/>
  <c r="EV2" i="1"/>
  <c r="GB2" i="1"/>
  <c r="GR2" i="1"/>
  <c r="HX2" i="1"/>
  <c r="IN2" i="1"/>
  <c r="JT2" i="1"/>
  <c r="E2" i="1"/>
  <c r="AK2" i="1"/>
  <c r="BQ2" i="1"/>
  <c r="CG2" i="1"/>
  <c r="DM2" i="1"/>
  <c r="EC2" i="1"/>
  <c r="FM2" i="1"/>
  <c r="HY2" i="1"/>
  <c r="JE2" i="1"/>
  <c r="AE2" i="1"/>
  <c r="BK2" i="1"/>
  <c r="CA2" i="1"/>
  <c r="DG2" i="1"/>
  <c r="D2" i="1"/>
  <c r="T2" i="1"/>
  <c r="AJ2" i="1"/>
  <c r="AZ2" i="1"/>
  <c r="BP2" i="1"/>
  <c r="CF2" i="1"/>
  <c r="CV2" i="1"/>
  <c r="DL2" i="1"/>
  <c r="EB2" i="1"/>
  <c r="ER2" i="1"/>
  <c r="FH2" i="1"/>
  <c r="FX2" i="1"/>
  <c r="GN2" i="1"/>
  <c r="HD2" i="1"/>
  <c r="HT2" i="1"/>
  <c r="IJ2" i="1"/>
  <c r="IZ2" i="1"/>
  <c r="JP2" i="1"/>
  <c r="A2" i="1"/>
  <c r="Q2" i="1"/>
  <c r="AG2" i="1"/>
  <c r="BM2" i="1"/>
  <c r="CC2" i="1"/>
  <c r="DI2" i="1"/>
  <c r="EO2" i="1"/>
  <c r="HQ2" i="1"/>
  <c r="K2" i="1"/>
  <c r="BG2" i="1"/>
  <c r="DC2" i="1"/>
  <c r="EI2" i="1"/>
  <c r="FO2" i="1"/>
  <c r="HK2" i="1"/>
  <c r="IQ2" i="1"/>
  <c r="FY2" i="1"/>
  <c r="IK2" i="1"/>
  <c r="BN2" i="1"/>
  <c r="IX2" i="1"/>
  <c r="ET2" i="1"/>
  <c r="AP2" i="1"/>
  <c r="EL2" i="1"/>
  <c r="BF2" i="1"/>
  <c r="N2" i="1"/>
  <c r="H2" i="1"/>
  <c r="AN2" i="1"/>
  <c r="BD2" i="1"/>
  <c r="CJ2" i="1"/>
  <c r="EF2" i="1"/>
  <c r="FL2" i="1"/>
  <c r="HH2" i="1"/>
  <c r="JD2" i="1"/>
  <c r="U2" i="1"/>
  <c r="BA2" i="1"/>
  <c r="CW2" i="1"/>
  <c r="ES2" i="1"/>
  <c r="GS2" i="1"/>
  <c r="O2" i="1"/>
  <c r="AU2" i="1"/>
  <c r="CQ2" i="1"/>
  <c r="DW2" i="1"/>
  <c r="L2" i="1"/>
  <c r="BX2" i="1"/>
  <c r="EJ2" i="1"/>
  <c r="GV2" i="1"/>
  <c r="JH2" i="1"/>
  <c r="AO2" i="1"/>
  <c r="DA2" i="1"/>
  <c r="FU2" i="1"/>
  <c r="S2" i="1"/>
  <c r="CE2" i="1"/>
  <c r="EM2" i="1"/>
  <c r="FS2" i="1"/>
  <c r="GY2" i="1"/>
  <c r="IE2" i="1"/>
  <c r="JK2" i="1"/>
  <c r="GG2" i="1"/>
  <c r="IS2" i="1"/>
  <c r="CD2" i="1"/>
  <c r="HB2" i="1"/>
  <c r="AL2" i="1"/>
  <c r="FJ2" i="1"/>
  <c r="BV2" i="1"/>
  <c r="AD2" i="1"/>
  <c r="JZ2" i="1"/>
  <c r="CL2" i="1"/>
  <c r="AT2" i="1"/>
  <c r="JR2" i="1"/>
  <c r="FP2" i="1"/>
  <c r="BU2" i="1"/>
  <c r="AY2" i="1"/>
  <c r="FC2" i="1"/>
  <c r="HO2" i="1"/>
  <c r="KA2" i="1"/>
  <c r="R2" i="1"/>
  <c r="JM2" i="1"/>
  <c r="JN2" i="1"/>
  <c r="GT2" i="1"/>
  <c r="JB2" i="1"/>
  <c r="FB2" i="1"/>
  <c r="DT2" i="1"/>
  <c r="IR2" i="1"/>
  <c r="CK2" i="1"/>
  <c r="C2" i="1"/>
  <c r="EA2" i="1"/>
  <c r="FG2" i="1"/>
  <c r="HS2" i="1"/>
  <c r="FI2" i="1"/>
  <c r="AH2" i="1"/>
  <c r="JU2" i="1"/>
  <c r="KD2" i="1"/>
  <c r="GX2" i="1"/>
  <c r="JV2" i="1"/>
  <c r="GH2" i="1"/>
  <c r="AB2" i="1"/>
  <c r="CN2" i="1"/>
  <c r="EZ2" i="1"/>
  <c r="HL2" i="1"/>
  <c r="JX2" i="1"/>
  <c r="BE2" i="1"/>
  <c r="DQ2" i="1"/>
  <c r="HA2" i="1"/>
  <c r="AI2" i="1"/>
  <c r="CU2" i="1"/>
  <c r="EQ2" i="1"/>
  <c r="FW2" i="1"/>
  <c r="HC2" i="1"/>
  <c r="II2" i="1"/>
  <c r="JO2" i="1"/>
  <c r="GO2" i="1"/>
  <c r="JA2" i="1"/>
  <c r="CT2" i="1"/>
  <c r="HR2" i="1"/>
  <c r="BB2" i="1"/>
  <c r="FZ2" i="1"/>
  <c r="DB2" i="1"/>
  <c r="BJ2" i="1"/>
  <c r="F2" i="1"/>
  <c r="DR2" i="1"/>
  <c r="BZ2" i="1"/>
  <c r="AR2" i="1"/>
  <c r="DD2" i="1"/>
  <c r="IB2" i="1"/>
  <c r="I2" i="1"/>
  <c r="EG2" i="1"/>
  <c r="IG2" i="1"/>
  <c r="DK2" i="1"/>
  <c r="GI2" i="1"/>
  <c r="IU2" i="1"/>
  <c r="HM2" i="1"/>
  <c r="EP2" i="1"/>
  <c r="CX2" i="1"/>
  <c r="FR2" i="1"/>
  <c r="HJ2" i="1"/>
  <c r="BH2" i="1"/>
  <c r="GF2" i="1"/>
  <c r="Y2" i="1"/>
  <c r="EW2" i="1"/>
  <c r="BO2" i="1"/>
  <c r="GM2" i="1"/>
  <c r="IY2" i="1"/>
  <c r="HU2" i="1"/>
  <c r="FF2" i="1"/>
  <c r="DN2" i="1"/>
  <c r="HZ2" i="1"/>
  <c r="IP2" i="1"/>
</calcChain>
</file>

<file path=xl/sharedStrings.xml><?xml version="1.0" encoding="utf-8"?>
<sst xmlns="http://schemas.openxmlformats.org/spreadsheetml/2006/main" count="24059" uniqueCount="470">
  <si>
    <t>AEP Texas Central Company</t>
  </si>
  <si>
    <t>AEP Texas Inc.</t>
  </si>
  <si>
    <t>AEP Texas North Company</t>
  </si>
  <si>
    <t>Alabama Power Company</t>
  </si>
  <si>
    <t>Alaska Electric Light and Power Company</t>
  </si>
  <si>
    <t>ALLETE (Minnesota Power)</t>
  </si>
  <si>
    <t>Ameren Illinois Company</t>
  </si>
  <si>
    <t>Appalachian Power Company</t>
  </si>
  <si>
    <t>Arizona Public Service Company</t>
  </si>
  <si>
    <t>Atlantic City Electric Company</t>
  </si>
  <si>
    <t>Avista Corporation</t>
  </si>
  <si>
    <t>Baltimore Gas and Electric Company</t>
  </si>
  <si>
    <t>Black Hills Colorado Electric, Inc.</t>
  </si>
  <si>
    <t>Black Hills Power, Inc.</t>
  </si>
  <si>
    <t>CenterPoint Energy Houston Electric, LLC</t>
  </si>
  <si>
    <t>Central Hudson Gas &amp; Electric Corporation</t>
  </si>
  <si>
    <t>Central Maine Power Company</t>
  </si>
  <si>
    <t>Chesapeake Utilities Corporation</t>
  </si>
  <si>
    <t>Cheyenne Light, Fuel and Power Company</t>
  </si>
  <si>
    <t>Cleco Power LLC</t>
  </si>
  <si>
    <t>Cleveland Electric Illuminating Company</t>
  </si>
  <si>
    <t>Commonwealth Edison Company</t>
  </si>
  <si>
    <t>Connecticut Light and Power Company</t>
  </si>
  <si>
    <t>Consolidated Edison Company of New York, Inc.</t>
  </si>
  <si>
    <t>Consolidated Water Power Company</t>
  </si>
  <si>
    <t>Consumers Energy Company</t>
  </si>
  <si>
    <t>Dayton Power and Light Company</t>
  </si>
  <si>
    <t>Delmarva Power &amp; Light Company</t>
  </si>
  <si>
    <t>Dominion Energy South Carolina, Inc.</t>
  </si>
  <si>
    <t>DTE Electric Company</t>
  </si>
  <si>
    <t>Duke Energy Carolinas, LLC</t>
  </si>
  <si>
    <t>Duke Energy Florida, LLC</t>
  </si>
  <si>
    <t>Duke Energy Indiana, LLC</t>
  </si>
  <si>
    <t>Duke Energy Kentucky, Inc.</t>
  </si>
  <si>
    <t>Duke Energy Ohio, Inc.</t>
  </si>
  <si>
    <t>Duke Energy Progress, LLC</t>
  </si>
  <si>
    <t>Duquesne Light Company</t>
  </si>
  <si>
    <t>El Paso Electric Company</t>
  </si>
  <si>
    <t>Empire District Electric Company</t>
  </si>
  <si>
    <t>Entergy Arkansas, LLC</t>
  </si>
  <si>
    <t>Entergy Louisiana, LLC</t>
  </si>
  <si>
    <t>Entergy Mississippi, LLC</t>
  </si>
  <si>
    <t>Entergy New Orleans, LLC</t>
  </si>
  <si>
    <t>Entergy Texas, Inc.</t>
  </si>
  <si>
    <t>Evergy Kansas South, Inc.</t>
  </si>
  <si>
    <t>Evergy Metro, Inc.</t>
  </si>
  <si>
    <t>Evergy Missouri West, Inc.</t>
  </si>
  <si>
    <t>Fitchburg Gas and Electric Light Company</t>
  </si>
  <si>
    <t>Florida Power &amp; Light Company</t>
  </si>
  <si>
    <t>Florida Public Utilities Company</t>
  </si>
  <si>
    <t>Georgia Power Company</t>
  </si>
  <si>
    <t>Golden State Water Company</t>
  </si>
  <si>
    <t>Green Mountain Power Corporation</t>
  </si>
  <si>
    <t>GridLiance High Plains LLC</t>
  </si>
  <si>
    <t>Gulf Power Company</t>
  </si>
  <si>
    <t>Hawaii Electric Light Company, Inc.</t>
  </si>
  <si>
    <t>Hawaiian Electric Company, Inc.</t>
  </si>
  <si>
    <t>Idaho Power Company</t>
  </si>
  <si>
    <t>Indiana Michigan Power Company</t>
  </si>
  <si>
    <t>Indianapolis Power &amp; Light Company</t>
  </si>
  <si>
    <t>Interstate Power and Light Company</t>
  </si>
  <si>
    <t>ITC Interconnection LLC</t>
  </si>
  <si>
    <t>Jersey Central Power &amp; Light Company</t>
  </si>
  <si>
    <t>Kentucky Power Company</t>
  </si>
  <si>
    <t>Kentucky Utilities Company</t>
  </si>
  <si>
    <t>Kingsport Power Company</t>
  </si>
  <si>
    <t>Liberty Utilities (Granite State Electric) Corp.</t>
  </si>
  <si>
    <t>Lockhart Power Company</t>
  </si>
  <si>
    <t>Louisville Gas and Electric Company</t>
  </si>
  <si>
    <t>Madison Gas and Electric Company</t>
  </si>
  <si>
    <t>Massachusetts Electric Company</t>
  </si>
  <si>
    <t>Maui Electric Company, Limited</t>
  </si>
  <si>
    <t>MDU Resources Group Inc.</t>
  </si>
  <si>
    <t>Metropolitan Edison Company</t>
  </si>
  <si>
    <t>MidAmerican Energy Company</t>
  </si>
  <si>
    <t>Mississippi Power Company</t>
  </si>
  <si>
    <t>Monongahela Power Company</t>
  </si>
  <si>
    <t>Mt. Carmel Public Utility Company</t>
  </si>
  <si>
    <t>Nantucket Electric Co.</t>
  </si>
  <si>
    <t>Narragansett Electric Company</t>
  </si>
  <si>
    <t>Nevada Power Company</t>
  </si>
  <si>
    <t>New York State Electric &amp; Gas Corporation</t>
  </si>
  <si>
    <t>New York Transco LLC</t>
  </si>
  <si>
    <t>Niagara Mohawk Power Corporation</t>
  </si>
  <si>
    <t>North Central Power Co., Inc.</t>
  </si>
  <si>
    <t>Northern Indiana Public Service Company</t>
  </si>
  <si>
    <t>Northern States Power Company - MN</t>
  </si>
  <si>
    <t>Northern States Power Company - WI</t>
  </si>
  <si>
    <t>NorthWestern Corporation</t>
  </si>
  <si>
    <t>Northwestern Wisconsin Electric Company</t>
  </si>
  <si>
    <t>NSTAR Electric Company</t>
  </si>
  <si>
    <t>Ohio Edison Company</t>
  </si>
  <si>
    <t>Ohio Power Company</t>
  </si>
  <si>
    <t>Oklahoma Gas and Electric Company</t>
  </si>
  <si>
    <t>Oncor Electric Delivery Company LLC</t>
  </si>
  <si>
    <t>Orange and Rockland Utilities, Inc.</t>
  </si>
  <si>
    <t>Otter Tail Power Company</t>
  </si>
  <si>
    <t>Pacific Gas and Electric Company</t>
  </si>
  <si>
    <t>PacifiCorp</t>
  </si>
  <si>
    <t>PECO Energy Co.</t>
  </si>
  <si>
    <t>Pennsylvania Electric Company</t>
  </si>
  <si>
    <t>Pennsylvania Power Company</t>
  </si>
  <si>
    <t>Pike County Light and Power Company</t>
  </si>
  <si>
    <t>Pioneer Power and Light Company</t>
  </si>
  <si>
    <t>Portland General Electric Company</t>
  </si>
  <si>
    <t>Potomac Edison Company</t>
  </si>
  <si>
    <t>Potomac Electric Power Company</t>
  </si>
  <si>
    <t>PPL Electric Utilities Corporation</t>
  </si>
  <si>
    <t>Public Service Company of Colorado</t>
  </si>
  <si>
    <t>Public Service Company of New Hampshire</t>
  </si>
  <si>
    <t>Public Service Company of New Mexico</t>
  </si>
  <si>
    <t>Public Service Company of Oklahoma</t>
  </si>
  <si>
    <t>Public Service Electric and Gas Company</t>
  </si>
  <si>
    <t>Puget Sound Energy, Inc.</t>
  </si>
  <si>
    <t>Rochester Gas and Electric Corporation</t>
  </si>
  <si>
    <t>Rockland Electric Company</t>
  </si>
  <si>
    <t>San Diego Gas &amp; Electric Company</t>
  </si>
  <si>
    <t>Sharyland Utilities, LLC</t>
  </si>
  <si>
    <t>Sierra Pacific Power Company</t>
  </si>
  <si>
    <t>Southern California Edison Company</t>
  </si>
  <si>
    <t>Southern Indiana Gas and Electric Company</t>
  </si>
  <si>
    <t>Southwestern Electric Power Company</t>
  </si>
  <si>
    <t>Southwestern Public Service Company</t>
  </si>
  <si>
    <t>Superior Water, Light and Power Company</t>
  </si>
  <si>
    <t>Tampa Electric Company</t>
  </si>
  <si>
    <t>Texas-New Mexico Power Company</t>
  </si>
  <si>
    <t>Toledo Edison Company</t>
  </si>
  <si>
    <t>Transource Maryland, LLC</t>
  </si>
  <si>
    <t>Transource Pennsylvania, LLC</t>
  </si>
  <si>
    <t>Tucson Electric Power Company</t>
  </si>
  <si>
    <t>UGI Utilities, Inc.</t>
  </si>
  <si>
    <t>Union Electric Company</t>
  </si>
  <si>
    <t>United Illuminating Company</t>
  </si>
  <si>
    <t>Unitil Energy Systems, Inc.</t>
  </si>
  <si>
    <t>UNS Electric, Inc.</t>
  </si>
  <si>
    <t>Upper Michigan Energy Resources Corporation</t>
  </si>
  <si>
    <t>Upper Peninsula Power Company</t>
  </si>
  <si>
    <t>Versant Power</t>
  </si>
  <si>
    <t>Virginia Electric and Power Company</t>
  </si>
  <si>
    <t>West Penn Power Company</t>
  </si>
  <si>
    <t>Westar Energy (KPL)</t>
  </si>
  <si>
    <t>Western Massachusetts Electric Company</t>
  </si>
  <si>
    <t>Wheeling Power Company</t>
  </si>
  <si>
    <t>Wisconsin Electric Power Company</t>
  </si>
  <si>
    <t>Wisconsin Power and Light Company</t>
  </si>
  <si>
    <t>Wisconsin Public Service Corporation</t>
  </si>
  <si>
    <t>2019Y</t>
  </si>
  <si>
    <t>2018Y</t>
  </si>
  <si>
    <t>2017Y</t>
  </si>
  <si>
    <t>2016Y</t>
  </si>
  <si>
    <t>2015Y</t>
  </si>
  <si>
    <t>2014Y</t>
  </si>
  <si>
    <t>2013Y</t>
  </si>
  <si>
    <t>2012Y</t>
  </si>
  <si>
    <t>2011Y</t>
  </si>
  <si>
    <t>2010Y</t>
  </si>
  <si>
    <t>2009Y</t>
  </si>
  <si>
    <t>2008Y</t>
  </si>
  <si>
    <t>2007Y</t>
  </si>
  <si>
    <t>2006Y</t>
  </si>
  <si>
    <t>2005Y</t>
  </si>
  <si>
    <t>2004Y</t>
  </si>
  <si>
    <t>2003Y</t>
  </si>
  <si>
    <t>2002Y</t>
  </si>
  <si>
    <t>2001Y</t>
  </si>
  <si>
    <t>2000Y</t>
  </si>
  <si>
    <t>1999Y</t>
  </si>
  <si>
    <t>1998Y</t>
  </si>
  <si>
    <t>1997Y</t>
  </si>
  <si>
    <t>1996Y</t>
  </si>
  <si>
    <t>1995Y</t>
  </si>
  <si>
    <t>1994Y</t>
  </si>
  <si>
    <t>1993Y</t>
  </si>
  <si>
    <t>1992Y</t>
  </si>
  <si>
    <t>1991Y</t>
  </si>
  <si>
    <t>1990Y</t>
  </si>
  <si>
    <t>1989Y</t>
  </si>
  <si>
    <t>1988Y</t>
  </si>
  <si>
    <t>NA</t>
  </si>
  <si>
    <t xml:space="preserve">Company Name </t>
  </si>
  <si>
    <t xml:space="preserve">SNL Institution Key </t>
  </si>
  <si>
    <t>Residential Electric Volume, Total (MWh) 2019</t>
  </si>
  <si>
    <t>Residential Electric Volume, Total (MWh) 2018</t>
  </si>
  <si>
    <t>Residential Electric Volume, Total (MWh) 2017</t>
  </si>
  <si>
    <t>Residential Electric Volume, Total (MWh) 2016</t>
  </si>
  <si>
    <t>Residential Electric Volume, Total (MWh) 2015</t>
  </si>
  <si>
    <t>Residential Electric Volume, Total (MWh) 2014</t>
  </si>
  <si>
    <t>Residential Electric Volume, Total (MWh) 2013</t>
  </si>
  <si>
    <t>Residential Electric Volume, Total (MWh) 2012</t>
  </si>
  <si>
    <t>Residential Electric Volume, Total (MWh) 2011</t>
  </si>
  <si>
    <t>Residential Electric Volume, Total (MWh) 2010</t>
  </si>
  <si>
    <t>Residential Electric Volume, Total (MWh) 2009</t>
  </si>
  <si>
    <t>Residential Electric Volume, Total (MWh) 2008</t>
  </si>
  <si>
    <t>Residential Electric Volume, Total (MWh) 2007</t>
  </si>
  <si>
    <t>Residential Electric Volume, Total (MWh) 2006</t>
  </si>
  <si>
    <t>Residential Electric Volume, Total (MWh) 2005</t>
  </si>
  <si>
    <t>Residential Electric Volume, Total (MWh) 2004</t>
  </si>
  <si>
    <t>Residential Electric Volume, Total (MWh) 2003</t>
  </si>
  <si>
    <t>Residential Electric Volume, Total (MWh) 2002</t>
  </si>
  <si>
    <t>Residential Electric Volume, Total (MWh) 2001</t>
  </si>
  <si>
    <t>Residential Electric Volume, Total (MWh) 2000</t>
  </si>
  <si>
    <t>Residential Electric Volume, Total (MWh) 1999</t>
  </si>
  <si>
    <t>Residential Electric Volume, Total (MWh) 1998</t>
  </si>
  <si>
    <t>Residential Electric Volume, Total (MWh) 1997</t>
  </si>
  <si>
    <t>Residential Electric Volume, Total (MWh) 1996</t>
  </si>
  <si>
    <t>Residential Electric Volume, Total (MWh) 1995</t>
  </si>
  <si>
    <t>Residential Electric Volume, Total (MWh) 1994</t>
  </si>
  <si>
    <t>Residential Electric Volume, Total (MWh) 1993</t>
  </si>
  <si>
    <t>Residential Electric Volume, Total (MWh) 1992</t>
  </si>
  <si>
    <t>Residential Electric Volume, Total (MWh) 1991</t>
  </si>
  <si>
    <t>Residential Electric Volume, Total (MWh) 1990</t>
  </si>
  <si>
    <t>Residential Electric Volume, Total (MWh) 1989</t>
  </si>
  <si>
    <t>Residential Electric Volume, Total (MWh) 1988</t>
  </si>
  <si>
    <t>Total Retail Electric Volume, Total (MWh) 2019</t>
  </si>
  <si>
    <t>Total Retail Electric Volume, Total (MWh) 2018</t>
  </si>
  <si>
    <t>Total Retail Electric Volume, Total (MWh) 2017</t>
  </si>
  <si>
    <t>Total Retail Electric Volume, Total (MWh) 2016</t>
  </si>
  <si>
    <t>Total Retail Electric Volume, Total (MWh) 2015</t>
  </si>
  <si>
    <t>Total Retail Electric Volume, Total (MWh) 2014</t>
  </si>
  <si>
    <t>Total Retail Electric Volume, Total (MWh) 2013</t>
  </si>
  <si>
    <t>Total Retail Electric Volume, Total (MWh) 2012</t>
  </si>
  <si>
    <t>Total Retail Electric Volume, Total (MWh) 2011</t>
  </si>
  <si>
    <t>Total Retail Electric Volume, Total (MWh) 2010</t>
  </si>
  <si>
    <t>Total Retail Electric Volume, Total (MWh) 2009</t>
  </si>
  <si>
    <t>Total Retail Electric Volume, Total (MWh) 2008</t>
  </si>
  <si>
    <t>Total Retail Electric Volume, Total (MWh) 2007</t>
  </si>
  <si>
    <t>Total Retail Electric Volume, Total (MWh) 2006</t>
  </si>
  <si>
    <t>Total Retail Electric Volume, Total (MWh) 2005</t>
  </si>
  <si>
    <t>Total Retail Electric Volume, Total (MWh) 2004</t>
  </si>
  <si>
    <t>Total Retail Electric Volume, Total (MWh) 2003</t>
  </si>
  <si>
    <t>Total Retail Electric Volume, Total (MWh) 2002</t>
  </si>
  <si>
    <t>Total Retail Electric Volume, Total (MWh) 2001</t>
  </si>
  <si>
    <t>Total Retail Electric Volume, Total (MWh) 2000</t>
  </si>
  <si>
    <t>Total Retail Electric Volume, Total (MWh) 1999</t>
  </si>
  <si>
    <t>Total Retail Electric Volume, Total (MWh) 1998</t>
  </si>
  <si>
    <t>Total Retail Electric Volume, Total (MWh) 1997</t>
  </si>
  <si>
    <t>Total Retail Electric Volume, Total (MWh) 1996</t>
  </si>
  <si>
    <t>Total Retail Electric Volume, Total (MWh) 1995</t>
  </si>
  <si>
    <t>Total Retail Electric Volume, Total (MWh) 1994</t>
  </si>
  <si>
    <t>Total Retail Electric Volume, Total (MWh) 1993</t>
  </si>
  <si>
    <t>Total Retail Electric Volume, Total (MWh) 1992</t>
  </si>
  <si>
    <t>Total Retail Electric Volume, Total (MWh) 1991</t>
  </si>
  <si>
    <t>Total Retail Electric Volume, Total (MWh) 1990</t>
  </si>
  <si>
    <t>Total Retail Electric Volume, Total (MWh) 1989</t>
  </si>
  <si>
    <t>Total Retail Electric Volume, Total (MWh) 1988</t>
  </si>
  <si>
    <t>Total Sales of Electricity Volume (MWh) 2019</t>
  </si>
  <si>
    <t>Total Sales of Electricity Volume (MWh) 2018</t>
  </si>
  <si>
    <t>Total Sales of Electricity Volume (MWh) 2017</t>
  </si>
  <si>
    <t>Total Sales of Electricity Volume (MWh) 2016</t>
  </si>
  <si>
    <t>Total Sales of Electricity Volume (MWh) 2015</t>
  </si>
  <si>
    <t>Total Sales of Electricity Volume (MWh) 2014</t>
  </si>
  <si>
    <t>Total Sales of Electricity Volume (MWh) 2013</t>
  </si>
  <si>
    <t>Total Sales of Electricity Volume (MWh) 2012</t>
  </si>
  <si>
    <t>Total Sales of Electricity Volume (MWh) 2011</t>
  </si>
  <si>
    <t>Total Sales of Electricity Volume (MWh) 2010</t>
  </si>
  <si>
    <t>Total Sales of Electricity Volume (MWh) 2009</t>
  </si>
  <si>
    <t>Total Sales of Electricity Volume (MWh) 2008</t>
  </si>
  <si>
    <t>Total Sales of Electricity Volume (MWh) 2007</t>
  </si>
  <si>
    <t>Total Sales of Electricity Volume (MWh) 2006</t>
  </si>
  <si>
    <t>Total Sales of Electricity Volume (MWh) 2005</t>
  </si>
  <si>
    <t>Total Sales of Electricity Volume (MWh) 2004</t>
  </si>
  <si>
    <t>Total Sales of Electricity Volume (MWh) 2003</t>
  </si>
  <si>
    <t>Total Sales of Electricity Volume (MWh) 2002</t>
  </si>
  <si>
    <t>Total Sales of Electricity Volume (MWh) 2001</t>
  </si>
  <si>
    <t>Total Sales of Electricity Volume (MWh) 2000</t>
  </si>
  <si>
    <t>Total Sales of Electricity Volume (MWh) 1999</t>
  </si>
  <si>
    <t>Total Sales of Electricity Volume (MWh) 1998</t>
  </si>
  <si>
    <t>Total Sales of Electricity Volume (MWh) 1997</t>
  </si>
  <si>
    <t>Total Sales of Electricity Volume (MWh) 1996</t>
  </si>
  <si>
    <t>Total Sales of Electricity Volume (MWh) 1995</t>
  </si>
  <si>
    <t>Total Sales of Electricity Volume (MWh) 1994</t>
  </si>
  <si>
    <t>Total Sales of Electricity Volume (MWh) 1993</t>
  </si>
  <si>
    <t>Total Sales of Electricity Volume (MWh) 1992</t>
  </si>
  <si>
    <t>Total Sales of Electricity Volume (MWh) 1991</t>
  </si>
  <si>
    <t>Total Sales of Electricity Volume (MWh) 1990</t>
  </si>
  <si>
    <t>Total Sales of Electricity Volume (MWh) 1989</t>
  </si>
  <si>
    <t>Total Sales of Electricity Volume (MWh) 1988</t>
  </si>
  <si>
    <t>Residential Electric Price, Bundled (¢/kWh) 2019</t>
  </si>
  <si>
    <t>Residential Electric Price, Bundled (¢/kWh) 2018</t>
  </si>
  <si>
    <t>Residential Electric Price, Bundled (¢/kWh) 2017</t>
  </si>
  <si>
    <t>Residential Electric Price, Bundled (¢/kWh) 2016</t>
  </si>
  <si>
    <t>Residential Electric Price, Bundled (¢/kWh) 2015</t>
  </si>
  <si>
    <t>Residential Electric Price, Bundled (¢/kWh) 2014</t>
  </si>
  <si>
    <t>Residential Electric Price, Bundled (¢/kWh) 2013</t>
  </si>
  <si>
    <t>Residential Electric Price, Bundled (¢/kWh) 2012</t>
  </si>
  <si>
    <t>Residential Electric Price, Bundled (¢/kWh) 2011</t>
  </si>
  <si>
    <t>Residential Electric Price, Bundled (¢/kWh) 2010</t>
  </si>
  <si>
    <t>Residential Electric Price, Bundled (¢/kWh) 2009</t>
  </si>
  <si>
    <t>Residential Electric Price, Bundled (¢/kWh) 2008</t>
  </si>
  <si>
    <t>Residential Electric Price, Bundled (¢/kWh) 2007</t>
  </si>
  <si>
    <t>Residential Electric Price, Bundled (¢/kWh) 2006</t>
  </si>
  <si>
    <t>Residential Electric Price, Bundled (¢/kWh) 2005</t>
  </si>
  <si>
    <t>Residential Electric Price, Bundled (¢/kWh) 2004</t>
  </si>
  <si>
    <t>Residential Electric Price, Bundled (¢/kWh) 2003</t>
  </si>
  <si>
    <t>Residential Electric Price, Bundled (¢/kWh) 2002</t>
  </si>
  <si>
    <t>Residential Electric Price, Bundled (¢/kWh) 2001</t>
  </si>
  <si>
    <t>Residential Electric Price, Bundled (¢/kWh) 2000</t>
  </si>
  <si>
    <t>Residential Electric Price, Bundled (¢/kWh) 1999</t>
  </si>
  <si>
    <t>Residential Electric Price, Bundled (¢/kWh) 1998</t>
  </si>
  <si>
    <t>Residential Electric Price, Bundled (¢/kWh) 1997</t>
  </si>
  <si>
    <t>Residential Electric Price, Bundled (¢/kWh) 1996</t>
  </si>
  <si>
    <t>Residential Electric Price, Bundled (¢/kWh) 1995</t>
  </si>
  <si>
    <t>Residential Electric Price, Bundled (¢/kWh) 1994</t>
  </si>
  <si>
    <t>Residential Electric Price, Bundled (¢/kWh) 1993</t>
  </si>
  <si>
    <t>Residential Electric Price, Bundled (¢/kWh) 1992</t>
  </si>
  <si>
    <t>Residential Electric Price, Bundled (¢/kWh) 1991</t>
  </si>
  <si>
    <t>Residential Electric Price, Bundled (¢/kWh) 1990</t>
  </si>
  <si>
    <t>Residential Electric Price, Bundled (¢/kWh) 1989</t>
  </si>
  <si>
    <t>Residential Electric Price, Bundled (¢/kWh) 1988</t>
  </si>
  <si>
    <t>Total Retail Electric Price, Bundled (¢/kWh) 2019</t>
  </si>
  <si>
    <t>Total Retail Electric Price, Bundled (¢/kWh) 2018</t>
  </si>
  <si>
    <t>Total Retail Electric Price, Bundled (¢/kWh) 2017</t>
  </si>
  <si>
    <t>Total Retail Electric Price, Bundled (¢/kWh) 2016</t>
  </si>
  <si>
    <t>Total Retail Electric Price, Bundled (¢/kWh) 2015</t>
  </si>
  <si>
    <t>Total Retail Electric Price, Bundled (¢/kWh) 2014</t>
  </si>
  <si>
    <t>Total Retail Electric Price, Bundled (¢/kWh) 2013</t>
  </si>
  <si>
    <t>Total Retail Electric Price, Bundled (¢/kWh) 2012</t>
  </si>
  <si>
    <t>Total Retail Electric Price, Bundled (¢/kWh) 2011</t>
  </si>
  <si>
    <t>Total Retail Electric Price, Bundled (¢/kWh) 2010</t>
  </si>
  <si>
    <t>Total Retail Electric Price, Bundled (¢/kWh) 2009</t>
  </si>
  <si>
    <t>Total Retail Electric Price, Bundled (¢/kWh) 2008</t>
  </si>
  <si>
    <t>Total Retail Electric Price, Bundled (¢/kWh) 2007</t>
  </si>
  <si>
    <t>Total Retail Electric Price, Bundled (¢/kWh) 2006</t>
  </si>
  <si>
    <t>Total Retail Electric Price, Bundled (¢/kWh) 2005</t>
  </si>
  <si>
    <t>Total Retail Electric Price, Bundled (¢/kWh) 2004</t>
  </si>
  <si>
    <t>Total Retail Electric Price, Bundled (¢/kWh) 2003</t>
  </si>
  <si>
    <t>Total Retail Electric Price, Bundled (¢/kWh) 2002</t>
  </si>
  <si>
    <t>Total Retail Electric Price, Bundled (¢/kWh) 2001</t>
  </si>
  <si>
    <t>Total Retail Electric Price, Bundled (¢/kWh) 2000</t>
  </si>
  <si>
    <t>Total Retail Electric Price, Bundled (¢/kWh) 1999</t>
  </si>
  <si>
    <t>Total Retail Electric Price, Bundled (¢/kWh) 1998</t>
  </si>
  <si>
    <t>Total Retail Electric Price, Bundled (¢/kWh) 1997</t>
  </si>
  <si>
    <t>Total Retail Electric Price, Bundled (¢/kWh) 1996</t>
  </si>
  <si>
    <t>Total Retail Electric Price, Bundled (¢/kWh) 1995</t>
  </si>
  <si>
    <t>Total Retail Electric Price, Bundled (¢/kWh) 1994</t>
  </si>
  <si>
    <t>Total Retail Electric Price, Bundled (¢/kWh) 1993</t>
  </si>
  <si>
    <t>Total Retail Electric Price, Bundled (¢/kWh) 1992</t>
  </si>
  <si>
    <t>Total Retail Electric Price, Bundled (¢/kWh) 1991</t>
  </si>
  <si>
    <t>Total Retail Electric Price, Bundled (¢/kWh) 1990</t>
  </si>
  <si>
    <t>Total Retail Electric Price, Bundled (¢/kWh) 1989</t>
  </si>
  <si>
    <t>Total Retail Electric Price, Bundled (¢/kWh) 1988</t>
  </si>
  <si>
    <t>Residential Electric Price, Total (¢/kWh) 2019</t>
  </si>
  <si>
    <t>Residential Electric Price, Total (¢/kWh) 2018</t>
  </si>
  <si>
    <t>Residential Electric Price, Total (¢/kWh) 2017</t>
  </si>
  <si>
    <t>Residential Electric Price, Total (¢/kWh) 2016</t>
  </si>
  <si>
    <t>Residential Electric Price, Total (¢/kWh) 2015</t>
  </si>
  <si>
    <t>Residential Electric Price, Total (¢/kWh) 2014</t>
  </si>
  <si>
    <t>Residential Electric Price, Total (¢/kWh) 2013</t>
  </si>
  <si>
    <t>Residential Electric Price, Total (¢/kWh) 2012</t>
  </si>
  <si>
    <t>Residential Electric Price, Total (¢/kWh) 2011</t>
  </si>
  <si>
    <t>Residential Electric Price, Total (¢/kWh) 2010</t>
  </si>
  <si>
    <t>Residential Electric Price, Total (¢/kWh) 2009</t>
  </si>
  <si>
    <t>Residential Electric Price, Total (¢/kWh) 2008</t>
  </si>
  <si>
    <t>Residential Electric Price, Total (¢/kWh) 2007</t>
  </si>
  <si>
    <t>Residential Electric Price, Total (¢/kWh) 2006</t>
  </si>
  <si>
    <t>Residential Electric Price, Total (¢/kWh) 2005</t>
  </si>
  <si>
    <t>Residential Electric Price, Total (¢/kWh) 2004</t>
  </si>
  <si>
    <t>Residential Electric Price, Total (¢/kWh) 2003</t>
  </si>
  <si>
    <t>Residential Electric Price, Total (¢/kWh) 2002</t>
  </si>
  <si>
    <t>Residential Electric Price, Total (¢/kWh) 2001</t>
  </si>
  <si>
    <t>Residential Electric Price, Total (¢/kWh) 2000</t>
  </si>
  <si>
    <t>Residential Electric Price, Total (¢/kWh) 1999</t>
  </si>
  <si>
    <t>Residential Electric Price, Total (¢/kWh) 1998</t>
  </si>
  <si>
    <t>Residential Electric Price, Total (¢/kWh) 1997</t>
  </si>
  <si>
    <t>Residential Electric Price, Total (¢/kWh) 1996</t>
  </si>
  <si>
    <t>Residential Electric Price, Total (¢/kWh) 1995</t>
  </si>
  <si>
    <t>Residential Electric Price, Total (¢/kWh) 1994</t>
  </si>
  <si>
    <t>Residential Electric Price, Total (¢/kWh) 1993</t>
  </si>
  <si>
    <t>Residential Electric Price, Total (¢/kWh) 1992</t>
  </si>
  <si>
    <t>Residential Electric Price, Total (¢/kWh) 1991</t>
  </si>
  <si>
    <t>Residential Electric Price, Total (¢/kWh) 1990</t>
  </si>
  <si>
    <t>Residential Electric Price, Total (¢/kWh) 1989</t>
  </si>
  <si>
    <t>Residential Electric Price, Total (¢/kWh) 1988</t>
  </si>
  <si>
    <t>Total Retail Electric Price, Total (¢/kWh) 2019</t>
  </si>
  <si>
    <t>Total Retail Electric Price, Total (¢/kWh) 2018</t>
  </si>
  <si>
    <t>Total Retail Electric Price, Total (¢/kWh) 2017</t>
  </si>
  <si>
    <t>Total Retail Electric Price, Total (¢/kWh) 2016</t>
  </si>
  <si>
    <t>Total Retail Electric Price, Total (¢/kWh) 2015</t>
  </si>
  <si>
    <t>Total Retail Electric Price, Total (¢/kWh) 2014</t>
  </si>
  <si>
    <t>Total Retail Electric Price, Total (¢/kWh) 2013</t>
  </si>
  <si>
    <t>Total Retail Electric Price, Total (¢/kWh) 2012</t>
  </si>
  <si>
    <t>Total Retail Electric Price, Total (¢/kWh) 2011</t>
  </si>
  <si>
    <t>Total Retail Electric Price, Total (¢/kWh) 2010</t>
  </si>
  <si>
    <t>Total Retail Electric Price, Total (¢/kWh) 2009</t>
  </si>
  <si>
    <t>Total Retail Electric Price, Total (¢/kWh) 2008</t>
  </si>
  <si>
    <t>Total Retail Electric Price, Total (¢/kWh) 2007</t>
  </si>
  <si>
    <t>Total Retail Electric Price, Total (¢/kWh) 2006</t>
  </si>
  <si>
    <t>Total Retail Electric Price, Total (¢/kWh) 2005</t>
  </si>
  <si>
    <t>Total Retail Electric Price, Total (¢/kWh) 2004</t>
  </si>
  <si>
    <t>Total Retail Electric Price, Total (¢/kWh) 2003</t>
  </si>
  <si>
    <t>Total Retail Electric Price, Total (¢/kWh) 2002</t>
  </si>
  <si>
    <t>Total Retail Electric Price, Total (¢/kWh) 2001</t>
  </si>
  <si>
    <t>Total Retail Electric Price, Total (¢/kWh) 2000</t>
  </si>
  <si>
    <t>Total Retail Electric Price, Total (¢/kWh) 1999</t>
  </si>
  <si>
    <t>Total Retail Electric Price, Total (¢/kWh) 1998</t>
  </si>
  <si>
    <t>Total Retail Electric Price, Total (¢/kWh) 1997</t>
  </si>
  <si>
    <t>Total Retail Electric Price, Total (¢/kWh) 1996</t>
  </si>
  <si>
    <t>Total Retail Electric Price, Total (¢/kWh) 1995</t>
  </si>
  <si>
    <t>Total Retail Electric Price, Total (¢/kWh) 1994</t>
  </si>
  <si>
    <t>Total Retail Electric Price, Total (¢/kWh) 1993</t>
  </si>
  <si>
    <t>Total Retail Electric Price, Total (¢/kWh) 1992</t>
  </si>
  <si>
    <t>Total Retail Electric Price, Total (¢/kWh) 1991</t>
  </si>
  <si>
    <t>Total Retail Electric Price, Total (¢/kWh) 1990</t>
  </si>
  <si>
    <t>Total Retail Electric Price, Total (¢/kWh) 1989</t>
  </si>
  <si>
    <t>Total Retail Electric Price, Total (¢/kWh) 1988</t>
  </si>
  <si>
    <t>Residential Electric Customers, Total (actual) 2019</t>
  </si>
  <si>
    <t>Residential Electric Customers, Total (actual) 2018</t>
  </si>
  <si>
    <t>Residential Electric Customers, Total (actual) 2017</t>
  </si>
  <si>
    <t>Residential Electric Customers, Total (actual) 2016</t>
  </si>
  <si>
    <t>Residential Electric Customers, Total (actual) 2015</t>
  </si>
  <si>
    <t>Residential Electric Customers, Total (actual) 2014</t>
  </si>
  <si>
    <t>Residential Electric Customers, Total (actual) 2013</t>
  </si>
  <si>
    <t>Residential Electric Customers, Total (actual) 2012</t>
  </si>
  <si>
    <t>Residential Electric Customers, Total (actual) 2011</t>
  </si>
  <si>
    <t>Residential Electric Customers, Total (actual) 2010</t>
  </si>
  <si>
    <t>Residential Electric Customers, Total (actual) 2009</t>
  </si>
  <si>
    <t>Residential Electric Customers, Total (actual) 2008</t>
  </si>
  <si>
    <t>Residential Electric Customers, Total (actual) 2007</t>
  </si>
  <si>
    <t>Residential Electric Customers, Total (actual) 2006</t>
  </si>
  <si>
    <t>Residential Electric Customers, Total (actual) 2005</t>
  </si>
  <si>
    <t>Residential Electric Customers, Total (actual) 2004</t>
  </si>
  <si>
    <t>Residential Electric Customers, Total (actual) 2003</t>
  </si>
  <si>
    <t>Residential Electric Customers, Total (actual) 2002</t>
  </si>
  <si>
    <t>Residential Electric Customers, Total (actual) 2001</t>
  </si>
  <si>
    <t>Residential Electric Customers, Total (actual) 2000</t>
  </si>
  <si>
    <t>Residential Electric Customers, Total (actual) 1999</t>
  </si>
  <si>
    <t>Residential Electric Customers, Total (actual) 1998</t>
  </si>
  <si>
    <t>Residential Electric Customers, Total (actual) 1997</t>
  </si>
  <si>
    <t>Residential Electric Customers, Total (actual) 1996</t>
  </si>
  <si>
    <t>Residential Electric Customers, Total (actual) 1995</t>
  </si>
  <si>
    <t>Residential Electric Customers, Total (actual) 1994</t>
  </si>
  <si>
    <t>Residential Electric Customers, Total (actual) 1993</t>
  </si>
  <si>
    <t>Residential Electric Customers, Total (actual) 1992</t>
  </si>
  <si>
    <t>Residential Electric Customers, Total (actual) 1991</t>
  </si>
  <si>
    <t>Residential Electric Customers, Total (actual) 1990</t>
  </si>
  <si>
    <t>Residential Electric Customers, Total (actual) 1989</t>
  </si>
  <si>
    <t>Residential Electric Customers, Total (actual) 1988</t>
  </si>
  <si>
    <t>Total Retail Electric Customers, Total (actual) 2019</t>
  </si>
  <si>
    <t>Total Retail Electric Customers, Total (actual) 2018</t>
  </si>
  <si>
    <t>Total Retail Electric Customers, Total (actual) 2017</t>
  </si>
  <si>
    <t>Total Retail Electric Customers, Total (actual) 2016</t>
  </si>
  <si>
    <t>Total Retail Electric Customers, Total (actual) 2015</t>
  </si>
  <si>
    <t>Total Retail Electric Customers, Total (actual) 2014</t>
  </si>
  <si>
    <t>Total Retail Electric Customers, Total (actual) 2013</t>
  </si>
  <si>
    <t>Total Retail Electric Customers, Total (actual) 2012</t>
  </si>
  <si>
    <t>Total Retail Electric Customers, Total (actual) 2011</t>
  </si>
  <si>
    <t>Total Retail Electric Customers, Total (actual) 2010</t>
  </si>
  <si>
    <t>Total Retail Electric Customers, Total (actual) 2009</t>
  </si>
  <si>
    <t>Total Retail Electric Customers, Total (actual) 2008</t>
  </si>
  <si>
    <t>Total Retail Electric Customers, Total (actual) 2007</t>
  </si>
  <si>
    <t>Total Retail Electric Customers, Total (actual) 2006</t>
  </si>
  <si>
    <t>Total Retail Electric Customers, Total (actual) 2005</t>
  </si>
  <si>
    <t>Total Retail Electric Customers, Total (actual) 2004</t>
  </si>
  <si>
    <t>Total Retail Electric Customers, Total (actual) 2003</t>
  </si>
  <si>
    <t>Total Retail Electric Customers, Total (actual) 2002</t>
  </si>
  <si>
    <t>Total Retail Electric Customers, Total (actual) 2001</t>
  </si>
  <si>
    <t>Total Retail Electric Customers, Total (actual) 2000</t>
  </si>
  <si>
    <t>Total Retail Electric Customers, Total (actual) 1999</t>
  </si>
  <si>
    <t>Total Retail Electric Customers, Total (actual) 1998</t>
  </si>
  <si>
    <t>Total Retail Electric Customers, Total (actual) 1997</t>
  </si>
  <si>
    <t>Total Retail Electric Customers, Total (actual) 1996</t>
  </si>
  <si>
    <t>Total Retail Electric Customers, Total (actual) 1995</t>
  </si>
  <si>
    <t>Total Retail Electric Customers, Total (actual) 1994</t>
  </si>
  <si>
    <t>Total Retail Electric Customers, Total (actual) 1993</t>
  </si>
  <si>
    <t>Total Retail Electric Customers, Total (actual) 1992</t>
  </si>
  <si>
    <t>Total Retail Electric Customers, Total (actual) 1991</t>
  </si>
  <si>
    <t>Total Retail Electric Customers, Total (actual) 1990</t>
  </si>
  <si>
    <t>Total Retail Electric Customers, Total (actual) 1989</t>
  </si>
  <si>
    <t>Total Retail Electric Customers, Total (actual) 1988</t>
  </si>
  <si>
    <t>允䅁䍁䅷䅁䍁䅁䅁䅁䉁䅁䅁䅄䅁䑁䅅兏㑁䑁䅧兗䅁䉁䅷䅁䵁䅁䅁免㕁䑁䅧兏婂䅁䅁克䅁䅁䅷䅁硁䑁䅫兏睁䙁䅫䅁潁䅁䅁䅄䅁䑁䅅兏㕁䑁䅅兗䅁䅁䅳䅁䵁䅁䅁免㕁䑁䅫杍婂䅁䅁睊䅁䅁䅷䅁硁䑁䅫兏穁䙁䅫䅁流䅁䅁䅄䅁䑁䅅兏㕁䑁䅑兗䅁䅁䅍䅁䵁䅁䅁免㕁䑁䅫兎婂䅁䅁䅁䅁䅁䅷䅁硁䑁䅫兏㉁䙁䅫䅁奁䅁䅁䅄䅁䑁䅅兏㕁䑁䅣兗䅁䅁䅧䅁䵁䅁䅁免㕁䑁䅫䅏婂䅁䅁兆䅁䅁䅷䅁硁䑁䅫兏㕁䙁䅫䅁歁䅁䅁䅄䅁䑁䅉䅍睁䑁䅁兗䅁䉁䄴䅁䵁䅁䅁杍睁䑁䅁免婂䅁䅁睉䅁䅁䅷䅁祁䑁䅁䅍祁䙁䅫䅁杁䅁䅁䅄䅁䑁䅉䅍睁䑁䅍兗䅁䉁䅉䅁䵁䅁䅁杍睁䑁䅁䅎婂䅁䅁杉䅁䅁䅷䅁祁䑁䅁䅍ㅁ䙁䅫䅁桁䅁䅁䅄䅁䑁䅉䅍睁䑁䅙兗䅁䉁䄰䅁䵁䅁䅁杍睁䑁䅁睎婂䅁䅁䅅䅁䅁䅷䅁祁䑁䅁䅍㑁䙁䅫䅁慁䅁䅁䅄䅁䑁䅉䅍睁䑁䅫兗䅁䅁䄴䅁䵁䅁䅁杍睁䑁䅅䅍婂䅁䅁兇䅁䅁䅷䅁祁䑁䅁免硁䙁䅫䅁䡁䅁䅁䅄䅁䑁䅉䅍硁䑁䅉兗䅁䉁䅣䅁䵁䅁䅁杍睁䑁䅅睍婂䅁䅁兂䅁䅁䅷䅁祁䑁䅁免ぁ䙁䅫䅁呁䅁䅁䅄䅁䑁䅉䅍硁䑁䅕兗䅁䅁䄸䅁䵁䅁䅁杍睁䑁䅅李婂䅁䅁权䅁䅁䅷䅁祁䑁䅁免㍁䙁䅫䅁乁䅁䅁䅄䅁䑁䅉䅍硁䑁䅧兗䅁䅁䅷䅁䵁䅁䅁杍睁䑁䅅兏婂䅁䅁元䅁䉁䅷䅁䑂䝁䄸兢睂䝁䅅杢㕂䍁䅁杔桂䝁䄰党杁䅁䅁杋䅁䙁䄴䅁卂䝁䅕督灂䝁䅑党畂䡁䅑兡桂䝁䅷䅉䙂䝁䅷党橂䡁䅑杣灂䝁䅍䅉䑂䡁䅕督あ䝁䄸兢求䡁䅉督獁䍁䅁䅖療䡁䅑兙獂䍁䅁䅋桂䝁䅍䅤ㅂ䝁䅅䅢灁䅁䅁充䅁䙁䅧䅁卂䝁䅕督灂䝁䅑党畂䡁䅑兡桂䝁䅷䅉䙂䝁䅷党橂䡁䅑杣灂䝁䅍䅉兂䡁䅉兡橂䝁䅕䅌杁䕁䅉兤畂䝁䅑䅢求䝁䅑䅉潁䭁䅉睌牂䙁䅣䅡灁䅁䅁兊䅁䙁䅑䅁卂䝁䅕督灂䝁䅑党畂䡁䅑兡桂䝁䅷䅉䙂䝁䅷党橂䡁䅑杣灂䝁䅍䅉兂䡁䅉兡橂䝁䅕䅌杁䙁䅑睢あ䝁䅅䅢杁䍁䅧杯癁䝁䅳睖潂䍁䅫䅁晁䅁䅁杕䅁䙁䅉党穂䝁䅫䅚求䝁䄴䅤灂䝁䅅䅢杁䕁䅕䅢求䝁䅍䅤祂䝁䅫睙杁䙁䅙睢獂䡁䅕兢求䍁䅷䅉啂䝁䄸䅤桂䝁䅷䅉潁䕁䄰睖潂䍁䅫䅁䕁䅁䅁杋䅁䙁䅍杔䵂䍁䅁兓畂䡁䅍䅤灂䡁䅑兤あ䝁䅫睢畂䍁䅁睓求䡁䅫䅉䅁䍁䅳䅁杂䅁䅁䅖療䡁䅑兙獂䍁䅁杕求䡁䅑兙灂䝁䅷䅉䙂䝁䅷党橂䡁䅑杣灂䝁䅍䅉䑂䡁䅕督あ䝁䄸兢求䡁䅉督獁䍁䅁䅖療䡁䅑兙獂䍁䅁䅋桂䝁䅍䅤ㅂ䝁䅅䅢灁䅁䅁杁䅁䙁䅯䅁啂䝁䄸䅤桂䝁䅷䅉卂䝁䅕䅤桂䝁䅫䅢杁䕁䅕䅢求䝁䅍䅤祂䝁䅫睙杁䙁䅁杣灂䝁䅍党獁䍁䅁村ㅂ䝁䄴䅚獂䝁䅕䅚杁䍁䅧杯癁䝁䅳睖潂䍁䅫䅁䝁䅁䅁杖䅁䙁䅑睢あ䝁䅅䅢杁䙁䅉党あ䝁䅅兡獂䍁䅁兒獂䝁䅕睙あ䡁䅉兡橂䍁䅁䅕祂䝁䅫睙求䍁䅷䅉啂䝁䄸䅤桂䝁䅷䅉潁䭁䅉睌牂䙁䅣䅡灁䅁䅁杆䅁䙁䅑䅁啂䝁䄸䅤桂䝁䅷䅉卂䝁䅕䅤桂䝁䅫䅢杁䕁䅕䅢求䝁䅍䅤祂䝁䅫睙杁䙁䅙睢獂䡁䅕兢求䍁䅷䅉啂䝁䄸䅤桂䝁䅷䅉潁䕁䄰睖潂䍁䅫䅁啁䅁䅁䅕䅁䙁䅑睢あ䝁䅅䅢杁䙁䅍兙獂䝁䅕督杁䝁䄸杚杁䕁䅕䅢求䝁䅍䅤祂䝁䅫睙灂䡁䅑入杁䙁䅙睢獂䡁䅕兢求䍁䅁䅋乂䙁䅣䅡灁䅁䅁睇䅁䍁䉉䅁䵁䅉䅅䅁䙁䅁䅁睁䑁䅁䅁兂䅁䅁䅁䅁流䅑䅕䅁䅁偁楃䕃䭅䅁䅍䅁䭁䅁䅅䅁䉁䅁䅁允䅁䅁䅯充䅁䅁杷允䅁䅁䅕䅁䑁䅁䅍䅁䙁䅁䅁䅁䅁䍁䅚兂䅁䅁䅁䬸䥉兑䅯䅊䅁䅁䅯允䅁䅁䅅䅁䉁䅁䅁权剁䅁䅁䍄䉁䅁䅁兂䅁䅁䅍睁䅁䅁䅕䅁䅁䅁䅁歊䙁䅁䅁䅁奃睯䉨权流䅁䅁权䉁䅁䅁允䅁䅁䅅䅁䭁䉁䅑䅁䵁䅉䅅䅁䙁䅁䅁睁䑁䅁䅁兂䅁䅁䅁䅁流䅑䅕䅁䅁䱁䍩歄䭅䍁䅙䅁䭁䅁䅅䅁䉁䅁䅁允䅁䅁䅯杆䅁䅁杷允䅁䅁䅕䅁䑁䅁䅍䅁䙁䅁䅁䅁䅁䍁䅚兂䅁䅁䅁䭙䥍兑䅯权䅁䅁䅯允䅁䅁䅅䅁䉁䅁䅁权䕁䅁䅁䍄䉁䅁䅁兂䅁䅁䅍睁䅁䅁䅕䅁䅁䅁䅁歊䙁䅁䅁䅁奃睯䉨权䅁䅁䅁权䉁䅁䅁允䅁䅁䅅䅁䭁䉁䅑䅁䵁䅉䅅䅁䙁䅁䅁睁䑁䅁䅁兂䅁䅁䅁䅁流䅑䅕䅁䅁偁楃䕃䭅䉁䄰䅁䭁䅁䅅䅁䉁䅁䅁允䅁䅁䅯充䅁䅁杷允䅁䅁䅕䅁䑁䅁䅍䅁䙁䅁䅁䅁䅁䍁䅚兂䅁䅁䅁䭇䥍兑䅯䅁䅁䅁䅯允䅁䅁䅅䅁䉁䅁䅁权䍁䅁䅁䍄䉁䅁䅁兂䅁䅁䅍睁䅁䅁䅕䅁䅁䅁䅁歊䙁䅁䅁䅁䅃杧䈵权䵁䅁䅁权䉁䅁䅁允䅁䅁䅅䅁䭁䉁䄸䅁䵁䅉䅅䅁䙁䅁䅁睁䑁䅁䅁兂䅁䅁䅁䅁流䅑䅕䅁䅁䱁䍩歄䭅䅁䅳䅁䭁䅁䅅䅁䉁䅁䅁允䅁䅁䅯杆䅁䅁杷允䅁䅁䅕䅁䑁䅁䅍䅁䙁䅁䅁䅁䅁䍁䅚兂䅁䅁䅁䭙䥍兑䅯睁䅁䅁䅯允䅁䅁䅅䅁䉁䅁䅁权䕁䅁䅁䍄䉁䅁䅁兂䅁䅁䅍睁䅁䅁䅕䅁䅁䅁䅁歊䙁䅁䅁䅁允䅷䉨权奁䅁䅁权䉁䅁䅁允䅁䅁䅅䅁䭁䅁䅙䅁䵁䅉䅅䅁䙁䅁䅁睁䑁䅁䅁兂䅁䅁䅁䅁流䅑䅕䅁䅁䝁橃䕃䭅䍁䅫䅁䭁䅁䅅䅁䉁䅁䅁允䅁䅁䅯䅂䅁䅁杷允䅁䅁䅕䅁䑁䅁䅍䅁䙁䅁䅁䅁䅁䍁䅚兂䅁䅁䅁䭭䥍兑䅯权䅁䅁䅯允䅁䅁䅅䅁䉁䅁䅁权啁䅁䅁䍄䉁䅁䅁兂䅁䅁䅍睁䅁䅁䅕䅁䅁䅁䅁歊䙁䅁䅁䅁杂睯䉨权䩁䅁䅁权䉁䅁䅁允䅁䅁䅅䅁䭁䅁䅑䅁䵁䅉䅅䅁䙁䅁䅁睁䑁䅁䅁兂䅁䅁䅁䅁流䅑䅕䅁䅁䝁橃䕃䭅䍁䅁䅁䭁䅁䅅䅁䉁䅁䅁允䅁䅁䅯䅂䅁䅁杷允䅁䅁䅕䅁䑁䅁䅍䅁䙁䅁䅁䅁䅁䍁䅚兂䅁䅁䅁䭱䥍兑䅯杄䅁䅁䅯允䅁䅁䅅䅁䉁䅁䅁权扁䅁䅁䍄䉁䅁䅁兂䅁䅁䅍睁䅁䅁䅕䅁䅁䅁䅁歊䙁䅁䅁䅁允䅷䉨权䙁䅁䅁权䉁䅁䅁允䅁䅁䅅䅁䭁䅁䅙䅁䵁䅉䅅䅁䙁䅁䅁睁䑁䅁䅁兂䅁䅁䅁䅁流䅑䅕䅁䅁偁楃䕃䭅䅁䅯䅁䭁䅁䅅䅁䉁䅁䅁允䅁䅁䅯充䅁䅁杷允䅁䅁䅕䅁䑁䅁䅍䅁䙁䅁䅁䅁䅁䍁䅚兂䅁䅁䅁䭙䥍兑䅯睂䅁䅁䅯允䅁䅁䅅䅁䉁䅁䅁权䕁䅁䅁䍄䉁䅁䅁兂䅁䅁䅍睁䅁䅁䅕䅁䅁䅁䅁歊䙁䅁䅁䅁杂睯䉨权桁䅁䅁权䉁䅁䅁允䅁䅁䅅䅁䭁䅁䅑䅁䵁䅉䅅䅁䙁䅁䅁睁䑁䅁䅁兂䅁䅁䅁䅁流䅑䅕䅁䅁䝁橃䕃䭅䅁䅧䅁䭁䅁䅅䅁䉁䅁䅁允䅁䅁䅯䅂䅁䅁杷允䅁䅁䅕䅁䑁䅁䅍䅁䙁䅁䅁䅁䅁䍁䅚兂䅁䅁䅁䭙䥍兑䅯䅄䅁䅁䅯允䅁䅁䅅䅁䉁䅁䅁权䕁䅁䅁䍄䉁䅁䅁兂䅁䅁䅍睁䅁䅁䅕䅁䅁䅁䅁歊䙁䅁䅁䅁潃睯䉨权䑁䅁䅁权䉁䅁䅁允䅁䅁䅅䅁䭁䉁䅳䅁䵁䅉䅅䅁䙁䅁䅁睁䑁䅁䅁兂䅁䅁䅁䅁流䅑䅕䅁䅁佁⽩䕃䭅䉁䄰䅁䭁䅁䅅䅁䉁䅁䅁允䅁䅁䅯兊䅁䅁杷允䅁䅁䅕䅁䑁䅁䅍䅁䙁䅁䅁䅁䅁䍁䅚兂䅁䅁䅁䭙䥍兑䅯睃䅁䅁䅯允䅁䅁䅅䅁䉁䅁䅁权䕁䅁䅁䍄䉁䅁䅁兂䅁䅁䅍睁䅁䅁䅕䅁䅁䅁䅁歊䙁䅁䅁䅁杂睯䉨权乁䅁䅁权䉁䅁䅁允䅁䅁䅅䅁䭁䅁䅑䅁䵁䅉䅅䅁䙁䅁䅁睁䑁䅁䅁兂䅁䅁䅁䅁流䅑䅕䅁䅁䝁橃䕃䭅䅁䄴䅁䭁䅁䅅䅁䉁䅁䅁允䅁䅁䅯䅂䅁䅁杷允䅁䅁䅕䅁䑁䅁䅍䅁䙁䅁䅁䅁䅁䍁䅚兂䅁䅁䅁䭙䥍兑䅯睄䅁䅁䅯允䅁䅁䅅䅁䉁䅁䅁权䕁䅁䅁䍄䉁䅁䅁兂䅁䅁䅍睁䅁䅁䅕䅁䅁䅁䅁歊䙁䅁䅁䅁允䅷䉨权敁䅁䅁权䉁䅁䅁允䅁䅁䅅䅁䭁䅁䅙䅁䵁䅉䅅䅁䙁䅁䅁睁䑁䅁䅁兂䅁䅁䅁䅁流䅑䅕䅁䅁偁楃䕃䭅䉁䅁䅁䭁䅁䅅䅁䉁䅁䅁允䅁䅁䅯充䅁䅁杷允䅁䅁䅕䅁䑁䅁䅍䅁䙁䅁䅁䅁䅁䍁䅚兂䅁䅁䅁䭇䥍兑䅯杇䅁䅁䅯允䅁䅁䅅䅁䉁䅁䅁权䍁䅁䅁䍄䉁䅁䅁兂䅁䅁䅍睁䅁䅁䅕䅁䅁䅁䅁歊䙁䅁䅁䅁䅃杧䈵权楁䅁䅁权䉁䅁䅁允䅁䅁䅅䅁䭁䉁䄸䅁䵁䅉䅅䅁䙁䅁䅁睁䑁䅁䅁兂䅁䅁䅁䅁流䅑䅕䅁䅁佁⽩䕃䭅䉁䅁䅁䭁䅁䅅䅁䉁䅁䅁允䅁䅁䅯兊䅁䅁杷允䅁䅁䅕䅁䑁䅁䅍䅁䙁䅁䅁䅁䅁䍁䅚兂䅁䅁䅁䥵佉兑䅯䅅䅁䅁䅯允䅁䅁䅅䅁䉁䅁䅁权坁䅁䅁䍄䉁䅁䅁兂䅁䅁䅍睁䅁䅁䅕䅁䅁䅁䅁歊䙁䅁䅁䅁䅃杧䈵权敁䅁䅁权䉁䅁䅁允䅁䅁䅅䅁䭁䉁䄸䅁䵁䅉䅅䅁䙁䅁䅁睁䑁䅁䅁兂䅁䅁䅁䅁流䅑䅕䅁䅁䝁橃䕃䭅䉁䅉䅁䭁䅁䅅䅁䉁䅁䅁允䅁䅁䅯䅂䅁䅁杷允䅁䅁䅕䅁䑁䅁䅍䅁䙁䅁䅁䅁䅁䍁䅚兂䅁䅁䅁䭙䥍兑䅯䅁䅁䅁䅯允䅁䅁䅅䅁䉁䅁䅁权䕁䅁䅁䍄䉁䅁䅁兂䅁䅁䅍睁䅁䅁䅕䅁䅁䅁䅁歊䙁䅁䅁䅁杂睯䉨权䙁䅁䅁权䉁䅁䅁允䅁䅁䅅䅁䭁䅁䅑䅁䵁䅉䅅䅁䙁䅁䅁睁䑁䅁䅁兂䅁䅁䅁䅁流䅑䅕䅁䅁佁⽩䕃䭅䅁䅫䅁䭁䅁䅅䅁䉁䅁䅁允䅁䅁䅯兊䅁䅁杷允䅁䅁䅕䅁䑁䅁䅍䅁䙁䅁䅁䅁䅁䍁䅚兂䅁䅁䅁䭙䥍兑䅯先䅁䅁䅯允䅁䅁䅅䅁䉁䅁䅁权䕁䅁䅁䍄䉁䅁䅁兂䅁䅁䅍睁䅁䅁䅕䅁䅁䅁䅁歊䙁䅁䅁䅁杂睯䉨权呁䅁䅁权䉁䅁䅁允䅁䅁䅅䅁䭁䅁䅑䅁䵁䅉䅅䅁䙁䅁䅁睁䑁䅁䅁兂䅁䅁䅁䅁流䅑䅕䅁䅁䭁橩䕃䭅䉁䅉䅁䭁䅁䅅䅁䉁䅁䅁允䅁䅁䅯睇䅁䅁杷允䅁䅁䅕䅁䑁䅁䅍䅁䙁䅁䅁䅁䅁䍁䅚兂䅁䅁䅁䭭䥍兑䅯睄䅁䅁䅯允䅁䅁䅅䅁䉁䅁䅁权啁䅁䅁䍄䉁䅁䅁兂䅁䅁䅍睁䅁䅁䅕䅁䅁䅁䅁歊䙁䅁䅁䅁杂睯䉨权流䅁䅁权䉁䅁䅁允䅁䅁䅅䅁䭁䅁䅑䅁䵁䅉䅅䅁䙁䅁䅁睁䑁䅁䅁兂䅁䅁䅁䅁流䅑䅕䅁䅁䱁䍩歄䭅䉁䅕䅁䭁䅁䅅䅁䉁䅁䅁允䅁䅁䅯杆䅁䅁杷允䅁䅁䅕䅁䑁䅁䅍䅁䙁䅁䅁䅁䅁䍁䅚兂䅁䅁䅁䭙䥍兑䅯睆䅁䅁䅯允䅁䅁䅅䅁䉁䅁䅁权䕁䅁䅁䍄䉁䅁䅁兂䅁䅁䅍睁䅁䅁䅕䅁䅁䅁䅁歊䙁䅁䅁䅁奃睯䉨权敁䅁䅁权䉁䅁䅁允䅁䅁䅅䅁䭁䉁䅑䅁䵁䅉䅅䅁䙁䅁䅁睁䑁䅁䅁兂䅁䅁䅁䅁流䅑䅕䅁䅁䥁䍃歄䭅䉁䅁䅁䭁䅁䅅䅁䉁䅁䅁允䅁䅁䅯睈䅁䅁杷允䅁䅁䅕䅁䑁䅁䅍䅁䙁䅁䅁䅁䅁䍁䅚兂䅁䅁䅁䭙䥍兑䅯䅇䅁䅁䅯允䅁䅁䅅䅁䉁䅁䅁权䕁䅁䅁䍄䉁䅁䅁兂䅁䅁䅍睁䅁䅁䅕䅁䅁䅁䅁歊䙁䅁䅁䅁杂睯䉨权婁䅁䅁权䉁䅁䅁允䅁䅁䅅䅁䭁䅁䅑䅁䵁䅉䅅䅁䙁䅁䅁睁䑁䅁䅁兂䅁䅁䅁䅁流䅑䅕䅁䅁䉁䅄䕃䭅䉁䅷䅁䭁䅁䅅䅁䉁䅁䅁允䅁䅁䅯杂䅁䅁杷允䅁䅁䅕䅁䑁䅁䅍䅁䙁䅁䅁䅁䅁䍁䅚兂䅁䅁䅁䭭䥍兑䅯杅䅁䅁䅯允䅁䅁䅅䅁䉁䅁䅁权啁䅁䅁䍄䉁䅁䅁兂䅁䅁䅍睁䅁䅁䅕䅁䅁䅁䅁歊䙁䅁䅁䅁奃睯䉨权奁䅁䅁权䉁䅁䅁允䅁䅁䅅䅁䭁䉁䅑䅁䵁䅉䅅䅁䙁䅁䅁睁䑁䅁䅁兂䅁䅁䅁䅁流䅑䅕䅁䅁䝁橃䕃䭅䉁䅯䅁䭁䅁䅅䅁䉁䅁䅁允䅁䅁䅯䅂䅁䅁杷允䅁䅁䅕䅁䑁䅁䅍䅁䙁䅁䅁䅁䅁䍁䅚兂䅁䅁䅁䰶䤸兑䅯睆䅁䅁䅯允䅁䅁䅅䅁䉁䅁䅁权汁䅁䅁䍄䉁䅁䅁兂䅁䅁䅍睁䅁䅁䅕䅁䅁䅁䅁歊䙁䅁䅁䅁杂睯䉨权允䅁䅁权䉁䅁䅁允䅁䅁䅅䅁䭁䅁䅑䅁䵁䅉䅅䅁䙁䅁䅁睁䑁䅁䅁兂䅁䅁䅁䅁流䅑䅕䅁䅁佁⽩䕃䭅䅁䅳䅁䭁䅁䅅䅁䉁䅁䅁允䅁䅁䅯兊䅁䅁杷允䅁䅁䅕䅁䑁䅁䅍䅁䙁䅁䅁䅁䅁䍁䅚兂䅁䅁䅁䥵佉兑䅯䅈䅁䅁䅯允䅁䅁䅅䅁䉁䅁䅁权坁䅁䅁䍄䉁䅁䅁兂䅁䅁䅍睁䅁䅁䅕䅁䅁䅁䅁歊䙁䅁䅁䅁允䅷䉨权偁䅁䅁权䉁䅁䅁允䅁䅁䅅䅁䭁䅁䅙䅁䵁䅉䅅䅁䙁䅁䅁睁䑁䅁䅁兂䅁䅁䅁䅁流䅑䅕䅁䅁䩁橩䕃䭅䉁䅣䅁䭁䅁䅅䅁䉁䅁䅁允䅁䅁䅯䅆䅁䅁杷允䅁䅁䅕䅁䑁䅁䅍䅁䙁䅁䅁䅁䅁䍁䅚兂䅁䅁䅁䭭䥍兑䅯兆䅁䅁䅯允䅁䅁䅅䅁䉁䅁䅁权啁䅁䅁䍄䉁䅁䅁兂䅁䅁䅍睁䅁䅁䅕䅁䅁䅁䅁歊䙁䅁䅁䅁㑃杧䈵权䭁䅁䅁权䉁䅁䅁允䅁䅁䅅䅁䭁䉁䅙䅁䵁䅉䅅䅁䙁䅁䅁睁䑁䅁䅁兂䅁䅁䅁䅁流䅑䅕䅁䅁䥁䍃歄䭅䅁䅣䅁䭁䅁䅅䅁䉁䅁䅁允䅁䅁䅯睈䅁䅁杷允䅁䅁䅕䅁䑁䅁䅍䅁䙁䅁䅁䅁䅁䍁䅚兂䅁䅁䅁䬸䥉兑䅯䅁䅁䅁䅯允䅁䅁䅅䅁䉁䅁䅁权剁䅁䅁䍄䉁䅁䅁兂䅁䅁䅍睁䅁䅁䅕䅁䅁䅁䅁歊䙁䅁䅁䅁奁睯䉨权捁䅁䅁权䉁䅁䅁允䅁䅁䅅䅁䭁䅁䅉䅁䵁䅉䅅䅁䙁䅁䅁睁䑁䅁䅁兂䅁䅁䅁䅁流䅑䅕䅁䅁䝁橃䕃䭅䍁䅉䅁䭁䅁䅅䅁䉁䅁䅁允䅁䅁䅯䅂䅁䅁杷允䅁䅁䅕䅁䑁䅁䅍䅁䙁䅁䅁䅁䅁䍁䅚兂䅁䅁䅁䵅䥁兑䅯䅋䅁䅁䅯允䅁䅁䅅䅁䉁䅁䅁权䝁䅁䅁䍄䉁䅁䅁兂䅁䅁䅍睁䅁䅁䅕䅁䅁䅁䅁歊䙁䅁䅁䅁䅃杧䈵权橁䅁䅁权䉁䅁䅁允䅁䅁䅅䅁䭁䉁䄸䅁䵁䅉䅅䅁䙁䅁䅁睁䑁䅁䅁兂䅁䅁䅁䅁流䅑䅕䅁䅁䩁橩䕃䭅䉁䅫䅁䭁䅁䅅䅁䉁䅁䅁允䅁䅁䅯䅆䅁䅁杷允䅁䅁䅕䅁䑁䅁䅍䅁䙁䅁䅁䅁䅁䍁䅚兂䅁䅁䅁䭙䥍兑䅯睉䅁䅁䅯允䅁䅁䅅䅁䉁䅁䅁权䕁䅁䅁䍄䉁䅁䅁兂䅁䅁䅍睁䅁䅁䅕䅁䅁䅁䅁歊䙁䅁䅁䅁奃睯䉨权䩁䅁䅁权䉁䅁䅁允䅁䅁䅅䅁䭁䉁䅑䅁䵁䅉䅅䅁䙁䅁䅁睁䑁䅁䅁兂䅁䅁䅁䅁流䅑䅕䅁䅁佁⽩䕃䭅䍁䅑䅁䭁䅁䅅䅁䉁䅁䅁允䅁䅁䅯兊䅁䅁杷允䅁䅁䅕䅁䑁䅁䅍䅁䙁䅁䅁䅁䅁䍁䅚兂䅁䅁䅁䥧佉兑䅯先䅁䅁䅯允䅁䅁䅅䅁䉁䅁䅁权晁䅁䅁䍄䉁䅁䅁兂䅁䅁䅍睁䅁䅁䅕䅁䅁䅁䅁歊䙁䅁䅁䅁杂睯䉨权敁䅁䅁权䉁䅁䅁允䅁䅁䅅䅁䭁䅁䅑䅁䵁䅉䅅䅁䙁䅁䅁睁䑁䅁䅁兂䅁䅁䅁䅁流䅑䅕䅁䅁䭁橩䕃䭅䅁䅫䅁䭁䅁䅅䅁䉁䅁䅁允䅁䅁䅯睇䅁䅁杷允䅁䅁䅕䅁䑁䅁䅍䅁䙁䅁䅁䅁䅁䍁䅚兂䅁䅁䅁䬸䥉兑䅯䅇䅁䅁䅯允䅁䅁䅅䅁䉁䅁䅁权剁䅁䅁䍄䉁䅁䅁兂䅁䅁䅍睁䅁䅁䅕䅁䅁䅁䅁歊䙁䅁䅁䅁奃睯䉨权䱁䅁䅁权䉁䅁䅁允䅁䅁䅅䅁䭁䉁䅑䅁䵁䅉䅅䅁䙁䅁䅁睁䑁䅁䅁兂䅁䅁䅁䅁流䅑䅕䅁䅁䱁䍩歄䭅䍁䅣䅁䭁䅁䅅䅁䉁䅁䅁允䅁䅁䅯杆䅁䅁杷允䅁䅁䅕䅁䑁䅁䅍䅁䙁䅁䅁䅁䅁䍁䅚兂䅁䅁䅁䭙䥍兑䅯䅊䅁䅁䅯允䅁䅁䅅䅁䉁䅁䅁权䕁䅁䅁䍄䉁䅁䅁兂䅁䅁䅍睁䅁䅁䅕䅁䅁䅁䅁歊䙁䅁䅁䅁允䅷䉨权桁䅁䅁权䉁䅁䅁允䅁䅁䅅䅁䭁䅁䅙䅁䵁䅉䅅䅁䙁䅁䅁睁䑁䅁䅁兂䅁䅁䅁䅁流䅑䅕䅁䅁䝁橃䕃䭅䉁䅕䅁䭁䅁䅅䅁䉁䅁䅁允䅁䅁䅯䅂䅁䅁杷允䅁䅁䅕䅁䑁䅁䅍䅁䙁䅁䅁䅁䅁䍁䅚兂䅁䅁䅁䥧佉兑䅯兄䅁䅁䅯允䅁䅁䅅䅁䉁䅁䅁权晁䅁䅁䍄䉁䅁䅁兂䅁䅁䅍睁䅁䅁䅕䅁䅁䅁䅁歊䙁䅁䅁䅁杂睯䉨权湁䅁䅁权䉁䅁䅁允䅁䅁䅅䅁䭁䅁䅑䅁䵁䅉䅅䅁䙁䅁䅁睁䑁䅁䅁兂䅁䅁䅁䅁流䅑䅕䅁䅁䝁橃䕃䭅䍁䅧䅁䭁䅁䅅䅁䉁䅁䅁允䅁䅁䅯䅂䅁䅁杷允䅁䅁䅕䅁䑁䅁䅍䅁䙁䅁䅁䅁䅁䍁䅚兂䅁䅁䅁䭙䥍兑䅯䅈䅁䅁䅯允䅁䅁䅅䅁䉁䅁䅁权䕁䅁䅁䍄䉁䅁䅁兂䅁䅁䅍睁䅁䅁䅕䅁䅁䅁䅁歊䙁䅁䅁䅁奃睯䉨权䙁䅁䅁权䉁䅁䅁允䅁䅁䅅䅁䭁䉁䅑䅁䵁䅉䅅䅁䙁䅁䅁睁䑁䅁䅁兂䅁䅁䅁䅁流䅑䅕䅁䅁䉁橩䕃䭅䅁䅫䅁䭁䅁䅅䅁䉁䅁䅁允䅁䅁䅯杁䅁䅁杷允䅁䅁䅕䅁䑁䅁䅍䅁䙁䅁䅁䅁䅁䍁䅚兂䅁䅁䅁䭭䥍兑䅯䅋䅁䅁䅯允䅁䅁䅅䅁䉁䅁䅁权啁䅁䅁䍄䉁䅁䅁兂䅁䅁䅍睁䅁䅁䅕䅁䅁䅁䅁歊䙁䅁䅁䅁䅃杧䈵权歁䅁䅁权䉁䅁䅁允䅁䅁䅅䅁䭁䉁䄸䅁䵁䅉䅅䅁䙁䅁䅁睁䑁䅁䅁兂䅁䅁䅁䅁流䅑䅕䅁䅁䉁橩䕃䭅䅁䄰䅁䭁䅁䅅䅁䉁䅁䅁允䅁䅁䅯杁䅁䅁杷允䅁䅁䅕䅁䑁䅁䅍䅁䙁䅁䅁䅁䅁䍁䅚兂䅁䅁䅁䭭䥍兑䅯䅄䅁䅁䅯允䅁䅁䅅䅁䉁䅁䅁权啁䅁䅁䍄䉁䅁䅁兂䅁䅁䅍睁䅁䅁䅕䅁䅁䅁䅁歊䙁䅁䅁䅁潄睶䉨权奁䅁䅁权䉁䅁䅁允䅁䅁䅅䅁䭁䍁䅕䅁䵁䅉䅅䅁䙁䅁䅁睁䑁䅁䅁兂䅁䅁䅁䅁流䅑䅕䅁䅁䩁橩䕃䭅䍁䅑䅁䭁䅁䅅䅁䉁䅁䅁允䅁䅁䅯䅆䅁䅁杷允䅁䅁䅕䅁䑁䅁䅍䅁䙁䅁䅁䅁䅁䍁䅚兂䅁䅁䅁䭭䥍兑䅯䅅䅁䅁䅯允䅁䅁䅅䅁䉁䅁䅁权啁䅁䅁䍄䉁䅁䅁兂䅁䅁䅍睁䅁䅁䅕䅁䅁䅁䅁歊䙁䅁䅁䅁奃睯䉨权乁䅁䅁权䉁䅁䅁允䅁䅁䅅䅁䭁䉁䅑䅁䵁䅉䅅䅁䙁䅁䅁睁䑁䅁䅁兂䅁䅁䅁䅁流䅑䅕䅁䅁䩁橩䕃䭅䉁䅍䅁䭁䅁䅅䅁䉁䅁䅁允䅁䅁䅯䅆䅁䅁杷允䅁䅁䅕䅁䑁䅁䅍䅁䙁䅁䅁䅁䅁䍁䅚兂䅁䅁䅁䥵佉兑䅯光䅁䅁䅯允䅁䅁䅅䅁䉁䅁䅁权坁䅁䅁䍄䉁䅁䅁兂䅁䅁䅍睁䅁䅁䅕䅁䅁䅁䅁歊䙁䅁䅁䅁奃睯䉨权杁䅁䅁权䉁䅁䅁允䅁䅁䅅䅁䭁䉁䅑䅁䵁䅉䅅䅁䙁䅁䅁睁䑁䅁䅁兂䅁䅁䅁䅁流䅑䅕䅁䅁佁⽩䕃䭅䅁䅯䅁䭁䅁䅅䅁䉁䅁䅁允䅁䅁䅯兊䅁䅁杷允䅁䅁䅕䅁䑁䅁䅍䅁䙁䅁䅁䅁䅁䍁䅚兂䅁䅁䅁䭭䥍兑䅯睂䅁䅁䅯允䅁䅁䅅䅁䉁䅁䅁权啁䅁䅁䍄䉁䅁䅁兂䅁䅁䅍睁䅁䅁䅕䅁䅁䅁䅁歊䙁䅁䅁䅁奃睯䉨权佁䅁䅁权䉁䅁䅁允䅁䅁䅅䅁䭁䉁䅑䅁䵁䅉䅅䅁䙁䅁䅁睁䑁䅁䅁兂䅁䅁䅁䅁流䅑䅕䅁䅁䩁橩䕃䭅䉁䅯䅁䭁䅁䅅䅁䉁䅁䅁允䅁䅁䅯䅆䅁䅁杷允䅁䅁䅕䅁䑁䅁䅍䅁䙁䅁䅁䅁䅁䍁䅚兂䅁䅁䅁䰶䤸兑䅯杈䅁䅁䅯允䅁䅁䅅䅁䉁䅁䅁权汁䅁䅁䍄䉁䅁䅁兂䅁䅁䅍睁䅁䅁䅕䅁䅁䅁䅁歊䙁䅁䅁䅁潄睶䉨权䅁䅁䅁权䉁䅁䅁允䅁䅁䅅䅁䭁䍁䅕䅁䵁䅉䅅䅁䙁䅁䅁睁䑁䅁䅁兂䅁䅁䅁䅁流䅑䅕䅁䅁䉁䅄䕃䭅䉁䄰䅁䭁䅁䅅䅁䉁䅁䅁允䅁䅁䅯杂䅁䅁杷允䅁䅁䅕䅁䑁䅁䅍䅁䙁䅁䅁䅁䅁䍁䅚兂䅁䅁䅁䭇䥍兑䅯睊䅁䅁䅯允䅁䅁䅅䅁䉁䅁䅁权䍁䅁䅁䍄䉁䅁䅁兂䅁䅁䅍睁䅁䅁䅕䅁䅁䅁䅁歊䙁䅁䅁䅁奃睯䉨权摁䅁䅁权䉁䅁䅁允䅁䅁䅅䅁䭁䉁䅑䅁䵁䅉䅅䅁䙁䅁䅁睁䑁䅁䅁兂䅁䅁䅁䅁流䅑䅕䅁䅁䉁䅄䕃䭅䉁䅯䅁䭁䅁䅅䅁䉁䅁䅁允䅁䅁䅯杂䅁䅁杷允䅁䅁䅕䅁䑁䅁䅍䅁䙁䅁䅁䅁䅁䍁䅚兂䅁䅁䅁䭇䥍兑䅯权䅁䅁䅯允䅁䅁䅅䅁䉁䅁䅁权䍁䅁䅁䍄䉁䅁䅁兂䅁䅁䅍睁䅁䅁䅕䅁䅁䅁䅁歊䙁䅁䅁䅁奁睯䉨权呁䅁䅁权䉁䅁䅁允䅁䅁䅅䅁䭁䅁䅉䅁䵁䅉䅅䅁䙁䅁䅁睁䑁䅁䅁兂䅁䅁䅁䅁流䅑䅕䅁䅁䉁橩䕃䭅䍁䅉䅁䭁䅁䅅䅁䉁䅁䅁允䅁䅁䅯杁䅁䅁杷允䅁䅁䅕䅁䑁䅁䅍䅁䙁䅁䅁䅁䅁䍁䅚兂䅁䅁䅁䭭䥍兑䅯光䅁䅁䅯允䅁䅁䅅䅁䉁䅁䅁权啁䅁䅁䍄䉁䅁䅁兂䅁䅁䅍睁䅁䅁䅕䅁䅁䅁䅁歊䙁䅁䅁䅁潃睯䉨权婁䅁䅁权䉁䅁䅁允䅁䅁䅅䅁䭁䉁䅳䅁䵁䅉䅅䅁䙁䅁䅁睁䑁䅁䅁兂䅁䅁䅁䅁流䅑䅕䅁䅁䉁橩䕃䭅䍁䅅䅁䭁䅁䅅䅁䉁䅁䅁允䅁䅁䅯杁䅁䅁杷允䅁䅁䅕䅁䑁䅁䅍䅁䙁䅁䅁䅁䅁䍁䅚兂䅁䅁䅁䭭䥍兑䅯䅈䅁䅁䅯允䅁䅁䅅䅁䉁䅁䅁权啁䅁䅁䍄䉁䅁䅁兂䅁䅁䅍睁䅁䅁䅕䅁䅁䅁䅁歊䙁䅁䅁䅁奃睯䉨权楁䅁䅁权䉁䅁䅁允䅁䅁䅅䅁䭁䉁䅑䅁䵁䅉䅅䅁䙁䅁䅁睁䑁䅁䅁兂䅁䅁䅁䅁流䅑䅕䅁䅁䥁䍃歄䭅䅁䄴䅁䭁䅁䅅䅁䉁䅁䅁允䅁䅁䅯睈䅁䅁杷允䅁䅁䅕䅁䑁䅁䅍䅁䙁䅁䅁䅁䅁䍁䅚兂䅁䅁䅁䭭䥍兑䅯睉䅁䅁䅯允䅁䅁䅅䅁䉁䅁䅁权啁䅁䅁䍄䉁䅁䅁兂䅁䅁䅍睁䅁䅁䅕䅁䅁䅁䅁歊䙁䅁䅁䅁䅃杧䈵权奁䅁䅁权䉁䅁䅁允䅁䅁䅅䅁䭁䉁䄸䅁䵁䅉䅅䅁䙁䅁䅁睁䑁䅁䅁兂䅁䅁䅁䅁流䅑䅕䅁䅁䩁橩䕃䭅䅁䅧䅁䭁䅁䅅䅁䉁䅁䅁允䅁䅁䅯䅆䅁䅁杷允䅁䅁䅕䅁䑁䅁䅍䅁䙁䅁䅁䅁䅁䍁䅚兂䅁䅁䅁䭇䥍兑䅯兇䅁䅁䅯允䅁䅁䅅䅁䉁䅁䅁权䍁䅁䅁䍄䉁䅁䅁兂䅁䅁䅍睁䅁䅁䅕䅁䅁䅁䅁歊䙁䅁䅁䅁奃睯䉨权䑁䅁䅁权䉁䅁䅁允䅁䅁䅅䅁䭁䉁䅑䅁䵁䅉䅅䅁䙁䅁䅁睁䑁䅁䅁兂䅁䅁䅁䅁流䅑䅕䅁䅁䱁䍩歄䭅䅁䅫䅁䭁䅁䅅䅁䉁䅁䅁允䅁䅁䅯杆䅁䅁杷允䅁䅁䅕䅁䑁䅁䅍䅁䙁䅁䅁䅁䅁䍁䅚兂䅁䅁䅁䵅䥁兑䅯睁䅁䅁䅯允䅁䅁䅅䅁䉁䅁䅁权䝁䅁䅁䍄䉁䅁䅁兂䅁䅁䅍睁䅁䅁䅕䅁䅁䅁䅁歊䙁䅁䅁䅁㑃杧䈵权慁䅁䅁权䉁䅁䅁允䅁䅁䅅䅁䭁䉁䅙䅁䵁䅉䅅䅁䙁䅁䅁睁䑁䅁䅁兂䅁䅁䅁䅁流䅑䅕䅁䅁䩁橩䕃䭅䍁䅣䅁䭁䅁䅅䅁䉁䅁䅁允䅁䅁䅯䅆䅁䅁杷允䅁䅁䅕䅁䑁䅁䅍䅁䙁䅁䅁䅁䅁䍁䅚兂䅁䅁䅁䰶䤸兑䅯睊䅁䅁䅯允䅁䅁䅅䅁䉁䅁䅁权汁䅁䅁䍄䉁䅁䅁兂䅁䅁䅍睁䅁䅁䅕䅁䅁䅁䅁歊䙁䅁䅁䅁潄睶䉨权杁䅁䅁权䉁䅁䅁允䅁䅁䅅䅁䭁䍁䅕䅁䵁䅉䅅䅁䙁䅁䅁睁䑁䅁䅁兂䅁䅁䅁䅁流䅑䅕䅁䅁偁楃䕃䭅䅁䅕䅁䭁䅁䅅䅁䉁䅁䅁允䅁䅁䅯充䅁䅁杷允䅁䅁䅕䅁䑁䅁䅍䅁䙁䅁䅁䅁䅁䍁䅚兂䅁䅁䅁䭭䥍兑䅯克䅁䅁䅯允䅁䅁䅅䅁䉁䅁䅁权啁䅁䅁䍄䉁䅁䅁兂䅁䅁䅍睁䅁䅁䅕䅁䅁䅁䅁歊䙁䅁䅁䅁睄杯䉨权橁䅁䅁权䉁䅁䅁允䅁䅁䅅䅁䭁䉁䅅䅁䵁䅉䅅䅁䙁䅁䅁睁䑁䅁䅁兂䅁䅁䅁䅁流䅑䅕䅁䅁偁楃䕃䭅䅁䅷䅁䭁䅁䅅䅁䉁䅁䅁允䅁䅁䅯充䅁䅁杷允䅁䅁䅕䅁䑁䅁䅍䅁䙁䅁䅁䅁䅁䍁䅚兂䅁䅁䅁䭱䥍兑䅯䅄䅁䅁䅯允䅁䅁䅅䅁䉁䅁䅁权扁䅁䅁䍄䉁䅁䅁兂䅁䅁䅍睁䅁䅁䅕䅁䅁䅁䅁歊䙁䅁䅁䅁潃睯䉨权乁䅁䅁权䉁䅁䅁允䅁䅁䅅䅁䭁䉁䅳䅁䵁䅉䅅䅁䙁䅁䅁睁䑁䅁䅁兂䅁䅁䅁䅁流䅑䅕䅁䅁䥁䍃歄䭅䉁䅣䅁䭁䅁䅅䅁䉁䅁䅁允䅁䅁䅯睈䅁䅁杷允䅁䅁䅕䅁䑁䅁䅍䅁䙁䅁䅁䅁䅁䍁䅚兂䅁䅁䅁䭱䥍兑䅯权䅁䅁䅯允䅁䅁䅅䅁䉁䅁䅁权扁䅁䅁䍄䉁䅁䅁兂䅁䅁䅍睁䅁䅁䅕䅁䅁䅁䅁歊䙁䅁䅁䅁潃睯䉨权偁䅁䅁权䉁䅁䅁允䅁䅁䅅䅁䭁䉁䅳䅁䵁䅉䅅䅁䙁䅁䅁睁䑁䅁䅁兂䅁䅁䅁䅁流䅑䅕䅁䅁䭁橩䕃䭅䉁䅍䅁䭁䅁䅅䅁䉁䅁䅁允䅁䅁䅯睇䅁䅁杷允䅁䅁䅕䅁䑁䅁䅍䅁䙁䅁䅁䅁䅁䍁䅚兂䅁䅁䅁䭱䥍兑䅯兂䅁䅁䅯允䅁䅁䅅䅁䉁䅁䅁权扁䅁䅁䍄䉁䅁䅁兂䅁䅁䅍睁䅁䅁䅕䅁䅁䅁䅁歊䙁䅁䅁䅁潃睯䉨权塁䅁䅁权䉁䅁䅁允䅁䅁䅅䅁䭁䉁䅳䅁䵁䅉䅅䅁䙁䅁䅁睁䑁䅁䅁兂䅁䅁䅁䅁流䅑䅕䅁䅁䉁䅄䕃䭅䍁䅑䅁䭁䅁䅅䅁䉁䅁䅁允䅁䅁䅯杂䅁䅁杷允䅁䅁䅕䅁䑁䅁䅍䅁䙁䅁䅁䅁䅁䍁䅚兂䅁䅁䅁䥧佉兑䅯䅁䅁䅁䅯允䅁䅁䅅䅁䉁䅁䅁权晁䅁䅁䍄䉁䅁䅁兂䅁䅁䅍睁䅁䅁䅕䅁䅁䅁䅁歊䙁䅁䅁䅁潃睯䉨权䡁䅁䅁权䉁䅁䅁允䅁䅁䅅䅁䭁䉁䅳䅁䵁䅉䅅䅁䙁䅁䅁睁䑁䅁䅁兂䅁䅁䅁䅁流䅑䅕䅁䅁䱁䍩歄䭅䍁䅍䅁䭁䅁䅅䅁䉁䅁䅁允䅁䅁䅯杆䅁䅁杷允䅁䅁䅕䅁䑁䅁䅍䅁䙁䅁䅁䅁䅁䍁䅚兂䅁䅁䅁䭱䥍兑䅯杇䅁䅁䅯允䅁䅁䅅䅁䉁䅁䅁权扁䅁䅁䍄䉁䅁䅁兂䅁䅁䅍睁䅁䅁䅕䅁䅁䅁䅁歊䙁䅁䅁䅁睄杯䉨权楁䅁䅁权䉁䅁䅁允䅁䅁䅅䅁䭁䉁䅅䅁䵁䅉䅅䅁䙁䅁䅁睁䑁䅁䅁兂䅁䅁䅁䅁流䅑䅕䅁䅁䭁橩䕃䭅䉁䅁䅁䭁䅁䅅䅁䉁䅁䅁允䅁䅁䅯睇䅁䅁杷允䅁䅁䅕䅁䑁䅁䅍䅁䙁䅁䅁䅁䅁䍁䅚兂䅁䅁䅁䭱䥍兑䅯先䅁䅁䅯允䅁䅁䅅䅁䉁䅁䅁权扁䅁䅁䍄䉁䅁䅁兂䅁䅁䅍睁䅁䅁䅕䅁䅁䅁䅁歊䙁䅁䅁䅁潄睶䉨权十䅁䅁权䉁䅁䅁允䅁䅁䅅䅁䭁䍁䅕䅁䵁䅉䅅䅁䙁䅁䅁睁䑁䅁䅁兂䅁䅁䅁䅁流䅑䅕䅁䅁䭁橩䕃䭅䍁䅅䅁䭁䅁䅅䅁䉁䅁䅁允䅁䅁䅯睇䅁䅁杷允䅁䅁䅕䅁䑁䅁䅍䅁䙁䅁䅁䅁䅁䍁䅚兂䅁䅁䅁䭱䥍兑䅯杉䅁䅁䅯允䅁䅁䅅䅁䉁䅁䅁权扁䅁䅁䍄䉁䅁䅁兂䅁䅁䅍睁䅁䅁䅕䅁䅁䅁䅁歊䙁䅁䅁䅁允䅷䉨权䥁䅁䅁权䉁䅁䅁允䅁䅁䅅䅁䭁䅁䅙䅁䵁䅉䅅䅁䙁䅁䅁睁䑁䅁䅁兂䅁䅁䅁䅁流䅑䅕䅁䅁䉁䅄䕃䭅䉁䅕䅁䭁䅁䅅䅁䉁䅁䅁允䅁䅁䅯杂䅁䅁杷允䅁䅁䅕䅁䑁䅁䅍䅁䙁䅁䅁䅁䅁䍁䅚兂䅁䅁䅁䭱䥍兑䅯䅉䅁䅁䅯允䅁䅁䅅䅁䉁䅁䅁权扁䅁䅁䍄䉁䅁䅁兂䅁䅁䅍睁䅁䅁䅕䅁䅁䅁䅁歊䙁䅁䅁䅁潄睶䉨权捁䅁䅁权䉁䅁䅁允䅁䅁䅅䅁䭁䍁䅕䅁䵁䅉䅅䅁䙁䅁䅁睁䑁䅁䅁兂䅁䅁䅁䅁流䅑䅕䅁䅁䭁橩䕃䭅䍁䅍䅁䭁䅁䅅䅁䉁䅁䅁允䅁䅁䅯睇䅁䅁杷允䅁䅁䅕䅁䑁䅁䅍䅁䙁䅁䅁䅁䅁䍁䅚兂䅁䅁䅁䭱䥍兑䅯杈䅁䅁䅯允䅁䅁䅅䅁䉁䅁䅁权扁䅁䅁䍄䉁䅁䅁兂䅁䅁䅍睁䅁䅁䅕䅁䅁䅁䅁歊䙁䅁䅁䅁潃睯䉨权歁䅁䅁权䉁䅁䅁允䅁䅁䅅䅁䭁䉁䅳䅁䵁䅉䅅䅁䙁䅁䅁睁䑁䅁䅁兂䅁䅁䅁䅁流䅑䅕䅁䅁䭁橩䕃䭅䉁䅕䅁䭁䅁䅅䅁䉁䅁䅁允䅁䅁䅯睇䅁䅁杷允䅁䅁䅕䅁䑁䅁䅍䅁䙁䅁䅁䅁䅁䍁䅚兂䅁䅁䅁䭱䥍兑䅯䅈䅁䅁䅯允䅁䅁䅅䅁䉁䅁䅁权扁䅁䅁䍄䉁䅁䅁兂䅁䅁䅍睁䅁䅁䅕䅁䅁䅁䅁歊䙁䅁䅁䅁潃睯䉨权䥁䅁䅁权䉁䅁䅁允䅁䅁䅅䅁䭁䉁䅳䅁䵁䅉䅅䅁䙁䅁䅁睁䑁䅁䅁兂䅁䅁䅁䅁流䅑䅕䅁䅁䭁橩䕃䭅䉁䅧䅁䭁䅁䅅䅁䉁䅁䅁允䅁䅁䅯睇䅁䅁杷允䅁䅁䅕䅁䑁䅁䅍䅁䙁䅁䅁䅁䅁䍁䅚兂䅁䅁䅁䥵佉兑䅯兂䅁䅁䅯允䅁䅁䅅䅁䉁䅁䅁权坁䅁䅁䍄䉁䅁䅁兂䅁䅁䅍睁䅁䅁䅕䅁䅁䅁䅁歊䙁䅁䅁䅁潃睯䉨权䅁䅁䅁权䉁䅁䅁允䅁䅁䅅䅁䭁䉁䅳䅁䵁䅉䅅䅁䙁䅁䅁睁䑁䅁䅁兂䅁䅁䅁䅁流䅑䅕䅁䅁䭁橩䕃䭅䍁䅙䅁䭁䅁䅅䅁䉁䅁䅁允䅁䅁䅯睇䅁䅁杷允䅁䅁䅕䅁䑁䅁䅍䅁䙁䅁䅁䅁䅁䍁䅚兂䅁䅁䅁䬸䥉兑䅯兇䅁䅁䅯允䅁䅁䅅䅁䉁䅁䅁权剁䅁䅁䍄䉁䅁䅁兂䅁䅁䅍睁䅁䅁䅕䅁䅁䅁䅁歊䙁䅁䅁䅁允䅷䉨权橁䅁䅁权䉁䅁䅁允䅁䅁䅅䅁䭁䅁䅙䅁䵁䅉䅅䅁䙁䅁䅁睁䑁䅁䅁兂䅁䅁䅁䅁流䅑䅕䅁䅁䭁橩䕃䭅䍁䅣䅁䭁䅁䅅䅁䉁䅁䅁允䅁䅁䅯睇䅁䅁杷允䅁䅁䅕䅁䑁䅁䅍䅁䙁䅁䅁䅁䅁䍁䅚兂䅁䅁䅁䭱䥍兑䅯睃䅁䅁䅯允䅁䅁䅅䅁䉁䅁䅁权扁䅁䅁䍄䉁䅁䅁兂䅁䅁䅍睁䅁䅁䅕䅁䅁䅁䅁歊䙁䅁䅁䅁潃睯䉨权潁䅁䅁权䉁䅁䅁允䅁䅁䅅䅁䭁䉁䅳䅁䵁䅉䅅䅁䙁䅁䅁睁䑁䅁䅁兂䅁䅁䅁䅁流䅑䅕䅁䅁䭁橩䕃䭅䍁䅫䅁䭁䅁䅅䅁䉁䅁䅁允䅁䅁䅯睇䅁䅁杷允䅁䅁䅕䅁䑁䅁䅍䅁䙁䅁䅁䅁䅁䍁䅚兂䅁䅁䅁䵅䥁兑䅯杉䅁䅁䅯允䅁䅁䅅䅁䉁䅁䅁权䝁䅁䅁䍄䉁䅁䅁兂䅁䅁䅍睁䅁䅁䅕䅁䅁䅁䅁歊䙁䅁䅁䅁奁睯䉨权奁䅁䅁权䉁䅁䅁允䅁䅁䅅䅁䭁䅁䅉䅁䵁䅉䅅䅁䙁䅁䅁睁䑁䅁䅁兂䅁䅁䅁䅁流䅑䅕䅁䅁䉁䅄䕃䭅䍁䅙䅁䭁䅁䅅䅁䉁䅁䅁允䅁䅁䅯杂䅁䅁杷允䅁䅁䅕䅁䑁䅁䅍䅁䙁䅁䅁䅁䅁䍁䅚兂䅁䅁䅁䭇䥍兑䅯杊䅁䅁䅯允䅁䅁䅅䅁䉁䅁䅁权䍁䅁䅁䍄䉁䅁䅁兂䅁䅁䅍睁䅁䅁䅕䅁䅁䅁䅁歊䙁䅁䅁䅁潄睶䉨权䵁䅁䅁权䉁䅁䅁允䅁䅁䅅䅁䭁䍁䅕䅁䵁䅉䅅䅁䙁䅁䅁睁䑁䅁䅁兂䅁䅁䅁䅁流䅑䅕䅁䅁䥁䍃歄䭅䅁䅫䅁䭁䅁䅅䅁䉁䅁䅁允䅁䅁䅯睈䅁䅁杷允䅁䅁䅕䅁䑁䅁䅍䅁䙁䅁䅁䅁䅁䍁䅚兂䅁䅁䅁䰶䤸兑䅯兄䅁䅁䅯允䅁䅁䅅䅁䉁䅁䅁权汁䅁䅁䍄䉁䅁䅁兂䅁䅁䅍睁䅁䅁䅕䅁䅁䅁䅁歊䙁䅁䅁䅁䅃杧䈵权湁䅁䅁权䉁䅁䅁允䅁䅁䅅䅁䭁䉁䄸䅁䵁䅉䅅䅁䙁䅁䅁睁䑁䅁䅁兂䅁䅁䅁䅁流䅑䅕䅁䅁䉁橩䕃䭅䅁䅧䅁䭁䅁䅅䅁䉁䅁䅁允䅁䅁䅯杁䅁䅁杷允䅁䅁䅕䅁䑁䅁䅍䅁䙁䅁䅁䅁䅁䍁䅚兂䅁䅁䅁䰶䤸兑䅯睄䅁䅁䅯允䅁䅁䅅䅁䉁䅁䅁权汁䅁䅁䍄䉁䅁䅁兂䅁䅁䅍睁䅁䅁䅕䅁䅁䅁䅁歊䙁䅁䅁䅁㑃杧䈵权呁䅁䅁权䉁䅁䅁允䅁䅁䅅䅁䭁䉁䅙䅁䵁䅉䅅䅁䙁䅁䅁睁䑁䅁䅁兂䅁䅁䅁䅁流䅑䅕䅁䅁䥁䍃歄䭅䉁䅉䅁䭁䅁䅅䅁䉁䅁䅁允䅁䅁䅯睈䅁䅁杷允䅁䅁䅕䅁䑁䅁䅍䅁䙁䅁䅁䅁䅁䍁䅚兂䅁䅁䅁䰶䤸兑䅯睅䅁䅁䅯允䅁䅁䅅䅁䉁䅁䅁权汁䅁䅁䍄䉁䅁䅁兂䅁䅁䅍睁䅁䅁䅕䅁䅁䅁䅁歊䙁䅁䅁䅁潄睶䉨权䙁䅁䅁权䉁䅁䅁允䅁䅁䅅䅁䭁䍁䅕䅁䵁䅉䅅䅁䙁䅁䅁睁䑁䅁䅁兂䅁䅁䅁䅁流䅑䅕䅁䅁䉁䅄䕃䭅䅁䅷䅁䭁䅁䅅䅁䉁䅁䅁允䅁䅁䅯杂䅁䅁杷允䅁䅁䅕䅁䑁䅁䅍䅁䙁䅁䅁䅁䅁䍁䅚兂䅁䅁䅁䰶䤸兑䅯光䅁䅁䅯允䅁䅁䅅䅁䉁䅁䅁权汁䅁䅁䍄䉁䅁䅁兂䅁䅁䅍睁䅁䅁䅕䅁䅁䅁䅁歊䙁䅁䅁䅁潄睶䉨权䡁䅁䅁权䉁䅁䅁允䅁䅁䅅䅁䭁䍁䅕䅁䵁䅉䅅䅁䙁䅁䅁睁䑁䅁䅁兂䅁䅁䅁䅁流䅑䅕䅁䅁佁⽩䕃䭅䉁䅫䅁䭁䅁䅅䅁䉁䅁䅁允䅁䅁䅯兊䅁䅁杷允䅁䅁䅕䅁䑁䅁䅍䅁䙁䅁䅁䅁䅁䍁䅚兂䅁䅁䅁䬸䥉兑䅯睅䅁䅁䅯允䅁䅁䅅䅁䉁䅁䅁权剁䅁䅁䍄䉁䅁䅁兂䅁䅁䅍睁䅁䅁䅕䅁䅁䅁䅁歊䙁䅁䅁䅁潄睶䉨权佁䅁䅁权䉁䅁䅁允䅁䅁䅅䅁䭁䍁䅕䅁䵁䅉䅅䅁䙁䅁䅁睁䑁䅁䅁兂䅁䅁䅁䅁流䅑䅕䅁䅁佁⽩䕃䭅䉁䅯䅁䭁䅁䅅䅁䉁䅁䅁允䅁䅁䅯兊䅁䅁杷允䅁䅁䅕䅁䑁䅁䅍䅁䙁䅁䅁䅁䅁䍁䅚兂䅁䅁䅁䵅䥁兑䅯杅䅁䅁䅯允䅁䅁䅅䅁䉁䅁䅁权䝁䅁䅁䍄䉁䅁䅁兂䅁䅁䅍睁䅁䅁䅕䅁䅁䅁䅁歊䙁䅁䅁䅁潄睶䉨权楁䅁䅁权䉁䅁䅁允䅁䅁䅅䅁䭁䍁䅕䅁䵁䅉䅅䅁䙁䅁䅁睁䑁䅁䅁兂䅁䅁䅁䅁流䅑䅕䅁䅁偁楃䕃䭅䅁䄰䅁䭁䅁䅅䅁䉁䅁䅁允䅁䅁䅯充䅁䅁杷允䅁䅁䅕䅁䑁䅁䅍䅁䙁䅁䅁䅁䅁䍁䅚兂䅁䅁䅁䰶䤸兑䅯睉䅁䅁䅯允䅁䅁䅅䅁䉁䅁䅁权汁䅁䅁䍄䉁䅁䅁兂䅁䅁䅍睁䅁䅁䅕䅁䅁䅁䅁歊䙁䅁䅁䅁睄杯䉨权䱁䅁䅁权䉁䅁䅁允䅁䅁䅅䅁䭁䉁䅅䅁䵁䅉䅅䅁䙁䅁䅁睁䑁䅁䅁兂䅁䅁䅁䅁流䅑䅕䅁䅁䉁橩䕃䭅䉁䅁䅁䭁䅁䅅䅁䉁䅁䅁允䅁䅁䅯杁䅁䅁杷允䅁䅁䅕䅁䑁䅁䅍䅁䙁䅁䅁䅁䅁䍁䅚兂䅁䅁䅁䥓䤰兑䅯允䅁䅁䅯允䅁䅁䅅䅁䉁䅁䅁权煁䅁䅁䍄䉁䅁䅁兂䅁䅁䅍睁䅁䅁䅕䅁䅁䅁䅁歊䙁䅁䅁䅁潄睶䉨权噁䅁䅁权䉁䅁䅁允䅁䅁䅅䅁䭁䍁䅕䅁䵁䅉䅅䅁䙁䅁䅁睁䑁䅁䅁兂䅁䅁䅁䅁流䅑䅕䅁䅁䉁橩䕃䭅䅁䅳䅁䭁䅁䅅䅁䉁䅁䅁允䅁䅁䅯杁䅁䅁杷允䅁䅁䅕䅁䑁䅁䅍䅁䙁䅁䅁䅁䅁䍁䅚兂䅁䅁䅁䰶䤸兑䅯䅃䅁䅁䅯允䅁䅁䅅䅁䉁䅁䅁权汁䅁䅁䍄䉁䅁䅁兂䅁䅁䅍睁䅁䅁䅕䅁䅁䅁䅁歊䙁䅁䅁䅁㑃杧䈵权䡁䅁䅁权䉁䅁䅁允䅁䅁䅅䅁䭁䉁䅙䅁䵁䅉䅅䅁䙁䅁䅁睁䑁䅁䅁兂䅁䅁䅁䅁流䅑䅕䅁䅁䉁橩䕃䭅䍁䅍䅁䭁䅁䅅䅁䉁䅁䅁允䅁䅁䅯杁䅁䅁杷允䅁䅁䅕䅁䑁䅁䅍䅁䙁䅁䅁䅁䅁䍁䅚兂䅁䅁䅁䰶䤸兑䅯睁䅁䅁䅯允䅁䅁䅅䅁䉁䅁䅁权汁䅁䅁䍄䉁䅁䅁兂䅁䅁䅍睁䅁䅁䅕䅁䅁䅁䅁歊䙁䅁䅁䅁潄睶䉨权流䅁䅁权䉁䅁䅁允䅁䅁䅅䅁䭁䍁䅕䅁䵁䅉䅅䅁䙁䅁䅁睁䑁䅁䅁兂䅁䅁䅁䅁流䅑䅕䅁䅁佁⽩䕃䭅䍁䅧䅁䭁䅁䅅䅁䉁䅁䅁允䅁䅁䅯兊䅁䅁杷允䅁䅁䅕䅁䑁䅁䅍䅁䙁䅁䅁䅁䅁䍁䅚兂䅁䅁䅁䰶䤸兑䅯克䅁䅁䅯允䅁䅁䅅䅁䉁䅁䅁权汁䅁䅁䍄䉁䅁䅁兂䅁䅁䅍睁䅁䅁䅕䅁䅁䅁䅁歊䙁䅁䅁䅁䅃杧䈵权桁䅁䅁权䉁䅁䅁允䅁䅁䅅䅁䭁䉁䄸䅁䵁䅉䅅䅁䙁䅁䅁睁䑁䅁䅁兂䅁䅁䅁䅁流䅑䅕䅁䅁偁楃䕃䭅䉁䅕䅁䭁䅁䅅䅁䉁䅁䅁允䅁䅁䅯充䅁䅁杷允䅁䅁䅕䅁䑁䅁䅍䅁䙁䅁䅁䅁䅁䍁䅚兂䅁䅁䅁䥵佉兑䅯睁䅁䅁䅯允䅁䅁䅅䅁䉁䅁䅁权坁䅁䅁䍄䉁䅁䅁兂䅁䅁䅍睁䅁䅁䅕䅁䅁䅁䅁歊䙁䅁䅁䅁允䅷䉨权䩁䅁䅁权䉁䅁䅁允䅁䅁䅅䅁䭁䅁䅙䅁䵁䅉䅅䅁䙁䅁䅁睁䑁䅁䅁兂䅁䅁䅁䅁流䅑䅕䅁䅁䉁䅄䕃䭅䅁䄰䅁䭁䅁䅅䅁䉁䅁䅁允䅁䅁䅯杂䅁䅁杷允䅁䅁䅕䅁䑁䅁䅍䅁䙁䅁䅁䅁䅁䍁䅚兂䅁䅁䅁䥧佉兑䅯兂䅁䅁䅯允䅁䅁䅅䅁䉁䅁䅁权晁䅁䅁䍄䉁䅁䅁兂䅁䅁䅍睁䅁䅁䅕䅁䅁䅁䅁歊䙁䅁䅁䅁允䅷䉨权䭁䅁䅁权䉁䅁䅁允䅁䅁䅅䅁䭁䅁䅙䅁䵁䅉䅅䅁䙁䅁䅁睁䑁䅁䅁兂䅁䅁䅁䅁流䅑䅕䅁䅁䉁䅄䕃䭅䉁䅍䅁䭁䅁䅅䅁䉁䅁䅁允䅁䅁䅯杂䅁䅁杷允䅁䅁䅕䅁䑁䅁䅍䅁䙁䅁䅁䅁䅁䍁䅚兂䅁䅁䅁䵅䥁兑䅯睆䅁䅁䅯允䅁䅁䅅䅁䉁䅁䅁权䝁䅁䅁䍄䉁䅁䅁兂䅁䅁䅍睁䅁䅁䅕䅁䅁䅁䅁歊䙁䅁䅁䅁奁睯䉨权摁䅁䅁权䉁䅁䅁允䅁䅁䅅䅁䭁䅁䅉䅁䵁䅉䅅䅁䙁䅁䅁睁䑁䅁䅁兂䅁䅁䅁䅁流䅑䅕䅁䅁䉁䅄䕃䭅䅁䅣䅁䭁䅁䅅䅁䉁䅁䅁允䅁䅁䅯杂䅁䅁杷允䅁䅁䅕䅁䑁䅁䅍䅁䙁䅁䅁䅁䅁䍁䅚兂䅁䅁䅁䬸䥉兑䅯杊䅁䅁䅯允䅁䅁䅅䅁䉁䅁䅁权剁䅁䅁䍄䉁䅁䅁兂䅁䅁䅍睁䅁䅁䅕䅁䅁䅁䅁歊䙁䅁䅁䅁允䅷䉨权婁䅁䅁权䉁䅁䅁允䅁䅁䅅䅁䭁䅁䅙䅁䵁䅉䅅䅁䙁䅁䅁睁䑁䅁䅁兂䅁䅁䅁䅁流䅑䅕䅁䅁䉁䅄䕃䭅䅁䄴䅁䭁䅁䅅䅁䉁䅁䅁允䅁䅁䅯杂䅁䅁杷允䅁䅁䅕䅁䑁䅁䅍䅁䙁䅁䅁䅁䅁䍁䅚兂䅁䅁䅁䵅䥁兑䅯䅅䅁䅁䅯允䅁䅁䅅䅁䉁䅁䅁权䝁䅁䅁䍄䉁䅁䅁兂䅁䅁䅍睁䅁䅁䅕䅁䅁䅁䅁歊䙁䅁䅁䅁㑃杧䈵权楁䅁䅁权䉁䅁䅁允䅁䅁䅅䅁䭁䉁䅙䅁䵁䅉䅅䅁䙁䅁䅁睁䑁䅁䅁兂䅁䅁䅁䅁流䅑䅕䅁䅁䉁䅄䕃䭅䍁䅁䅁䭁䅁䅅䅁䉁䅁䅁允䅁䅁䅯杂䅁䅁杷允䅁䅁䅕䅁䑁䅁䅍䅁䙁䅁䅁䅁䅁䍁䅚兂䅁䅁䅁䥧佉兑䅯䅃䅁䅁䅯允䅁䅁䅅䅁䉁䅁䅁权晁䅁䅁䍄䉁䅁䅁兂䅁䅁䅍睁䅁䅁䅕䅁䅁䅁䅁歊䙁䅁䅁䅁奁睯䉨权䙁䅁䅁权䉁䅁䅁允䅁䅁䅅䅁䭁䅁䅉䅁䵁䅉䅅䅁䙁䅁䅁睁䑁䅁䅁兂䅁䅁䅁䅁流䅑䅕䅁䅁䉁橩䕃䭅䅁䅣䅁䭁䅁䅅䅁䉁䅁䅁允䅁䅁䅯杁䅁䅁杷允䅁䅁䅕䅁䑁䅁䅍䅁䙁䅁䅁䅁䅁䍁䅚兂䅁䅁䅁䵅䥁兑䅯䅁䅁䅁䅯允䅁䅁䅅䅁䉁䅁䅁权䝁䅁䅁䍄䉁䅁䅁兂䅁䅁䅍睁䅁䅁䅕䅁䅁䅁䅁歊䙁䅁䅁䅁䅃杧䈵权呁䅁䅁权䉁䅁䅁允䅁䅁䅅䅁䭁䉁䄸䅁䵁䅉䅅䅁䙁䅁䅁睁䑁䅁䅁兂䅁䅁䅁䅁流䅑䅕䅁䅁䉁䅄䕃䭅䍁䅣䅁䭁䅁䅅䅁䉁䅁䅁允䅁䅁䅯杂䅁䅁杷允䅁䅁䅕䅁䑁䅁䅍䅁䙁䅁䅁䅁䅁䍁䅚兂䅁䅁䅁䵅䥁兑䅯睃䅁䅁䅯允䅁䅁䅅䅁䉁䅁䅁权䝁䅁䅁䍄䉁䅁䅁兂䅁䅁䅍睁䅁䅁䅕䅁䅁䅁䅁歊䙁䅁䅁䅁允䅷䉨权灁䅁䅁权䉁䅁䅁允䅁䅁䅅䅁䭁䅁䅙䅁䵁䅉䅅䅁䙁䅁䅁睁䑁䅁䅁兂䅁䅁䅁䅁流䅑䅕䅁䅁䱁䍩歄䭅䉁䅧䅁䭁䅁䅅䅁䉁䅁䅁允䅁䅁䅯杆䅁䅁杷允䅁䅁䅕䅁䑁䅁䅍䅁䙁䅁䅁䅁䅁䍁䅚兂䅁䅁䅁䥧佉兑䅯兇䅁䅁䅯允䅁䅁䅅䅁䉁䅁䅁权晁䅁䅁䍄䉁䅁䅁兂䅁䅁䅍睁䅁䅁䅕䅁䅁䅁䅁歊䙁䅁䅁䅁䅃杧䈵权䭁䅁䅁权䉁䅁䅁允䅁䅁䅅䅁䭁䉁䄸䅁䵁䅉䅅䅁䙁䅁䅁睁䑁䅁䅁兂䅁䅁䅁䅁流䅑䅕䅁䅁䉁橩䕃䭅䉁䄴䅁䭁䅁䅅䅁䉁䅁䅁允䅁䅁䅯杁䅁䅁杷允䅁䅁䅕䅁䑁䅁䅍䅁䙁䅁䅁䅁䅁䍁䅚兂䅁䅁䅁䥧佉兑䅯睄䅁䅁䅯允䅁䅁䅅䅁䉁䅁䅁权晁䅁䅁䍄䉁䅁䅁兂䅁䅁䅍睁䅁䅁䅕䅁䅁䅁䅁歊䙁䅁䅁䅁睄杯䉨权灁䅁䅁权䉁䅁䅁允䅁䅁䅅䅁䭁䉁䅅䅁䵁䅉䅅䅁䙁䅁䅁睁䑁䅁䅁兂䅁䅁䅁䅁流䅑䅕䅁䅁䥁䍃歄䭅䉁䅯䅁䭁䅁䅅䅁䉁䅁䅁允䅁䅁䅯睈䅁䅁杷允䅁䅁䅕䅁䑁䅁䅍䅁䙁䅁䅁䅁䅁䍁䅚兂䅁䅁䅁䥧佉兑䅯䅉䅁䅁䅯允䅁䅁䅅䅁䉁䅁䅁权晁䅁䅁䍄䉁䅁䅁兂䅁䅁䅍睁䅁䅁䅕䅁䅁䅁䅁歊䙁䅁䅁䅁䅃杧䈵权噁䅁䅁权䉁䅁䅁允䅁䅁䅅䅁䭁䉁䄸䅁䵁䅉䅅䅁䙁䅁䅁睁䑁䅁䅁兂䅁䅁䅁䅁流䅑䅕䅁䅁䉁橩䕃䭅䉁䅉䅁䭁䅁䅅䅁䉁䅁䅁允䅁䅁䅯杁䅁䅁杷允䅁䅁䅕䅁䑁䅁䅍䅁䙁䅁䅁䅁䅁䍁䅚兂䅁䅁䅁䥧佉兑䅯睁䅁䅁䅯允䅁䅁䅅䅁䉁䅁䅁权晁䅁䅁䍄䉁䅁䅁兂䅁䅁䅍睁䅁䅁䅕䅁䅁䅁䅁歊䙁䅁䅁䅁䅃杧䈵权流䅁䅁权䉁䅁䅁允䅁䅁䅅䅁䭁䉁䄸䅁䵁䅉䅅䅁䙁䅁䅁睁䑁䅁䅁兂䅁䅁䅁䅁流䅑䅕䅁䅁䥁䍃歄䭅䅁䅳䅁䭁䅁䅅䅁䉁䅁䅁允䅁䅁䅯睈䅁䅁杷允䅁䅁䅕䅁䑁䅁䅍䅁䙁䅁䅁䅁䅁䍁䅚兂䅁䅁䅁䥧佉兑䅯克䅁䅁䅯允䅁䅁䅅䅁䉁䅁䅁权晁䅁䅁䍄䉁䅁䅁兂䅁䅁䅍睁䅁䅁䅕䅁䅁䅁䅁歊䙁䅁䅁䅁䅃杧䈵权潁䅁䅁权䉁䅁䅁允䅁䅁䅅䅁䭁䉁䄸䅁䵁䅉䅅䅁䙁䅁䅁睁䑁䅁䅁兂䅁䅁䅁䅁流䅑䅕䅁䅁䥁䍃歄䭅䉁䅷䅁䭁䅁䅅䅁䉁䅁䅁允䅁䅁䅯睈䅁䅁杷允䅁䅁䅕䅁䑁䅁䅍䅁䙁䅁䅁䅁䅁䍁䅚兂䅁䅁䅁䥵佉兑䅯䅄䅁䅁䅯允䅁䅁䅅䅁䉁䅁䅁权坁䅁䅁䍄䉁䅁䅁兂䅁䅁䅍睁䅁䅁䅕䅁䅁䅁䅁歊䙁䅁䅁䅁㑃杧䈵权乁䅁䅁权䉁䅁䅁允䅁䅁䅅䅁䭁䉁䅙䅁䵁䅉䅅䅁䙁䅁䅁睁䑁䅁䅁兂䅁䅁䅁䅁流䅑䅕䅁䅁偁楃䕃䭅䅁䄴䅁䭁䅁䅅䅁䉁䅁䅁允䅁䅁䅯充䅁䅁杷允䅁䅁䅕䅁䑁䅁䅍䅁䙁䅁䅁䅁䅁䍁䅚兂䅁䅁䅁䥵佉兑䅯睄䅁䅁䅯允䅁䅁䅅䅁䉁䅁䅁权坁䅁䅁䍄䉁䅁䅁兂䅁䅁䅍睁䅁䅁䅕䅁䅁䅁䅁歊䙁䅁䅁䅁㑃杧䈵权歁䅁䅁权䉁䅁䅁允䅁䅁䅅䅁䭁䉁䅙䅁䵁䅉䅅䅁䙁䅁䅁睁䑁䅁䅁兂䅁䅁䅁䅁流䅑䅕䅁䅁䱁䍩歄䭅䉁䅣䅁䭁䅁䅅䅁䉁䅁䅁允䅁䅁䅯杆䅁䅁杷允䅁䅁䅕䅁䑁䅁䅍䅁䙁䅁䅁䅁䅁䍁䅚兂䅁䅁䅁䥵佉兑䅯兇䅁䅁䅯允䅁䅁䅅䅁䉁䅁䅁权坁䅁䅁䍄䉁䅁䅁兂䅁䅁䅍睁䅁䅁䅕䅁䅁䅁䅁歊䙁䅁䅁䅁㑃杧䈵权佁䅁䅁权䉁䅁䅁允䅁䅁䅅䅁䭁䉁䅙䅁䵁䅉䅅䅁䙁䅁䅁睁䑁䅁䅁兂䅁䅁䅁䅁流䅑䅕䅁䅁䱁䍩歄䭅䉁䄰䅁䭁䅁䅅䅁䉁䅁䅁允䅁䅁䅯杆䅁䅁杷允䅁䅁䅕䅁䑁䅁䅍䅁䙁䅁䅁䅁䅁䍁䅚兂䅁䅁䅁䥵佉兑䅯杅䅁䅁䅯允䅁䅁䅅䅁䉁䅁䅁权坁䅁䅁䍄䉁䅁䅁兂䅁䅁䅍睁䅁䅁䅕䅁䅁䅁䅁歊䙁䅁䅁䅁㑃杧䈵权杁䅁䅁权䉁䅁䅁允䅁䅁䅅䅁䭁䉁䅙䅁䵁䅉䅅䅁䙁䅁䅁睁䑁䅁䅁兂䅁䅁䅁䅁流䅑䅕䅁䅁䱁䍩歄䭅䉁䄴䅁䭁䅁䅅䅁䉁䅁䅁允䅁䅁䅯杆䅁䅁杷允䅁䅁䅕䅁䑁䅁䅍䅁䙁䅁䅁䅁䅁䍁䅚兂䅁䅁䅁䬸䥉兑䅯杅䅁䅁䅯允䅁䅁䅅䅁䉁䅁䅁权剁䅁䅁䍄䉁䅁䅁兂䅁䅁䅍睁䅁䅁䅕䅁䅁䅁䅁歊䙁䅁䅁䅁㑃杧䈵权䥁䅁䅁权䉁䅁䅁允䅁䅁䅅䅁䭁䉁䅙䅁䵁䅉䅅䅁䙁䅁䅁睁䑁䅁䅁兂䅁䅁䅁䅁流䅑䅕䅁䅁䱁䍩歄䭅䅁䅁䅁䭁䅁䅅䅁䉁䅁䅁允䅁䅁䅯杆䅁䅁杷允䅁䅁䅕䅁䑁䅁䅍䅁䙁䅁䅁䅁䅁䍁䅚兂䅁䅁䅁䥵佉兑䅯䅋䅁䅁䅯允䅁䅁䅅䅁䉁䅁䅁权坁䅁䅁䍄䉁䅁䅁兂䅁䅁䅍睁䅁䅁䅕䅁䅁䅁䅁歊䙁䅁䅁䅁㑃杧䈵权灁䅁䅁权䉁䅁䅁允䅁䅁䅅䅁䭁䉁䅙䅁䵁䅉䅅䅁䙁䅁䅁睁䑁䅁䅁兂䅁䅁䅁䅁流䅑䅕䅁䅁偁楃䕃䭅䅁䅫䅁䭁䅁䅅䅁䉁䅁䅁允䅁䅁䅯充䅁䅁杷允䅁䅁䅕䅁䑁䅁䅍䅁䙁䅁䅁䅁䅁䍁䅚兂䅁䅁䅁䬸䥉兑䅯睄䅁䅁䅯允䅁䅁䅅䅁䉁䅁䅁权剁䅁䅁䍄䉁䅁䅁兂䅁䅁䅍睁䅁䅁䅕䅁䅁䅁䅁歊䙁䅁䅁䅁睄杯䉨权塁䅁䅁权䉁䅁䅁允䅁䅁䅅䅁䭁䉁䅅䅁䵁䅉䅅䅁䙁䅁䅁睁䑁䅁䅁兂䅁䅁䅁䅁流䅑䅕䅁䅁偁楃䕃䭅䅁䅣䅁䭁䅁䅅䅁䉁䅁䅁允䅁䅁䅯充䅁䅁杷允䅁䅁䅕䅁䑁䅁䅍䅁䙁䅁䅁䅁䅁䍁䅚兂䅁䅁䅁䬸䥉兑䅯杇䅁䅁䅯允䅁䅁䅅䅁䉁䅁䅁权剁䅁䅁䍄䉁䅁䅁兂䅁䅁䅍睁䅁䅁䅕䅁䅁䅁䅁歊䙁䅁䅁䅁睄杯䉨权桁䅁䅁权䉁䅁䅁允䅁䅁䅅䅁䭁䉁䅅䅁䵁䅉䅅䅁䙁䅁䅁睁䑁䅁䅁兂䅁䅁䅁䅁流䅑䅕䅁䅁偁楃䕃䭅䍁䅁䅁䭁䅁䅅䅁䉁䅁䅁允䅁䅁䅯充䅁䅁杷允䅁䅁䅕䅁䑁䅁䅍䅁䙁䅁䅁䅁䅁䍁䅚兂䅁䅁䅁䬸䥉兑䅯杈䅁䅁䅯允䅁䅁䅅䅁䉁䅁䅁权剁䅁䅁䍄䉁䅁䅁兂䅁䅁䅍睁䅁䅁䅕䅁䅁䅁䅁歊䙁䅁䅁䅁睄杯䉨权䥁䅁䅁权䉁䅁䅁允䅁䅁䅅䅁䭁䉁䅅䅁䵁䅉䅅䅁䙁䅁䅁睁䑁䅁䅁兂䅁䅁䅁䅁流䅑䅕䅁䅁偁楃䕃䭅䍁䅣䅁䭁䅁䅅䅁䉁䅁䅁允䅁䅁䅯充䅁䅁杷允䅁䅁䅕䅁䑁䅁䅍䅁䙁䅁䅁䅁䅁䍁䅚兂䅁䅁䅁䬸䥉兑䅯䅋䅁䅁䅯允䅁䅁䅅䅁䉁䅁䅁权剁䅁䅁䍄䉁䅁䅁兂䅁䅁䅍睁䅁䅁䅕䅁䅁䅁䅁歊䙁䅁䅁䅁睄杯䉨权捁䅁䅁权䉁䅁䅁允䅁䅁䅅䅁䭁䉁䅅䅁䵁䅉䅅䅁䙁䅁䅁睁䑁䅁䅁兂䅁䅁䅁䅁流䅑䅕䅁䅁䉁橩䕃䭅䅁䅷䅁䭁䅁䅅䅁䉁䅁䅁允䅁䅁䅯杁䅁䅁杷允䅁䅁䅕䅁䑁䅁䅍䅁䙁䅁䅁䅁䅁䍁䅚兂䅁䅁䅁䭇䥍兑䅯睄䅁䅁䅯允䅁䅁䅅䅁䉁䅁䅁权䍁䅁䅁䍄䉁䅁䅁兂䅁䅁䅍睁䅁䅁䅕䅁䅁䅁䅁歊䙁䅁䅁䅁奁睯䉨权塁䅁䅁权䉁䅁䅁允䅁䅁䅅䅁䭁䅁䅉䅁䵁䅉䅅䅁䙁䅁䅁睁䑁䅁䅁兂䅁䅁䅁䅁流䅑䅕䅁䅁䉁橩䕃䭅䅁䄴䅁䭁䅁䅅䅁䉁䅁䅁允䅁䅁䅯杁䅁䅁杷允䅁䅁䅕䅁䑁䅁䅍䅁䙁䅁䅁䅁䅁䍁䅚兂䅁䅁䅁䭇䥍兑䅯䅉䅁䅁䅯允䅁䅁䅅䅁䉁䅁䅁权䍁䅁䅁䍄䉁䅁䅁兂䅁䅁䅍睁䅁䅁䅕䅁䅁䅁䅁歊䙁䅁䅁䅁奁睯䉨权歁䅁䅁权䉁䅁䅁允䅁䅁䅅䅁䭁䅁䅉䅁䵁䅉䅅䅁䙁䅁䅁睁䑁䅁䅁兂䅁䅁䅁䅁流䅑䅕䅁䅁䉁橩䕃䭅䉁䅕䅁䭁䅁䅅䅁䉁䅁䅁允䅁䅁䅯杁䅁䅁杷允䅁䅁䅕䅁䑁䅁䅍䅁䙁䅁䅁䅁䅁䍁䅚兂䅁䅁䅁䭇䥍兑䅯睁䅁䅁䅯允䅁䅁䅅䅁䉁䅁䅁权䍁䅁䅁䍄䉁䅁䅁兂䅁䅁䅍睁䅁䅁䅕䅁䅁䅁䅁歊䙁䅁䅁䅁奁睯䉨权潁䅁䅁权䉁䅁䅁允䅁䅁䅅䅁䭁䅁䅉䅁䵁䅉䅅䅁䙁䅁䅁睁䑁䅁䅁兂䅁䅁䅁䅁流䅑䅕䅁䅁䉁橩䕃䭅䍁䅫䅁䭁䅁䅅䅁䉁䅁䅁允䅁䅁䅯杁䅁䅁杷允䅁䅁䅕䅁䑁䅁䅍䅁䙁䅁䅁䅁䅁䍁䅚兂䅁䅁䅁䥧䤰兑䅯允䅁䅁䅯允䅁䅁䅅䅁䉁䅁䅁权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</si>
</sst>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3" fontId="0" fillId="0" borderId="0" xfId="0" applyNumberFormat="1" applyAlignment="1">
      <alignment horizontal="right"/>
    </xf>
    <xf numFmtId="4"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SNL%20Financial/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275D0-AD54-4D66-BD41-270298B94A6C}">
  <dimension ref="A1"/>
  <sheetViews>
    <sheetView workbookViewId="0"/>
  </sheetViews>
  <sheetFormatPr defaultRowHeight="14.4" x14ac:dyDescent="0.3"/>
  <sheetData>
    <row r="1" spans="1:1" x14ac:dyDescent="0.3">
      <c r="A1" t="s">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F54DB-0692-480D-A55E-8BA148EA0F84}">
  <dimension ref="A1:KD151"/>
  <sheetViews>
    <sheetView topLeftCell="JZ1" workbookViewId="0">
      <selection sqref="A1:XFD1048576"/>
    </sheetView>
  </sheetViews>
  <sheetFormatPr defaultRowHeight="14.4" x14ac:dyDescent="0.3"/>
  <cols>
    <col min="1" max="1" width="40.77734375" bestFit="1" customWidth="1"/>
    <col min="2" max="2" width="16.77734375" bestFit="1" customWidth="1"/>
    <col min="3" max="34" width="34.77734375" bestFit="1" customWidth="1"/>
    <col min="35" max="66" width="35.21875" bestFit="1" customWidth="1"/>
    <col min="67" max="98" width="33.77734375" bestFit="1" customWidth="1"/>
    <col min="99" max="130" width="35.88671875" bestFit="1" customWidth="1"/>
    <col min="131" max="162" width="36.33203125" bestFit="1" customWidth="1"/>
    <col min="163" max="194" width="33.44140625" bestFit="1" customWidth="1"/>
    <col min="195" max="226" width="34" bestFit="1" customWidth="1"/>
    <col min="227" max="258" width="37.88671875" bestFit="1" customWidth="1"/>
    <col min="259" max="290" width="38.33203125" bestFit="1" customWidth="1"/>
  </cols>
  <sheetData>
    <row r="1" spans="1:290" x14ac:dyDescent="0.3">
      <c r="A1" t="str">
        <f>[1]!SNLTable(11,$B$6:$B$151,$C$3:$KD$3)</f>
        <v>SNLTable</v>
      </c>
    </row>
    <row r="2" spans="1:290" x14ac:dyDescent="0.3">
      <c r="A2" s="3" t="str">
        <f>[1]!SNLLabel(11,201129,"","")</f>
        <v xml:space="preserve">Company Name </v>
      </c>
      <c r="B2" s="3" t="str">
        <f>[1]!SNLLabel(11,201136,"","")</f>
        <v xml:space="preserve">SNL Institution Key </v>
      </c>
      <c r="C2" s="3" t="str">
        <f>[1]!SNLLabel(11,201836,"2019Y","")</f>
        <v>Residential Electric Volume, Total (MWh)</v>
      </c>
      <c r="D2" s="3" t="str">
        <f>[1]!SNLLabel(11,201836,"2018Y","")</f>
        <v>Residential Electric Volume, Total (MWh)</v>
      </c>
      <c r="E2" s="3" t="str">
        <f>[1]!SNLLabel(11,201836,"2017Y","")</f>
        <v>Residential Electric Volume, Total (MWh)</v>
      </c>
      <c r="F2" s="3" t="str">
        <f>[1]!SNLLabel(11,201836,"2016Y","")</f>
        <v>Residential Electric Volume, Total (MWh)</v>
      </c>
      <c r="G2" s="3" t="str">
        <f>[1]!SNLLabel(11,201836,"2015Y","")</f>
        <v>Residential Electric Volume, Total (MWh)</v>
      </c>
      <c r="H2" s="3" t="str">
        <f>[1]!SNLLabel(11,201836,"2014Y","")</f>
        <v>Residential Electric Volume, Total (MWh)</v>
      </c>
      <c r="I2" s="3" t="str">
        <f>[1]!SNLLabel(11,201836,"2013Y","")</f>
        <v>Residential Electric Volume, Total (MWh)</v>
      </c>
      <c r="J2" s="3" t="str">
        <f>[1]!SNLLabel(11,201836,"2012Y","")</f>
        <v>Residential Electric Volume, Total (MWh)</v>
      </c>
      <c r="K2" s="3" t="str">
        <f>[1]!SNLLabel(11,201836,"2011Y","")</f>
        <v>Residential Electric Volume, Total (MWh)</v>
      </c>
      <c r="L2" s="3" t="str">
        <f>[1]!SNLLabel(11,201836,"2010Y","")</f>
        <v>Residential Electric Volume, Total (MWh)</v>
      </c>
      <c r="M2" s="3" t="str">
        <f>[1]!SNLLabel(11,201836,"2009Y","")</f>
        <v>Residential Electric Volume, Total (MWh)</v>
      </c>
      <c r="N2" s="3" t="str">
        <f>[1]!SNLLabel(11,201836,"2008Y","")</f>
        <v>Residential Electric Volume, Total (MWh)</v>
      </c>
      <c r="O2" s="3" t="str">
        <f>[1]!SNLLabel(11,201836,"2007Y","")</f>
        <v>Residential Electric Volume, Total (MWh)</v>
      </c>
      <c r="P2" s="3" t="str">
        <f>[1]!SNLLabel(11,201836,"2006Y","")</f>
        <v>Residential Electric Volume, Total (MWh)</v>
      </c>
      <c r="Q2" s="3" t="str">
        <f>[1]!SNLLabel(11,201836,"2005Y","")</f>
        <v>Residential Electric Volume, Total (MWh)</v>
      </c>
      <c r="R2" s="3" t="str">
        <f>[1]!SNLLabel(11,201836,"2004Y","")</f>
        <v>Residential Electric Volume, Total (MWh)</v>
      </c>
      <c r="S2" s="3" t="str">
        <f>[1]!SNLLabel(11,201836,"2003Y","")</f>
        <v>Residential Electric Volume, Total (MWh)</v>
      </c>
      <c r="T2" s="3" t="str">
        <f>[1]!SNLLabel(11,201836,"2002Y","")</f>
        <v>Residential Electric Volume, Total (MWh)</v>
      </c>
      <c r="U2" s="3" t="str">
        <f>[1]!SNLLabel(11,201836,"2001Y","")</f>
        <v>Residential Electric Volume, Total (MWh)</v>
      </c>
      <c r="V2" s="3" t="str">
        <f>[1]!SNLLabel(11,201836,"2000Y","")</f>
        <v>Residential Electric Volume, Total (MWh)</v>
      </c>
      <c r="W2" s="3" t="str">
        <f>[1]!SNLLabel(11,201836,"1999Y","")</f>
        <v>Residential Electric Volume, Total (MWh)</v>
      </c>
      <c r="X2" s="3" t="str">
        <f>[1]!SNLLabel(11,201836,"1998Y","")</f>
        <v>Residential Electric Volume, Total (MWh)</v>
      </c>
      <c r="Y2" s="3" t="str">
        <f>[1]!SNLLabel(11,201836,"1997Y","")</f>
        <v>Residential Electric Volume, Total (MWh)</v>
      </c>
      <c r="Z2" s="3" t="str">
        <f>[1]!SNLLabel(11,201836,"1996Y","")</f>
        <v>Residential Electric Volume, Total (MWh)</v>
      </c>
      <c r="AA2" s="3" t="str">
        <f>[1]!SNLLabel(11,201836,"1995Y","")</f>
        <v>Residential Electric Volume, Total (MWh)</v>
      </c>
      <c r="AB2" s="3" t="str">
        <f>[1]!SNLLabel(11,201836,"1994Y","")</f>
        <v>Residential Electric Volume, Total (MWh)</v>
      </c>
      <c r="AC2" s="3" t="str">
        <f>[1]!SNLLabel(11,201836,"1993Y","")</f>
        <v>Residential Electric Volume, Total (MWh)</v>
      </c>
      <c r="AD2" s="3" t="str">
        <f>[1]!SNLLabel(11,201836,"1992Y","")</f>
        <v>Residential Electric Volume, Total (MWh)</v>
      </c>
      <c r="AE2" s="3" t="str">
        <f>[1]!SNLLabel(11,201836,"1991Y","")</f>
        <v>Residential Electric Volume, Total (MWh)</v>
      </c>
      <c r="AF2" s="3" t="str">
        <f>[1]!SNLLabel(11,201836,"1990Y","")</f>
        <v>Residential Electric Volume, Total (MWh)</v>
      </c>
      <c r="AG2" s="3" t="str">
        <f>[1]!SNLLabel(11,201836,"1989Y","")</f>
        <v>Residential Electric Volume, Total (MWh)</v>
      </c>
      <c r="AH2" s="3" t="str">
        <f>[1]!SNLLabel(11,201836,"1988Y","")</f>
        <v>Residential Electric Volume, Total (MWh)</v>
      </c>
      <c r="AI2" s="3" t="str">
        <f>[1]!SNLLabel(11,201843,"2019Y","")</f>
        <v>Total Retail Electric Volume, Total (MWh)</v>
      </c>
      <c r="AJ2" s="3" t="str">
        <f>[1]!SNLLabel(11,201843,"2018Y","")</f>
        <v>Total Retail Electric Volume, Total (MWh)</v>
      </c>
      <c r="AK2" s="3" t="str">
        <f>[1]!SNLLabel(11,201843,"2017Y","")</f>
        <v>Total Retail Electric Volume, Total (MWh)</v>
      </c>
      <c r="AL2" s="3" t="str">
        <f>[1]!SNLLabel(11,201843,"2016Y","")</f>
        <v>Total Retail Electric Volume, Total (MWh)</v>
      </c>
      <c r="AM2" s="3" t="str">
        <f>[1]!SNLLabel(11,201843,"2015Y","")</f>
        <v>Total Retail Electric Volume, Total (MWh)</v>
      </c>
      <c r="AN2" s="3" t="str">
        <f>[1]!SNLLabel(11,201843,"2014Y","")</f>
        <v>Total Retail Electric Volume, Total (MWh)</v>
      </c>
      <c r="AO2" s="3" t="str">
        <f>[1]!SNLLabel(11,201843,"2013Y","")</f>
        <v>Total Retail Electric Volume, Total (MWh)</v>
      </c>
      <c r="AP2" s="3" t="str">
        <f>[1]!SNLLabel(11,201843,"2012Y","")</f>
        <v>Total Retail Electric Volume, Total (MWh)</v>
      </c>
      <c r="AQ2" s="3" t="str">
        <f>[1]!SNLLabel(11,201843,"2011Y","")</f>
        <v>Total Retail Electric Volume, Total (MWh)</v>
      </c>
      <c r="AR2" s="3" t="str">
        <f>[1]!SNLLabel(11,201843,"2010Y","")</f>
        <v>Total Retail Electric Volume, Total (MWh)</v>
      </c>
      <c r="AS2" s="3" t="str">
        <f>[1]!SNLLabel(11,201843,"2009Y","")</f>
        <v>Total Retail Electric Volume, Total (MWh)</v>
      </c>
      <c r="AT2" s="3" t="str">
        <f>[1]!SNLLabel(11,201843,"2008Y","")</f>
        <v>Total Retail Electric Volume, Total (MWh)</v>
      </c>
      <c r="AU2" s="3" t="str">
        <f>[1]!SNLLabel(11,201843,"2007Y","")</f>
        <v>Total Retail Electric Volume, Total (MWh)</v>
      </c>
      <c r="AV2" s="3" t="str">
        <f>[1]!SNLLabel(11,201843,"2006Y","")</f>
        <v>Total Retail Electric Volume, Total (MWh)</v>
      </c>
      <c r="AW2" s="3" t="str">
        <f>[1]!SNLLabel(11,201843,"2005Y","")</f>
        <v>Total Retail Electric Volume, Total (MWh)</v>
      </c>
      <c r="AX2" s="3" t="str">
        <f>[1]!SNLLabel(11,201843,"2004Y","")</f>
        <v>Total Retail Electric Volume, Total (MWh)</v>
      </c>
      <c r="AY2" s="3" t="str">
        <f>[1]!SNLLabel(11,201843,"2003Y","")</f>
        <v>Total Retail Electric Volume, Total (MWh)</v>
      </c>
      <c r="AZ2" s="3" t="str">
        <f>[1]!SNLLabel(11,201843,"2002Y","")</f>
        <v>Total Retail Electric Volume, Total (MWh)</v>
      </c>
      <c r="BA2" s="3" t="str">
        <f>[1]!SNLLabel(11,201843,"2001Y","")</f>
        <v>Total Retail Electric Volume, Total (MWh)</v>
      </c>
      <c r="BB2" s="3" t="str">
        <f>[1]!SNLLabel(11,201843,"2000Y","")</f>
        <v>Total Retail Electric Volume, Total (MWh)</v>
      </c>
      <c r="BC2" s="3" t="str">
        <f>[1]!SNLLabel(11,201843,"1999Y","")</f>
        <v>Total Retail Electric Volume, Total (MWh)</v>
      </c>
      <c r="BD2" s="3" t="str">
        <f>[1]!SNLLabel(11,201843,"1998Y","")</f>
        <v>Total Retail Electric Volume, Total (MWh)</v>
      </c>
      <c r="BE2" s="3" t="str">
        <f>[1]!SNLLabel(11,201843,"1997Y","")</f>
        <v>Total Retail Electric Volume, Total (MWh)</v>
      </c>
      <c r="BF2" s="3" t="str">
        <f>[1]!SNLLabel(11,201843,"1996Y","")</f>
        <v>Total Retail Electric Volume, Total (MWh)</v>
      </c>
      <c r="BG2" s="3" t="str">
        <f>[1]!SNLLabel(11,201843,"1995Y","")</f>
        <v>Total Retail Electric Volume, Total (MWh)</v>
      </c>
      <c r="BH2" s="3" t="str">
        <f>[1]!SNLLabel(11,201843,"1994Y","")</f>
        <v>Total Retail Electric Volume, Total (MWh)</v>
      </c>
      <c r="BI2" s="3" t="str">
        <f>[1]!SNLLabel(11,201843,"1993Y","")</f>
        <v>Total Retail Electric Volume, Total (MWh)</v>
      </c>
      <c r="BJ2" s="3" t="str">
        <f>[1]!SNLLabel(11,201843,"1992Y","")</f>
        <v>Total Retail Electric Volume, Total (MWh)</v>
      </c>
      <c r="BK2" s="3" t="str">
        <f>[1]!SNLLabel(11,201843,"1991Y","")</f>
        <v>Total Retail Electric Volume, Total (MWh)</v>
      </c>
      <c r="BL2" s="3" t="str">
        <f>[1]!SNLLabel(11,201843,"1990Y","")</f>
        <v>Total Retail Electric Volume, Total (MWh)</v>
      </c>
      <c r="BM2" s="3" t="str">
        <f>[1]!SNLLabel(11,201843,"1989Y","")</f>
        <v>Total Retail Electric Volume, Total (MWh)</v>
      </c>
      <c r="BN2" s="3" t="str">
        <f>[1]!SNLLabel(11,201843,"1988Y","")</f>
        <v>Total Retail Electric Volume, Total (MWh)</v>
      </c>
      <c r="BO2" s="3" t="str">
        <f>[1]!SNLLabel(11,201845,"2019Y","")</f>
        <v>Total Sales of Electricity Volume (MWh)</v>
      </c>
      <c r="BP2" s="3" t="str">
        <f>[1]!SNLLabel(11,201845,"2018Y","")</f>
        <v>Total Sales of Electricity Volume (MWh)</v>
      </c>
      <c r="BQ2" s="3" t="str">
        <f>[1]!SNLLabel(11,201845,"2017Y","")</f>
        <v>Total Sales of Electricity Volume (MWh)</v>
      </c>
      <c r="BR2" s="3" t="str">
        <f>[1]!SNLLabel(11,201845,"2016Y","")</f>
        <v>Total Sales of Electricity Volume (MWh)</v>
      </c>
      <c r="BS2" s="3" t="str">
        <f>[1]!SNLLabel(11,201845,"2015Y","")</f>
        <v>Total Sales of Electricity Volume (MWh)</v>
      </c>
      <c r="BT2" s="3" t="str">
        <f>[1]!SNLLabel(11,201845,"2014Y","")</f>
        <v>Total Sales of Electricity Volume (MWh)</v>
      </c>
      <c r="BU2" s="3" t="str">
        <f>[1]!SNLLabel(11,201845,"2013Y","")</f>
        <v>Total Sales of Electricity Volume (MWh)</v>
      </c>
      <c r="BV2" s="3" t="str">
        <f>[1]!SNLLabel(11,201845,"2012Y","")</f>
        <v>Total Sales of Electricity Volume (MWh)</v>
      </c>
      <c r="BW2" s="3" t="str">
        <f>[1]!SNLLabel(11,201845,"2011Y","")</f>
        <v>Total Sales of Electricity Volume (MWh)</v>
      </c>
      <c r="BX2" s="3" t="str">
        <f>[1]!SNLLabel(11,201845,"2010Y","")</f>
        <v>Total Sales of Electricity Volume (MWh)</v>
      </c>
      <c r="BY2" s="3" t="str">
        <f>[1]!SNLLabel(11,201845,"2009Y","")</f>
        <v>Total Sales of Electricity Volume (MWh)</v>
      </c>
      <c r="BZ2" s="3" t="str">
        <f>[1]!SNLLabel(11,201845,"2008Y","")</f>
        <v>Total Sales of Electricity Volume (MWh)</v>
      </c>
      <c r="CA2" s="3" t="str">
        <f>[1]!SNLLabel(11,201845,"2007Y","")</f>
        <v>Total Sales of Electricity Volume (MWh)</v>
      </c>
      <c r="CB2" s="3" t="str">
        <f>[1]!SNLLabel(11,201845,"2006Y","")</f>
        <v>Total Sales of Electricity Volume (MWh)</v>
      </c>
      <c r="CC2" s="3" t="str">
        <f>[1]!SNLLabel(11,201845,"2005Y","")</f>
        <v>Total Sales of Electricity Volume (MWh)</v>
      </c>
      <c r="CD2" s="3" t="str">
        <f>[1]!SNLLabel(11,201845,"2004Y","")</f>
        <v>Total Sales of Electricity Volume (MWh)</v>
      </c>
      <c r="CE2" s="3" t="str">
        <f>[1]!SNLLabel(11,201845,"2003Y","")</f>
        <v>Total Sales of Electricity Volume (MWh)</v>
      </c>
      <c r="CF2" s="3" t="str">
        <f>[1]!SNLLabel(11,201845,"2002Y","")</f>
        <v>Total Sales of Electricity Volume (MWh)</v>
      </c>
      <c r="CG2" s="3" t="str">
        <f>[1]!SNLLabel(11,201845,"2001Y","")</f>
        <v>Total Sales of Electricity Volume (MWh)</v>
      </c>
      <c r="CH2" s="3" t="str">
        <f>[1]!SNLLabel(11,201845,"2000Y","")</f>
        <v>Total Sales of Electricity Volume (MWh)</v>
      </c>
      <c r="CI2" s="3" t="str">
        <f>[1]!SNLLabel(11,201845,"1999Y","")</f>
        <v>Total Sales of Electricity Volume (MWh)</v>
      </c>
      <c r="CJ2" s="3" t="str">
        <f>[1]!SNLLabel(11,201845,"1998Y","")</f>
        <v>Total Sales of Electricity Volume (MWh)</v>
      </c>
      <c r="CK2" s="3" t="str">
        <f>[1]!SNLLabel(11,201845,"1997Y","")</f>
        <v>Total Sales of Electricity Volume (MWh)</v>
      </c>
      <c r="CL2" s="3" t="str">
        <f>[1]!SNLLabel(11,201845,"1996Y","")</f>
        <v>Total Sales of Electricity Volume (MWh)</v>
      </c>
      <c r="CM2" s="3" t="str">
        <f>[1]!SNLLabel(11,201845,"1995Y","")</f>
        <v>Total Sales of Electricity Volume (MWh)</v>
      </c>
      <c r="CN2" s="3" t="str">
        <f>[1]!SNLLabel(11,201845,"1994Y","")</f>
        <v>Total Sales of Electricity Volume (MWh)</v>
      </c>
      <c r="CO2" s="3" t="str">
        <f>[1]!SNLLabel(11,201845,"1993Y","")</f>
        <v>Total Sales of Electricity Volume (MWh)</v>
      </c>
      <c r="CP2" s="3" t="str">
        <f>[1]!SNLLabel(11,201845,"1992Y","")</f>
        <v>Total Sales of Electricity Volume (MWh)</v>
      </c>
      <c r="CQ2" s="3" t="str">
        <f>[1]!SNLLabel(11,201845,"1991Y","")</f>
        <v>Total Sales of Electricity Volume (MWh)</v>
      </c>
      <c r="CR2" s="3" t="str">
        <f>[1]!SNLLabel(11,201845,"1990Y","")</f>
        <v>Total Sales of Electricity Volume (MWh)</v>
      </c>
      <c r="CS2" s="3" t="str">
        <f>[1]!SNLLabel(11,201845,"1989Y","")</f>
        <v>Total Sales of Electricity Volume (MWh)</v>
      </c>
      <c r="CT2" s="3" t="str">
        <f>[1]!SNLLabel(11,201845,"1988Y","")</f>
        <v>Total Sales of Electricity Volume (MWh)</v>
      </c>
      <c r="CU2" s="3" t="str">
        <f>[1]!SNLLabel(11,202749,"2019Y","")</f>
        <v>Residential Electric Price, Bundled (¢/kWh)</v>
      </c>
      <c r="CV2" s="3" t="str">
        <f>[1]!SNLLabel(11,202749,"2018Y","")</f>
        <v>Residential Electric Price, Bundled (¢/kWh)</v>
      </c>
      <c r="CW2" s="3" t="str">
        <f>[1]!SNLLabel(11,202749,"2017Y","")</f>
        <v>Residential Electric Price, Bundled (¢/kWh)</v>
      </c>
      <c r="CX2" s="3" t="str">
        <f>[1]!SNLLabel(11,202749,"2016Y","")</f>
        <v>Residential Electric Price, Bundled (¢/kWh)</v>
      </c>
      <c r="CY2" s="3" t="str">
        <f>[1]!SNLLabel(11,202749,"2015Y","")</f>
        <v>Residential Electric Price, Bundled (¢/kWh)</v>
      </c>
      <c r="CZ2" s="3" t="str">
        <f>[1]!SNLLabel(11,202749,"2014Y","")</f>
        <v>Residential Electric Price, Bundled (¢/kWh)</v>
      </c>
      <c r="DA2" s="3" t="str">
        <f>[1]!SNLLabel(11,202749,"2013Y","")</f>
        <v>Residential Electric Price, Bundled (¢/kWh)</v>
      </c>
      <c r="DB2" s="3" t="str">
        <f>[1]!SNLLabel(11,202749,"2012Y","")</f>
        <v>Residential Electric Price, Bundled (¢/kWh)</v>
      </c>
      <c r="DC2" s="3" t="str">
        <f>[1]!SNLLabel(11,202749,"2011Y","")</f>
        <v>Residential Electric Price, Bundled (¢/kWh)</v>
      </c>
      <c r="DD2" s="3" t="str">
        <f>[1]!SNLLabel(11,202749,"2010Y","")</f>
        <v>Residential Electric Price, Bundled (¢/kWh)</v>
      </c>
      <c r="DE2" s="3" t="str">
        <f>[1]!SNLLabel(11,202749,"2009Y","")</f>
        <v>Residential Electric Price, Bundled (¢/kWh)</v>
      </c>
      <c r="DF2" s="3" t="str">
        <f>[1]!SNLLabel(11,202749,"2008Y","")</f>
        <v>Residential Electric Price, Bundled (¢/kWh)</v>
      </c>
      <c r="DG2" s="3" t="str">
        <f>[1]!SNLLabel(11,202749,"2007Y","")</f>
        <v>Residential Electric Price, Bundled (¢/kWh)</v>
      </c>
      <c r="DH2" s="3" t="str">
        <f>[1]!SNLLabel(11,202749,"2006Y","")</f>
        <v>Residential Electric Price, Bundled (¢/kWh)</v>
      </c>
      <c r="DI2" s="3" t="str">
        <f>[1]!SNLLabel(11,202749,"2005Y","")</f>
        <v>Residential Electric Price, Bundled (¢/kWh)</v>
      </c>
      <c r="DJ2" s="3" t="str">
        <f>[1]!SNLLabel(11,202749,"2004Y","")</f>
        <v>Residential Electric Price, Bundled (¢/kWh)</v>
      </c>
      <c r="DK2" s="3" t="str">
        <f>[1]!SNLLabel(11,202749,"2003Y","")</f>
        <v>Residential Electric Price, Bundled (¢/kWh)</v>
      </c>
      <c r="DL2" s="3" t="str">
        <f>[1]!SNLLabel(11,202749,"2002Y","")</f>
        <v>Residential Electric Price, Bundled (¢/kWh)</v>
      </c>
      <c r="DM2" s="3" t="str">
        <f>[1]!SNLLabel(11,202749,"2001Y","")</f>
        <v>Residential Electric Price, Bundled (¢/kWh)</v>
      </c>
      <c r="DN2" s="3" t="str">
        <f>[1]!SNLLabel(11,202749,"2000Y","")</f>
        <v>Residential Electric Price, Bundled (¢/kWh)</v>
      </c>
      <c r="DO2" s="3" t="str">
        <f>[1]!SNLLabel(11,202749,"1999Y","")</f>
        <v>Residential Electric Price, Bundled (¢/kWh)</v>
      </c>
      <c r="DP2" s="3" t="str">
        <f>[1]!SNLLabel(11,202749,"1998Y","")</f>
        <v>Residential Electric Price, Bundled (¢/kWh)</v>
      </c>
      <c r="DQ2" s="3" t="str">
        <f>[1]!SNLLabel(11,202749,"1997Y","")</f>
        <v>Residential Electric Price, Bundled (¢/kWh)</v>
      </c>
      <c r="DR2" s="3" t="str">
        <f>[1]!SNLLabel(11,202749,"1996Y","")</f>
        <v>Residential Electric Price, Bundled (¢/kWh)</v>
      </c>
      <c r="DS2" s="3" t="str">
        <f>[1]!SNLLabel(11,202749,"1995Y","")</f>
        <v>Residential Electric Price, Bundled (¢/kWh)</v>
      </c>
      <c r="DT2" s="3" t="str">
        <f>[1]!SNLLabel(11,202749,"1994Y","")</f>
        <v>Residential Electric Price, Bundled (¢/kWh)</v>
      </c>
      <c r="DU2" s="3" t="str">
        <f>[1]!SNLLabel(11,202749,"1993Y","")</f>
        <v>Residential Electric Price, Bundled (¢/kWh)</v>
      </c>
      <c r="DV2" s="3" t="str">
        <f>[1]!SNLLabel(11,202749,"1992Y","")</f>
        <v>Residential Electric Price, Bundled (¢/kWh)</v>
      </c>
      <c r="DW2" s="3" t="str">
        <f>[1]!SNLLabel(11,202749,"1991Y","")</f>
        <v>Residential Electric Price, Bundled (¢/kWh)</v>
      </c>
      <c r="DX2" s="3" t="str">
        <f>[1]!SNLLabel(11,202749,"1990Y","")</f>
        <v>Residential Electric Price, Bundled (¢/kWh)</v>
      </c>
      <c r="DY2" s="3" t="str">
        <f>[1]!SNLLabel(11,202749,"1989Y","")</f>
        <v>Residential Electric Price, Bundled (¢/kWh)</v>
      </c>
      <c r="DZ2" s="3" t="str">
        <f>[1]!SNLLabel(11,202749,"1988Y","")</f>
        <v>Residential Electric Price, Bundled (¢/kWh)</v>
      </c>
      <c r="EA2" s="3" t="str">
        <f>[1]!SNLLabel(11,202754,"2019Y","")</f>
        <v>Total Retail Electric Price, Bundled (¢/kWh)</v>
      </c>
      <c r="EB2" s="3" t="str">
        <f>[1]!SNLLabel(11,202754,"2018Y","")</f>
        <v>Total Retail Electric Price, Bundled (¢/kWh)</v>
      </c>
      <c r="EC2" s="3" t="str">
        <f>[1]!SNLLabel(11,202754,"2017Y","")</f>
        <v>Total Retail Electric Price, Bundled (¢/kWh)</v>
      </c>
      <c r="ED2" s="3" t="str">
        <f>[1]!SNLLabel(11,202754,"2016Y","")</f>
        <v>Total Retail Electric Price, Bundled (¢/kWh)</v>
      </c>
      <c r="EE2" s="3" t="str">
        <f>[1]!SNLLabel(11,202754,"2015Y","")</f>
        <v>Total Retail Electric Price, Bundled (¢/kWh)</v>
      </c>
      <c r="EF2" s="3" t="str">
        <f>[1]!SNLLabel(11,202754,"2014Y","")</f>
        <v>Total Retail Electric Price, Bundled (¢/kWh)</v>
      </c>
      <c r="EG2" s="3" t="str">
        <f>[1]!SNLLabel(11,202754,"2013Y","")</f>
        <v>Total Retail Electric Price, Bundled (¢/kWh)</v>
      </c>
      <c r="EH2" s="3" t="str">
        <f>[1]!SNLLabel(11,202754,"2012Y","")</f>
        <v>Total Retail Electric Price, Bundled (¢/kWh)</v>
      </c>
      <c r="EI2" s="3" t="str">
        <f>[1]!SNLLabel(11,202754,"2011Y","")</f>
        <v>Total Retail Electric Price, Bundled (¢/kWh)</v>
      </c>
      <c r="EJ2" s="3" t="str">
        <f>[1]!SNLLabel(11,202754,"2010Y","")</f>
        <v>Total Retail Electric Price, Bundled (¢/kWh)</v>
      </c>
      <c r="EK2" s="3" t="str">
        <f>[1]!SNLLabel(11,202754,"2009Y","")</f>
        <v>Total Retail Electric Price, Bundled (¢/kWh)</v>
      </c>
      <c r="EL2" s="3" t="str">
        <f>[1]!SNLLabel(11,202754,"2008Y","")</f>
        <v>Total Retail Electric Price, Bundled (¢/kWh)</v>
      </c>
      <c r="EM2" s="3" t="str">
        <f>[1]!SNLLabel(11,202754,"2007Y","")</f>
        <v>Total Retail Electric Price, Bundled (¢/kWh)</v>
      </c>
      <c r="EN2" s="3" t="str">
        <f>[1]!SNLLabel(11,202754,"2006Y","")</f>
        <v>Total Retail Electric Price, Bundled (¢/kWh)</v>
      </c>
      <c r="EO2" s="3" t="str">
        <f>[1]!SNLLabel(11,202754,"2005Y","")</f>
        <v>Total Retail Electric Price, Bundled (¢/kWh)</v>
      </c>
      <c r="EP2" s="3" t="str">
        <f>[1]!SNLLabel(11,202754,"2004Y","")</f>
        <v>Total Retail Electric Price, Bundled (¢/kWh)</v>
      </c>
      <c r="EQ2" s="3" t="str">
        <f>[1]!SNLLabel(11,202754,"2003Y","")</f>
        <v>Total Retail Electric Price, Bundled (¢/kWh)</v>
      </c>
      <c r="ER2" s="3" t="str">
        <f>[1]!SNLLabel(11,202754,"2002Y","")</f>
        <v>Total Retail Electric Price, Bundled (¢/kWh)</v>
      </c>
      <c r="ES2" s="3" t="str">
        <f>[1]!SNLLabel(11,202754,"2001Y","")</f>
        <v>Total Retail Electric Price, Bundled (¢/kWh)</v>
      </c>
      <c r="ET2" s="3" t="str">
        <f>[1]!SNLLabel(11,202754,"2000Y","")</f>
        <v>Total Retail Electric Price, Bundled (¢/kWh)</v>
      </c>
      <c r="EU2" s="3" t="str">
        <f>[1]!SNLLabel(11,202754,"1999Y","")</f>
        <v>Total Retail Electric Price, Bundled (¢/kWh)</v>
      </c>
      <c r="EV2" s="3" t="str">
        <f>[1]!SNLLabel(11,202754,"1998Y","")</f>
        <v>Total Retail Electric Price, Bundled (¢/kWh)</v>
      </c>
      <c r="EW2" s="3" t="str">
        <f>[1]!SNLLabel(11,202754,"1997Y","")</f>
        <v>Total Retail Electric Price, Bundled (¢/kWh)</v>
      </c>
      <c r="EX2" s="3" t="str">
        <f>[1]!SNLLabel(11,202754,"1996Y","")</f>
        <v>Total Retail Electric Price, Bundled (¢/kWh)</v>
      </c>
      <c r="EY2" s="3" t="str">
        <f>[1]!SNLLabel(11,202754,"1995Y","")</f>
        <v>Total Retail Electric Price, Bundled (¢/kWh)</v>
      </c>
      <c r="EZ2" s="3" t="str">
        <f>[1]!SNLLabel(11,202754,"1994Y","")</f>
        <v>Total Retail Electric Price, Bundled (¢/kWh)</v>
      </c>
      <c r="FA2" s="3" t="str">
        <f>[1]!SNLLabel(11,202754,"1993Y","")</f>
        <v>Total Retail Electric Price, Bundled (¢/kWh)</v>
      </c>
      <c r="FB2" s="3" t="str">
        <f>[1]!SNLLabel(11,202754,"1992Y","")</f>
        <v>Total Retail Electric Price, Bundled (¢/kWh)</v>
      </c>
      <c r="FC2" s="3" t="str">
        <f>[1]!SNLLabel(11,202754,"1991Y","")</f>
        <v>Total Retail Electric Price, Bundled (¢/kWh)</v>
      </c>
      <c r="FD2" s="3" t="str">
        <f>[1]!SNLLabel(11,202754,"1990Y","")</f>
        <v>Total Retail Electric Price, Bundled (¢/kWh)</v>
      </c>
      <c r="FE2" s="3" t="str">
        <f>[1]!SNLLabel(11,202754,"1989Y","")</f>
        <v>Total Retail Electric Price, Bundled (¢/kWh)</v>
      </c>
      <c r="FF2" s="3" t="str">
        <f>[1]!SNLLabel(11,202754,"1988Y","")</f>
        <v>Total Retail Electric Price, Bundled (¢/kWh)</v>
      </c>
      <c r="FG2" s="3" t="str">
        <f>[1]!SNLLabel(11,249936,"2019Y","")</f>
        <v>Residential Electric Price, Total (¢/kWh)</v>
      </c>
      <c r="FH2" s="3" t="str">
        <f>[1]!SNLLabel(11,249936,"2018Y","")</f>
        <v>Residential Electric Price, Total (¢/kWh)</v>
      </c>
      <c r="FI2" s="3" t="str">
        <f>[1]!SNLLabel(11,249936,"2017Y","")</f>
        <v>Residential Electric Price, Total (¢/kWh)</v>
      </c>
      <c r="FJ2" s="3" t="str">
        <f>[1]!SNLLabel(11,249936,"2016Y","")</f>
        <v>Residential Electric Price, Total (¢/kWh)</v>
      </c>
      <c r="FK2" s="3" t="str">
        <f>[1]!SNLLabel(11,249936,"2015Y","")</f>
        <v>Residential Electric Price, Total (¢/kWh)</v>
      </c>
      <c r="FL2" s="3" t="str">
        <f>[1]!SNLLabel(11,249936,"2014Y","")</f>
        <v>Residential Electric Price, Total (¢/kWh)</v>
      </c>
      <c r="FM2" s="3" t="str">
        <f>[1]!SNLLabel(11,249936,"2013Y","")</f>
        <v>Residential Electric Price, Total (¢/kWh)</v>
      </c>
      <c r="FN2" s="3" t="str">
        <f>[1]!SNLLabel(11,249936,"2012Y","")</f>
        <v>Residential Electric Price, Total (¢/kWh)</v>
      </c>
      <c r="FO2" s="3" t="str">
        <f>[1]!SNLLabel(11,249936,"2011Y","")</f>
        <v>Residential Electric Price, Total (¢/kWh)</v>
      </c>
      <c r="FP2" s="3" t="str">
        <f>[1]!SNLLabel(11,249936,"2010Y","")</f>
        <v>Residential Electric Price, Total (¢/kWh)</v>
      </c>
      <c r="FQ2" s="3" t="str">
        <f>[1]!SNLLabel(11,249936,"2009Y","")</f>
        <v>Residential Electric Price, Total (¢/kWh)</v>
      </c>
      <c r="FR2" s="3" t="str">
        <f>[1]!SNLLabel(11,249936,"2008Y","")</f>
        <v>Residential Electric Price, Total (¢/kWh)</v>
      </c>
      <c r="FS2" s="3" t="str">
        <f>[1]!SNLLabel(11,249936,"2007Y","")</f>
        <v>Residential Electric Price, Total (¢/kWh)</v>
      </c>
      <c r="FT2" s="3" t="str">
        <f>[1]!SNLLabel(11,249936,"2006Y","")</f>
        <v>Residential Electric Price, Total (¢/kWh)</v>
      </c>
      <c r="FU2" s="3" t="str">
        <f>[1]!SNLLabel(11,249936,"2005Y","")</f>
        <v>Residential Electric Price, Total (¢/kWh)</v>
      </c>
      <c r="FV2" s="3" t="str">
        <f>[1]!SNLLabel(11,249936,"2004Y","")</f>
        <v>Residential Electric Price, Total (¢/kWh)</v>
      </c>
      <c r="FW2" s="3" t="str">
        <f>[1]!SNLLabel(11,249936,"2003Y","")</f>
        <v>Residential Electric Price, Total (¢/kWh)</v>
      </c>
      <c r="FX2" s="3" t="str">
        <f>[1]!SNLLabel(11,249936,"2002Y","")</f>
        <v>Residential Electric Price, Total (¢/kWh)</v>
      </c>
      <c r="FY2" s="3" t="str">
        <f>[1]!SNLLabel(11,249936,"2001Y","")</f>
        <v>Residential Electric Price, Total (¢/kWh)</v>
      </c>
      <c r="FZ2" s="3" t="str">
        <f>[1]!SNLLabel(11,249936,"2000Y","")</f>
        <v>Residential Electric Price, Total (¢/kWh)</v>
      </c>
      <c r="GA2" s="3" t="str">
        <f>[1]!SNLLabel(11,249936,"1999Y","")</f>
        <v>Residential Electric Price, Total (¢/kWh)</v>
      </c>
      <c r="GB2" s="3" t="str">
        <f>[1]!SNLLabel(11,249936,"1998Y","")</f>
        <v>Residential Electric Price, Total (¢/kWh)</v>
      </c>
      <c r="GC2" s="3" t="str">
        <f>[1]!SNLLabel(11,249936,"1997Y","")</f>
        <v>Residential Electric Price, Total (¢/kWh)</v>
      </c>
      <c r="GD2" s="3" t="str">
        <f>[1]!SNLLabel(11,249936,"1996Y","")</f>
        <v>Residential Electric Price, Total (¢/kWh)</v>
      </c>
      <c r="GE2" s="3" t="str">
        <f>[1]!SNLLabel(11,249936,"1995Y","")</f>
        <v>Residential Electric Price, Total (¢/kWh)</v>
      </c>
      <c r="GF2" s="3" t="str">
        <f>[1]!SNLLabel(11,249936,"1994Y","")</f>
        <v>Residential Electric Price, Total (¢/kWh)</v>
      </c>
      <c r="GG2" s="3" t="str">
        <f>[1]!SNLLabel(11,249936,"1993Y","")</f>
        <v>Residential Electric Price, Total (¢/kWh)</v>
      </c>
      <c r="GH2" s="3" t="str">
        <f>[1]!SNLLabel(11,249936,"1992Y","")</f>
        <v>Residential Electric Price, Total (¢/kWh)</v>
      </c>
      <c r="GI2" s="3" t="str">
        <f>[1]!SNLLabel(11,249936,"1991Y","")</f>
        <v>Residential Electric Price, Total (¢/kWh)</v>
      </c>
      <c r="GJ2" s="3" t="str">
        <f>[1]!SNLLabel(11,249936,"1990Y","")</f>
        <v>Residential Electric Price, Total (¢/kWh)</v>
      </c>
      <c r="GK2" s="3" t="str">
        <f>[1]!SNLLabel(11,249936,"1989Y","")</f>
        <v>Residential Electric Price, Total (¢/kWh)</v>
      </c>
      <c r="GL2" s="3" t="str">
        <f>[1]!SNLLabel(11,249936,"1988Y","")</f>
        <v>Residential Electric Price, Total (¢/kWh)</v>
      </c>
      <c r="GM2" s="3" t="str">
        <f>[1]!SNLLabel(11,249943,"2019Y","")</f>
        <v>Total Retail Electric Price, Total (¢/kWh)</v>
      </c>
      <c r="GN2" s="3" t="str">
        <f>[1]!SNLLabel(11,249943,"2018Y","")</f>
        <v>Total Retail Electric Price, Total (¢/kWh)</v>
      </c>
      <c r="GO2" s="3" t="str">
        <f>[1]!SNLLabel(11,249943,"2017Y","")</f>
        <v>Total Retail Electric Price, Total (¢/kWh)</v>
      </c>
      <c r="GP2" s="3" t="str">
        <f>[1]!SNLLabel(11,249943,"2016Y","")</f>
        <v>Total Retail Electric Price, Total (¢/kWh)</v>
      </c>
      <c r="GQ2" s="3" t="str">
        <f>[1]!SNLLabel(11,249943,"2015Y","")</f>
        <v>Total Retail Electric Price, Total (¢/kWh)</v>
      </c>
      <c r="GR2" s="3" t="str">
        <f>[1]!SNLLabel(11,249943,"2014Y","")</f>
        <v>Total Retail Electric Price, Total (¢/kWh)</v>
      </c>
      <c r="GS2" s="3" t="str">
        <f>[1]!SNLLabel(11,249943,"2013Y","")</f>
        <v>Total Retail Electric Price, Total (¢/kWh)</v>
      </c>
      <c r="GT2" s="3" t="str">
        <f>[1]!SNLLabel(11,249943,"2012Y","")</f>
        <v>Total Retail Electric Price, Total (¢/kWh)</v>
      </c>
      <c r="GU2" s="3" t="str">
        <f>[1]!SNLLabel(11,249943,"2011Y","")</f>
        <v>Total Retail Electric Price, Total (¢/kWh)</v>
      </c>
      <c r="GV2" s="3" t="str">
        <f>[1]!SNLLabel(11,249943,"2010Y","")</f>
        <v>Total Retail Electric Price, Total (¢/kWh)</v>
      </c>
      <c r="GW2" s="3" t="str">
        <f>[1]!SNLLabel(11,249943,"2009Y","")</f>
        <v>Total Retail Electric Price, Total (¢/kWh)</v>
      </c>
      <c r="GX2" s="3" t="str">
        <f>[1]!SNLLabel(11,249943,"2008Y","")</f>
        <v>Total Retail Electric Price, Total (¢/kWh)</v>
      </c>
      <c r="GY2" s="3" t="str">
        <f>[1]!SNLLabel(11,249943,"2007Y","")</f>
        <v>Total Retail Electric Price, Total (¢/kWh)</v>
      </c>
      <c r="GZ2" s="3" t="str">
        <f>[1]!SNLLabel(11,249943,"2006Y","")</f>
        <v>Total Retail Electric Price, Total (¢/kWh)</v>
      </c>
      <c r="HA2" s="3" t="str">
        <f>[1]!SNLLabel(11,249943,"2005Y","")</f>
        <v>Total Retail Electric Price, Total (¢/kWh)</v>
      </c>
      <c r="HB2" s="3" t="str">
        <f>[1]!SNLLabel(11,249943,"2004Y","")</f>
        <v>Total Retail Electric Price, Total (¢/kWh)</v>
      </c>
      <c r="HC2" s="3" t="str">
        <f>[1]!SNLLabel(11,249943,"2003Y","")</f>
        <v>Total Retail Electric Price, Total (¢/kWh)</v>
      </c>
      <c r="HD2" s="3" t="str">
        <f>[1]!SNLLabel(11,249943,"2002Y","")</f>
        <v>Total Retail Electric Price, Total (¢/kWh)</v>
      </c>
      <c r="HE2" s="3" t="str">
        <f>[1]!SNLLabel(11,249943,"2001Y","")</f>
        <v>Total Retail Electric Price, Total (¢/kWh)</v>
      </c>
      <c r="HF2" s="3" t="str">
        <f>[1]!SNLLabel(11,249943,"2000Y","")</f>
        <v>Total Retail Electric Price, Total (¢/kWh)</v>
      </c>
      <c r="HG2" s="3" t="str">
        <f>[1]!SNLLabel(11,249943,"1999Y","")</f>
        <v>Total Retail Electric Price, Total (¢/kWh)</v>
      </c>
      <c r="HH2" s="3" t="str">
        <f>[1]!SNLLabel(11,249943,"1998Y","")</f>
        <v>Total Retail Electric Price, Total (¢/kWh)</v>
      </c>
      <c r="HI2" s="3" t="str">
        <f>[1]!SNLLabel(11,249943,"1997Y","")</f>
        <v>Total Retail Electric Price, Total (¢/kWh)</v>
      </c>
      <c r="HJ2" s="3" t="str">
        <f>[1]!SNLLabel(11,249943,"1996Y","")</f>
        <v>Total Retail Electric Price, Total (¢/kWh)</v>
      </c>
      <c r="HK2" s="3" t="str">
        <f>[1]!SNLLabel(11,249943,"1995Y","")</f>
        <v>Total Retail Electric Price, Total (¢/kWh)</v>
      </c>
      <c r="HL2" s="3" t="str">
        <f>[1]!SNLLabel(11,249943,"1994Y","")</f>
        <v>Total Retail Electric Price, Total (¢/kWh)</v>
      </c>
      <c r="HM2" s="3" t="str">
        <f>[1]!SNLLabel(11,249943,"1993Y","")</f>
        <v>Total Retail Electric Price, Total (¢/kWh)</v>
      </c>
      <c r="HN2" s="3" t="str">
        <f>[1]!SNLLabel(11,249943,"1992Y","")</f>
        <v>Total Retail Electric Price, Total (¢/kWh)</v>
      </c>
      <c r="HO2" s="3" t="str">
        <f>[1]!SNLLabel(11,249943,"1991Y","")</f>
        <v>Total Retail Electric Price, Total (¢/kWh)</v>
      </c>
      <c r="HP2" s="3" t="str">
        <f>[1]!SNLLabel(11,249943,"1990Y","")</f>
        <v>Total Retail Electric Price, Total (¢/kWh)</v>
      </c>
      <c r="HQ2" s="3" t="str">
        <f>[1]!SNLLabel(11,249943,"1989Y","")</f>
        <v>Total Retail Electric Price, Total (¢/kWh)</v>
      </c>
      <c r="HR2" s="3" t="str">
        <f>[1]!SNLLabel(11,249943,"1988Y","")</f>
        <v>Total Retail Electric Price, Total (¢/kWh)</v>
      </c>
      <c r="HS2" s="3" t="str">
        <f>[1]!SNLLabel(11,201822,"2019Y","")</f>
        <v>Residential Electric Customers, Total (actual)</v>
      </c>
      <c r="HT2" s="3" t="str">
        <f>[1]!SNLLabel(11,201822,"2018Y","")</f>
        <v>Residential Electric Customers, Total (actual)</v>
      </c>
      <c r="HU2" s="3" t="str">
        <f>[1]!SNLLabel(11,201822,"2017Y","")</f>
        <v>Residential Electric Customers, Total (actual)</v>
      </c>
      <c r="HV2" s="3" t="str">
        <f>[1]!SNLLabel(11,201822,"2016Y","")</f>
        <v>Residential Electric Customers, Total (actual)</v>
      </c>
      <c r="HW2" s="3" t="str">
        <f>[1]!SNLLabel(11,201822,"2015Y","")</f>
        <v>Residential Electric Customers, Total (actual)</v>
      </c>
      <c r="HX2" s="3" t="str">
        <f>[1]!SNLLabel(11,201822,"2014Y","")</f>
        <v>Residential Electric Customers, Total (actual)</v>
      </c>
      <c r="HY2" s="3" t="str">
        <f>[1]!SNLLabel(11,201822,"2013Y","")</f>
        <v>Residential Electric Customers, Total (actual)</v>
      </c>
      <c r="HZ2" s="3" t="str">
        <f>[1]!SNLLabel(11,201822,"2012Y","")</f>
        <v>Residential Electric Customers, Total (actual)</v>
      </c>
      <c r="IA2" s="3" t="str">
        <f>[1]!SNLLabel(11,201822,"2011Y","")</f>
        <v>Residential Electric Customers, Total (actual)</v>
      </c>
      <c r="IB2" s="3" t="str">
        <f>[1]!SNLLabel(11,201822,"2010Y","")</f>
        <v>Residential Electric Customers, Total (actual)</v>
      </c>
      <c r="IC2" s="3" t="str">
        <f>[1]!SNLLabel(11,201822,"2009Y","")</f>
        <v>Residential Electric Customers, Total (actual)</v>
      </c>
      <c r="ID2" s="3" t="str">
        <f>[1]!SNLLabel(11,201822,"2008Y","")</f>
        <v>Residential Electric Customers, Total (actual)</v>
      </c>
      <c r="IE2" s="3" t="str">
        <f>[1]!SNLLabel(11,201822,"2007Y","")</f>
        <v>Residential Electric Customers, Total (actual)</v>
      </c>
      <c r="IF2" s="3" t="str">
        <f>[1]!SNLLabel(11,201822,"2006Y","")</f>
        <v>Residential Electric Customers, Total (actual)</v>
      </c>
      <c r="IG2" s="3" t="str">
        <f>[1]!SNLLabel(11,201822,"2005Y","")</f>
        <v>Residential Electric Customers, Total (actual)</v>
      </c>
      <c r="IH2" s="3" t="str">
        <f>[1]!SNLLabel(11,201822,"2004Y","")</f>
        <v>Residential Electric Customers, Total (actual)</v>
      </c>
      <c r="II2" s="3" t="str">
        <f>[1]!SNLLabel(11,201822,"2003Y","")</f>
        <v>Residential Electric Customers, Total (actual)</v>
      </c>
      <c r="IJ2" s="3" t="str">
        <f>[1]!SNLLabel(11,201822,"2002Y","")</f>
        <v>Residential Electric Customers, Total (actual)</v>
      </c>
      <c r="IK2" s="3" t="str">
        <f>[1]!SNLLabel(11,201822,"2001Y","")</f>
        <v>Residential Electric Customers, Total (actual)</v>
      </c>
      <c r="IL2" s="3" t="str">
        <f>[1]!SNLLabel(11,201822,"2000Y","")</f>
        <v>Residential Electric Customers, Total (actual)</v>
      </c>
      <c r="IM2" s="3" t="str">
        <f>[1]!SNLLabel(11,201822,"1999Y","")</f>
        <v>Residential Electric Customers, Total (actual)</v>
      </c>
      <c r="IN2" s="3" t="str">
        <f>[1]!SNLLabel(11,201822,"1998Y","")</f>
        <v>Residential Electric Customers, Total (actual)</v>
      </c>
      <c r="IO2" s="3" t="str">
        <f>[1]!SNLLabel(11,201822,"1997Y","")</f>
        <v>Residential Electric Customers, Total (actual)</v>
      </c>
      <c r="IP2" s="3" t="str">
        <f>[1]!SNLLabel(11,201822,"1996Y","")</f>
        <v>Residential Electric Customers, Total (actual)</v>
      </c>
      <c r="IQ2" s="3" t="str">
        <f>[1]!SNLLabel(11,201822,"1995Y","")</f>
        <v>Residential Electric Customers, Total (actual)</v>
      </c>
      <c r="IR2" s="3" t="str">
        <f>[1]!SNLLabel(11,201822,"1994Y","")</f>
        <v>Residential Electric Customers, Total (actual)</v>
      </c>
      <c r="IS2" s="3" t="str">
        <f>[1]!SNLLabel(11,201822,"1993Y","")</f>
        <v>Residential Electric Customers, Total (actual)</v>
      </c>
      <c r="IT2" s="3" t="str">
        <f>[1]!SNLLabel(11,201822,"1992Y","")</f>
        <v>Residential Electric Customers, Total (actual)</v>
      </c>
      <c r="IU2" s="3" t="str">
        <f>[1]!SNLLabel(11,201822,"1991Y","")</f>
        <v>Residential Electric Customers, Total (actual)</v>
      </c>
      <c r="IV2" s="3" t="str">
        <f>[1]!SNLLabel(11,201822,"1990Y","")</f>
        <v>Residential Electric Customers, Total (actual)</v>
      </c>
      <c r="IW2" s="3" t="str">
        <f>[1]!SNLLabel(11,201822,"1989Y","")</f>
        <v>Residential Electric Customers, Total (actual)</v>
      </c>
      <c r="IX2" s="3" t="str">
        <f>[1]!SNLLabel(11,201822,"1988Y","")</f>
        <v>Residential Electric Customers, Total (actual)</v>
      </c>
      <c r="IY2" s="3" t="str">
        <f>[1]!SNLLabel(11,201827,"2019Y","")</f>
        <v>Total Retail Electric Customers, Total (actual)</v>
      </c>
      <c r="IZ2" s="3" t="str">
        <f>[1]!SNLLabel(11,201827,"2018Y","")</f>
        <v>Total Retail Electric Customers, Total (actual)</v>
      </c>
      <c r="JA2" s="3" t="str">
        <f>[1]!SNLLabel(11,201827,"2017Y","")</f>
        <v>Total Retail Electric Customers, Total (actual)</v>
      </c>
      <c r="JB2" s="3" t="str">
        <f>[1]!SNLLabel(11,201827,"2016Y","")</f>
        <v>Total Retail Electric Customers, Total (actual)</v>
      </c>
      <c r="JC2" s="3" t="str">
        <f>[1]!SNLLabel(11,201827,"2015Y","")</f>
        <v>Total Retail Electric Customers, Total (actual)</v>
      </c>
      <c r="JD2" s="3" t="str">
        <f>[1]!SNLLabel(11,201827,"2014Y","")</f>
        <v>Total Retail Electric Customers, Total (actual)</v>
      </c>
      <c r="JE2" s="3" t="str">
        <f>[1]!SNLLabel(11,201827,"2013Y","")</f>
        <v>Total Retail Electric Customers, Total (actual)</v>
      </c>
      <c r="JF2" s="3" t="str">
        <f>[1]!SNLLabel(11,201827,"2012Y","")</f>
        <v>Total Retail Electric Customers, Total (actual)</v>
      </c>
      <c r="JG2" s="3" t="str">
        <f>[1]!SNLLabel(11,201827,"2011Y","")</f>
        <v>Total Retail Electric Customers, Total (actual)</v>
      </c>
      <c r="JH2" s="3" t="str">
        <f>[1]!SNLLabel(11,201827,"2010Y","")</f>
        <v>Total Retail Electric Customers, Total (actual)</v>
      </c>
      <c r="JI2" s="3" t="str">
        <f>[1]!SNLLabel(11,201827,"2009Y","")</f>
        <v>Total Retail Electric Customers, Total (actual)</v>
      </c>
      <c r="JJ2" s="3" t="str">
        <f>[1]!SNLLabel(11,201827,"2008Y","")</f>
        <v>Total Retail Electric Customers, Total (actual)</v>
      </c>
      <c r="JK2" s="3" t="str">
        <f>[1]!SNLLabel(11,201827,"2007Y","")</f>
        <v>Total Retail Electric Customers, Total (actual)</v>
      </c>
      <c r="JL2" s="3" t="str">
        <f>[1]!SNLLabel(11,201827,"2006Y","")</f>
        <v>Total Retail Electric Customers, Total (actual)</v>
      </c>
      <c r="JM2" s="3" t="str">
        <f>[1]!SNLLabel(11,201827,"2005Y","")</f>
        <v>Total Retail Electric Customers, Total (actual)</v>
      </c>
      <c r="JN2" s="3" t="str">
        <f>[1]!SNLLabel(11,201827,"2004Y","")</f>
        <v>Total Retail Electric Customers, Total (actual)</v>
      </c>
      <c r="JO2" s="3" t="str">
        <f>[1]!SNLLabel(11,201827,"2003Y","")</f>
        <v>Total Retail Electric Customers, Total (actual)</v>
      </c>
      <c r="JP2" s="3" t="str">
        <f>[1]!SNLLabel(11,201827,"2002Y","")</f>
        <v>Total Retail Electric Customers, Total (actual)</v>
      </c>
      <c r="JQ2" s="3" t="str">
        <f>[1]!SNLLabel(11,201827,"2001Y","")</f>
        <v>Total Retail Electric Customers, Total (actual)</v>
      </c>
      <c r="JR2" s="3" t="str">
        <f>[1]!SNLLabel(11,201827,"2000Y","")</f>
        <v>Total Retail Electric Customers, Total (actual)</v>
      </c>
      <c r="JS2" s="3" t="str">
        <f>[1]!SNLLabel(11,201827,"1999Y","")</f>
        <v>Total Retail Electric Customers, Total (actual)</v>
      </c>
      <c r="JT2" s="3" t="str">
        <f>[1]!SNLLabel(11,201827,"1998Y","")</f>
        <v>Total Retail Electric Customers, Total (actual)</v>
      </c>
      <c r="JU2" s="3" t="str">
        <f>[1]!SNLLabel(11,201827,"1997Y","")</f>
        <v>Total Retail Electric Customers, Total (actual)</v>
      </c>
      <c r="JV2" s="3" t="str">
        <f>[1]!SNLLabel(11,201827,"1996Y","")</f>
        <v>Total Retail Electric Customers, Total (actual)</v>
      </c>
      <c r="JW2" s="3" t="str">
        <f>[1]!SNLLabel(11,201827,"1995Y","")</f>
        <v>Total Retail Electric Customers, Total (actual)</v>
      </c>
      <c r="JX2" s="3" t="str">
        <f>[1]!SNLLabel(11,201827,"1994Y","")</f>
        <v>Total Retail Electric Customers, Total (actual)</v>
      </c>
      <c r="JY2" s="3" t="str">
        <f>[1]!SNLLabel(11,201827,"1993Y","")</f>
        <v>Total Retail Electric Customers, Total (actual)</v>
      </c>
      <c r="JZ2" s="3" t="str">
        <f>[1]!SNLLabel(11,201827,"1992Y","")</f>
        <v>Total Retail Electric Customers, Total (actual)</v>
      </c>
      <c r="KA2" s="3" t="str">
        <f>[1]!SNLLabel(11,201827,"1991Y","")</f>
        <v>Total Retail Electric Customers, Total (actual)</v>
      </c>
      <c r="KB2" s="3" t="str">
        <f>[1]!SNLLabel(11,201827,"1990Y","")</f>
        <v>Total Retail Electric Customers, Total (actual)</v>
      </c>
      <c r="KC2" s="3" t="str">
        <f>[1]!SNLLabel(11,201827,"1989Y","")</f>
        <v>Total Retail Electric Customers, Total (actual)</v>
      </c>
      <c r="KD2" s="3" t="str">
        <f>[1]!SNLLabel(11,201827,"1988Y","")</f>
        <v>Total Retail Electric Customers, Total (actual)</v>
      </c>
    </row>
    <row r="3" spans="1:290" x14ac:dyDescent="0.3">
      <c r="A3" s="2">
        <v>201129</v>
      </c>
      <c r="B3" s="2">
        <v>201136</v>
      </c>
      <c r="C3" s="2">
        <v>201836</v>
      </c>
      <c r="D3" s="2">
        <v>201836</v>
      </c>
      <c r="E3" s="2">
        <v>201836</v>
      </c>
      <c r="F3" s="2">
        <v>201836</v>
      </c>
      <c r="G3" s="2">
        <v>201836</v>
      </c>
      <c r="H3" s="2">
        <v>201836</v>
      </c>
      <c r="I3" s="2">
        <v>201836</v>
      </c>
      <c r="J3" s="2">
        <v>201836</v>
      </c>
      <c r="K3" s="2">
        <v>201836</v>
      </c>
      <c r="L3" s="2">
        <v>201836</v>
      </c>
      <c r="M3" s="2">
        <v>201836</v>
      </c>
      <c r="N3" s="2">
        <v>201836</v>
      </c>
      <c r="O3" s="2">
        <v>201836</v>
      </c>
      <c r="P3" s="2">
        <v>201836</v>
      </c>
      <c r="Q3" s="2">
        <v>201836</v>
      </c>
      <c r="R3" s="2">
        <v>201836</v>
      </c>
      <c r="S3" s="2">
        <v>201836</v>
      </c>
      <c r="T3" s="2">
        <v>201836</v>
      </c>
      <c r="U3" s="2">
        <v>201836</v>
      </c>
      <c r="V3" s="2">
        <v>201836</v>
      </c>
      <c r="W3" s="2">
        <v>201836</v>
      </c>
      <c r="X3" s="2">
        <v>201836</v>
      </c>
      <c r="Y3" s="2">
        <v>201836</v>
      </c>
      <c r="Z3" s="2">
        <v>201836</v>
      </c>
      <c r="AA3" s="2">
        <v>201836</v>
      </c>
      <c r="AB3" s="2">
        <v>201836</v>
      </c>
      <c r="AC3" s="2">
        <v>201836</v>
      </c>
      <c r="AD3" s="2">
        <v>201836</v>
      </c>
      <c r="AE3" s="2">
        <v>201836</v>
      </c>
      <c r="AF3" s="2">
        <v>201836</v>
      </c>
      <c r="AG3" s="2">
        <v>201836</v>
      </c>
      <c r="AH3" s="2">
        <v>201836</v>
      </c>
      <c r="AI3" s="2">
        <v>201843</v>
      </c>
      <c r="AJ3" s="2">
        <v>201843</v>
      </c>
      <c r="AK3" s="2">
        <v>201843</v>
      </c>
      <c r="AL3" s="2">
        <v>201843</v>
      </c>
      <c r="AM3" s="2">
        <v>201843</v>
      </c>
      <c r="AN3" s="2">
        <v>201843</v>
      </c>
      <c r="AO3" s="2">
        <v>201843</v>
      </c>
      <c r="AP3" s="2">
        <v>201843</v>
      </c>
      <c r="AQ3" s="2">
        <v>201843</v>
      </c>
      <c r="AR3" s="2">
        <v>201843</v>
      </c>
      <c r="AS3" s="2">
        <v>201843</v>
      </c>
      <c r="AT3" s="2">
        <v>201843</v>
      </c>
      <c r="AU3" s="2">
        <v>201843</v>
      </c>
      <c r="AV3" s="2">
        <v>201843</v>
      </c>
      <c r="AW3" s="2">
        <v>201843</v>
      </c>
      <c r="AX3" s="2">
        <v>201843</v>
      </c>
      <c r="AY3" s="2">
        <v>201843</v>
      </c>
      <c r="AZ3" s="2">
        <v>201843</v>
      </c>
      <c r="BA3" s="2">
        <v>201843</v>
      </c>
      <c r="BB3" s="2">
        <v>201843</v>
      </c>
      <c r="BC3" s="2">
        <v>201843</v>
      </c>
      <c r="BD3" s="2">
        <v>201843</v>
      </c>
      <c r="BE3" s="2">
        <v>201843</v>
      </c>
      <c r="BF3" s="2">
        <v>201843</v>
      </c>
      <c r="BG3" s="2">
        <v>201843</v>
      </c>
      <c r="BH3" s="2">
        <v>201843</v>
      </c>
      <c r="BI3" s="2">
        <v>201843</v>
      </c>
      <c r="BJ3" s="2">
        <v>201843</v>
      </c>
      <c r="BK3" s="2">
        <v>201843</v>
      </c>
      <c r="BL3" s="2">
        <v>201843</v>
      </c>
      <c r="BM3" s="2">
        <v>201843</v>
      </c>
      <c r="BN3" s="2">
        <v>201843</v>
      </c>
      <c r="BO3" s="2">
        <v>201845</v>
      </c>
      <c r="BP3" s="2">
        <v>201845</v>
      </c>
      <c r="BQ3" s="2">
        <v>201845</v>
      </c>
      <c r="BR3" s="2">
        <v>201845</v>
      </c>
      <c r="BS3" s="2">
        <v>201845</v>
      </c>
      <c r="BT3" s="2">
        <v>201845</v>
      </c>
      <c r="BU3" s="2">
        <v>201845</v>
      </c>
      <c r="BV3" s="2">
        <v>201845</v>
      </c>
      <c r="BW3" s="2">
        <v>201845</v>
      </c>
      <c r="BX3" s="2">
        <v>201845</v>
      </c>
      <c r="BY3" s="2">
        <v>201845</v>
      </c>
      <c r="BZ3" s="2">
        <v>201845</v>
      </c>
      <c r="CA3" s="2">
        <v>201845</v>
      </c>
      <c r="CB3" s="2">
        <v>201845</v>
      </c>
      <c r="CC3" s="2">
        <v>201845</v>
      </c>
      <c r="CD3" s="2">
        <v>201845</v>
      </c>
      <c r="CE3" s="2">
        <v>201845</v>
      </c>
      <c r="CF3" s="2">
        <v>201845</v>
      </c>
      <c r="CG3" s="2">
        <v>201845</v>
      </c>
      <c r="CH3" s="2">
        <v>201845</v>
      </c>
      <c r="CI3" s="2">
        <v>201845</v>
      </c>
      <c r="CJ3" s="2">
        <v>201845</v>
      </c>
      <c r="CK3" s="2">
        <v>201845</v>
      </c>
      <c r="CL3" s="2">
        <v>201845</v>
      </c>
      <c r="CM3" s="2">
        <v>201845</v>
      </c>
      <c r="CN3" s="2">
        <v>201845</v>
      </c>
      <c r="CO3" s="2">
        <v>201845</v>
      </c>
      <c r="CP3" s="2">
        <v>201845</v>
      </c>
      <c r="CQ3" s="2">
        <v>201845</v>
      </c>
      <c r="CR3" s="2">
        <v>201845</v>
      </c>
      <c r="CS3" s="2">
        <v>201845</v>
      </c>
      <c r="CT3" s="2">
        <v>201845</v>
      </c>
      <c r="CU3" s="2">
        <v>202749</v>
      </c>
      <c r="CV3" s="2">
        <v>202749</v>
      </c>
      <c r="CW3" s="2">
        <v>202749</v>
      </c>
      <c r="CX3" s="2">
        <v>202749</v>
      </c>
      <c r="CY3" s="2">
        <v>202749</v>
      </c>
      <c r="CZ3" s="2">
        <v>202749</v>
      </c>
      <c r="DA3" s="2">
        <v>202749</v>
      </c>
      <c r="DB3" s="2">
        <v>202749</v>
      </c>
      <c r="DC3" s="2">
        <v>202749</v>
      </c>
      <c r="DD3" s="2">
        <v>202749</v>
      </c>
      <c r="DE3" s="2">
        <v>202749</v>
      </c>
      <c r="DF3" s="2">
        <v>202749</v>
      </c>
      <c r="DG3" s="2">
        <v>202749</v>
      </c>
      <c r="DH3" s="2">
        <v>202749</v>
      </c>
      <c r="DI3" s="2">
        <v>202749</v>
      </c>
      <c r="DJ3" s="2">
        <v>202749</v>
      </c>
      <c r="DK3" s="2">
        <v>202749</v>
      </c>
      <c r="DL3" s="2">
        <v>202749</v>
      </c>
      <c r="DM3" s="2">
        <v>202749</v>
      </c>
      <c r="DN3" s="2">
        <v>202749</v>
      </c>
      <c r="DO3" s="2">
        <v>202749</v>
      </c>
      <c r="DP3" s="2">
        <v>202749</v>
      </c>
      <c r="DQ3" s="2">
        <v>202749</v>
      </c>
      <c r="DR3" s="2">
        <v>202749</v>
      </c>
      <c r="DS3" s="2">
        <v>202749</v>
      </c>
      <c r="DT3" s="2">
        <v>202749</v>
      </c>
      <c r="DU3" s="2">
        <v>202749</v>
      </c>
      <c r="DV3" s="2">
        <v>202749</v>
      </c>
      <c r="DW3" s="2">
        <v>202749</v>
      </c>
      <c r="DX3" s="2">
        <v>202749</v>
      </c>
      <c r="DY3" s="2">
        <v>202749</v>
      </c>
      <c r="DZ3" s="2">
        <v>202749</v>
      </c>
      <c r="EA3" s="2">
        <v>202754</v>
      </c>
      <c r="EB3" s="2">
        <v>202754</v>
      </c>
      <c r="EC3" s="2">
        <v>202754</v>
      </c>
      <c r="ED3" s="2">
        <v>202754</v>
      </c>
      <c r="EE3" s="2">
        <v>202754</v>
      </c>
      <c r="EF3" s="2">
        <v>202754</v>
      </c>
      <c r="EG3" s="2">
        <v>202754</v>
      </c>
      <c r="EH3" s="2">
        <v>202754</v>
      </c>
      <c r="EI3" s="2">
        <v>202754</v>
      </c>
      <c r="EJ3" s="2">
        <v>202754</v>
      </c>
      <c r="EK3" s="2">
        <v>202754</v>
      </c>
      <c r="EL3" s="2">
        <v>202754</v>
      </c>
      <c r="EM3" s="2">
        <v>202754</v>
      </c>
      <c r="EN3" s="2">
        <v>202754</v>
      </c>
      <c r="EO3" s="2">
        <v>202754</v>
      </c>
      <c r="EP3" s="2">
        <v>202754</v>
      </c>
      <c r="EQ3" s="2">
        <v>202754</v>
      </c>
      <c r="ER3" s="2">
        <v>202754</v>
      </c>
      <c r="ES3" s="2">
        <v>202754</v>
      </c>
      <c r="ET3" s="2">
        <v>202754</v>
      </c>
      <c r="EU3" s="2">
        <v>202754</v>
      </c>
      <c r="EV3" s="2">
        <v>202754</v>
      </c>
      <c r="EW3" s="2">
        <v>202754</v>
      </c>
      <c r="EX3" s="2">
        <v>202754</v>
      </c>
      <c r="EY3" s="2">
        <v>202754</v>
      </c>
      <c r="EZ3" s="2">
        <v>202754</v>
      </c>
      <c r="FA3" s="2">
        <v>202754</v>
      </c>
      <c r="FB3" s="2">
        <v>202754</v>
      </c>
      <c r="FC3" s="2">
        <v>202754</v>
      </c>
      <c r="FD3" s="2">
        <v>202754</v>
      </c>
      <c r="FE3" s="2">
        <v>202754</v>
      </c>
      <c r="FF3" s="2">
        <v>202754</v>
      </c>
      <c r="FG3" s="2">
        <v>249936</v>
      </c>
      <c r="FH3" s="2">
        <v>249936</v>
      </c>
      <c r="FI3" s="2">
        <v>249936</v>
      </c>
      <c r="FJ3" s="2">
        <v>249936</v>
      </c>
      <c r="FK3" s="2">
        <v>249936</v>
      </c>
      <c r="FL3" s="2">
        <v>249936</v>
      </c>
      <c r="FM3" s="2">
        <v>249936</v>
      </c>
      <c r="FN3" s="2">
        <v>249936</v>
      </c>
      <c r="FO3" s="2">
        <v>249936</v>
      </c>
      <c r="FP3" s="2">
        <v>249936</v>
      </c>
      <c r="FQ3" s="2">
        <v>249936</v>
      </c>
      <c r="FR3" s="2">
        <v>249936</v>
      </c>
      <c r="FS3" s="2">
        <v>249936</v>
      </c>
      <c r="FT3" s="2">
        <v>249936</v>
      </c>
      <c r="FU3" s="2">
        <v>249936</v>
      </c>
      <c r="FV3" s="2">
        <v>249936</v>
      </c>
      <c r="FW3" s="2">
        <v>249936</v>
      </c>
      <c r="FX3" s="2">
        <v>249936</v>
      </c>
      <c r="FY3" s="2">
        <v>249936</v>
      </c>
      <c r="FZ3" s="2">
        <v>249936</v>
      </c>
      <c r="GA3" s="2">
        <v>249936</v>
      </c>
      <c r="GB3" s="2">
        <v>249936</v>
      </c>
      <c r="GC3" s="2">
        <v>249936</v>
      </c>
      <c r="GD3" s="2">
        <v>249936</v>
      </c>
      <c r="GE3" s="2">
        <v>249936</v>
      </c>
      <c r="GF3" s="2">
        <v>249936</v>
      </c>
      <c r="GG3" s="2">
        <v>249936</v>
      </c>
      <c r="GH3" s="2">
        <v>249936</v>
      </c>
      <c r="GI3" s="2">
        <v>249936</v>
      </c>
      <c r="GJ3" s="2">
        <v>249936</v>
      </c>
      <c r="GK3" s="2">
        <v>249936</v>
      </c>
      <c r="GL3" s="2">
        <v>249936</v>
      </c>
      <c r="GM3" s="2">
        <v>249943</v>
      </c>
      <c r="GN3" s="2">
        <v>249943</v>
      </c>
      <c r="GO3" s="2">
        <v>249943</v>
      </c>
      <c r="GP3" s="2">
        <v>249943</v>
      </c>
      <c r="GQ3" s="2">
        <v>249943</v>
      </c>
      <c r="GR3" s="2">
        <v>249943</v>
      </c>
      <c r="GS3" s="2">
        <v>249943</v>
      </c>
      <c r="GT3" s="2">
        <v>249943</v>
      </c>
      <c r="GU3" s="2">
        <v>249943</v>
      </c>
      <c r="GV3" s="2">
        <v>249943</v>
      </c>
      <c r="GW3" s="2">
        <v>249943</v>
      </c>
      <c r="GX3" s="2">
        <v>249943</v>
      </c>
      <c r="GY3" s="2">
        <v>249943</v>
      </c>
      <c r="GZ3" s="2">
        <v>249943</v>
      </c>
      <c r="HA3" s="2">
        <v>249943</v>
      </c>
      <c r="HB3" s="2">
        <v>249943</v>
      </c>
      <c r="HC3" s="2">
        <v>249943</v>
      </c>
      <c r="HD3" s="2">
        <v>249943</v>
      </c>
      <c r="HE3" s="2">
        <v>249943</v>
      </c>
      <c r="HF3" s="2">
        <v>249943</v>
      </c>
      <c r="HG3" s="2">
        <v>249943</v>
      </c>
      <c r="HH3" s="2">
        <v>249943</v>
      </c>
      <c r="HI3" s="2">
        <v>249943</v>
      </c>
      <c r="HJ3" s="2">
        <v>249943</v>
      </c>
      <c r="HK3" s="2">
        <v>249943</v>
      </c>
      <c r="HL3" s="2">
        <v>249943</v>
      </c>
      <c r="HM3" s="2">
        <v>249943</v>
      </c>
      <c r="HN3" s="2">
        <v>249943</v>
      </c>
      <c r="HO3" s="2">
        <v>249943</v>
      </c>
      <c r="HP3" s="2">
        <v>249943</v>
      </c>
      <c r="HQ3" s="2">
        <v>249943</v>
      </c>
      <c r="HR3" s="2">
        <v>249943</v>
      </c>
      <c r="HS3" s="2">
        <v>201822</v>
      </c>
      <c r="HT3" s="2">
        <v>201822</v>
      </c>
      <c r="HU3" s="2">
        <v>201822</v>
      </c>
      <c r="HV3" s="2">
        <v>201822</v>
      </c>
      <c r="HW3" s="2">
        <v>201822</v>
      </c>
      <c r="HX3" s="2">
        <v>201822</v>
      </c>
      <c r="HY3" s="2">
        <v>201822</v>
      </c>
      <c r="HZ3" s="2">
        <v>201822</v>
      </c>
      <c r="IA3" s="2">
        <v>201822</v>
      </c>
      <c r="IB3" s="2">
        <v>201822</v>
      </c>
      <c r="IC3" s="2">
        <v>201822</v>
      </c>
      <c r="ID3" s="2">
        <v>201822</v>
      </c>
      <c r="IE3" s="2">
        <v>201822</v>
      </c>
      <c r="IF3" s="2">
        <v>201822</v>
      </c>
      <c r="IG3" s="2">
        <v>201822</v>
      </c>
      <c r="IH3" s="2">
        <v>201822</v>
      </c>
      <c r="II3" s="2">
        <v>201822</v>
      </c>
      <c r="IJ3" s="2">
        <v>201822</v>
      </c>
      <c r="IK3" s="2">
        <v>201822</v>
      </c>
      <c r="IL3" s="2">
        <v>201822</v>
      </c>
      <c r="IM3" s="2">
        <v>201822</v>
      </c>
      <c r="IN3" s="2">
        <v>201822</v>
      </c>
      <c r="IO3" s="2">
        <v>201822</v>
      </c>
      <c r="IP3" s="2">
        <v>201822</v>
      </c>
      <c r="IQ3" s="2">
        <v>201822</v>
      </c>
      <c r="IR3" s="2">
        <v>201822</v>
      </c>
      <c r="IS3" s="2">
        <v>201822</v>
      </c>
      <c r="IT3" s="2">
        <v>201822</v>
      </c>
      <c r="IU3" s="2">
        <v>201822</v>
      </c>
      <c r="IV3" s="2">
        <v>201822</v>
      </c>
      <c r="IW3" s="2">
        <v>201822</v>
      </c>
      <c r="IX3" s="2">
        <v>201822</v>
      </c>
      <c r="IY3" s="2">
        <v>201827</v>
      </c>
      <c r="IZ3" s="2">
        <v>201827</v>
      </c>
      <c r="JA3" s="2">
        <v>201827</v>
      </c>
      <c r="JB3" s="2">
        <v>201827</v>
      </c>
      <c r="JC3" s="2">
        <v>201827</v>
      </c>
      <c r="JD3" s="2">
        <v>201827</v>
      </c>
      <c r="JE3" s="2">
        <v>201827</v>
      </c>
      <c r="JF3" s="2">
        <v>201827</v>
      </c>
      <c r="JG3" s="2">
        <v>201827</v>
      </c>
      <c r="JH3" s="2">
        <v>201827</v>
      </c>
      <c r="JI3" s="2">
        <v>201827</v>
      </c>
      <c r="JJ3" s="2">
        <v>201827</v>
      </c>
      <c r="JK3" s="2">
        <v>201827</v>
      </c>
      <c r="JL3" s="2">
        <v>201827</v>
      </c>
      <c r="JM3" s="2">
        <v>201827</v>
      </c>
      <c r="JN3" s="2">
        <v>201827</v>
      </c>
      <c r="JO3" s="2">
        <v>201827</v>
      </c>
      <c r="JP3" s="2">
        <v>201827</v>
      </c>
      <c r="JQ3" s="2">
        <v>201827</v>
      </c>
      <c r="JR3" s="2">
        <v>201827</v>
      </c>
      <c r="JS3" s="2">
        <v>201827</v>
      </c>
      <c r="JT3" s="2">
        <v>201827</v>
      </c>
      <c r="JU3" s="2">
        <v>201827</v>
      </c>
      <c r="JV3" s="2">
        <v>201827</v>
      </c>
      <c r="JW3" s="2">
        <v>201827</v>
      </c>
      <c r="JX3" s="2">
        <v>201827</v>
      </c>
      <c r="JY3" s="2">
        <v>201827</v>
      </c>
      <c r="JZ3" s="2">
        <v>201827</v>
      </c>
      <c r="KA3" s="2">
        <v>201827</v>
      </c>
      <c r="KB3" s="2">
        <v>201827</v>
      </c>
      <c r="KC3" s="2">
        <v>201827</v>
      </c>
      <c r="KD3" s="2">
        <v>201827</v>
      </c>
    </row>
    <row r="4" spans="1:290" x14ac:dyDescent="0.3">
      <c r="A4" s="4"/>
      <c r="B4" s="4"/>
      <c r="C4" s="2" t="s">
        <v>146</v>
      </c>
      <c r="D4" s="2" t="s">
        <v>147</v>
      </c>
      <c r="E4" s="2" t="s">
        <v>148</v>
      </c>
      <c r="F4" s="2" t="s">
        <v>149</v>
      </c>
      <c r="G4" s="2" t="s">
        <v>150</v>
      </c>
      <c r="H4" s="2" t="s">
        <v>151</v>
      </c>
      <c r="I4" s="2" t="s">
        <v>152</v>
      </c>
      <c r="J4" s="2" t="s">
        <v>153</v>
      </c>
      <c r="K4" s="2" t="s">
        <v>154</v>
      </c>
      <c r="L4" s="2" t="s">
        <v>155</v>
      </c>
      <c r="M4" s="2" t="s">
        <v>156</v>
      </c>
      <c r="N4" s="2" t="s">
        <v>157</v>
      </c>
      <c r="O4" s="2" t="s">
        <v>158</v>
      </c>
      <c r="P4" s="2" t="s">
        <v>159</v>
      </c>
      <c r="Q4" s="2" t="s">
        <v>160</v>
      </c>
      <c r="R4" s="2" t="s">
        <v>161</v>
      </c>
      <c r="S4" s="2" t="s">
        <v>162</v>
      </c>
      <c r="T4" s="2" t="s">
        <v>163</v>
      </c>
      <c r="U4" s="2" t="s">
        <v>164</v>
      </c>
      <c r="V4" s="2" t="s">
        <v>165</v>
      </c>
      <c r="W4" s="2" t="s">
        <v>166</v>
      </c>
      <c r="X4" s="2" t="s">
        <v>167</v>
      </c>
      <c r="Y4" s="2" t="s">
        <v>168</v>
      </c>
      <c r="Z4" s="2" t="s">
        <v>169</v>
      </c>
      <c r="AA4" s="2" t="s">
        <v>170</v>
      </c>
      <c r="AB4" s="2" t="s">
        <v>171</v>
      </c>
      <c r="AC4" s="2" t="s">
        <v>172</v>
      </c>
      <c r="AD4" s="2" t="s">
        <v>173</v>
      </c>
      <c r="AE4" s="2" t="s">
        <v>174</v>
      </c>
      <c r="AF4" s="2" t="s">
        <v>175</v>
      </c>
      <c r="AG4" s="2" t="s">
        <v>176</v>
      </c>
      <c r="AH4" s="2" t="s">
        <v>177</v>
      </c>
      <c r="AI4" s="2" t="s">
        <v>146</v>
      </c>
      <c r="AJ4" s="2" t="s">
        <v>147</v>
      </c>
      <c r="AK4" s="2" t="s">
        <v>148</v>
      </c>
      <c r="AL4" s="2" t="s">
        <v>149</v>
      </c>
      <c r="AM4" s="2" t="s">
        <v>150</v>
      </c>
      <c r="AN4" s="2" t="s">
        <v>151</v>
      </c>
      <c r="AO4" s="2" t="s">
        <v>152</v>
      </c>
      <c r="AP4" s="2" t="s">
        <v>153</v>
      </c>
      <c r="AQ4" s="2" t="s">
        <v>154</v>
      </c>
      <c r="AR4" s="2" t="s">
        <v>155</v>
      </c>
      <c r="AS4" s="2" t="s">
        <v>156</v>
      </c>
      <c r="AT4" s="2" t="s">
        <v>157</v>
      </c>
      <c r="AU4" s="2" t="s">
        <v>158</v>
      </c>
      <c r="AV4" s="2" t="s">
        <v>159</v>
      </c>
      <c r="AW4" s="2" t="s">
        <v>160</v>
      </c>
      <c r="AX4" s="2" t="s">
        <v>161</v>
      </c>
      <c r="AY4" s="2" t="s">
        <v>162</v>
      </c>
      <c r="AZ4" s="2" t="s">
        <v>163</v>
      </c>
      <c r="BA4" s="2" t="s">
        <v>164</v>
      </c>
      <c r="BB4" s="2" t="s">
        <v>165</v>
      </c>
      <c r="BC4" s="2" t="s">
        <v>166</v>
      </c>
      <c r="BD4" s="2" t="s">
        <v>167</v>
      </c>
      <c r="BE4" s="2" t="s">
        <v>168</v>
      </c>
      <c r="BF4" s="2" t="s">
        <v>169</v>
      </c>
      <c r="BG4" s="2" t="s">
        <v>170</v>
      </c>
      <c r="BH4" s="2" t="s">
        <v>171</v>
      </c>
      <c r="BI4" s="2" t="s">
        <v>172</v>
      </c>
      <c r="BJ4" s="2" t="s">
        <v>173</v>
      </c>
      <c r="BK4" s="2" t="s">
        <v>174</v>
      </c>
      <c r="BL4" s="2" t="s">
        <v>175</v>
      </c>
      <c r="BM4" s="2" t="s">
        <v>176</v>
      </c>
      <c r="BN4" s="2" t="s">
        <v>177</v>
      </c>
      <c r="BO4" s="2" t="s">
        <v>146</v>
      </c>
      <c r="BP4" s="2" t="s">
        <v>147</v>
      </c>
      <c r="BQ4" s="2" t="s">
        <v>148</v>
      </c>
      <c r="BR4" s="2" t="s">
        <v>149</v>
      </c>
      <c r="BS4" s="2" t="s">
        <v>150</v>
      </c>
      <c r="BT4" s="2" t="s">
        <v>151</v>
      </c>
      <c r="BU4" s="2" t="s">
        <v>152</v>
      </c>
      <c r="BV4" s="2" t="s">
        <v>153</v>
      </c>
      <c r="BW4" s="2" t="s">
        <v>154</v>
      </c>
      <c r="BX4" s="2" t="s">
        <v>155</v>
      </c>
      <c r="BY4" s="2" t="s">
        <v>156</v>
      </c>
      <c r="BZ4" s="2" t="s">
        <v>157</v>
      </c>
      <c r="CA4" s="2" t="s">
        <v>158</v>
      </c>
      <c r="CB4" s="2" t="s">
        <v>159</v>
      </c>
      <c r="CC4" s="2" t="s">
        <v>160</v>
      </c>
      <c r="CD4" s="2" t="s">
        <v>161</v>
      </c>
      <c r="CE4" s="2" t="s">
        <v>162</v>
      </c>
      <c r="CF4" s="2" t="s">
        <v>163</v>
      </c>
      <c r="CG4" s="2" t="s">
        <v>164</v>
      </c>
      <c r="CH4" s="2" t="s">
        <v>165</v>
      </c>
      <c r="CI4" s="2" t="s">
        <v>166</v>
      </c>
      <c r="CJ4" s="2" t="s">
        <v>167</v>
      </c>
      <c r="CK4" s="2" t="s">
        <v>168</v>
      </c>
      <c r="CL4" s="2" t="s">
        <v>169</v>
      </c>
      <c r="CM4" s="2" t="s">
        <v>170</v>
      </c>
      <c r="CN4" s="2" t="s">
        <v>171</v>
      </c>
      <c r="CO4" s="2" t="s">
        <v>172</v>
      </c>
      <c r="CP4" s="2" t="s">
        <v>173</v>
      </c>
      <c r="CQ4" s="2" t="s">
        <v>174</v>
      </c>
      <c r="CR4" s="2" t="s">
        <v>175</v>
      </c>
      <c r="CS4" s="2" t="s">
        <v>176</v>
      </c>
      <c r="CT4" s="2" t="s">
        <v>177</v>
      </c>
      <c r="CU4" s="2" t="s">
        <v>146</v>
      </c>
      <c r="CV4" s="2" t="s">
        <v>147</v>
      </c>
      <c r="CW4" s="2" t="s">
        <v>148</v>
      </c>
      <c r="CX4" s="2" t="s">
        <v>149</v>
      </c>
      <c r="CY4" s="2" t="s">
        <v>150</v>
      </c>
      <c r="CZ4" s="2" t="s">
        <v>151</v>
      </c>
      <c r="DA4" s="2" t="s">
        <v>152</v>
      </c>
      <c r="DB4" s="2" t="s">
        <v>153</v>
      </c>
      <c r="DC4" s="2" t="s">
        <v>154</v>
      </c>
      <c r="DD4" s="2" t="s">
        <v>155</v>
      </c>
      <c r="DE4" s="2" t="s">
        <v>156</v>
      </c>
      <c r="DF4" s="2" t="s">
        <v>157</v>
      </c>
      <c r="DG4" s="2" t="s">
        <v>158</v>
      </c>
      <c r="DH4" s="2" t="s">
        <v>159</v>
      </c>
      <c r="DI4" s="2" t="s">
        <v>160</v>
      </c>
      <c r="DJ4" s="2" t="s">
        <v>161</v>
      </c>
      <c r="DK4" s="2" t="s">
        <v>162</v>
      </c>
      <c r="DL4" s="2" t="s">
        <v>163</v>
      </c>
      <c r="DM4" s="2" t="s">
        <v>164</v>
      </c>
      <c r="DN4" s="2" t="s">
        <v>165</v>
      </c>
      <c r="DO4" s="2" t="s">
        <v>166</v>
      </c>
      <c r="DP4" s="2" t="s">
        <v>167</v>
      </c>
      <c r="DQ4" s="2" t="s">
        <v>168</v>
      </c>
      <c r="DR4" s="2" t="s">
        <v>169</v>
      </c>
      <c r="DS4" s="2" t="s">
        <v>170</v>
      </c>
      <c r="DT4" s="2" t="s">
        <v>171</v>
      </c>
      <c r="DU4" s="2" t="s">
        <v>172</v>
      </c>
      <c r="DV4" s="2" t="s">
        <v>173</v>
      </c>
      <c r="DW4" s="2" t="s">
        <v>174</v>
      </c>
      <c r="DX4" s="2" t="s">
        <v>175</v>
      </c>
      <c r="DY4" s="2" t="s">
        <v>176</v>
      </c>
      <c r="DZ4" s="2" t="s">
        <v>177</v>
      </c>
      <c r="EA4" s="2" t="s">
        <v>146</v>
      </c>
      <c r="EB4" s="2" t="s">
        <v>147</v>
      </c>
      <c r="EC4" s="2" t="s">
        <v>148</v>
      </c>
      <c r="ED4" s="2" t="s">
        <v>149</v>
      </c>
      <c r="EE4" s="2" t="s">
        <v>150</v>
      </c>
      <c r="EF4" s="2" t="s">
        <v>151</v>
      </c>
      <c r="EG4" s="2" t="s">
        <v>152</v>
      </c>
      <c r="EH4" s="2" t="s">
        <v>153</v>
      </c>
      <c r="EI4" s="2" t="s">
        <v>154</v>
      </c>
      <c r="EJ4" s="2" t="s">
        <v>155</v>
      </c>
      <c r="EK4" s="2" t="s">
        <v>156</v>
      </c>
      <c r="EL4" s="2" t="s">
        <v>157</v>
      </c>
      <c r="EM4" s="2" t="s">
        <v>158</v>
      </c>
      <c r="EN4" s="2" t="s">
        <v>159</v>
      </c>
      <c r="EO4" s="2" t="s">
        <v>160</v>
      </c>
      <c r="EP4" s="2" t="s">
        <v>161</v>
      </c>
      <c r="EQ4" s="2" t="s">
        <v>162</v>
      </c>
      <c r="ER4" s="2" t="s">
        <v>163</v>
      </c>
      <c r="ES4" s="2" t="s">
        <v>164</v>
      </c>
      <c r="ET4" s="2" t="s">
        <v>165</v>
      </c>
      <c r="EU4" s="2" t="s">
        <v>166</v>
      </c>
      <c r="EV4" s="2" t="s">
        <v>167</v>
      </c>
      <c r="EW4" s="2" t="s">
        <v>168</v>
      </c>
      <c r="EX4" s="2" t="s">
        <v>169</v>
      </c>
      <c r="EY4" s="2" t="s">
        <v>170</v>
      </c>
      <c r="EZ4" s="2" t="s">
        <v>171</v>
      </c>
      <c r="FA4" s="2" t="s">
        <v>172</v>
      </c>
      <c r="FB4" s="2" t="s">
        <v>173</v>
      </c>
      <c r="FC4" s="2" t="s">
        <v>174</v>
      </c>
      <c r="FD4" s="2" t="s">
        <v>175</v>
      </c>
      <c r="FE4" s="2" t="s">
        <v>176</v>
      </c>
      <c r="FF4" s="2" t="s">
        <v>177</v>
      </c>
      <c r="FG4" s="2" t="s">
        <v>146</v>
      </c>
      <c r="FH4" s="2" t="s">
        <v>147</v>
      </c>
      <c r="FI4" s="2" t="s">
        <v>148</v>
      </c>
      <c r="FJ4" s="2" t="s">
        <v>149</v>
      </c>
      <c r="FK4" s="2" t="s">
        <v>150</v>
      </c>
      <c r="FL4" s="2" t="s">
        <v>151</v>
      </c>
      <c r="FM4" s="2" t="s">
        <v>152</v>
      </c>
      <c r="FN4" s="2" t="s">
        <v>153</v>
      </c>
      <c r="FO4" s="2" t="s">
        <v>154</v>
      </c>
      <c r="FP4" s="2" t="s">
        <v>155</v>
      </c>
      <c r="FQ4" s="2" t="s">
        <v>156</v>
      </c>
      <c r="FR4" s="2" t="s">
        <v>157</v>
      </c>
      <c r="FS4" s="2" t="s">
        <v>158</v>
      </c>
      <c r="FT4" s="2" t="s">
        <v>159</v>
      </c>
      <c r="FU4" s="2" t="s">
        <v>160</v>
      </c>
      <c r="FV4" s="2" t="s">
        <v>161</v>
      </c>
      <c r="FW4" s="2" t="s">
        <v>162</v>
      </c>
      <c r="FX4" s="2" t="s">
        <v>163</v>
      </c>
      <c r="FY4" s="2" t="s">
        <v>164</v>
      </c>
      <c r="FZ4" s="2" t="s">
        <v>165</v>
      </c>
      <c r="GA4" s="2" t="s">
        <v>166</v>
      </c>
      <c r="GB4" s="2" t="s">
        <v>167</v>
      </c>
      <c r="GC4" s="2" t="s">
        <v>168</v>
      </c>
      <c r="GD4" s="2" t="s">
        <v>169</v>
      </c>
      <c r="GE4" s="2" t="s">
        <v>170</v>
      </c>
      <c r="GF4" s="2" t="s">
        <v>171</v>
      </c>
      <c r="GG4" s="2" t="s">
        <v>172</v>
      </c>
      <c r="GH4" s="2" t="s">
        <v>173</v>
      </c>
      <c r="GI4" s="2" t="s">
        <v>174</v>
      </c>
      <c r="GJ4" s="2" t="s">
        <v>175</v>
      </c>
      <c r="GK4" s="2" t="s">
        <v>176</v>
      </c>
      <c r="GL4" s="2" t="s">
        <v>177</v>
      </c>
      <c r="GM4" s="2" t="s">
        <v>146</v>
      </c>
      <c r="GN4" s="2" t="s">
        <v>147</v>
      </c>
      <c r="GO4" s="2" t="s">
        <v>148</v>
      </c>
      <c r="GP4" s="2" t="s">
        <v>149</v>
      </c>
      <c r="GQ4" s="2" t="s">
        <v>150</v>
      </c>
      <c r="GR4" s="2" t="s">
        <v>151</v>
      </c>
      <c r="GS4" s="2" t="s">
        <v>152</v>
      </c>
      <c r="GT4" s="2" t="s">
        <v>153</v>
      </c>
      <c r="GU4" s="2" t="s">
        <v>154</v>
      </c>
      <c r="GV4" s="2" t="s">
        <v>155</v>
      </c>
      <c r="GW4" s="2" t="s">
        <v>156</v>
      </c>
      <c r="GX4" s="2" t="s">
        <v>157</v>
      </c>
      <c r="GY4" s="2" t="s">
        <v>158</v>
      </c>
      <c r="GZ4" s="2" t="s">
        <v>159</v>
      </c>
      <c r="HA4" s="2" t="s">
        <v>160</v>
      </c>
      <c r="HB4" s="2" t="s">
        <v>161</v>
      </c>
      <c r="HC4" s="2" t="s">
        <v>162</v>
      </c>
      <c r="HD4" s="2" t="s">
        <v>163</v>
      </c>
      <c r="HE4" s="2" t="s">
        <v>164</v>
      </c>
      <c r="HF4" s="2" t="s">
        <v>165</v>
      </c>
      <c r="HG4" s="2" t="s">
        <v>166</v>
      </c>
      <c r="HH4" s="2" t="s">
        <v>167</v>
      </c>
      <c r="HI4" s="2" t="s">
        <v>168</v>
      </c>
      <c r="HJ4" s="2" t="s">
        <v>169</v>
      </c>
      <c r="HK4" s="2" t="s">
        <v>170</v>
      </c>
      <c r="HL4" s="2" t="s">
        <v>171</v>
      </c>
      <c r="HM4" s="2" t="s">
        <v>172</v>
      </c>
      <c r="HN4" s="2" t="s">
        <v>173</v>
      </c>
      <c r="HO4" s="2" t="s">
        <v>174</v>
      </c>
      <c r="HP4" s="2" t="s">
        <v>175</v>
      </c>
      <c r="HQ4" s="2" t="s">
        <v>176</v>
      </c>
      <c r="HR4" s="2" t="s">
        <v>177</v>
      </c>
      <c r="HS4" s="2" t="s">
        <v>146</v>
      </c>
      <c r="HT4" s="2" t="s">
        <v>147</v>
      </c>
      <c r="HU4" s="2" t="s">
        <v>148</v>
      </c>
      <c r="HV4" s="2" t="s">
        <v>149</v>
      </c>
      <c r="HW4" s="2" t="s">
        <v>150</v>
      </c>
      <c r="HX4" s="2" t="s">
        <v>151</v>
      </c>
      <c r="HY4" s="2" t="s">
        <v>152</v>
      </c>
      <c r="HZ4" s="2" t="s">
        <v>153</v>
      </c>
      <c r="IA4" s="2" t="s">
        <v>154</v>
      </c>
      <c r="IB4" s="2" t="s">
        <v>155</v>
      </c>
      <c r="IC4" s="2" t="s">
        <v>156</v>
      </c>
      <c r="ID4" s="2" t="s">
        <v>157</v>
      </c>
      <c r="IE4" s="2" t="s">
        <v>158</v>
      </c>
      <c r="IF4" s="2" t="s">
        <v>159</v>
      </c>
      <c r="IG4" s="2" t="s">
        <v>160</v>
      </c>
      <c r="IH4" s="2" t="s">
        <v>161</v>
      </c>
      <c r="II4" s="2" t="s">
        <v>162</v>
      </c>
      <c r="IJ4" s="2" t="s">
        <v>163</v>
      </c>
      <c r="IK4" s="2" t="s">
        <v>164</v>
      </c>
      <c r="IL4" s="2" t="s">
        <v>165</v>
      </c>
      <c r="IM4" s="2" t="s">
        <v>166</v>
      </c>
      <c r="IN4" s="2" t="s">
        <v>167</v>
      </c>
      <c r="IO4" s="2" t="s">
        <v>168</v>
      </c>
      <c r="IP4" s="2" t="s">
        <v>169</v>
      </c>
      <c r="IQ4" s="2" t="s">
        <v>170</v>
      </c>
      <c r="IR4" s="2" t="s">
        <v>171</v>
      </c>
      <c r="IS4" s="2" t="s">
        <v>172</v>
      </c>
      <c r="IT4" s="2" t="s">
        <v>173</v>
      </c>
      <c r="IU4" s="2" t="s">
        <v>174</v>
      </c>
      <c r="IV4" s="2" t="s">
        <v>175</v>
      </c>
      <c r="IW4" s="2" t="s">
        <v>176</v>
      </c>
      <c r="IX4" s="2" t="s">
        <v>177</v>
      </c>
      <c r="IY4" s="2" t="s">
        <v>146</v>
      </c>
      <c r="IZ4" s="2" t="s">
        <v>147</v>
      </c>
      <c r="JA4" s="2" t="s">
        <v>148</v>
      </c>
      <c r="JB4" s="2" t="s">
        <v>149</v>
      </c>
      <c r="JC4" s="2" t="s">
        <v>150</v>
      </c>
      <c r="JD4" s="2" t="s">
        <v>151</v>
      </c>
      <c r="JE4" s="2" t="s">
        <v>152</v>
      </c>
      <c r="JF4" s="2" t="s">
        <v>153</v>
      </c>
      <c r="JG4" s="2" t="s">
        <v>154</v>
      </c>
      <c r="JH4" s="2" t="s">
        <v>155</v>
      </c>
      <c r="JI4" s="2" t="s">
        <v>156</v>
      </c>
      <c r="JJ4" s="2" t="s">
        <v>157</v>
      </c>
      <c r="JK4" s="2" t="s">
        <v>158</v>
      </c>
      <c r="JL4" s="2" t="s">
        <v>159</v>
      </c>
      <c r="JM4" s="2" t="s">
        <v>160</v>
      </c>
      <c r="JN4" s="2" t="s">
        <v>161</v>
      </c>
      <c r="JO4" s="2" t="s">
        <v>162</v>
      </c>
      <c r="JP4" s="2" t="s">
        <v>163</v>
      </c>
      <c r="JQ4" s="2" t="s">
        <v>164</v>
      </c>
      <c r="JR4" s="2" t="s">
        <v>165</v>
      </c>
      <c r="JS4" s="2" t="s">
        <v>166</v>
      </c>
      <c r="JT4" s="2" t="s">
        <v>167</v>
      </c>
      <c r="JU4" s="2" t="s">
        <v>168</v>
      </c>
      <c r="JV4" s="2" t="s">
        <v>169</v>
      </c>
      <c r="JW4" s="2" t="s">
        <v>170</v>
      </c>
      <c r="JX4" s="2" t="s">
        <v>171</v>
      </c>
      <c r="JY4" s="2" t="s">
        <v>172</v>
      </c>
      <c r="JZ4" s="2" t="s">
        <v>173</v>
      </c>
      <c r="KA4" s="2" t="s">
        <v>174</v>
      </c>
      <c r="KB4" s="2" t="s">
        <v>175</v>
      </c>
      <c r="KC4" s="2" t="s">
        <v>176</v>
      </c>
      <c r="KD4" s="2" t="s">
        <v>177</v>
      </c>
    </row>
    <row r="5" spans="1:290"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row>
    <row r="6" spans="1:290" x14ac:dyDescent="0.3">
      <c r="A6" s="1" t="s">
        <v>0</v>
      </c>
      <c r="B6" s="2">
        <v>4056979</v>
      </c>
      <c r="C6" s="5" t="s">
        <v>178</v>
      </c>
      <c r="D6" s="5" t="s">
        <v>178</v>
      </c>
      <c r="E6" s="5" t="s">
        <v>178</v>
      </c>
      <c r="F6" s="5" t="s">
        <v>178</v>
      </c>
      <c r="G6" s="5" t="s">
        <v>178</v>
      </c>
      <c r="H6" s="5" t="s">
        <v>178</v>
      </c>
      <c r="I6" s="5" t="s">
        <v>178</v>
      </c>
      <c r="J6" s="5">
        <v>0</v>
      </c>
      <c r="K6" s="5">
        <v>0</v>
      </c>
      <c r="L6" s="5">
        <v>0</v>
      </c>
      <c r="M6" s="5">
        <v>0</v>
      </c>
      <c r="N6" s="5">
        <v>0</v>
      </c>
      <c r="O6" s="5">
        <v>0</v>
      </c>
      <c r="P6" s="5">
        <v>0</v>
      </c>
      <c r="Q6" s="5">
        <v>0</v>
      </c>
      <c r="R6" s="5">
        <v>0</v>
      </c>
      <c r="S6" s="5">
        <v>0</v>
      </c>
      <c r="T6" s="5">
        <v>671330</v>
      </c>
      <c r="U6" s="5">
        <v>7885963</v>
      </c>
      <c r="V6" s="5">
        <v>7815238</v>
      </c>
      <c r="W6" s="5">
        <v>7247622</v>
      </c>
      <c r="X6" s="5">
        <v>7167465</v>
      </c>
      <c r="Y6" s="5">
        <v>6770544</v>
      </c>
      <c r="Z6" s="5">
        <v>6679540</v>
      </c>
      <c r="AA6" s="5">
        <v>6223169</v>
      </c>
      <c r="AB6" s="5">
        <v>5954380</v>
      </c>
      <c r="AC6" s="5">
        <v>5612230</v>
      </c>
      <c r="AD6" s="5">
        <v>5407570</v>
      </c>
      <c r="AE6" s="5">
        <v>5476497</v>
      </c>
      <c r="AF6" s="5">
        <v>5368128</v>
      </c>
      <c r="AG6" s="5">
        <v>5277961</v>
      </c>
      <c r="AH6" s="5">
        <v>4945741</v>
      </c>
      <c r="AI6" s="5" t="s">
        <v>178</v>
      </c>
      <c r="AJ6" s="5" t="s">
        <v>178</v>
      </c>
      <c r="AK6" s="5" t="s">
        <v>178</v>
      </c>
      <c r="AL6" s="5" t="s">
        <v>178</v>
      </c>
      <c r="AM6" s="5" t="s">
        <v>178</v>
      </c>
      <c r="AN6" s="5" t="s">
        <v>178</v>
      </c>
      <c r="AO6" s="5" t="s">
        <v>178</v>
      </c>
      <c r="AP6" s="5">
        <v>0</v>
      </c>
      <c r="AQ6" s="5">
        <v>0</v>
      </c>
      <c r="AR6" s="5">
        <v>0</v>
      </c>
      <c r="AS6" s="5">
        <v>0</v>
      </c>
      <c r="AT6" s="5">
        <v>0</v>
      </c>
      <c r="AU6" s="5">
        <v>0</v>
      </c>
      <c r="AV6" s="5">
        <v>0</v>
      </c>
      <c r="AW6" s="5">
        <v>0</v>
      </c>
      <c r="AX6" s="5">
        <v>0</v>
      </c>
      <c r="AY6" s="5">
        <v>0</v>
      </c>
      <c r="AZ6" s="5">
        <v>1423663</v>
      </c>
      <c r="BA6" s="5">
        <v>20153162</v>
      </c>
      <c r="BB6" s="5">
        <v>21106929</v>
      </c>
      <c r="BC6" s="5">
        <v>21303608</v>
      </c>
      <c r="BD6" s="5">
        <v>21192253</v>
      </c>
      <c r="BE6" s="5">
        <v>20102327</v>
      </c>
      <c r="BF6" s="5">
        <v>19561600</v>
      </c>
      <c r="BG6" s="5">
        <v>18593537</v>
      </c>
      <c r="BH6" s="5">
        <v>17844844</v>
      </c>
      <c r="BI6" s="5">
        <v>16730914</v>
      </c>
      <c r="BJ6" s="5">
        <v>15803038</v>
      </c>
      <c r="BK6" s="5">
        <v>15440800</v>
      </c>
      <c r="BL6" s="5">
        <v>14735890</v>
      </c>
      <c r="BM6" s="5">
        <v>14347100</v>
      </c>
      <c r="BN6" s="5">
        <v>13459705</v>
      </c>
      <c r="BO6" s="5" t="s">
        <v>178</v>
      </c>
      <c r="BP6" s="5" t="s">
        <v>178</v>
      </c>
      <c r="BQ6" s="5" t="s">
        <v>178</v>
      </c>
      <c r="BR6" s="5" t="s">
        <v>178</v>
      </c>
      <c r="BS6" s="5" t="s">
        <v>178</v>
      </c>
      <c r="BT6" s="5" t="s">
        <v>178</v>
      </c>
      <c r="BU6" s="5" t="s">
        <v>178</v>
      </c>
      <c r="BV6" s="5">
        <v>0</v>
      </c>
      <c r="BW6" s="5">
        <v>0</v>
      </c>
      <c r="BX6" s="5">
        <v>0</v>
      </c>
      <c r="BY6" s="5">
        <v>0</v>
      </c>
      <c r="BZ6" s="5">
        <v>14931</v>
      </c>
      <c r="CA6" s="5">
        <v>121302</v>
      </c>
      <c r="CB6" s="5">
        <v>376338</v>
      </c>
      <c r="CC6" s="5">
        <v>2493628</v>
      </c>
      <c r="CD6" s="5">
        <v>14334690</v>
      </c>
      <c r="CE6" s="5">
        <v>22344947</v>
      </c>
      <c r="CF6" s="5">
        <v>21810586</v>
      </c>
      <c r="CG6" s="5">
        <v>24098774</v>
      </c>
      <c r="CH6" s="5">
        <v>23451318</v>
      </c>
      <c r="CI6" s="5">
        <v>23116250</v>
      </c>
      <c r="CJ6" s="5">
        <v>23059230</v>
      </c>
      <c r="CK6" s="5">
        <v>21839224</v>
      </c>
      <c r="CL6" s="5">
        <v>21590888</v>
      </c>
      <c r="CM6" s="5">
        <v>20273951</v>
      </c>
      <c r="CN6" s="5">
        <v>19130309</v>
      </c>
      <c r="CO6" s="5">
        <v>17644111</v>
      </c>
      <c r="CP6" s="5">
        <v>17173252</v>
      </c>
      <c r="CQ6" s="5">
        <v>16925627</v>
      </c>
      <c r="CR6" s="5">
        <v>15722323</v>
      </c>
      <c r="CS6" s="5">
        <v>15306773</v>
      </c>
      <c r="CT6" s="5">
        <v>14617583</v>
      </c>
      <c r="CU6" s="6" t="s">
        <v>178</v>
      </c>
      <c r="CV6" s="6" t="s">
        <v>178</v>
      </c>
      <c r="CW6" s="6" t="s">
        <v>178</v>
      </c>
      <c r="CX6" s="6" t="s">
        <v>178</v>
      </c>
      <c r="CY6" s="6" t="s">
        <v>178</v>
      </c>
      <c r="CZ6" s="6" t="s">
        <v>178</v>
      </c>
      <c r="DA6" s="6" t="s">
        <v>178</v>
      </c>
      <c r="DB6" s="6" t="s">
        <v>178</v>
      </c>
      <c r="DC6" s="6" t="s">
        <v>178</v>
      </c>
      <c r="DD6" s="6" t="s">
        <v>178</v>
      </c>
      <c r="DE6" s="6" t="s">
        <v>178</v>
      </c>
      <c r="DF6" s="6" t="s">
        <v>178</v>
      </c>
      <c r="DG6" s="6" t="s">
        <v>178</v>
      </c>
      <c r="DH6" s="6" t="s">
        <v>178</v>
      </c>
      <c r="DI6" s="6" t="s">
        <v>178</v>
      </c>
      <c r="DJ6" s="6" t="s">
        <v>178</v>
      </c>
      <c r="DK6" s="6" t="s">
        <v>178</v>
      </c>
      <c r="DL6" s="6">
        <v>7.3548803127656699</v>
      </c>
      <c r="DM6" s="6">
        <v>8.3790907971543795</v>
      </c>
      <c r="DN6" s="6">
        <v>8.3165605449251796</v>
      </c>
      <c r="DO6" s="6" t="s">
        <v>178</v>
      </c>
      <c r="DP6" s="6" t="s">
        <v>178</v>
      </c>
      <c r="DQ6" s="6" t="s">
        <v>178</v>
      </c>
      <c r="DR6" s="6" t="s">
        <v>178</v>
      </c>
      <c r="DS6" s="6" t="s">
        <v>178</v>
      </c>
      <c r="DT6" s="6" t="s">
        <v>178</v>
      </c>
      <c r="DU6" s="6" t="s">
        <v>178</v>
      </c>
      <c r="DV6" s="6" t="s">
        <v>178</v>
      </c>
      <c r="DW6" s="6" t="s">
        <v>178</v>
      </c>
      <c r="DX6" s="6" t="s">
        <v>178</v>
      </c>
      <c r="DY6" s="6" t="s">
        <v>178</v>
      </c>
      <c r="DZ6" s="6" t="s">
        <v>178</v>
      </c>
      <c r="EA6" s="6" t="s">
        <v>178</v>
      </c>
      <c r="EB6" s="6" t="s">
        <v>178</v>
      </c>
      <c r="EC6" s="6" t="s">
        <v>178</v>
      </c>
      <c r="ED6" s="6" t="s">
        <v>178</v>
      </c>
      <c r="EE6" s="6" t="s">
        <v>178</v>
      </c>
      <c r="EF6" s="6" t="s">
        <v>178</v>
      </c>
      <c r="EG6" s="6" t="s">
        <v>178</v>
      </c>
      <c r="EH6" s="6" t="s">
        <v>178</v>
      </c>
      <c r="EI6" s="6" t="s">
        <v>178</v>
      </c>
      <c r="EJ6" s="6" t="s">
        <v>178</v>
      </c>
      <c r="EK6" s="6" t="s">
        <v>178</v>
      </c>
      <c r="EL6" s="6" t="s">
        <v>178</v>
      </c>
      <c r="EM6" s="6" t="s">
        <v>178</v>
      </c>
      <c r="EN6" s="6" t="s">
        <v>178</v>
      </c>
      <c r="EO6" s="6" t="s">
        <v>178</v>
      </c>
      <c r="EP6" s="6" t="s">
        <v>178</v>
      </c>
      <c r="EQ6" s="6" t="s">
        <v>178</v>
      </c>
      <c r="ER6" s="6">
        <v>6.8662606193733602</v>
      </c>
      <c r="ES6" s="6">
        <v>7.5749949313164802</v>
      </c>
      <c r="ET6" s="6">
        <v>7.2476578662864597</v>
      </c>
      <c r="EU6" s="6" t="s">
        <v>178</v>
      </c>
      <c r="EV6" s="6" t="s">
        <v>178</v>
      </c>
      <c r="EW6" s="6" t="s">
        <v>178</v>
      </c>
      <c r="EX6" s="6" t="s">
        <v>178</v>
      </c>
      <c r="EY6" s="6" t="s">
        <v>178</v>
      </c>
      <c r="EZ6" s="6" t="s">
        <v>178</v>
      </c>
      <c r="FA6" s="6" t="s">
        <v>178</v>
      </c>
      <c r="FB6" s="6" t="s">
        <v>178</v>
      </c>
      <c r="FC6" s="6" t="s">
        <v>178</v>
      </c>
      <c r="FD6" s="6" t="s">
        <v>178</v>
      </c>
      <c r="FE6" s="6" t="s">
        <v>178</v>
      </c>
      <c r="FF6" s="6" t="s">
        <v>178</v>
      </c>
      <c r="FG6" s="6" t="s">
        <v>178</v>
      </c>
      <c r="FH6" s="6" t="s">
        <v>178</v>
      </c>
      <c r="FI6" s="6" t="s">
        <v>178</v>
      </c>
      <c r="FJ6" s="6" t="s">
        <v>178</v>
      </c>
      <c r="FK6" s="6" t="s">
        <v>178</v>
      </c>
      <c r="FL6" s="6" t="s">
        <v>178</v>
      </c>
      <c r="FM6" s="6" t="s">
        <v>178</v>
      </c>
      <c r="FN6" s="6" t="s">
        <v>178</v>
      </c>
      <c r="FO6" s="6" t="s">
        <v>178</v>
      </c>
      <c r="FP6" s="6" t="s">
        <v>178</v>
      </c>
      <c r="FQ6" s="6" t="s">
        <v>178</v>
      </c>
      <c r="FR6" s="6" t="s">
        <v>178</v>
      </c>
      <c r="FS6" s="6" t="s">
        <v>178</v>
      </c>
      <c r="FT6" s="6" t="s">
        <v>178</v>
      </c>
      <c r="FU6" s="6" t="s">
        <v>178</v>
      </c>
      <c r="FV6" s="6" t="s">
        <v>178</v>
      </c>
      <c r="FW6" s="6" t="s">
        <v>178</v>
      </c>
      <c r="FX6" s="6">
        <v>7.3548803127656734</v>
      </c>
      <c r="FY6" s="6">
        <v>8.3750978955932425</v>
      </c>
      <c r="FZ6" s="6">
        <v>8.3165605449251832</v>
      </c>
      <c r="GA6" s="6" t="s">
        <v>178</v>
      </c>
      <c r="GB6" s="6" t="s">
        <v>178</v>
      </c>
      <c r="GC6" s="6" t="s">
        <v>178</v>
      </c>
      <c r="GD6" s="6" t="s">
        <v>178</v>
      </c>
      <c r="GE6" s="6" t="s">
        <v>178</v>
      </c>
      <c r="GF6" s="6" t="s">
        <v>178</v>
      </c>
      <c r="GG6" s="6" t="s">
        <v>178</v>
      </c>
      <c r="GH6" s="6" t="s">
        <v>178</v>
      </c>
      <c r="GI6" s="6" t="s">
        <v>178</v>
      </c>
      <c r="GJ6" s="6" t="s">
        <v>178</v>
      </c>
      <c r="GK6" s="6" t="s">
        <v>178</v>
      </c>
      <c r="GL6" s="6" t="s">
        <v>178</v>
      </c>
      <c r="GM6" s="6" t="s">
        <v>178</v>
      </c>
      <c r="GN6" s="6" t="s">
        <v>178</v>
      </c>
      <c r="GO6" s="6" t="s">
        <v>178</v>
      </c>
      <c r="GP6" s="6" t="s">
        <v>178</v>
      </c>
      <c r="GQ6" s="6" t="s">
        <v>178</v>
      </c>
      <c r="GR6" s="6" t="s">
        <v>178</v>
      </c>
      <c r="GS6" s="6" t="s">
        <v>178</v>
      </c>
      <c r="GT6" s="6" t="s">
        <v>178</v>
      </c>
      <c r="GU6" s="6" t="s">
        <v>178</v>
      </c>
      <c r="GV6" s="6" t="s">
        <v>178</v>
      </c>
      <c r="GW6" s="6" t="s">
        <v>178</v>
      </c>
      <c r="GX6" s="6" t="s">
        <v>178</v>
      </c>
      <c r="GY6" s="6" t="s">
        <v>178</v>
      </c>
      <c r="GZ6" s="6" t="s">
        <v>178</v>
      </c>
      <c r="HA6" s="6" t="s">
        <v>178</v>
      </c>
      <c r="HB6" s="6" t="s">
        <v>178</v>
      </c>
      <c r="HC6" s="6" t="s">
        <v>178</v>
      </c>
      <c r="HD6" s="6">
        <v>6.8662606193733673</v>
      </c>
      <c r="HE6" s="6">
        <v>7.5181214984915297</v>
      </c>
      <c r="HF6" s="6">
        <v>7.2476578662864695</v>
      </c>
      <c r="HG6" s="6" t="s">
        <v>178</v>
      </c>
      <c r="HH6" s="6" t="s">
        <v>178</v>
      </c>
      <c r="HI6" s="6" t="s">
        <v>178</v>
      </c>
      <c r="HJ6" s="6" t="s">
        <v>178</v>
      </c>
      <c r="HK6" s="6" t="s">
        <v>178</v>
      </c>
      <c r="HL6" s="6" t="s">
        <v>178</v>
      </c>
      <c r="HM6" s="6" t="s">
        <v>178</v>
      </c>
      <c r="HN6" s="6" t="s">
        <v>178</v>
      </c>
      <c r="HO6" s="6" t="s">
        <v>178</v>
      </c>
      <c r="HP6" s="6" t="s">
        <v>178</v>
      </c>
      <c r="HQ6" s="6" t="s">
        <v>178</v>
      </c>
      <c r="HR6" s="6" t="s">
        <v>178</v>
      </c>
      <c r="HS6" s="5" t="s">
        <v>178</v>
      </c>
      <c r="HT6" s="5" t="s">
        <v>178</v>
      </c>
      <c r="HU6" s="5" t="s">
        <v>178</v>
      </c>
      <c r="HV6" s="5" t="s">
        <v>178</v>
      </c>
      <c r="HW6" s="5" t="s">
        <v>178</v>
      </c>
      <c r="HX6" s="5" t="s">
        <v>178</v>
      </c>
      <c r="HY6" s="5" t="s">
        <v>178</v>
      </c>
      <c r="HZ6" s="5">
        <v>0</v>
      </c>
      <c r="IA6" s="5">
        <v>0</v>
      </c>
      <c r="IB6" s="5">
        <v>0</v>
      </c>
      <c r="IC6" s="5">
        <v>0</v>
      </c>
      <c r="ID6" s="5">
        <v>0</v>
      </c>
      <c r="IE6" s="5">
        <v>0</v>
      </c>
      <c r="IF6" s="5">
        <v>0</v>
      </c>
      <c r="IG6" s="5">
        <v>0</v>
      </c>
      <c r="IH6" s="5">
        <v>0</v>
      </c>
      <c r="II6" s="5">
        <v>0</v>
      </c>
      <c r="IJ6" s="5">
        <v>584297</v>
      </c>
      <c r="IK6" s="5">
        <v>580643</v>
      </c>
      <c r="IL6" s="5">
        <v>573119</v>
      </c>
      <c r="IM6" s="5">
        <v>563217</v>
      </c>
      <c r="IN6" s="5">
        <v>550016</v>
      </c>
      <c r="IO6" s="5">
        <v>538723</v>
      </c>
      <c r="IP6" s="5">
        <v>529143</v>
      </c>
      <c r="IQ6" s="5">
        <v>519256</v>
      </c>
      <c r="IR6" s="5">
        <v>507680</v>
      </c>
      <c r="IS6" s="5">
        <v>496737</v>
      </c>
      <c r="IT6" s="5">
        <v>485713</v>
      </c>
      <c r="IU6" s="5">
        <v>476555</v>
      </c>
      <c r="IV6" s="5">
        <v>468675</v>
      </c>
      <c r="IW6" s="5">
        <v>460522</v>
      </c>
      <c r="IX6" s="5">
        <v>452707</v>
      </c>
      <c r="IY6" s="5" t="s">
        <v>178</v>
      </c>
      <c r="IZ6" s="5" t="s">
        <v>178</v>
      </c>
      <c r="JA6" s="5" t="s">
        <v>178</v>
      </c>
      <c r="JB6" s="5" t="s">
        <v>178</v>
      </c>
      <c r="JC6" s="5" t="s">
        <v>178</v>
      </c>
      <c r="JD6" s="5" t="s">
        <v>178</v>
      </c>
      <c r="JE6" s="5" t="s">
        <v>178</v>
      </c>
      <c r="JF6" s="5">
        <v>0</v>
      </c>
      <c r="JG6" s="5">
        <v>0</v>
      </c>
      <c r="JH6" s="5">
        <v>0</v>
      </c>
      <c r="JI6" s="5">
        <v>0</v>
      </c>
      <c r="JJ6" s="5">
        <v>0</v>
      </c>
      <c r="JK6" s="5">
        <v>0</v>
      </c>
      <c r="JL6" s="5">
        <v>0</v>
      </c>
      <c r="JM6" s="5">
        <v>0</v>
      </c>
      <c r="JN6" s="5">
        <v>0</v>
      </c>
      <c r="JO6" s="5">
        <v>0</v>
      </c>
      <c r="JP6" s="5">
        <v>685661</v>
      </c>
      <c r="JQ6" s="5">
        <v>682148</v>
      </c>
      <c r="JR6" s="5">
        <v>672742</v>
      </c>
      <c r="JS6" s="5">
        <v>661105</v>
      </c>
      <c r="JT6" s="5">
        <v>642022</v>
      </c>
      <c r="JU6" s="5">
        <v>627921</v>
      </c>
      <c r="JV6" s="5">
        <v>616761</v>
      </c>
      <c r="JW6" s="5">
        <v>605633</v>
      </c>
      <c r="JX6" s="5">
        <v>592760</v>
      </c>
      <c r="JY6" s="5">
        <v>580148</v>
      </c>
      <c r="JZ6" s="5">
        <v>568265</v>
      </c>
      <c r="KA6" s="5">
        <v>558660</v>
      </c>
      <c r="KB6" s="5">
        <v>550620</v>
      </c>
      <c r="KC6" s="5">
        <v>541588</v>
      </c>
      <c r="KD6" s="5">
        <v>532849</v>
      </c>
    </row>
    <row r="7" spans="1:290" x14ac:dyDescent="0.3">
      <c r="A7" s="1" t="s">
        <v>1</v>
      </c>
      <c r="B7" s="2">
        <v>4056935</v>
      </c>
      <c r="C7" s="5">
        <v>0</v>
      </c>
      <c r="D7" s="5">
        <v>0</v>
      </c>
      <c r="E7" s="5">
        <v>0</v>
      </c>
      <c r="F7" s="5" t="s">
        <v>178</v>
      </c>
      <c r="G7" s="5" t="s">
        <v>178</v>
      </c>
      <c r="H7" s="5" t="s">
        <v>178</v>
      </c>
      <c r="I7" s="5" t="s">
        <v>178</v>
      </c>
      <c r="J7" s="5" t="s">
        <v>178</v>
      </c>
      <c r="K7" s="5" t="s">
        <v>178</v>
      </c>
      <c r="L7" s="5" t="s">
        <v>178</v>
      </c>
      <c r="M7" s="5" t="s">
        <v>178</v>
      </c>
      <c r="N7" s="5" t="s">
        <v>178</v>
      </c>
      <c r="O7" s="5" t="s">
        <v>178</v>
      </c>
      <c r="P7" s="5" t="s">
        <v>178</v>
      </c>
      <c r="Q7" s="5" t="s">
        <v>178</v>
      </c>
      <c r="R7" s="5" t="s">
        <v>178</v>
      </c>
      <c r="S7" s="5" t="s">
        <v>178</v>
      </c>
      <c r="T7" s="5" t="s">
        <v>178</v>
      </c>
      <c r="U7" s="5" t="s">
        <v>178</v>
      </c>
      <c r="V7" s="5" t="s">
        <v>178</v>
      </c>
      <c r="W7" s="5" t="s">
        <v>178</v>
      </c>
      <c r="X7" s="5" t="s">
        <v>178</v>
      </c>
      <c r="Y7" s="5" t="s">
        <v>178</v>
      </c>
      <c r="Z7" s="5" t="s">
        <v>178</v>
      </c>
      <c r="AA7" s="5" t="s">
        <v>178</v>
      </c>
      <c r="AB7" s="5" t="s">
        <v>178</v>
      </c>
      <c r="AC7" s="5" t="s">
        <v>178</v>
      </c>
      <c r="AD7" s="5" t="s">
        <v>178</v>
      </c>
      <c r="AE7" s="5" t="s">
        <v>178</v>
      </c>
      <c r="AF7" s="5" t="s">
        <v>178</v>
      </c>
      <c r="AG7" s="5" t="s">
        <v>178</v>
      </c>
      <c r="AH7" s="5" t="s">
        <v>178</v>
      </c>
      <c r="AI7" s="5">
        <v>0</v>
      </c>
      <c r="AJ7" s="5">
        <v>0</v>
      </c>
      <c r="AK7" s="5">
        <v>0</v>
      </c>
      <c r="AL7" s="5" t="s">
        <v>178</v>
      </c>
      <c r="AM7" s="5" t="s">
        <v>178</v>
      </c>
      <c r="AN7" s="5" t="s">
        <v>178</v>
      </c>
      <c r="AO7" s="5" t="s">
        <v>178</v>
      </c>
      <c r="AP7" s="5" t="s">
        <v>178</v>
      </c>
      <c r="AQ7" s="5" t="s">
        <v>178</v>
      </c>
      <c r="AR7" s="5" t="s">
        <v>178</v>
      </c>
      <c r="AS7" s="5" t="s">
        <v>178</v>
      </c>
      <c r="AT7" s="5" t="s">
        <v>178</v>
      </c>
      <c r="AU7" s="5" t="s">
        <v>178</v>
      </c>
      <c r="AV7" s="5" t="s">
        <v>178</v>
      </c>
      <c r="AW7" s="5" t="s">
        <v>178</v>
      </c>
      <c r="AX7" s="5" t="s">
        <v>178</v>
      </c>
      <c r="AY7" s="5" t="s">
        <v>178</v>
      </c>
      <c r="AZ7" s="5" t="s">
        <v>178</v>
      </c>
      <c r="BA7" s="5" t="s">
        <v>178</v>
      </c>
      <c r="BB7" s="5" t="s">
        <v>178</v>
      </c>
      <c r="BC7" s="5" t="s">
        <v>178</v>
      </c>
      <c r="BD7" s="5" t="s">
        <v>178</v>
      </c>
      <c r="BE7" s="5" t="s">
        <v>178</v>
      </c>
      <c r="BF7" s="5" t="s">
        <v>178</v>
      </c>
      <c r="BG7" s="5" t="s">
        <v>178</v>
      </c>
      <c r="BH7" s="5" t="s">
        <v>178</v>
      </c>
      <c r="BI7" s="5" t="s">
        <v>178</v>
      </c>
      <c r="BJ7" s="5" t="s">
        <v>178</v>
      </c>
      <c r="BK7" s="5" t="s">
        <v>178</v>
      </c>
      <c r="BL7" s="5" t="s">
        <v>178</v>
      </c>
      <c r="BM7" s="5" t="s">
        <v>178</v>
      </c>
      <c r="BN7" s="5" t="s">
        <v>178</v>
      </c>
      <c r="BO7" s="5">
        <v>1665782</v>
      </c>
      <c r="BP7" s="5">
        <v>1654639</v>
      </c>
      <c r="BQ7" s="5">
        <v>923791</v>
      </c>
      <c r="BR7" s="5" t="s">
        <v>178</v>
      </c>
      <c r="BS7" s="5" t="s">
        <v>178</v>
      </c>
      <c r="BT7" s="5" t="s">
        <v>178</v>
      </c>
      <c r="BU7" s="5" t="s">
        <v>178</v>
      </c>
      <c r="BV7" s="5" t="s">
        <v>178</v>
      </c>
      <c r="BW7" s="5" t="s">
        <v>178</v>
      </c>
      <c r="BX7" s="5" t="s">
        <v>178</v>
      </c>
      <c r="BY7" s="5" t="s">
        <v>178</v>
      </c>
      <c r="BZ7" s="5" t="s">
        <v>178</v>
      </c>
      <c r="CA7" s="5" t="s">
        <v>178</v>
      </c>
      <c r="CB7" s="5" t="s">
        <v>178</v>
      </c>
      <c r="CC7" s="5" t="s">
        <v>178</v>
      </c>
      <c r="CD7" s="5" t="s">
        <v>178</v>
      </c>
      <c r="CE7" s="5" t="s">
        <v>178</v>
      </c>
      <c r="CF7" s="5" t="s">
        <v>178</v>
      </c>
      <c r="CG7" s="5" t="s">
        <v>178</v>
      </c>
      <c r="CH7" s="5" t="s">
        <v>178</v>
      </c>
      <c r="CI7" s="5" t="s">
        <v>178</v>
      </c>
      <c r="CJ7" s="5" t="s">
        <v>178</v>
      </c>
      <c r="CK7" s="5" t="s">
        <v>178</v>
      </c>
      <c r="CL7" s="5" t="s">
        <v>178</v>
      </c>
      <c r="CM7" s="5" t="s">
        <v>178</v>
      </c>
      <c r="CN7" s="5" t="s">
        <v>178</v>
      </c>
      <c r="CO7" s="5" t="s">
        <v>178</v>
      </c>
      <c r="CP7" s="5" t="s">
        <v>178</v>
      </c>
      <c r="CQ7" s="5" t="s">
        <v>178</v>
      </c>
      <c r="CR7" s="5" t="s">
        <v>178</v>
      </c>
      <c r="CS7" s="5" t="s">
        <v>178</v>
      </c>
      <c r="CT7" s="5" t="s">
        <v>178</v>
      </c>
      <c r="CU7" s="6" t="s">
        <v>178</v>
      </c>
      <c r="CV7" s="6" t="s">
        <v>178</v>
      </c>
      <c r="CW7" s="6" t="s">
        <v>178</v>
      </c>
      <c r="CX7" s="6" t="s">
        <v>178</v>
      </c>
      <c r="CY7" s="6" t="s">
        <v>178</v>
      </c>
      <c r="CZ7" s="6" t="s">
        <v>178</v>
      </c>
      <c r="DA7" s="6" t="s">
        <v>178</v>
      </c>
      <c r="DB7" s="6" t="s">
        <v>178</v>
      </c>
      <c r="DC7" s="6" t="s">
        <v>178</v>
      </c>
      <c r="DD7" s="6" t="s">
        <v>178</v>
      </c>
      <c r="DE7" s="6" t="s">
        <v>178</v>
      </c>
      <c r="DF7" s="6" t="s">
        <v>178</v>
      </c>
      <c r="DG7" s="6" t="s">
        <v>178</v>
      </c>
      <c r="DH7" s="6" t="s">
        <v>178</v>
      </c>
      <c r="DI7" s="6" t="s">
        <v>178</v>
      </c>
      <c r="DJ7" s="6" t="s">
        <v>178</v>
      </c>
      <c r="DK7" s="6" t="s">
        <v>178</v>
      </c>
      <c r="DL7" s="6" t="s">
        <v>178</v>
      </c>
      <c r="DM7" s="6" t="s">
        <v>178</v>
      </c>
      <c r="DN7" s="6" t="s">
        <v>178</v>
      </c>
      <c r="DO7" s="6" t="s">
        <v>178</v>
      </c>
      <c r="DP7" s="6" t="s">
        <v>178</v>
      </c>
      <c r="DQ7" s="6" t="s">
        <v>178</v>
      </c>
      <c r="DR7" s="6" t="s">
        <v>178</v>
      </c>
      <c r="DS7" s="6" t="s">
        <v>178</v>
      </c>
      <c r="DT7" s="6" t="s">
        <v>178</v>
      </c>
      <c r="DU7" s="6" t="s">
        <v>178</v>
      </c>
      <c r="DV7" s="6" t="s">
        <v>178</v>
      </c>
      <c r="DW7" s="6" t="s">
        <v>178</v>
      </c>
      <c r="DX7" s="6" t="s">
        <v>178</v>
      </c>
      <c r="DY7" s="6" t="s">
        <v>178</v>
      </c>
      <c r="DZ7" s="6" t="s">
        <v>178</v>
      </c>
      <c r="EA7" s="6" t="s">
        <v>178</v>
      </c>
      <c r="EB7" s="6" t="s">
        <v>178</v>
      </c>
      <c r="EC7" s="6" t="s">
        <v>178</v>
      </c>
      <c r="ED7" s="6" t="s">
        <v>178</v>
      </c>
      <c r="EE7" s="6" t="s">
        <v>178</v>
      </c>
      <c r="EF7" s="6" t="s">
        <v>178</v>
      </c>
      <c r="EG7" s="6" t="s">
        <v>178</v>
      </c>
      <c r="EH7" s="6" t="s">
        <v>178</v>
      </c>
      <c r="EI7" s="6" t="s">
        <v>178</v>
      </c>
      <c r="EJ7" s="6" t="s">
        <v>178</v>
      </c>
      <c r="EK7" s="6" t="s">
        <v>178</v>
      </c>
      <c r="EL7" s="6" t="s">
        <v>178</v>
      </c>
      <c r="EM7" s="6" t="s">
        <v>178</v>
      </c>
      <c r="EN7" s="6" t="s">
        <v>178</v>
      </c>
      <c r="EO7" s="6" t="s">
        <v>178</v>
      </c>
      <c r="EP7" s="6" t="s">
        <v>178</v>
      </c>
      <c r="EQ7" s="6" t="s">
        <v>178</v>
      </c>
      <c r="ER7" s="6" t="s">
        <v>178</v>
      </c>
      <c r="ES7" s="6" t="s">
        <v>178</v>
      </c>
      <c r="ET7" s="6" t="s">
        <v>178</v>
      </c>
      <c r="EU7" s="6" t="s">
        <v>178</v>
      </c>
      <c r="EV7" s="6" t="s">
        <v>178</v>
      </c>
      <c r="EW7" s="6" t="s">
        <v>178</v>
      </c>
      <c r="EX7" s="6" t="s">
        <v>178</v>
      </c>
      <c r="EY7" s="6" t="s">
        <v>178</v>
      </c>
      <c r="EZ7" s="6" t="s">
        <v>178</v>
      </c>
      <c r="FA7" s="6" t="s">
        <v>178</v>
      </c>
      <c r="FB7" s="6" t="s">
        <v>178</v>
      </c>
      <c r="FC7" s="6" t="s">
        <v>178</v>
      </c>
      <c r="FD7" s="6" t="s">
        <v>178</v>
      </c>
      <c r="FE7" s="6" t="s">
        <v>178</v>
      </c>
      <c r="FF7" s="6" t="s">
        <v>178</v>
      </c>
      <c r="FG7" s="6" t="s">
        <v>178</v>
      </c>
      <c r="FH7" s="6" t="s">
        <v>178</v>
      </c>
      <c r="FI7" s="6" t="s">
        <v>178</v>
      </c>
      <c r="FJ7" s="6" t="s">
        <v>178</v>
      </c>
      <c r="FK7" s="6" t="s">
        <v>178</v>
      </c>
      <c r="FL7" s="6" t="s">
        <v>178</v>
      </c>
      <c r="FM7" s="6" t="s">
        <v>178</v>
      </c>
      <c r="FN7" s="6" t="s">
        <v>178</v>
      </c>
      <c r="FO7" s="6" t="s">
        <v>178</v>
      </c>
      <c r="FP7" s="6" t="s">
        <v>178</v>
      </c>
      <c r="FQ7" s="6" t="s">
        <v>178</v>
      </c>
      <c r="FR7" s="6" t="s">
        <v>178</v>
      </c>
      <c r="FS7" s="6" t="s">
        <v>178</v>
      </c>
      <c r="FT7" s="6" t="s">
        <v>178</v>
      </c>
      <c r="FU7" s="6" t="s">
        <v>178</v>
      </c>
      <c r="FV7" s="6" t="s">
        <v>178</v>
      </c>
      <c r="FW7" s="6" t="s">
        <v>178</v>
      </c>
      <c r="FX7" s="6" t="s">
        <v>178</v>
      </c>
      <c r="FY7" s="6" t="s">
        <v>178</v>
      </c>
      <c r="FZ7" s="6" t="s">
        <v>178</v>
      </c>
      <c r="GA7" s="6" t="s">
        <v>178</v>
      </c>
      <c r="GB7" s="6" t="s">
        <v>178</v>
      </c>
      <c r="GC7" s="6" t="s">
        <v>178</v>
      </c>
      <c r="GD7" s="6" t="s">
        <v>178</v>
      </c>
      <c r="GE7" s="6" t="s">
        <v>178</v>
      </c>
      <c r="GF7" s="6" t="s">
        <v>178</v>
      </c>
      <c r="GG7" s="6" t="s">
        <v>178</v>
      </c>
      <c r="GH7" s="6" t="s">
        <v>178</v>
      </c>
      <c r="GI7" s="6" t="s">
        <v>178</v>
      </c>
      <c r="GJ7" s="6" t="s">
        <v>178</v>
      </c>
      <c r="GK7" s="6" t="s">
        <v>178</v>
      </c>
      <c r="GL7" s="6" t="s">
        <v>178</v>
      </c>
      <c r="GM7" s="6" t="s">
        <v>178</v>
      </c>
      <c r="GN7" s="6" t="s">
        <v>178</v>
      </c>
      <c r="GO7" s="6" t="s">
        <v>178</v>
      </c>
      <c r="GP7" s="6" t="s">
        <v>178</v>
      </c>
      <c r="GQ7" s="6" t="s">
        <v>178</v>
      </c>
      <c r="GR7" s="6" t="s">
        <v>178</v>
      </c>
      <c r="GS7" s="6" t="s">
        <v>178</v>
      </c>
      <c r="GT7" s="6" t="s">
        <v>178</v>
      </c>
      <c r="GU7" s="6" t="s">
        <v>178</v>
      </c>
      <c r="GV7" s="6" t="s">
        <v>178</v>
      </c>
      <c r="GW7" s="6" t="s">
        <v>178</v>
      </c>
      <c r="GX7" s="6" t="s">
        <v>178</v>
      </c>
      <c r="GY7" s="6" t="s">
        <v>178</v>
      </c>
      <c r="GZ7" s="6" t="s">
        <v>178</v>
      </c>
      <c r="HA7" s="6" t="s">
        <v>178</v>
      </c>
      <c r="HB7" s="6" t="s">
        <v>178</v>
      </c>
      <c r="HC7" s="6" t="s">
        <v>178</v>
      </c>
      <c r="HD7" s="6" t="s">
        <v>178</v>
      </c>
      <c r="HE7" s="6" t="s">
        <v>178</v>
      </c>
      <c r="HF7" s="6" t="s">
        <v>178</v>
      </c>
      <c r="HG7" s="6" t="s">
        <v>178</v>
      </c>
      <c r="HH7" s="6" t="s">
        <v>178</v>
      </c>
      <c r="HI7" s="6" t="s">
        <v>178</v>
      </c>
      <c r="HJ7" s="6" t="s">
        <v>178</v>
      </c>
      <c r="HK7" s="6" t="s">
        <v>178</v>
      </c>
      <c r="HL7" s="6" t="s">
        <v>178</v>
      </c>
      <c r="HM7" s="6" t="s">
        <v>178</v>
      </c>
      <c r="HN7" s="6" t="s">
        <v>178</v>
      </c>
      <c r="HO7" s="6" t="s">
        <v>178</v>
      </c>
      <c r="HP7" s="6" t="s">
        <v>178</v>
      </c>
      <c r="HQ7" s="6" t="s">
        <v>178</v>
      </c>
      <c r="HR7" s="6" t="s">
        <v>178</v>
      </c>
      <c r="HS7" s="5">
        <v>0</v>
      </c>
      <c r="HT7" s="5">
        <v>0</v>
      </c>
      <c r="HU7" s="5">
        <v>0</v>
      </c>
      <c r="HV7" s="5" t="s">
        <v>178</v>
      </c>
      <c r="HW7" s="5" t="s">
        <v>178</v>
      </c>
      <c r="HX7" s="5" t="s">
        <v>178</v>
      </c>
      <c r="HY7" s="5" t="s">
        <v>178</v>
      </c>
      <c r="HZ7" s="5" t="s">
        <v>178</v>
      </c>
      <c r="IA7" s="5" t="s">
        <v>178</v>
      </c>
      <c r="IB7" s="5" t="s">
        <v>178</v>
      </c>
      <c r="IC7" s="5" t="s">
        <v>178</v>
      </c>
      <c r="ID7" s="5" t="s">
        <v>178</v>
      </c>
      <c r="IE7" s="5" t="s">
        <v>178</v>
      </c>
      <c r="IF7" s="5" t="s">
        <v>178</v>
      </c>
      <c r="IG7" s="5" t="s">
        <v>178</v>
      </c>
      <c r="IH7" s="5" t="s">
        <v>178</v>
      </c>
      <c r="II7" s="5" t="s">
        <v>178</v>
      </c>
      <c r="IJ7" s="5" t="s">
        <v>178</v>
      </c>
      <c r="IK7" s="5" t="s">
        <v>178</v>
      </c>
      <c r="IL7" s="5" t="s">
        <v>178</v>
      </c>
      <c r="IM7" s="5" t="s">
        <v>178</v>
      </c>
      <c r="IN7" s="5" t="s">
        <v>178</v>
      </c>
      <c r="IO7" s="5" t="s">
        <v>178</v>
      </c>
      <c r="IP7" s="5" t="s">
        <v>178</v>
      </c>
      <c r="IQ7" s="5" t="s">
        <v>178</v>
      </c>
      <c r="IR7" s="5" t="s">
        <v>178</v>
      </c>
      <c r="IS7" s="5" t="s">
        <v>178</v>
      </c>
      <c r="IT7" s="5" t="s">
        <v>178</v>
      </c>
      <c r="IU7" s="5" t="s">
        <v>178</v>
      </c>
      <c r="IV7" s="5" t="s">
        <v>178</v>
      </c>
      <c r="IW7" s="5" t="s">
        <v>178</v>
      </c>
      <c r="IX7" s="5" t="s">
        <v>178</v>
      </c>
      <c r="IY7" s="5">
        <v>0</v>
      </c>
      <c r="IZ7" s="5">
        <v>0</v>
      </c>
      <c r="JA7" s="5">
        <v>0</v>
      </c>
      <c r="JB7" s="5" t="s">
        <v>178</v>
      </c>
      <c r="JC7" s="5" t="s">
        <v>178</v>
      </c>
      <c r="JD7" s="5" t="s">
        <v>178</v>
      </c>
      <c r="JE7" s="5" t="s">
        <v>178</v>
      </c>
      <c r="JF7" s="5" t="s">
        <v>178</v>
      </c>
      <c r="JG7" s="5" t="s">
        <v>178</v>
      </c>
      <c r="JH7" s="5" t="s">
        <v>178</v>
      </c>
      <c r="JI7" s="5" t="s">
        <v>178</v>
      </c>
      <c r="JJ7" s="5" t="s">
        <v>178</v>
      </c>
      <c r="JK7" s="5" t="s">
        <v>178</v>
      </c>
      <c r="JL7" s="5" t="s">
        <v>178</v>
      </c>
      <c r="JM7" s="5" t="s">
        <v>178</v>
      </c>
      <c r="JN7" s="5" t="s">
        <v>178</v>
      </c>
      <c r="JO7" s="5" t="s">
        <v>178</v>
      </c>
      <c r="JP7" s="5" t="s">
        <v>178</v>
      </c>
      <c r="JQ7" s="5" t="s">
        <v>178</v>
      </c>
      <c r="JR7" s="5" t="s">
        <v>178</v>
      </c>
      <c r="JS7" s="5" t="s">
        <v>178</v>
      </c>
      <c r="JT7" s="5" t="s">
        <v>178</v>
      </c>
      <c r="JU7" s="5" t="s">
        <v>178</v>
      </c>
      <c r="JV7" s="5" t="s">
        <v>178</v>
      </c>
      <c r="JW7" s="5" t="s">
        <v>178</v>
      </c>
      <c r="JX7" s="5" t="s">
        <v>178</v>
      </c>
      <c r="JY7" s="5" t="s">
        <v>178</v>
      </c>
      <c r="JZ7" s="5" t="s">
        <v>178</v>
      </c>
      <c r="KA7" s="5" t="s">
        <v>178</v>
      </c>
      <c r="KB7" s="5" t="s">
        <v>178</v>
      </c>
      <c r="KC7" s="5" t="s">
        <v>178</v>
      </c>
      <c r="KD7" s="5" t="s">
        <v>178</v>
      </c>
    </row>
    <row r="8" spans="1:290" x14ac:dyDescent="0.3">
      <c r="A8" s="1" t="s">
        <v>2</v>
      </c>
      <c r="B8" s="2">
        <v>4057034</v>
      </c>
      <c r="C8" s="5" t="s">
        <v>178</v>
      </c>
      <c r="D8" s="5" t="s">
        <v>178</v>
      </c>
      <c r="E8" s="5" t="s">
        <v>178</v>
      </c>
      <c r="F8" s="5">
        <v>0</v>
      </c>
      <c r="G8" s="5">
        <v>0</v>
      </c>
      <c r="H8" s="5">
        <v>0</v>
      </c>
      <c r="I8" s="5">
        <v>0</v>
      </c>
      <c r="J8" s="5">
        <v>0</v>
      </c>
      <c r="K8" s="5">
        <v>0</v>
      </c>
      <c r="L8" s="5">
        <v>0</v>
      </c>
      <c r="M8" s="5">
        <v>0</v>
      </c>
      <c r="N8" s="5">
        <v>0</v>
      </c>
      <c r="O8" s="5">
        <v>0</v>
      </c>
      <c r="P8" s="5">
        <v>0</v>
      </c>
      <c r="Q8" s="5">
        <v>0</v>
      </c>
      <c r="R8" s="5">
        <v>0</v>
      </c>
      <c r="S8" s="5">
        <v>0</v>
      </c>
      <c r="T8" s="5">
        <v>162622</v>
      </c>
      <c r="U8" s="5">
        <v>1749587</v>
      </c>
      <c r="V8" s="5">
        <v>1808379</v>
      </c>
      <c r="W8" s="5">
        <v>1678644</v>
      </c>
      <c r="X8" s="5">
        <v>1766404</v>
      </c>
      <c r="Y8" s="5">
        <v>1621578</v>
      </c>
      <c r="Z8" s="5">
        <v>1619793</v>
      </c>
      <c r="AA8" s="5">
        <v>1490312</v>
      </c>
      <c r="AB8" s="5">
        <v>1507468</v>
      </c>
      <c r="AC8" s="5">
        <v>1463521</v>
      </c>
      <c r="AD8" s="5">
        <v>1343774</v>
      </c>
      <c r="AE8" s="5">
        <v>1367003</v>
      </c>
      <c r="AF8" s="5">
        <v>1338174</v>
      </c>
      <c r="AG8" s="5">
        <v>1365295</v>
      </c>
      <c r="AH8" s="5">
        <v>1341012</v>
      </c>
      <c r="AI8" s="5" t="s">
        <v>178</v>
      </c>
      <c r="AJ8" s="5" t="s">
        <v>178</v>
      </c>
      <c r="AK8" s="5" t="s">
        <v>178</v>
      </c>
      <c r="AL8" s="5">
        <v>0</v>
      </c>
      <c r="AM8" s="5">
        <v>0</v>
      </c>
      <c r="AN8" s="5">
        <v>0</v>
      </c>
      <c r="AO8" s="5">
        <v>0</v>
      </c>
      <c r="AP8" s="5">
        <v>0</v>
      </c>
      <c r="AQ8" s="5">
        <v>0</v>
      </c>
      <c r="AR8" s="5">
        <v>0</v>
      </c>
      <c r="AS8" s="5">
        <v>0</v>
      </c>
      <c r="AT8" s="5">
        <v>0</v>
      </c>
      <c r="AU8" s="5">
        <v>0</v>
      </c>
      <c r="AV8" s="5">
        <v>0</v>
      </c>
      <c r="AW8" s="5">
        <v>0</v>
      </c>
      <c r="AX8" s="5">
        <v>0</v>
      </c>
      <c r="AY8" s="5">
        <v>0</v>
      </c>
      <c r="AZ8" s="5">
        <v>423500</v>
      </c>
      <c r="BA8" s="5">
        <v>4752432</v>
      </c>
      <c r="BB8" s="5">
        <v>5017387</v>
      </c>
      <c r="BC8" s="5">
        <v>4837210</v>
      </c>
      <c r="BD8" s="5">
        <v>5017998</v>
      </c>
      <c r="BE8" s="5">
        <v>4837572</v>
      </c>
      <c r="BF8" s="5">
        <v>4645225</v>
      </c>
      <c r="BG8" s="5">
        <v>4424116</v>
      </c>
      <c r="BH8" s="5">
        <v>4432909</v>
      </c>
      <c r="BI8" s="5">
        <v>4304210</v>
      </c>
      <c r="BJ8" s="5">
        <v>4067352</v>
      </c>
      <c r="BK8" s="5">
        <v>4072072</v>
      </c>
      <c r="BL8" s="5">
        <v>4011120</v>
      </c>
      <c r="BM8" s="5">
        <v>4068519</v>
      </c>
      <c r="BN8" s="5">
        <v>4021770</v>
      </c>
      <c r="BO8" s="5" t="s">
        <v>178</v>
      </c>
      <c r="BP8" s="5" t="s">
        <v>178</v>
      </c>
      <c r="BQ8" s="5" t="s">
        <v>178</v>
      </c>
      <c r="BR8" s="5">
        <v>1381295</v>
      </c>
      <c r="BS8" s="5">
        <v>1368742</v>
      </c>
      <c r="BT8" s="5">
        <v>1741758</v>
      </c>
      <c r="BU8" s="5">
        <v>2435181</v>
      </c>
      <c r="BV8" s="5">
        <v>1781688</v>
      </c>
      <c r="BW8" s="5">
        <v>1951373</v>
      </c>
      <c r="BX8" s="5">
        <v>2098311</v>
      </c>
      <c r="BY8" s="5">
        <v>1608890</v>
      </c>
      <c r="BZ8" s="5">
        <v>2381740</v>
      </c>
      <c r="CA8" s="5">
        <v>2535008</v>
      </c>
      <c r="CB8" s="5">
        <v>3368377</v>
      </c>
      <c r="CC8" s="5">
        <v>4134868</v>
      </c>
      <c r="CD8" s="5">
        <v>6761628</v>
      </c>
      <c r="CE8" s="5">
        <v>6619499</v>
      </c>
      <c r="CF8" s="5">
        <v>7962672</v>
      </c>
      <c r="CG8" s="5">
        <v>8287475</v>
      </c>
      <c r="CH8" s="5">
        <v>7989864</v>
      </c>
      <c r="CI8" s="5">
        <v>7621638</v>
      </c>
      <c r="CJ8" s="5">
        <v>7639608</v>
      </c>
      <c r="CK8" s="5">
        <v>7341740</v>
      </c>
      <c r="CL8" s="5">
        <v>7056216</v>
      </c>
      <c r="CM8" s="5">
        <v>6692179</v>
      </c>
      <c r="CN8" s="5">
        <v>6483868</v>
      </c>
      <c r="CO8" s="5">
        <v>6591903</v>
      </c>
      <c r="CP8" s="5">
        <v>6018337</v>
      </c>
      <c r="CQ8" s="5">
        <v>6172101</v>
      </c>
      <c r="CR8" s="5">
        <v>6193775</v>
      </c>
      <c r="CS8" s="5">
        <v>5836042</v>
      </c>
      <c r="CT8" s="5">
        <v>5751173</v>
      </c>
      <c r="CU8" s="6" t="s">
        <v>178</v>
      </c>
      <c r="CV8" s="6" t="s">
        <v>178</v>
      </c>
      <c r="CW8" s="6" t="s">
        <v>178</v>
      </c>
      <c r="CX8" s="6" t="s">
        <v>178</v>
      </c>
      <c r="CY8" s="6" t="s">
        <v>178</v>
      </c>
      <c r="CZ8" s="6" t="s">
        <v>178</v>
      </c>
      <c r="DA8" s="6" t="s">
        <v>178</v>
      </c>
      <c r="DB8" s="6" t="s">
        <v>178</v>
      </c>
      <c r="DC8" s="6" t="s">
        <v>178</v>
      </c>
      <c r="DD8" s="6" t="s">
        <v>178</v>
      </c>
      <c r="DE8" s="6" t="s">
        <v>178</v>
      </c>
      <c r="DF8" s="6" t="s">
        <v>178</v>
      </c>
      <c r="DG8" s="6" t="s">
        <v>178</v>
      </c>
      <c r="DH8" s="6" t="s">
        <v>178</v>
      </c>
      <c r="DI8" s="6" t="s">
        <v>178</v>
      </c>
      <c r="DJ8" s="6" t="s">
        <v>178</v>
      </c>
      <c r="DK8" s="6" t="s">
        <v>178</v>
      </c>
      <c r="DL8" s="6">
        <v>5.3196984417852402</v>
      </c>
      <c r="DM8" s="6">
        <v>9.1695925952810509</v>
      </c>
      <c r="DN8" s="6">
        <v>9.0766924411309695</v>
      </c>
      <c r="DO8" s="6" t="s">
        <v>178</v>
      </c>
      <c r="DP8" s="6" t="s">
        <v>178</v>
      </c>
      <c r="DQ8" s="6" t="s">
        <v>178</v>
      </c>
      <c r="DR8" s="6" t="s">
        <v>178</v>
      </c>
      <c r="DS8" s="6" t="s">
        <v>178</v>
      </c>
      <c r="DT8" s="6" t="s">
        <v>178</v>
      </c>
      <c r="DU8" s="6" t="s">
        <v>178</v>
      </c>
      <c r="DV8" s="6" t="s">
        <v>178</v>
      </c>
      <c r="DW8" s="6" t="s">
        <v>178</v>
      </c>
      <c r="DX8" s="6" t="s">
        <v>178</v>
      </c>
      <c r="DY8" s="6" t="s">
        <v>178</v>
      </c>
      <c r="DZ8" s="6" t="s">
        <v>178</v>
      </c>
      <c r="EA8" s="6" t="s">
        <v>178</v>
      </c>
      <c r="EB8" s="6" t="s">
        <v>178</v>
      </c>
      <c r="EC8" s="6" t="s">
        <v>178</v>
      </c>
      <c r="ED8" s="6" t="s">
        <v>178</v>
      </c>
      <c r="EE8" s="6" t="s">
        <v>178</v>
      </c>
      <c r="EF8" s="6" t="s">
        <v>178</v>
      </c>
      <c r="EG8" s="6" t="s">
        <v>178</v>
      </c>
      <c r="EH8" s="6" t="s">
        <v>178</v>
      </c>
      <c r="EI8" s="6" t="s">
        <v>178</v>
      </c>
      <c r="EJ8" s="6" t="s">
        <v>178</v>
      </c>
      <c r="EK8" s="6" t="s">
        <v>178</v>
      </c>
      <c r="EL8" s="6" t="s">
        <v>178</v>
      </c>
      <c r="EM8" s="6" t="s">
        <v>178</v>
      </c>
      <c r="EN8" s="6" t="s">
        <v>178</v>
      </c>
      <c r="EO8" s="6" t="s">
        <v>178</v>
      </c>
      <c r="EP8" s="6" t="s">
        <v>178</v>
      </c>
      <c r="EQ8" s="6" t="s">
        <v>178</v>
      </c>
      <c r="ER8" s="6">
        <v>3.9010625737898401</v>
      </c>
      <c r="ES8" s="6">
        <v>7.6338178010753204</v>
      </c>
      <c r="ET8" s="6">
        <v>7.44014763062924</v>
      </c>
      <c r="EU8" s="6" t="s">
        <v>178</v>
      </c>
      <c r="EV8" s="6" t="s">
        <v>178</v>
      </c>
      <c r="EW8" s="6" t="s">
        <v>178</v>
      </c>
      <c r="EX8" s="6" t="s">
        <v>178</v>
      </c>
      <c r="EY8" s="6" t="s">
        <v>178</v>
      </c>
      <c r="EZ8" s="6" t="s">
        <v>178</v>
      </c>
      <c r="FA8" s="6" t="s">
        <v>178</v>
      </c>
      <c r="FB8" s="6" t="s">
        <v>178</v>
      </c>
      <c r="FC8" s="6" t="s">
        <v>178</v>
      </c>
      <c r="FD8" s="6" t="s">
        <v>178</v>
      </c>
      <c r="FE8" s="6" t="s">
        <v>178</v>
      </c>
      <c r="FF8" s="6" t="s">
        <v>178</v>
      </c>
      <c r="FG8" s="6" t="s">
        <v>178</v>
      </c>
      <c r="FH8" s="6" t="s">
        <v>178</v>
      </c>
      <c r="FI8" s="6" t="s">
        <v>178</v>
      </c>
      <c r="FJ8" s="6" t="s">
        <v>178</v>
      </c>
      <c r="FK8" s="6" t="s">
        <v>178</v>
      </c>
      <c r="FL8" s="6" t="s">
        <v>178</v>
      </c>
      <c r="FM8" s="6" t="s">
        <v>178</v>
      </c>
      <c r="FN8" s="6" t="s">
        <v>178</v>
      </c>
      <c r="FO8" s="6" t="s">
        <v>178</v>
      </c>
      <c r="FP8" s="6" t="s">
        <v>178</v>
      </c>
      <c r="FQ8" s="6" t="s">
        <v>178</v>
      </c>
      <c r="FR8" s="6" t="s">
        <v>178</v>
      </c>
      <c r="FS8" s="6" t="s">
        <v>178</v>
      </c>
      <c r="FT8" s="6" t="s">
        <v>178</v>
      </c>
      <c r="FU8" s="6" t="s">
        <v>178</v>
      </c>
      <c r="FV8" s="6" t="s">
        <v>178</v>
      </c>
      <c r="FW8" s="6" t="s">
        <v>178</v>
      </c>
      <c r="FX8" s="6">
        <v>5.3196984417852438</v>
      </c>
      <c r="FY8" s="6">
        <v>9.1598052771023699</v>
      </c>
      <c r="FZ8" s="6">
        <v>9.0766924411309784</v>
      </c>
      <c r="GA8" s="6" t="s">
        <v>178</v>
      </c>
      <c r="GB8" s="6" t="s">
        <v>178</v>
      </c>
      <c r="GC8" s="6" t="s">
        <v>178</v>
      </c>
      <c r="GD8" s="6" t="s">
        <v>178</v>
      </c>
      <c r="GE8" s="6" t="s">
        <v>178</v>
      </c>
      <c r="GF8" s="6" t="s">
        <v>178</v>
      </c>
      <c r="GG8" s="6" t="s">
        <v>178</v>
      </c>
      <c r="GH8" s="6" t="s">
        <v>178</v>
      </c>
      <c r="GI8" s="6" t="s">
        <v>178</v>
      </c>
      <c r="GJ8" s="6" t="s">
        <v>178</v>
      </c>
      <c r="GK8" s="6" t="s">
        <v>178</v>
      </c>
      <c r="GL8" s="6" t="s">
        <v>178</v>
      </c>
      <c r="GM8" s="6" t="s">
        <v>178</v>
      </c>
      <c r="GN8" s="6" t="s">
        <v>178</v>
      </c>
      <c r="GO8" s="6" t="s">
        <v>178</v>
      </c>
      <c r="GP8" s="6" t="s">
        <v>178</v>
      </c>
      <c r="GQ8" s="6" t="s">
        <v>178</v>
      </c>
      <c r="GR8" s="6" t="s">
        <v>178</v>
      </c>
      <c r="GS8" s="6" t="s">
        <v>178</v>
      </c>
      <c r="GT8" s="6" t="s">
        <v>178</v>
      </c>
      <c r="GU8" s="6" t="s">
        <v>178</v>
      </c>
      <c r="GV8" s="6" t="s">
        <v>178</v>
      </c>
      <c r="GW8" s="6" t="s">
        <v>178</v>
      </c>
      <c r="GX8" s="6" t="s">
        <v>178</v>
      </c>
      <c r="GY8" s="6" t="s">
        <v>178</v>
      </c>
      <c r="GZ8" s="6" t="s">
        <v>178</v>
      </c>
      <c r="HA8" s="6" t="s">
        <v>178</v>
      </c>
      <c r="HB8" s="6" t="s">
        <v>178</v>
      </c>
      <c r="HC8" s="6" t="s">
        <v>178</v>
      </c>
      <c r="HD8" s="6">
        <v>3.9010625737898463</v>
      </c>
      <c r="HE8" s="6">
        <v>7.6125734970471166</v>
      </c>
      <c r="HF8" s="6">
        <v>7.4401476306292498</v>
      </c>
      <c r="HG8" s="6" t="s">
        <v>178</v>
      </c>
      <c r="HH8" s="6" t="s">
        <v>178</v>
      </c>
      <c r="HI8" s="6" t="s">
        <v>178</v>
      </c>
      <c r="HJ8" s="6" t="s">
        <v>178</v>
      </c>
      <c r="HK8" s="6" t="s">
        <v>178</v>
      </c>
      <c r="HL8" s="6" t="s">
        <v>178</v>
      </c>
      <c r="HM8" s="6" t="s">
        <v>178</v>
      </c>
      <c r="HN8" s="6" t="s">
        <v>178</v>
      </c>
      <c r="HO8" s="6" t="s">
        <v>178</v>
      </c>
      <c r="HP8" s="6" t="s">
        <v>178</v>
      </c>
      <c r="HQ8" s="6" t="s">
        <v>178</v>
      </c>
      <c r="HR8" s="6" t="s">
        <v>178</v>
      </c>
      <c r="HS8" s="5" t="s">
        <v>178</v>
      </c>
      <c r="HT8" s="5" t="s">
        <v>178</v>
      </c>
      <c r="HU8" s="5" t="s">
        <v>178</v>
      </c>
      <c r="HV8" s="5">
        <v>0</v>
      </c>
      <c r="HW8" s="5">
        <v>0</v>
      </c>
      <c r="HX8" s="5">
        <v>0</v>
      </c>
      <c r="HY8" s="5">
        <v>0</v>
      </c>
      <c r="HZ8" s="5">
        <v>0</v>
      </c>
      <c r="IA8" s="5">
        <v>0</v>
      </c>
      <c r="IB8" s="5">
        <v>0</v>
      </c>
      <c r="IC8" s="5">
        <v>0</v>
      </c>
      <c r="ID8" s="5">
        <v>0</v>
      </c>
      <c r="IE8" s="5">
        <v>0</v>
      </c>
      <c r="IF8" s="5">
        <v>0</v>
      </c>
      <c r="IG8" s="5">
        <v>0</v>
      </c>
      <c r="IH8" s="5">
        <v>0</v>
      </c>
      <c r="II8" s="5">
        <v>0</v>
      </c>
      <c r="IJ8" s="5">
        <v>145503</v>
      </c>
      <c r="IK8" s="5">
        <v>148016</v>
      </c>
      <c r="IL8" s="5">
        <v>148890</v>
      </c>
      <c r="IM8" s="5">
        <v>148257</v>
      </c>
      <c r="IN8" s="5">
        <v>147654</v>
      </c>
      <c r="IO8" s="5">
        <v>147136</v>
      </c>
      <c r="IP8" s="5">
        <v>146607</v>
      </c>
      <c r="IQ8" s="5">
        <v>145765</v>
      </c>
      <c r="IR8" s="5">
        <v>144270</v>
      </c>
      <c r="IS8" s="5">
        <v>142907</v>
      </c>
      <c r="IT8" s="5">
        <v>141681</v>
      </c>
      <c r="IU8" s="5">
        <v>140535</v>
      </c>
      <c r="IV8" s="5">
        <v>140104</v>
      </c>
      <c r="IW8" s="5">
        <v>140507</v>
      </c>
      <c r="IX8" s="5">
        <v>140972</v>
      </c>
      <c r="IY8" s="5" t="s">
        <v>178</v>
      </c>
      <c r="IZ8" s="5" t="s">
        <v>178</v>
      </c>
      <c r="JA8" s="5" t="s">
        <v>178</v>
      </c>
      <c r="JB8" s="5">
        <v>0</v>
      </c>
      <c r="JC8" s="5">
        <v>0</v>
      </c>
      <c r="JD8" s="5">
        <v>0</v>
      </c>
      <c r="JE8" s="5">
        <v>0</v>
      </c>
      <c r="JF8" s="5">
        <v>0</v>
      </c>
      <c r="JG8" s="5">
        <v>0</v>
      </c>
      <c r="JH8" s="5">
        <v>0</v>
      </c>
      <c r="JI8" s="5">
        <v>0</v>
      </c>
      <c r="JJ8" s="5">
        <v>0</v>
      </c>
      <c r="JK8" s="5">
        <v>0</v>
      </c>
      <c r="JL8" s="5">
        <v>0</v>
      </c>
      <c r="JM8" s="5">
        <v>0</v>
      </c>
      <c r="JN8" s="5">
        <v>0</v>
      </c>
      <c r="JO8" s="5">
        <v>0</v>
      </c>
      <c r="JP8" s="5">
        <v>187075</v>
      </c>
      <c r="JQ8" s="5">
        <v>189767</v>
      </c>
      <c r="JR8" s="5">
        <v>190338</v>
      </c>
      <c r="JS8" s="5">
        <v>189004</v>
      </c>
      <c r="JT8" s="5">
        <v>188103</v>
      </c>
      <c r="JU8" s="5">
        <v>187003</v>
      </c>
      <c r="JV8" s="5">
        <v>185982</v>
      </c>
      <c r="JW8" s="5">
        <v>185647</v>
      </c>
      <c r="JX8" s="5">
        <v>183416</v>
      </c>
      <c r="JY8" s="5">
        <v>181461</v>
      </c>
      <c r="JZ8" s="5">
        <v>179573</v>
      </c>
      <c r="KA8" s="5">
        <v>178014</v>
      </c>
      <c r="KB8" s="5">
        <v>177184</v>
      </c>
      <c r="KC8" s="5">
        <v>177377</v>
      </c>
      <c r="KD8" s="5">
        <v>177507</v>
      </c>
    </row>
    <row r="9" spans="1:290" x14ac:dyDescent="0.3">
      <c r="A9" s="1" t="s">
        <v>3</v>
      </c>
      <c r="B9" s="2">
        <v>4014956</v>
      </c>
      <c r="C9" s="5">
        <v>18264230</v>
      </c>
      <c r="D9" s="5">
        <v>18626138</v>
      </c>
      <c r="E9" s="5">
        <v>17218624</v>
      </c>
      <c r="F9" s="5">
        <v>18342899</v>
      </c>
      <c r="G9" s="5">
        <v>18082378</v>
      </c>
      <c r="H9" s="5">
        <v>18726485</v>
      </c>
      <c r="I9" s="5">
        <v>17919762</v>
      </c>
      <c r="J9" s="5">
        <v>17612420</v>
      </c>
      <c r="K9" s="5">
        <v>18650366</v>
      </c>
      <c r="L9" s="5">
        <v>20417032</v>
      </c>
      <c r="M9" s="5">
        <v>18071471</v>
      </c>
      <c r="N9" s="5">
        <v>18379801</v>
      </c>
      <c r="O9" s="5">
        <v>18874039</v>
      </c>
      <c r="P9" s="5">
        <v>18632935</v>
      </c>
      <c r="Q9" s="5">
        <v>18073783</v>
      </c>
      <c r="R9" s="5">
        <v>17368321</v>
      </c>
      <c r="S9" s="5">
        <v>16959566</v>
      </c>
      <c r="T9" s="5">
        <v>17402645</v>
      </c>
      <c r="U9" s="5">
        <v>15880971</v>
      </c>
      <c r="V9" s="5">
        <v>16771821</v>
      </c>
      <c r="W9" s="5">
        <v>15699081</v>
      </c>
      <c r="X9" s="5">
        <v>15794543</v>
      </c>
      <c r="Y9" s="5">
        <v>14336408</v>
      </c>
      <c r="Z9" s="5">
        <v>14593761</v>
      </c>
      <c r="AA9" s="5">
        <v>14383231</v>
      </c>
      <c r="AB9" s="5">
        <v>13183147</v>
      </c>
      <c r="AC9" s="5">
        <v>13185062</v>
      </c>
      <c r="AD9" s="5">
        <v>12069268</v>
      </c>
      <c r="AE9" s="5">
        <v>12324898</v>
      </c>
      <c r="AF9" s="5">
        <v>11996794</v>
      </c>
      <c r="AG9" s="5">
        <v>11346736</v>
      </c>
      <c r="AH9" s="5">
        <v>11332285</v>
      </c>
      <c r="AI9" s="5">
        <v>54152400</v>
      </c>
      <c r="AJ9" s="5">
        <v>55686193</v>
      </c>
      <c r="AK9" s="5">
        <v>53709666</v>
      </c>
      <c r="AL9" s="5">
        <v>54952074</v>
      </c>
      <c r="AM9" s="5">
        <v>55765507</v>
      </c>
      <c r="AN9" s="5">
        <v>56854751</v>
      </c>
      <c r="AO9" s="5">
        <v>54926566</v>
      </c>
      <c r="AP9" s="5">
        <v>53946766</v>
      </c>
      <c r="AQ9" s="5">
        <v>54703833</v>
      </c>
      <c r="AR9" s="5">
        <v>55973891</v>
      </c>
      <c r="AS9" s="5">
        <v>51030063</v>
      </c>
      <c r="AT9" s="5">
        <v>55207195</v>
      </c>
      <c r="AU9" s="5">
        <v>56641831</v>
      </c>
      <c r="AV9" s="5">
        <v>56374799</v>
      </c>
      <c r="AW9" s="5">
        <v>55683916</v>
      </c>
      <c r="AX9" s="5">
        <v>54243900</v>
      </c>
      <c r="AY9" s="5">
        <v>52208020</v>
      </c>
      <c r="AZ9" s="5">
        <v>52073190</v>
      </c>
      <c r="BA9" s="5">
        <v>49337806</v>
      </c>
      <c r="BB9" s="5">
        <v>52067783</v>
      </c>
      <c r="BC9" s="5">
        <v>50157204</v>
      </c>
      <c r="BD9" s="5">
        <v>49480816</v>
      </c>
      <c r="BE9" s="5">
        <v>46575021</v>
      </c>
      <c r="BF9" s="5">
        <v>45690068</v>
      </c>
      <c r="BG9" s="5">
        <v>44475876</v>
      </c>
      <c r="BH9" s="5">
        <v>42494185</v>
      </c>
      <c r="BI9" s="5">
        <v>41147434</v>
      </c>
      <c r="BJ9" s="5">
        <v>39136209</v>
      </c>
      <c r="BK9" s="5">
        <v>38537368</v>
      </c>
      <c r="BL9" s="5">
        <v>38081901</v>
      </c>
      <c r="BM9" s="5">
        <v>36789697</v>
      </c>
      <c r="BN9" s="5">
        <v>36089841</v>
      </c>
      <c r="BO9" s="5">
        <v>62738835</v>
      </c>
      <c r="BP9" s="5">
        <v>65269547</v>
      </c>
      <c r="BQ9" s="5">
        <v>63290561</v>
      </c>
      <c r="BR9" s="5">
        <v>63873423</v>
      </c>
      <c r="BS9" s="5">
        <v>63847336</v>
      </c>
      <c r="BT9" s="5">
        <v>67155314</v>
      </c>
      <c r="BU9" s="5">
        <v>66309626</v>
      </c>
      <c r="BV9" s="5">
        <v>62422449</v>
      </c>
      <c r="BW9" s="5">
        <v>66243667</v>
      </c>
      <c r="BX9" s="5">
        <v>70512676</v>
      </c>
      <c r="BY9" s="5">
        <v>71369366</v>
      </c>
      <c r="BZ9" s="5">
        <v>75436226</v>
      </c>
      <c r="CA9" s="5">
        <v>75564806</v>
      </c>
      <c r="CB9" s="5">
        <v>77363425</v>
      </c>
      <c r="CC9" s="5">
        <v>76622962</v>
      </c>
      <c r="CD9" s="5">
        <v>76356563</v>
      </c>
      <c r="CE9" s="5">
        <v>76888917</v>
      </c>
      <c r="CF9" s="5">
        <v>75583527</v>
      </c>
      <c r="CG9" s="5">
        <v>72403314</v>
      </c>
      <c r="CH9" s="5">
        <v>71826269</v>
      </c>
      <c r="CI9" s="5">
        <v>67276936</v>
      </c>
      <c r="CJ9" s="5">
        <v>66407673</v>
      </c>
      <c r="CK9" s="5">
        <v>67462252</v>
      </c>
      <c r="CL9" s="5">
        <v>65473371</v>
      </c>
      <c r="CM9" s="5">
        <v>59227239</v>
      </c>
      <c r="CN9" s="5">
        <v>57701894</v>
      </c>
      <c r="CO9" s="5">
        <v>56372430</v>
      </c>
      <c r="CP9" s="5">
        <v>54729477</v>
      </c>
      <c r="CQ9" s="5">
        <v>55132095</v>
      </c>
      <c r="CR9" s="5">
        <v>47569137</v>
      </c>
      <c r="CS9" s="5">
        <v>45845031</v>
      </c>
      <c r="CT9" s="5">
        <v>43523959</v>
      </c>
      <c r="CU9" s="6">
        <v>13.390561037034621</v>
      </c>
      <c r="CV9" s="6">
        <v>12.80962806138341</v>
      </c>
      <c r="CW9" s="6">
        <v>13.372119630465241</v>
      </c>
      <c r="CX9" s="6">
        <v>12.658020959500449</v>
      </c>
      <c r="CY9" s="6">
        <v>12.20347788327398</v>
      </c>
      <c r="CZ9" s="6">
        <v>11.795486446068219</v>
      </c>
      <c r="DA9" s="6">
        <v>11.598943110963191</v>
      </c>
      <c r="DB9" s="6">
        <v>11.74450189127899</v>
      </c>
      <c r="DC9" s="6">
        <v>11.494326706510741</v>
      </c>
      <c r="DD9" s="6">
        <v>11.183897835885251</v>
      </c>
      <c r="DE9" s="6">
        <v>10.855109691955899</v>
      </c>
      <c r="DF9" s="6">
        <v>10.86846914174968</v>
      </c>
      <c r="DG9" s="6">
        <v>9.7147356747540794</v>
      </c>
      <c r="DH9" s="6">
        <v>8.9320549875797806</v>
      </c>
      <c r="DI9" s="6">
        <v>8.1676923973248901</v>
      </c>
      <c r="DJ9" s="6">
        <v>7.7535934532762196</v>
      </c>
      <c r="DK9" s="6">
        <v>7.5284945381267399</v>
      </c>
      <c r="DL9" s="6">
        <v>7.2657403515385104</v>
      </c>
      <c r="DM9" s="6">
        <v>7.1689508154129804</v>
      </c>
      <c r="DN9" s="6">
        <v>7.2890653912893502</v>
      </c>
      <c r="DO9" s="6" t="s">
        <v>178</v>
      </c>
      <c r="DP9" s="6" t="s">
        <v>178</v>
      </c>
      <c r="DQ9" s="6" t="s">
        <v>178</v>
      </c>
      <c r="DR9" s="6" t="s">
        <v>178</v>
      </c>
      <c r="DS9" s="6" t="s">
        <v>178</v>
      </c>
      <c r="DT9" s="6" t="s">
        <v>178</v>
      </c>
      <c r="DU9" s="6" t="s">
        <v>178</v>
      </c>
      <c r="DV9" s="6" t="s">
        <v>178</v>
      </c>
      <c r="DW9" s="6" t="s">
        <v>178</v>
      </c>
      <c r="DX9" s="6" t="s">
        <v>178</v>
      </c>
      <c r="DY9" s="6" t="s">
        <v>178</v>
      </c>
      <c r="DZ9" s="6" t="s">
        <v>178</v>
      </c>
      <c r="EA9" s="6">
        <v>10.152586034967969</v>
      </c>
      <c r="EB9" s="6">
        <v>9.8335831618725091</v>
      </c>
      <c r="EC9" s="6">
        <v>10.161720238587961</v>
      </c>
      <c r="ED9" s="6">
        <v>9.8180134202032097</v>
      </c>
      <c r="EE9" s="6">
        <v>9.3864008086575801</v>
      </c>
      <c r="EF9" s="6">
        <v>9.2328994634063193</v>
      </c>
      <c r="EG9" s="6">
        <v>9.0158776720175808</v>
      </c>
      <c r="EH9" s="6">
        <v>9.1443516743895206</v>
      </c>
      <c r="EI9" s="6">
        <v>9.0883009971165993</v>
      </c>
      <c r="EJ9" s="6">
        <v>9.0680724697162791</v>
      </c>
      <c r="EK9" s="6">
        <v>8.8126111072996292</v>
      </c>
      <c r="EL9" s="6">
        <v>8.80733208778312</v>
      </c>
      <c r="EM9" s="6">
        <v>7.7803911388387101</v>
      </c>
      <c r="EN9" s="6">
        <v>7.0877964460680296</v>
      </c>
      <c r="EO9" s="6">
        <v>6.5035314685842103</v>
      </c>
      <c r="EP9" s="6">
        <v>6.0704116038854101</v>
      </c>
      <c r="EQ9" s="6">
        <v>5.8448165626660398</v>
      </c>
      <c r="ER9" s="6">
        <v>5.6674423057239203</v>
      </c>
      <c r="ES9" s="6">
        <v>5.5691025255561604</v>
      </c>
      <c r="ET9" s="6">
        <v>5.6708905773844798</v>
      </c>
      <c r="EU9" s="6" t="s">
        <v>178</v>
      </c>
      <c r="EV9" s="6" t="s">
        <v>178</v>
      </c>
      <c r="EW9" s="6" t="s">
        <v>178</v>
      </c>
      <c r="EX9" s="6" t="s">
        <v>178</v>
      </c>
      <c r="EY9" s="6" t="s">
        <v>178</v>
      </c>
      <c r="EZ9" s="6" t="s">
        <v>178</v>
      </c>
      <c r="FA9" s="6" t="s">
        <v>178</v>
      </c>
      <c r="FB9" s="6" t="s">
        <v>178</v>
      </c>
      <c r="FC9" s="6" t="s">
        <v>178</v>
      </c>
      <c r="FD9" s="6" t="s">
        <v>178</v>
      </c>
      <c r="FE9" s="6" t="s">
        <v>178</v>
      </c>
      <c r="FF9" s="6" t="s">
        <v>178</v>
      </c>
      <c r="FG9" s="6" t="s">
        <v>178</v>
      </c>
      <c r="FH9" s="6">
        <v>12.809628061383417</v>
      </c>
      <c r="FI9" s="6">
        <v>13.372119630465244</v>
      </c>
      <c r="FJ9" s="6">
        <v>12.658020959500458</v>
      </c>
      <c r="FK9" s="6">
        <v>12.203477883273981</v>
      </c>
      <c r="FL9" s="6">
        <v>11.795486446068228</v>
      </c>
      <c r="FM9" s="6">
        <v>11.598943110963193</v>
      </c>
      <c r="FN9" s="6">
        <v>11.744501891278995</v>
      </c>
      <c r="FO9" s="6">
        <v>11.494326706510746</v>
      </c>
      <c r="FP9" s="6">
        <v>11.183897835885254</v>
      </c>
      <c r="FQ9" s="6">
        <v>10.855109691955901</v>
      </c>
      <c r="FR9" s="6">
        <v>10.868469141749685</v>
      </c>
      <c r="FS9" s="6">
        <v>9.7147356747540901</v>
      </c>
      <c r="FT9" s="6">
        <v>8.9320549875797894</v>
      </c>
      <c r="FU9" s="6">
        <v>8.1676923973248989</v>
      </c>
      <c r="FV9" s="6">
        <v>7.7535934532762258</v>
      </c>
      <c r="FW9" s="6">
        <v>7.5284945381267425</v>
      </c>
      <c r="FX9" s="6">
        <v>7.2657403515385166</v>
      </c>
      <c r="FY9" s="6">
        <v>7.1689508154129875</v>
      </c>
      <c r="FZ9" s="6">
        <v>7.2890653912893537</v>
      </c>
      <c r="GA9" s="6" t="s">
        <v>178</v>
      </c>
      <c r="GB9" s="6" t="s">
        <v>178</v>
      </c>
      <c r="GC9" s="6" t="s">
        <v>178</v>
      </c>
      <c r="GD9" s="6" t="s">
        <v>178</v>
      </c>
      <c r="GE9" s="6" t="s">
        <v>178</v>
      </c>
      <c r="GF9" s="6" t="s">
        <v>178</v>
      </c>
      <c r="GG9" s="6" t="s">
        <v>178</v>
      </c>
      <c r="GH9" s="6" t="s">
        <v>178</v>
      </c>
      <c r="GI9" s="6" t="s">
        <v>178</v>
      </c>
      <c r="GJ9" s="6" t="s">
        <v>178</v>
      </c>
      <c r="GK9" s="6" t="s">
        <v>178</v>
      </c>
      <c r="GL9" s="6" t="s">
        <v>178</v>
      </c>
      <c r="GM9" s="6">
        <v>10.15258603496798</v>
      </c>
      <c r="GN9" s="6">
        <v>9.8335831618725162</v>
      </c>
      <c r="GO9" s="6">
        <v>10.161720238587966</v>
      </c>
      <c r="GP9" s="6">
        <v>9.8180134202032114</v>
      </c>
      <c r="GQ9" s="6">
        <v>9.3864008086575819</v>
      </c>
      <c r="GR9" s="6">
        <v>9.2328994634063211</v>
      </c>
      <c r="GS9" s="6">
        <v>9.0158776720175808</v>
      </c>
      <c r="GT9" s="6">
        <v>9.1443516743895277</v>
      </c>
      <c r="GU9" s="6">
        <v>9.0883009971166011</v>
      </c>
      <c r="GV9" s="6">
        <v>9.0680724697162827</v>
      </c>
      <c r="GW9" s="6">
        <v>8.8126111072996327</v>
      </c>
      <c r="GX9" s="6">
        <v>8.8073320877831236</v>
      </c>
      <c r="GY9" s="6">
        <v>7.7803911388387146</v>
      </c>
      <c r="GZ9" s="6">
        <v>7.0877964460680385</v>
      </c>
      <c r="HA9" s="6">
        <v>6.5035314685842138</v>
      </c>
      <c r="HB9" s="6">
        <v>6.0704116038854137</v>
      </c>
      <c r="HC9" s="6">
        <v>5.8448165626660424</v>
      </c>
      <c r="HD9" s="6">
        <v>5.6674423057239247</v>
      </c>
      <c r="HE9" s="6">
        <v>5.569102525556163</v>
      </c>
      <c r="HF9" s="6">
        <v>5.6708905773844833</v>
      </c>
      <c r="HG9" s="6" t="s">
        <v>178</v>
      </c>
      <c r="HH9" s="6" t="s">
        <v>178</v>
      </c>
      <c r="HI9" s="6" t="s">
        <v>178</v>
      </c>
      <c r="HJ9" s="6" t="s">
        <v>178</v>
      </c>
      <c r="HK9" s="6" t="s">
        <v>178</v>
      </c>
      <c r="HL9" s="6" t="s">
        <v>178</v>
      </c>
      <c r="HM9" s="6" t="s">
        <v>178</v>
      </c>
      <c r="HN9" s="6" t="s">
        <v>178</v>
      </c>
      <c r="HO9" s="6" t="s">
        <v>178</v>
      </c>
      <c r="HP9" s="6" t="s">
        <v>178</v>
      </c>
      <c r="HQ9" s="6" t="s">
        <v>178</v>
      </c>
      <c r="HR9" s="6" t="s">
        <v>178</v>
      </c>
      <c r="HS9" s="5">
        <v>1280955</v>
      </c>
      <c r="HT9" s="5">
        <v>1273526</v>
      </c>
      <c r="HU9" s="5">
        <v>1268271</v>
      </c>
      <c r="HV9" s="5">
        <v>1262752</v>
      </c>
      <c r="HW9" s="5">
        <v>1253875</v>
      </c>
      <c r="HX9" s="5">
        <v>1247061</v>
      </c>
      <c r="HY9" s="5">
        <v>1241998</v>
      </c>
      <c r="HZ9" s="5">
        <v>1237730</v>
      </c>
      <c r="IA9" s="5">
        <v>1232026</v>
      </c>
      <c r="IB9" s="5">
        <v>1232188</v>
      </c>
      <c r="IC9" s="5">
        <v>1228000</v>
      </c>
      <c r="ID9" s="5">
        <v>1212244</v>
      </c>
      <c r="IE9" s="5">
        <v>1202491</v>
      </c>
      <c r="IF9" s="5">
        <v>1189597</v>
      </c>
      <c r="IG9" s="5">
        <v>1177707</v>
      </c>
      <c r="IH9" s="5">
        <v>1166140</v>
      </c>
      <c r="II9" s="5">
        <v>1154665</v>
      </c>
      <c r="IJ9" s="5">
        <v>1145030</v>
      </c>
      <c r="IK9" s="5">
        <v>1135891</v>
      </c>
      <c r="IL9" s="5">
        <v>1125501</v>
      </c>
      <c r="IM9" s="5">
        <v>1112007</v>
      </c>
      <c r="IN9" s="5">
        <v>1099131</v>
      </c>
      <c r="IO9" s="5">
        <v>1081651</v>
      </c>
      <c r="IP9" s="5">
        <v>1064877</v>
      </c>
      <c r="IQ9" s="5">
        <v>1050970</v>
      </c>
      <c r="IR9" s="5">
        <v>1034284</v>
      </c>
      <c r="IS9" s="5">
        <v>1019275</v>
      </c>
      <c r="IT9" s="5">
        <v>1004343</v>
      </c>
      <c r="IU9" s="5">
        <v>991175</v>
      </c>
      <c r="IV9" s="5">
        <v>978837</v>
      </c>
      <c r="IW9" s="5">
        <v>968398</v>
      </c>
      <c r="IX9" s="5">
        <v>957233</v>
      </c>
      <c r="IY9" s="5">
        <v>1488234</v>
      </c>
      <c r="IZ9" s="5">
        <v>1480475</v>
      </c>
      <c r="JA9" s="5">
        <v>1475042</v>
      </c>
      <c r="JB9" s="5">
        <v>1468744</v>
      </c>
      <c r="JC9" s="5">
        <v>1458602</v>
      </c>
      <c r="JD9" s="5">
        <v>1450921</v>
      </c>
      <c r="JE9" s="5">
        <v>1444803</v>
      </c>
      <c r="JF9" s="5">
        <v>1440488</v>
      </c>
      <c r="JG9" s="5">
        <v>1434487</v>
      </c>
      <c r="JH9" s="5">
        <v>1436229</v>
      </c>
      <c r="JI9" s="5">
        <v>1435611</v>
      </c>
      <c r="JJ9" s="5">
        <v>1435370</v>
      </c>
      <c r="JK9" s="5">
        <v>1425243</v>
      </c>
      <c r="JL9" s="5">
        <v>1409748</v>
      </c>
      <c r="JM9" s="5">
        <v>1394751</v>
      </c>
      <c r="JN9" s="5">
        <v>1379154</v>
      </c>
      <c r="JO9" s="5">
        <v>1363120</v>
      </c>
      <c r="JP9" s="5">
        <v>1349662</v>
      </c>
      <c r="JQ9" s="5">
        <v>1336609</v>
      </c>
      <c r="JR9" s="5">
        <v>1322172</v>
      </c>
      <c r="JS9" s="5">
        <v>1303541</v>
      </c>
      <c r="JT9" s="5">
        <v>1285325</v>
      </c>
      <c r="JU9" s="5">
        <v>1262011</v>
      </c>
      <c r="JV9" s="5">
        <v>1240065</v>
      </c>
      <c r="JW9" s="5">
        <v>1221545</v>
      </c>
      <c r="JX9" s="5">
        <v>1200226</v>
      </c>
      <c r="JY9" s="5">
        <v>1180270</v>
      </c>
      <c r="JZ9" s="5">
        <v>1160981</v>
      </c>
      <c r="KA9" s="5">
        <v>1143628</v>
      </c>
      <c r="KB9" s="5">
        <v>1127593</v>
      </c>
      <c r="KC9" s="5">
        <v>1113838</v>
      </c>
      <c r="KD9" s="5">
        <v>1099347</v>
      </c>
    </row>
    <row r="10" spans="1:290" x14ac:dyDescent="0.3">
      <c r="A10" s="1" t="s">
        <v>4</v>
      </c>
      <c r="B10" s="2">
        <v>4058371</v>
      </c>
      <c r="C10" s="5">
        <v>143208</v>
      </c>
      <c r="D10" s="5">
        <v>148071</v>
      </c>
      <c r="E10" s="5">
        <v>151017</v>
      </c>
      <c r="F10" s="5">
        <v>140224</v>
      </c>
      <c r="G10" s="5">
        <v>139320</v>
      </c>
      <c r="H10" s="5">
        <v>150464</v>
      </c>
      <c r="I10" s="5">
        <v>141237</v>
      </c>
      <c r="J10" s="5">
        <v>142255</v>
      </c>
      <c r="K10" s="5">
        <v>139936</v>
      </c>
      <c r="L10" s="5">
        <v>131097</v>
      </c>
      <c r="M10" s="5">
        <v>130203</v>
      </c>
      <c r="N10" s="5">
        <v>128495</v>
      </c>
      <c r="O10" s="5">
        <v>142018</v>
      </c>
      <c r="P10" s="5">
        <v>140516</v>
      </c>
      <c r="Q10" s="5">
        <v>132002</v>
      </c>
      <c r="R10" s="5">
        <v>130627</v>
      </c>
      <c r="S10" s="5">
        <v>131006</v>
      </c>
      <c r="T10" s="5">
        <v>130648</v>
      </c>
      <c r="U10" s="5">
        <v>130228</v>
      </c>
      <c r="V10" s="5">
        <v>129701</v>
      </c>
      <c r="W10" s="5">
        <v>131075</v>
      </c>
      <c r="X10" s="5">
        <v>127411</v>
      </c>
      <c r="Y10" s="5">
        <v>129723</v>
      </c>
      <c r="Z10" s="5">
        <v>136699</v>
      </c>
      <c r="AA10" s="5">
        <v>132720</v>
      </c>
      <c r="AB10" s="5">
        <v>132265</v>
      </c>
      <c r="AC10" s="5" t="s">
        <v>178</v>
      </c>
      <c r="AD10" s="5" t="s">
        <v>178</v>
      </c>
      <c r="AE10" s="5" t="s">
        <v>178</v>
      </c>
      <c r="AF10" s="5" t="s">
        <v>178</v>
      </c>
      <c r="AG10" s="5" t="s">
        <v>178</v>
      </c>
      <c r="AH10" s="5" t="s">
        <v>178</v>
      </c>
      <c r="AI10" s="5">
        <v>337796</v>
      </c>
      <c r="AJ10" s="5">
        <v>388979</v>
      </c>
      <c r="AK10" s="5">
        <v>414210</v>
      </c>
      <c r="AL10" s="5">
        <v>395154</v>
      </c>
      <c r="AM10" s="5">
        <v>398066</v>
      </c>
      <c r="AN10" s="5">
        <v>422784</v>
      </c>
      <c r="AO10" s="5">
        <v>377005</v>
      </c>
      <c r="AP10" s="5">
        <v>399144</v>
      </c>
      <c r="AQ10" s="5">
        <v>364710</v>
      </c>
      <c r="AR10" s="5">
        <v>370843</v>
      </c>
      <c r="AS10" s="5">
        <v>346506</v>
      </c>
      <c r="AT10" s="5">
        <v>310176</v>
      </c>
      <c r="AU10" s="5">
        <v>344761</v>
      </c>
      <c r="AV10" s="5">
        <v>346840</v>
      </c>
      <c r="AW10" s="5">
        <v>313347</v>
      </c>
      <c r="AX10" s="5">
        <v>307512</v>
      </c>
      <c r="AY10" s="5">
        <v>307588</v>
      </c>
      <c r="AZ10" s="5">
        <v>311548</v>
      </c>
      <c r="BA10" s="5">
        <v>307737</v>
      </c>
      <c r="BB10" s="5">
        <v>301830</v>
      </c>
      <c r="BC10" s="5">
        <v>298983</v>
      </c>
      <c r="BD10" s="5">
        <v>291973</v>
      </c>
      <c r="BE10" s="5">
        <v>286783</v>
      </c>
      <c r="BF10" s="5">
        <v>297400</v>
      </c>
      <c r="BG10" s="5">
        <v>291827</v>
      </c>
      <c r="BH10" s="5">
        <v>286134</v>
      </c>
      <c r="BI10" s="5" t="s">
        <v>178</v>
      </c>
      <c r="BJ10" s="5" t="s">
        <v>178</v>
      </c>
      <c r="BK10" s="5" t="s">
        <v>178</v>
      </c>
      <c r="BL10" s="5" t="s">
        <v>178</v>
      </c>
      <c r="BM10" s="5" t="s">
        <v>178</v>
      </c>
      <c r="BN10" s="5" t="s">
        <v>178</v>
      </c>
      <c r="BO10" s="5">
        <v>337796</v>
      </c>
      <c r="BP10" s="5">
        <v>388979</v>
      </c>
      <c r="BQ10" s="5">
        <v>414210</v>
      </c>
      <c r="BR10" s="5">
        <v>395154</v>
      </c>
      <c r="BS10" s="5">
        <v>398066</v>
      </c>
      <c r="BT10" s="5">
        <v>422784</v>
      </c>
      <c r="BU10" s="5">
        <v>377005</v>
      </c>
      <c r="BV10" s="5">
        <v>399144</v>
      </c>
      <c r="BW10" s="5">
        <v>364710</v>
      </c>
      <c r="BX10" s="5">
        <v>370843</v>
      </c>
      <c r="BY10" s="5">
        <v>346506</v>
      </c>
      <c r="BZ10" s="5">
        <v>310176</v>
      </c>
      <c r="CA10" s="5">
        <v>344761</v>
      </c>
      <c r="CB10" s="5">
        <v>346840</v>
      </c>
      <c r="CC10" s="5">
        <v>313347</v>
      </c>
      <c r="CD10" s="5">
        <v>307512</v>
      </c>
      <c r="CE10" s="5">
        <v>307588</v>
      </c>
      <c r="CF10" s="5">
        <v>311548</v>
      </c>
      <c r="CG10" s="5">
        <v>307737</v>
      </c>
      <c r="CH10" s="5">
        <v>301830</v>
      </c>
      <c r="CI10" s="5">
        <v>298983</v>
      </c>
      <c r="CJ10" s="5">
        <v>291973</v>
      </c>
      <c r="CK10" s="5">
        <v>286783</v>
      </c>
      <c r="CL10" s="5">
        <v>297400</v>
      </c>
      <c r="CM10" s="5">
        <v>291827</v>
      </c>
      <c r="CN10" s="5">
        <v>286134</v>
      </c>
      <c r="CO10" s="5" t="s">
        <v>178</v>
      </c>
      <c r="CP10" s="5" t="s">
        <v>178</v>
      </c>
      <c r="CQ10" s="5" t="s">
        <v>178</v>
      </c>
      <c r="CR10" s="5" t="s">
        <v>178</v>
      </c>
      <c r="CS10" s="5" t="s">
        <v>178</v>
      </c>
      <c r="CT10" s="5" t="s">
        <v>178</v>
      </c>
      <c r="CU10" s="6">
        <v>11.96779113206755</v>
      </c>
      <c r="CV10" s="6">
        <v>12.874229254884479</v>
      </c>
      <c r="CW10" s="6">
        <v>11.886741227808781</v>
      </c>
      <c r="CX10" s="6">
        <v>11.84056692416385</v>
      </c>
      <c r="CY10" s="6">
        <v>11.85158630578956</v>
      </c>
      <c r="CZ10" s="6">
        <v>11.851138142839931</v>
      </c>
      <c r="DA10" s="6">
        <v>12.792681804343051</v>
      </c>
      <c r="DB10" s="6">
        <v>11.92928192330673</v>
      </c>
      <c r="DC10" s="6">
        <v>12.099102446832831</v>
      </c>
      <c r="DD10" s="6">
        <v>10.69437134335644</v>
      </c>
      <c r="DE10" s="6">
        <v>11.389138499112921</v>
      </c>
      <c r="DF10" s="6">
        <v>15.161679442779869</v>
      </c>
      <c r="DG10" s="6">
        <v>10.01563182131842</v>
      </c>
      <c r="DH10" s="6">
        <v>9.6871530644197108</v>
      </c>
      <c r="DI10" s="6">
        <v>9.5687944122058699</v>
      </c>
      <c r="DJ10" s="6">
        <v>9.5807145536527596</v>
      </c>
      <c r="DK10" s="6">
        <v>9.5354411248339694</v>
      </c>
      <c r="DL10" s="6">
        <v>9.7705284428387706</v>
      </c>
      <c r="DM10" s="6">
        <v>9.5432625856190594</v>
      </c>
      <c r="DN10" s="6">
        <v>9.5242133830887905</v>
      </c>
      <c r="DO10" s="6" t="s">
        <v>178</v>
      </c>
      <c r="DP10" s="6" t="s">
        <v>178</v>
      </c>
      <c r="DQ10" s="6" t="s">
        <v>178</v>
      </c>
      <c r="DR10" s="6" t="s">
        <v>178</v>
      </c>
      <c r="DS10" s="6" t="s">
        <v>178</v>
      </c>
      <c r="DT10" s="6" t="s">
        <v>178</v>
      </c>
      <c r="DU10" s="6" t="s">
        <v>178</v>
      </c>
      <c r="DV10" s="6" t="s">
        <v>178</v>
      </c>
      <c r="DW10" s="6" t="s">
        <v>178</v>
      </c>
      <c r="DX10" s="6" t="s">
        <v>178</v>
      </c>
      <c r="DY10" s="6" t="s">
        <v>178</v>
      </c>
      <c r="DZ10" s="6" t="s">
        <v>178</v>
      </c>
      <c r="EA10" s="6">
        <v>10.88136246977316</v>
      </c>
      <c r="EB10" s="6">
        <v>11.841770378349469</v>
      </c>
      <c r="EC10" s="6">
        <v>11.42946814417807</v>
      </c>
      <c r="ED10" s="6">
        <v>10.746415911876429</v>
      </c>
      <c r="EE10" s="6">
        <v>10.381677090339609</v>
      </c>
      <c r="EF10" s="6">
        <v>10.4360037247304</v>
      </c>
      <c r="EG10" s="6">
        <v>11.158207450829559</v>
      </c>
      <c r="EH10" s="6">
        <v>10.47742168240033</v>
      </c>
      <c r="EI10" s="6">
        <v>10.672863370897421</v>
      </c>
      <c r="EJ10" s="6">
        <v>9.5479758280458302</v>
      </c>
      <c r="EK10" s="6">
        <v>9.7536550593640499</v>
      </c>
      <c r="EL10" s="6">
        <v>13.59292788610337</v>
      </c>
      <c r="EM10" s="6">
        <v>8.7054510225924595</v>
      </c>
      <c r="EN10" s="6">
        <v>8.1928266635912799</v>
      </c>
      <c r="EO10" s="6">
        <v>8.3172967987566402</v>
      </c>
      <c r="EP10" s="6">
        <v>8.3372356200733595</v>
      </c>
      <c r="EQ10" s="6">
        <v>8.2873844233194998</v>
      </c>
      <c r="ER10" s="6">
        <v>8.4596916045039592</v>
      </c>
      <c r="ES10" s="6">
        <v>8.2710236338171796</v>
      </c>
      <c r="ET10" s="6">
        <v>8.2778385183712597</v>
      </c>
      <c r="EU10" s="6" t="s">
        <v>178</v>
      </c>
      <c r="EV10" s="6" t="s">
        <v>178</v>
      </c>
      <c r="EW10" s="6" t="s">
        <v>178</v>
      </c>
      <c r="EX10" s="6" t="s">
        <v>178</v>
      </c>
      <c r="EY10" s="6" t="s">
        <v>178</v>
      </c>
      <c r="EZ10" s="6" t="s">
        <v>178</v>
      </c>
      <c r="FA10" s="6" t="s">
        <v>178</v>
      </c>
      <c r="FB10" s="6" t="s">
        <v>178</v>
      </c>
      <c r="FC10" s="6" t="s">
        <v>178</v>
      </c>
      <c r="FD10" s="6" t="s">
        <v>178</v>
      </c>
      <c r="FE10" s="6" t="s">
        <v>178</v>
      </c>
      <c r="FF10" s="6" t="s">
        <v>178</v>
      </c>
      <c r="FG10" s="6" t="s">
        <v>178</v>
      </c>
      <c r="FH10" s="6">
        <v>12.874229254884481</v>
      </c>
      <c r="FI10" s="6">
        <v>11.886741227808791</v>
      </c>
      <c r="FJ10" s="6">
        <v>11.840566924163852</v>
      </c>
      <c r="FK10" s="6">
        <v>11.851586305789567</v>
      </c>
      <c r="FL10" s="6">
        <v>11.851138142839938</v>
      </c>
      <c r="FM10" s="6">
        <v>12.792681804343054</v>
      </c>
      <c r="FN10" s="6">
        <v>11.929281923306737</v>
      </c>
      <c r="FO10" s="6">
        <v>12.099102446832838</v>
      </c>
      <c r="FP10" s="6">
        <v>10.694371343356446</v>
      </c>
      <c r="FQ10" s="6">
        <v>11.389138499112923</v>
      </c>
      <c r="FR10" s="6">
        <v>15.161679442779874</v>
      </c>
      <c r="FS10" s="6">
        <v>10.015631821318424</v>
      </c>
      <c r="FT10" s="6">
        <v>9.6871530644197108</v>
      </c>
      <c r="FU10" s="6">
        <v>9.5687944122058752</v>
      </c>
      <c r="FV10" s="6">
        <v>9.5807145536527667</v>
      </c>
      <c r="FW10" s="6">
        <v>9.5354411248339783</v>
      </c>
      <c r="FX10" s="6">
        <v>9.7705284428387724</v>
      </c>
      <c r="FY10" s="6">
        <v>9.5432625856190683</v>
      </c>
      <c r="FZ10" s="6">
        <v>9.5242133830887976</v>
      </c>
      <c r="GA10" s="6" t="s">
        <v>178</v>
      </c>
      <c r="GB10" s="6" t="s">
        <v>178</v>
      </c>
      <c r="GC10" s="6" t="s">
        <v>178</v>
      </c>
      <c r="GD10" s="6" t="s">
        <v>178</v>
      </c>
      <c r="GE10" s="6" t="s">
        <v>178</v>
      </c>
      <c r="GF10" s="6" t="s">
        <v>178</v>
      </c>
      <c r="GG10" s="6" t="s">
        <v>178</v>
      </c>
      <c r="GH10" s="6" t="s">
        <v>178</v>
      </c>
      <c r="GI10" s="6" t="s">
        <v>178</v>
      </c>
      <c r="GJ10" s="6" t="s">
        <v>178</v>
      </c>
      <c r="GK10" s="6" t="s">
        <v>178</v>
      </c>
      <c r="GL10" s="6" t="s">
        <v>178</v>
      </c>
      <c r="GM10" s="6">
        <v>10.881362469773169</v>
      </c>
      <c r="GN10" s="6">
        <v>11.841770378349473</v>
      </c>
      <c r="GO10" s="6">
        <v>11.429468144178074</v>
      </c>
      <c r="GP10" s="6">
        <v>10.74641591187644</v>
      </c>
      <c r="GQ10" s="6">
        <v>10.381677090339615</v>
      </c>
      <c r="GR10" s="6">
        <v>10.436003724730408</v>
      </c>
      <c r="GS10" s="6">
        <v>11.158207450829565</v>
      </c>
      <c r="GT10" s="6">
        <v>10.477421682400337</v>
      </c>
      <c r="GU10" s="6">
        <v>10.672863370897426</v>
      </c>
      <c r="GV10" s="6">
        <v>9.5479758280458302</v>
      </c>
      <c r="GW10" s="6">
        <v>9.7536550593640516</v>
      </c>
      <c r="GX10" s="6">
        <v>13.592927886103373</v>
      </c>
      <c r="GY10" s="6">
        <v>8.7054510225924631</v>
      </c>
      <c r="GZ10" s="6">
        <v>8.1928266635912816</v>
      </c>
      <c r="HA10" s="6">
        <v>8.3172967987566508</v>
      </c>
      <c r="HB10" s="6">
        <v>8.3372356200733631</v>
      </c>
      <c r="HC10" s="6">
        <v>8.2873844233195051</v>
      </c>
      <c r="HD10" s="6">
        <v>8.459691604503961</v>
      </c>
      <c r="HE10" s="6">
        <v>8.2710236338171885</v>
      </c>
      <c r="HF10" s="6">
        <v>8.2778385183712686</v>
      </c>
      <c r="HG10" s="6" t="s">
        <v>178</v>
      </c>
      <c r="HH10" s="6" t="s">
        <v>178</v>
      </c>
      <c r="HI10" s="6" t="s">
        <v>178</v>
      </c>
      <c r="HJ10" s="6" t="s">
        <v>178</v>
      </c>
      <c r="HK10" s="6" t="s">
        <v>178</v>
      </c>
      <c r="HL10" s="6" t="s">
        <v>178</v>
      </c>
      <c r="HM10" s="6" t="s">
        <v>178</v>
      </c>
      <c r="HN10" s="6" t="s">
        <v>178</v>
      </c>
      <c r="HO10" s="6" t="s">
        <v>178</v>
      </c>
      <c r="HP10" s="6" t="s">
        <v>178</v>
      </c>
      <c r="HQ10" s="6" t="s">
        <v>178</v>
      </c>
      <c r="HR10" s="6" t="s">
        <v>178</v>
      </c>
      <c r="HS10" s="5">
        <v>14793</v>
      </c>
      <c r="HT10" s="5">
        <v>14707</v>
      </c>
      <c r="HU10" s="5">
        <v>14579</v>
      </c>
      <c r="HV10" s="5">
        <v>14466</v>
      </c>
      <c r="HW10" s="5">
        <v>14292</v>
      </c>
      <c r="HX10" s="5">
        <v>14115</v>
      </c>
      <c r="HY10" s="5">
        <v>13968</v>
      </c>
      <c r="HZ10" s="5">
        <v>13912</v>
      </c>
      <c r="IA10" s="5">
        <v>13842</v>
      </c>
      <c r="IB10" s="5">
        <v>13781</v>
      </c>
      <c r="IC10" s="5">
        <v>13750</v>
      </c>
      <c r="ID10" s="5">
        <v>13699</v>
      </c>
      <c r="IE10" s="5">
        <v>13644</v>
      </c>
      <c r="IF10" s="5">
        <v>13500</v>
      </c>
      <c r="IG10" s="5">
        <v>13313</v>
      </c>
      <c r="IH10" s="5">
        <v>13196</v>
      </c>
      <c r="II10" s="5">
        <v>13079</v>
      </c>
      <c r="IJ10" s="5">
        <v>12949</v>
      </c>
      <c r="IK10" s="5">
        <v>12807</v>
      </c>
      <c r="IL10" s="5">
        <v>12675</v>
      </c>
      <c r="IM10" s="5">
        <v>12568</v>
      </c>
      <c r="IN10" s="5">
        <v>12444</v>
      </c>
      <c r="IO10" s="5">
        <v>12155</v>
      </c>
      <c r="IP10" s="5">
        <v>11919</v>
      </c>
      <c r="IQ10" s="5">
        <v>11524</v>
      </c>
      <c r="IR10" s="5">
        <v>11248</v>
      </c>
      <c r="IS10" s="5" t="s">
        <v>178</v>
      </c>
      <c r="IT10" s="5" t="s">
        <v>178</v>
      </c>
      <c r="IU10" s="5" t="s">
        <v>178</v>
      </c>
      <c r="IV10" s="5" t="s">
        <v>178</v>
      </c>
      <c r="IW10" s="5" t="s">
        <v>178</v>
      </c>
      <c r="IX10" s="5" t="s">
        <v>178</v>
      </c>
      <c r="IY10" s="5">
        <v>17280</v>
      </c>
      <c r="IZ10" s="5">
        <v>17165</v>
      </c>
      <c r="JA10" s="5">
        <v>17005</v>
      </c>
      <c r="JB10" s="5">
        <v>16853</v>
      </c>
      <c r="JC10" s="5">
        <v>16671</v>
      </c>
      <c r="JD10" s="5">
        <v>16464</v>
      </c>
      <c r="JE10" s="5">
        <v>16266</v>
      </c>
      <c r="JF10" s="5">
        <v>16180</v>
      </c>
      <c r="JG10" s="5">
        <v>16102</v>
      </c>
      <c r="JH10" s="5">
        <v>16034</v>
      </c>
      <c r="JI10" s="5">
        <v>15991</v>
      </c>
      <c r="JJ10" s="5">
        <v>15918</v>
      </c>
      <c r="JK10" s="5">
        <v>15865</v>
      </c>
      <c r="JL10" s="5">
        <v>15698</v>
      </c>
      <c r="JM10" s="5">
        <v>15511</v>
      </c>
      <c r="JN10" s="5">
        <v>15392</v>
      </c>
      <c r="JO10" s="5">
        <v>15261</v>
      </c>
      <c r="JP10" s="5">
        <v>15113</v>
      </c>
      <c r="JQ10" s="5">
        <v>14945</v>
      </c>
      <c r="JR10" s="5">
        <v>14765</v>
      </c>
      <c r="JS10" s="5">
        <v>14623</v>
      </c>
      <c r="JT10" s="5">
        <v>14467</v>
      </c>
      <c r="JU10" s="5">
        <v>14137</v>
      </c>
      <c r="JV10" s="5">
        <v>13840</v>
      </c>
      <c r="JW10" s="5">
        <v>13405</v>
      </c>
      <c r="JX10" s="5">
        <v>13071</v>
      </c>
      <c r="JY10" s="5" t="s">
        <v>178</v>
      </c>
      <c r="JZ10" s="5" t="s">
        <v>178</v>
      </c>
      <c r="KA10" s="5" t="s">
        <v>178</v>
      </c>
      <c r="KB10" s="5" t="s">
        <v>178</v>
      </c>
      <c r="KC10" s="5" t="s">
        <v>178</v>
      </c>
      <c r="KD10" s="5" t="s">
        <v>178</v>
      </c>
    </row>
    <row r="11" spans="1:290" x14ac:dyDescent="0.3">
      <c r="A11" s="1" t="s">
        <v>5</v>
      </c>
      <c r="B11" s="2">
        <v>4061513</v>
      </c>
      <c r="C11" s="5">
        <v>1042353</v>
      </c>
      <c r="D11" s="5">
        <v>1052800</v>
      </c>
      <c r="E11" s="5">
        <v>1010955</v>
      </c>
      <c r="F11" s="5">
        <v>1015465</v>
      </c>
      <c r="G11" s="5">
        <v>1026454</v>
      </c>
      <c r="H11" s="5">
        <v>1112579</v>
      </c>
      <c r="I11" s="5">
        <v>1086481</v>
      </c>
      <c r="J11" s="5">
        <v>1043281</v>
      </c>
      <c r="K11" s="5">
        <v>1069856</v>
      </c>
      <c r="L11" s="5">
        <v>1057476</v>
      </c>
      <c r="M11" s="5">
        <v>1075116</v>
      </c>
      <c r="N11" s="5">
        <v>1079837</v>
      </c>
      <c r="O11" s="5">
        <v>1051453</v>
      </c>
      <c r="P11" s="5">
        <v>1011699</v>
      </c>
      <c r="Q11" s="5">
        <v>1013156</v>
      </c>
      <c r="R11" s="5">
        <v>967784</v>
      </c>
      <c r="S11" s="5">
        <v>978743</v>
      </c>
      <c r="T11" s="5">
        <v>960107</v>
      </c>
      <c r="U11" s="5">
        <v>916202</v>
      </c>
      <c r="V11" s="5">
        <v>900848</v>
      </c>
      <c r="W11" s="5">
        <v>882486</v>
      </c>
      <c r="X11" s="5">
        <v>843272</v>
      </c>
      <c r="Y11" s="5">
        <v>882057</v>
      </c>
      <c r="Z11" s="5">
        <v>898452</v>
      </c>
      <c r="AA11" s="5">
        <v>885788</v>
      </c>
      <c r="AB11" s="5">
        <v>868627</v>
      </c>
      <c r="AC11" s="5">
        <v>855002</v>
      </c>
      <c r="AD11" s="5">
        <v>816240</v>
      </c>
      <c r="AE11" s="5">
        <v>835750</v>
      </c>
      <c r="AF11" s="5">
        <v>808431</v>
      </c>
      <c r="AG11" s="5">
        <v>800227</v>
      </c>
      <c r="AH11" s="5">
        <v>777396</v>
      </c>
      <c r="AI11" s="5">
        <v>9014805</v>
      </c>
      <c r="AJ11" s="5">
        <v>9027899</v>
      </c>
      <c r="AK11" s="5">
        <v>8997352</v>
      </c>
      <c r="AL11" s="5">
        <v>8181382</v>
      </c>
      <c r="AM11" s="5">
        <v>8424680</v>
      </c>
      <c r="AN11" s="5">
        <v>9391216</v>
      </c>
      <c r="AO11" s="5">
        <v>9284816</v>
      </c>
      <c r="AP11" s="5">
        <v>9388538</v>
      </c>
      <c r="AQ11" s="5">
        <v>9288556</v>
      </c>
      <c r="AR11" s="5">
        <v>8720911</v>
      </c>
      <c r="AS11" s="5">
        <v>6417331</v>
      </c>
      <c r="AT11" s="5">
        <v>9138389</v>
      </c>
      <c r="AU11" s="5">
        <v>9001242</v>
      </c>
      <c r="AV11" s="5">
        <v>9077994</v>
      </c>
      <c r="AW11" s="5">
        <v>9051942</v>
      </c>
      <c r="AX11" s="5">
        <v>8903621</v>
      </c>
      <c r="AY11" s="5">
        <v>8425421</v>
      </c>
      <c r="AZ11" s="5">
        <v>8779771</v>
      </c>
      <c r="BA11" s="5">
        <v>8311392</v>
      </c>
      <c r="BB11" s="5">
        <v>8906851</v>
      </c>
      <c r="BC11" s="5">
        <v>8429549</v>
      </c>
      <c r="BD11" s="5">
        <v>8869801</v>
      </c>
      <c r="BE11" s="5">
        <v>9256580</v>
      </c>
      <c r="BF11" s="5">
        <v>9347352</v>
      </c>
      <c r="BG11" s="5">
        <v>9250576</v>
      </c>
      <c r="BH11" s="5">
        <v>8382002</v>
      </c>
      <c r="BI11" s="5">
        <v>8127759</v>
      </c>
      <c r="BJ11" s="5">
        <v>8039939</v>
      </c>
      <c r="BK11" s="5">
        <v>8773783</v>
      </c>
      <c r="BL11" s="5">
        <v>8817989</v>
      </c>
      <c r="BM11" s="5">
        <v>8457696</v>
      </c>
      <c r="BN11" s="5">
        <v>8237269</v>
      </c>
      <c r="BO11" s="5">
        <v>13667757</v>
      </c>
      <c r="BP11" s="5">
        <v>14591253</v>
      </c>
      <c r="BQ11" s="5">
        <v>14692658</v>
      </c>
      <c r="BR11" s="5">
        <v>14147335</v>
      </c>
      <c r="BS11" s="5">
        <v>14369559</v>
      </c>
      <c r="BT11" s="5">
        <v>13942499</v>
      </c>
      <c r="BU11" s="5">
        <v>13264062</v>
      </c>
      <c r="BV11" s="5">
        <v>13106314</v>
      </c>
      <c r="BW11" s="5">
        <v>13192752</v>
      </c>
      <c r="BX11" s="5">
        <v>13162216</v>
      </c>
      <c r="BY11" s="5">
        <v>12197293</v>
      </c>
      <c r="BZ11" s="5">
        <v>12744432</v>
      </c>
      <c r="CA11" s="5">
        <v>12951059</v>
      </c>
      <c r="CB11" s="5">
        <v>12907620</v>
      </c>
      <c r="CC11" s="5">
        <v>11683688</v>
      </c>
      <c r="CD11" s="5">
        <v>11343539</v>
      </c>
      <c r="CE11" s="5">
        <v>11171607</v>
      </c>
      <c r="CF11" s="5">
        <v>11157622</v>
      </c>
      <c r="CG11" s="5">
        <v>10957289</v>
      </c>
      <c r="CH11" s="5">
        <v>11741063</v>
      </c>
      <c r="CI11" s="5">
        <v>11344303</v>
      </c>
      <c r="CJ11" s="5">
        <v>11985676</v>
      </c>
      <c r="CK11" s="5">
        <v>12423924</v>
      </c>
      <c r="CL11" s="5">
        <v>13195884</v>
      </c>
      <c r="CM11" s="5">
        <v>11560623</v>
      </c>
      <c r="CN11" s="5">
        <v>10203115</v>
      </c>
      <c r="CO11" s="5">
        <v>9813190</v>
      </c>
      <c r="CP11" s="5">
        <v>9349818</v>
      </c>
      <c r="CQ11" s="5">
        <v>10017703</v>
      </c>
      <c r="CR11" s="5">
        <v>10291034</v>
      </c>
      <c r="CS11" s="5">
        <v>9933314</v>
      </c>
      <c r="CT11" s="5">
        <v>9921904</v>
      </c>
      <c r="CU11" s="6">
        <v>11.08060321215557</v>
      </c>
      <c r="CV11" s="6">
        <v>10.88354863221884</v>
      </c>
      <c r="CW11" s="6">
        <v>10.56693918126919</v>
      </c>
      <c r="CX11" s="6">
        <v>10.201631764758011</v>
      </c>
      <c r="CY11" s="6">
        <v>8.8552433913258604</v>
      </c>
      <c r="CZ11" s="6">
        <v>9.2123795254089806</v>
      </c>
      <c r="DA11" s="6">
        <v>9.2503228312322001</v>
      </c>
      <c r="DB11" s="6">
        <v>9.1819941128037392</v>
      </c>
      <c r="DC11" s="6">
        <v>9.3756542936619507</v>
      </c>
      <c r="DD11" s="6">
        <v>9.6573350128040705</v>
      </c>
      <c r="DE11" s="6">
        <v>8.1717693718631192</v>
      </c>
      <c r="DF11" s="6">
        <v>7.7229248488429203</v>
      </c>
      <c r="DG11" s="6">
        <v>7.7016281279334402</v>
      </c>
      <c r="DH11" s="6">
        <v>7.0692963025563902</v>
      </c>
      <c r="DI11" s="6">
        <v>6.9822347375579499</v>
      </c>
      <c r="DJ11" s="6">
        <v>7.1105669131056999</v>
      </c>
      <c r="DK11" s="6">
        <v>6.73322823253908</v>
      </c>
      <c r="DL11" s="6">
        <v>6.6432178913391899</v>
      </c>
      <c r="DM11" s="6">
        <v>6.9971469173828398</v>
      </c>
      <c r="DN11" s="6">
        <v>6.8437738664014303</v>
      </c>
      <c r="DO11" s="6" t="s">
        <v>178</v>
      </c>
      <c r="DP11" s="6" t="s">
        <v>178</v>
      </c>
      <c r="DQ11" s="6" t="s">
        <v>178</v>
      </c>
      <c r="DR11" s="6" t="s">
        <v>178</v>
      </c>
      <c r="DS11" s="6" t="s">
        <v>178</v>
      </c>
      <c r="DT11" s="6" t="s">
        <v>178</v>
      </c>
      <c r="DU11" s="6" t="s">
        <v>178</v>
      </c>
      <c r="DV11" s="6" t="s">
        <v>178</v>
      </c>
      <c r="DW11" s="6" t="s">
        <v>178</v>
      </c>
      <c r="DX11" s="6" t="s">
        <v>178</v>
      </c>
      <c r="DY11" s="6" t="s">
        <v>178</v>
      </c>
      <c r="DZ11" s="6" t="s">
        <v>178</v>
      </c>
      <c r="EA11" s="6">
        <v>7.5627037966988704</v>
      </c>
      <c r="EB11" s="6">
        <v>7.4211618893831197</v>
      </c>
      <c r="EC11" s="6">
        <v>7.3833723522209604</v>
      </c>
      <c r="ED11" s="6">
        <v>7.1460665203018197</v>
      </c>
      <c r="EE11" s="6">
        <v>6.2768674893289704</v>
      </c>
      <c r="EF11" s="6">
        <v>6.28138038780068</v>
      </c>
      <c r="EG11" s="6">
        <v>6.2508939326315103</v>
      </c>
      <c r="EH11" s="6">
        <v>6.0482686441701503</v>
      </c>
      <c r="EI11" s="6">
        <v>6.1166342755537002</v>
      </c>
      <c r="EJ11" s="6">
        <v>6.2247969277521502</v>
      </c>
      <c r="EK11" s="6">
        <v>6.17976538844575</v>
      </c>
      <c r="EL11" s="6">
        <v>5.3928651975747499</v>
      </c>
      <c r="EM11" s="6">
        <v>5.4587244738003902</v>
      </c>
      <c r="EN11" s="6">
        <v>4.7674959908543597</v>
      </c>
      <c r="EO11" s="6">
        <v>4.5825525616491998</v>
      </c>
      <c r="EP11" s="6">
        <v>4.7085000585716701</v>
      </c>
      <c r="EQ11" s="6">
        <v>4.4396357167196703</v>
      </c>
      <c r="ER11" s="6">
        <v>4.2185496637668498</v>
      </c>
      <c r="ES11" s="6">
        <v>4.5865481979432499</v>
      </c>
      <c r="ET11" s="6">
        <v>4.3511786601123097</v>
      </c>
      <c r="EU11" s="6" t="s">
        <v>178</v>
      </c>
      <c r="EV11" s="6" t="s">
        <v>178</v>
      </c>
      <c r="EW11" s="6" t="s">
        <v>178</v>
      </c>
      <c r="EX11" s="6" t="s">
        <v>178</v>
      </c>
      <c r="EY11" s="6" t="s">
        <v>178</v>
      </c>
      <c r="EZ11" s="6" t="s">
        <v>178</v>
      </c>
      <c r="FA11" s="6" t="s">
        <v>178</v>
      </c>
      <c r="FB11" s="6" t="s">
        <v>178</v>
      </c>
      <c r="FC11" s="6" t="s">
        <v>178</v>
      </c>
      <c r="FD11" s="6" t="s">
        <v>178</v>
      </c>
      <c r="FE11" s="6" t="s">
        <v>178</v>
      </c>
      <c r="FF11" s="6" t="s">
        <v>178</v>
      </c>
      <c r="FG11" s="6" t="s">
        <v>178</v>
      </c>
      <c r="FH11" s="6">
        <v>10.883548632218845</v>
      </c>
      <c r="FI11" s="6">
        <v>10.566939181269195</v>
      </c>
      <c r="FJ11" s="6">
        <v>10.201631764758018</v>
      </c>
      <c r="FK11" s="6">
        <v>8.8552433913258657</v>
      </c>
      <c r="FL11" s="6">
        <v>9.2123795254089824</v>
      </c>
      <c r="FM11" s="6">
        <v>9.2503228312322072</v>
      </c>
      <c r="FN11" s="6">
        <v>9.181994112803741</v>
      </c>
      <c r="FO11" s="6">
        <v>9.3756542936619507</v>
      </c>
      <c r="FP11" s="6">
        <v>9.657335012804074</v>
      </c>
      <c r="FQ11" s="6">
        <v>8.1717693718631299</v>
      </c>
      <c r="FR11" s="6">
        <v>7.7229248488429283</v>
      </c>
      <c r="FS11" s="6">
        <v>7.7016281279334402</v>
      </c>
      <c r="FT11" s="6">
        <v>7.0692963025563929</v>
      </c>
      <c r="FU11" s="6">
        <v>6.9822347375579508</v>
      </c>
      <c r="FV11" s="6">
        <v>7.1105669131056999</v>
      </c>
      <c r="FW11" s="6">
        <v>6.7332282325390835</v>
      </c>
      <c r="FX11" s="6">
        <v>6.6432178913391944</v>
      </c>
      <c r="FY11" s="6">
        <v>6.9971469173828478</v>
      </c>
      <c r="FZ11" s="6">
        <v>6.8437738664014356</v>
      </c>
      <c r="GA11" s="6" t="s">
        <v>178</v>
      </c>
      <c r="GB11" s="6" t="s">
        <v>178</v>
      </c>
      <c r="GC11" s="6" t="s">
        <v>178</v>
      </c>
      <c r="GD11" s="6" t="s">
        <v>178</v>
      </c>
      <c r="GE11" s="6" t="s">
        <v>178</v>
      </c>
      <c r="GF11" s="6" t="s">
        <v>178</v>
      </c>
      <c r="GG11" s="6" t="s">
        <v>178</v>
      </c>
      <c r="GH11" s="6" t="s">
        <v>178</v>
      </c>
      <c r="GI11" s="6" t="s">
        <v>178</v>
      </c>
      <c r="GJ11" s="6" t="s">
        <v>178</v>
      </c>
      <c r="GK11" s="6" t="s">
        <v>178</v>
      </c>
      <c r="GL11" s="6" t="s">
        <v>178</v>
      </c>
      <c r="GM11" s="6">
        <v>7.5627037966988748</v>
      </c>
      <c r="GN11" s="6">
        <v>7.4211618893831224</v>
      </c>
      <c r="GO11" s="6">
        <v>7.3833723522209649</v>
      </c>
      <c r="GP11" s="6">
        <v>7.1460665203018268</v>
      </c>
      <c r="GQ11" s="6">
        <v>6.2768674893289713</v>
      </c>
      <c r="GR11" s="6">
        <v>6.2813803878006853</v>
      </c>
      <c r="GS11" s="6">
        <v>6.2508939326315138</v>
      </c>
      <c r="GT11" s="6">
        <v>6.0482686441701574</v>
      </c>
      <c r="GU11" s="6">
        <v>6.1166342755537029</v>
      </c>
      <c r="GV11" s="6">
        <v>6.2247969277521582</v>
      </c>
      <c r="GW11" s="6">
        <v>6.1797653884457571</v>
      </c>
      <c r="GX11" s="6">
        <v>5.3928651975747588</v>
      </c>
      <c r="GY11" s="6">
        <v>5.4587244738003937</v>
      </c>
      <c r="GZ11" s="6">
        <v>4.7674959908543668</v>
      </c>
      <c r="HA11" s="6">
        <v>4.5825525616492016</v>
      </c>
      <c r="HB11" s="6">
        <v>4.7085000585716754</v>
      </c>
      <c r="HC11" s="6">
        <v>4.4396357167196747</v>
      </c>
      <c r="HD11" s="6">
        <v>4.2185496637668569</v>
      </c>
      <c r="HE11" s="6">
        <v>4.586548197943257</v>
      </c>
      <c r="HF11" s="6">
        <v>4.3511786601123115</v>
      </c>
      <c r="HG11" s="6" t="s">
        <v>178</v>
      </c>
      <c r="HH11" s="6" t="s">
        <v>178</v>
      </c>
      <c r="HI11" s="6" t="s">
        <v>178</v>
      </c>
      <c r="HJ11" s="6" t="s">
        <v>178</v>
      </c>
      <c r="HK11" s="6" t="s">
        <v>178</v>
      </c>
      <c r="HL11" s="6" t="s">
        <v>178</v>
      </c>
      <c r="HM11" s="6" t="s">
        <v>178</v>
      </c>
      <c r="HN11" s="6" t="s">
        <v>178</v>
      </c>
      <c r="HO11" s="6" t="s">
        <v>178</v>
      </c>
      <c r="HP11" s="6" t="s">
        <v>178</v>
      </c>
      <c r="HQ11" s="6" t="s">
        <v>178</v>
      </c>
      <c r="HR11" s="6" t="s">
        <v>178</v>
      </c>
      <c r="HS11" s="5">
        <v>122926</v>
      </c>
      <c r="HT11" s="5">
        <v>122557</v>
      </c>
      <c r="HU11" s="5">
        <v>122295</v>
      </c>
      <c r="HV11" s="5">
        <v>121836</v>
      </c>
      <c r="HW11" s="5">
        <v>121515</v>
      </c>
      <c r="HX11" s="5">
        <v>121601</v>
      </c>
      <c r="HY11" s="5">
        <v>121314</v>
      </c>
      <c r="HZ11" s="5">
        <v>120697</v>
      </c>
      <c r="IA11" s="5">
        <v>121251</v>
      </c>
      <c r="IB11" s="5">
        <v>121235</v>
      </c>
      <c r="IC11" s="5">
        <v>121217</v>
      </c>
      <c r="ID11" s="5">
        <v>119300</v>
      </c>
      <c r="IE11" s="5">
        <v>118870</v>
      </c>
      <c r="IF11" s="5">
        <v>117596</v>
      </c>
      <c r="IG11" s="5">
        <v>116072</v>
      </c>
      <c r="IH11" s="5">
        <v>114751</v>
      </c>
      <c r="II11" s="5">
        <v>113210</v>
      </c>
      <c r="IJ11" s="5">
        <v>112257</v>
      </c>
      <c r="IK11" s="5">
        <v>111554</v>
      </c>
      <c r="IL11" s="5">
        <v>110342</v>
      </c>
      <c r="IM11" s="5">
        <v>107188</v>
      </c>
      <c r="IN11" s="5">
        <v>106243</v>
      </c>
      <c r="IO11" s="5">
        <v>104818</v>
      </c>
      <c r="IP11" s="5">
        <v>104327</v>
      </c>
      <c r="IQ11" s="5">
        <v>102984</v>
      </c>
      <c r="IR11" s="5">
        <v>102696</v>
      </c>
      <c r="IS11" s="5">
        <v>101902</v>
      </c>
      <c r="IT11" s="5">
        <v>94335</v>
      </c>
      <c r="IU11" s="5">
        <v>99742</v>
      </c>
      <c r="IV11" s="5">
        <v>93624</v>
      </c>
      <c r="IW11" s="5">
        <v>92740</v>
      </c>
      <c r="IX11" s="5">
        <v>91588</v>
      </c>
      <c r="IY11" s="5">
        <v>147340</v>
      </c>
      <c r="IZ11" s="5">
        <v>146741</v>
      </c>
      <c r="JA11" s="5">
        <v>146353</v>
      </c>
      <c r="JB11" s="5">
        <v>145622</v>
      </c>
      <c r="JC11" s="5">
        <v>145033</v>
      </c>
      <c r="JD11" s="5">
        <v>145033</v>
      </c>
      <c r="JE11" s="5">
        <v>144573</v>
      </c>
      <c r="JF11" s="5">
        <v>143130</v>
      </c>
      <c r="JG11" s="5">
        <v>143688</v>
      </c>
      <c r="JH11" s="5">
        <v>145632</v>
      </c>
      <c r="JI11" s="5">
        <v>143813</v>
      </c>
      <c r="JJ11" s="5">
        <v>141530</v>
      </c>
      <c r="JK11" s="5">
        <v>140724</v>
      </c>
      <c r="JL11" s="5">
        <v>139212</v>
      </c>
      <c r="JM11" s="5">
        <v>137295</v>
      </c>
      <c r="JN11" s="5">
        <v>135648</v>
      </c>
      <c r="JO11" s="5">
        <v>133738</v>
      </c>
      <c r="JP11" s="5">
        <v>132491</v>
      </c>
      <c r="JQ11" s="5">
        <v>131401</v>
      </c>
      <c r="JR11" s="5">
        <v>129789</v>
      </c>
      <c r="JS11" s="5">
        <v>126195</v>
      </c>
      <c r="JT11" s="5">
        <v>124842</v>
      </c>
      <c r="JU11" s="5">
        <v>122883</v>
      </c>
      <c r="JV11" s="5">
        <v>122230</v>
      </c>
      <c r="JW11" s="5">
        <v>120525</v>
      </c>
      <c r="JX11" s="5">
        <v>120019</v>
      </c>
      <c r="JY11" s="5">
        <v>118702</v>
      </c>
      <c r="JZ11" s="5">
        <v>108464</v>
      </c>
      <c r="KA11" s="5">
        <v>115817</v>
      </c>
      <c r="KB11" s="5">
        <v>107244</v>
      </c>
      <c r="KC11" s="5">
        <v>105932</v>
      </c>
      <c r="KD11" s="5">
        <v>104429</v>
      </c>
    </row>
    <row r="12" spans="1:290" x14ac:dyDescent="0.3">
      <c r="A12" s="1" t="s">
        <v>6</v>
      </c>
      <c r="B12" s="2">
        <v>4272394</v>
      </c>
      <c r="C12" s="5">
        <v>11652620</v>
      </c>
      <c r="D12" s="5">
        <v>12086120</v>
      </c>
      <c r="E12" s="5">
        <v>10985458</v>
      </c>
      <c r="F12" s="5">
        <v>11511323</v>
      </c>
      <c r="G12" s="5">
        <v>11554033</v>
      </c>
      <c r="H12" s="5">
        <v>11883802</v>
      </c>
      <c r="I12" s="5">
        <v>11784789</v>
      </c>
      <c r="J12" s="5">
        <v>11610682</v>
      </c>
      <c r="K12" s="5">
        <v>11848149</v>
      </c>
      <c r="L12" s="5">
        <v>12341000</v>
      </c>
      <c r="M12" s="5" t="s">
        <v>178</v>
      </c>
      <c r="N12" s="5" t="s">
        <v>178</v>
      </c>
      <c r="O12" s="5" t="s">
        <v>178</v>
      </c>
      <c r="P12" s="5" t="s">
        <v>178</v>
      </c>
      <c r="Q12" s="5" t="s">
        <v>178</v>
      </c>
      <c r="R12" s="5" t="s">
        <v>178</v>
      </c>
      <c r="S12" s="5" t="s">
        <v>178</v>
      </c>
      <c r="T12" s="5" t="s">
        <v>178</v>
      </c>
      <c r="U12" s="5" t="s">
        <v>178</v>
      </c>
      <c r="V12" s="5" t="s">
        <v>178</v>
      </c>
      <c r="W12" s="5" t="s">
        <v>178</v>
      </c>
      <c r="X12" s="5" t="s">
        <v>178</v>
      </c>
      <c r="Y12" s="5" t="s">
        <v>178</v>
      </c>
      <c r="Z12" s="5" t="s">
        <v>178</v>
      </c>
      <c r="AA12" s="5" t="s">
        <v>178</v>
      </c>
      <c r="AB12" s="5" t="s">
        <v>178</v>
      </c>
      <c r="AC12" s="5" t="s">
        <v>178</v>
      </c>
      <c r="AD12" s="5" t="s">
        <v>178</v>
      </c>
      <c r="AE12" s="5" t="s">
        <v>178</v>
      </c>
      <c r="AF12" s="5" t="s">
        <v>178</v>
      </c>
      <c r="AG12" s="5" t="s">
        <v>178</v>
      </c>
      <c r="AH12" s="5" t="s">
        <v>178</v>
      </c>
      <c r="AI12" s="5">
        <v>36057300</v>
      </c>
      <c r="AJ12" s="5">
        <v>37116233</v>
      </c>
      <c r="AK12" s="5">
        <v>35241466</v>
      </c>
      <c r="AL12" s="5">
        <v>36353294</v>
      </c>
      <c r="AM12" s="5">
        <v>36062671</v>
      </c>
      <c r="AN12" s="5">
        <v>36897391</v>
      </c>
      <c r="AO12" s="5">
        <v>36981248</v>
      </c>
      <c r="AP12" s="5">
        <v>37641539</v>
      </c>
      <c r="AQ12" s="5">
        <v>37461740</v>
      </c>
      <c r="AR12" s="5">
        <v>37891801</v>
      </c>
      <c r="AS12" s="5" t="s">
        <v>178</v>
      </c>
      <c r="AT12" s="5" t="s">
        <v>178</v>
      </c>
      <c r="AU12" s="5" t="s">
        <v>178</v>
      </c>
      <c r="AV12" s="5" t="s">
        <v>178</v>
      </c>
      <c r="AW12" s="5" t="s">
        <v>178</v>
      </c>
      <c r="AX12" s="5" t="s">
        <v>178</v>
      </c>
      <c r="AY12" s="5" t="s">
        <v>178</v>
      </c>
      <c r="AZ12" s="5" t="s">
        <v>178</v>
      </c>
      <c r="BA12" s="5" t="s">
        <v>178</v>
      </c>
      <c r="BB12" s="5" t="s">
        <v>178</v>
      </c>
      <c r="BC12" s="5" t="s">
        <v>178</v>
      </c>
      <c r="BD12" s="5" t="s">
        <v>178</v>
      </c>
      <c r="BE12" s="5" t="s">
        <v>178</v>
      </c>
      <c r="BF12" s="5" t="s">
        <v>178</v>
      </c>
      <c r="BG12" s="5" t="s">
        <v>178</v>
      </c>
      <c r="BH12" s="5" t="s">
        <v>178</v>
      </c>
      <c r="BI12" s="5" t="s">
        <v>178</v>
      </c>
      <c r="BJ12" s="5" t="s">
        <v>178</v>
      </c>
      <c r="BK12" s="5" t="s">
        <v>178</v>
      </c>
      <c r="BL12" s="5" t="s">
        <v>178</v>
      </c>
      <c r="BM12" s="5" t="s">
        <v>178</v>
      </c>
      <c r="BN12" s="5" t="s">
        <v>178</v>
      </c>
      <c r="BO12" s="5">
        <v>36348102</v>
      </c>
      <c r="BP12" s="5">
        <v>37367924</v>
      </c>
      <c r="BQ12" s="5">
        <v>35537431</v>
      </c>
      <c r="BR12" s="5">
        <v>36754294</v>
      </c>
      <c r="BS12" s="5">
        <v>36850871</v>
      </c>
      <c r="BT12" s="5">
        <v>37915282</v>
      </c>
      <c r="BU12" s="5">
        <v>38012834</v>
      </c>
      <c r="BV12" s="5">
        <v>37641539</v>
      </c>
      <c r="BW12" s="5">
        <v>37461740</v>
      </c>
      <c r="BX12" s="5">
        <v>37891801</v>
      </c>
      <c r="BY12" s="5" t="s">
        <v>178</v>
      </c>
      <c r="BZ12" s="5" t="s">
        <v>178</v>
      </c>
      <c r="CA12" s="5" t="s">
        <v>178</v>
      </c>
      <c r="CB12" s="5" t="s">
        <v>178</v>
      </c>
      <c r="CC12" s="5" t="s">
        <v>178</v>
      </c>
      <c r="CD12" s="5" t="s">
        <v>178</v>
      </c>
      <c r="CE12" s="5" t="s">
        <v>178</v>
      </c>
      <c r="CF12" s="5" t="s">
        <v>178</v>
      </c>
      <c r="CG12" s="5" t="s">
        <v>178</v>
      </c>
      <c r="CH12" s="5" t="s">
        <v>178</v>
      </c>
      <c r="CI12" s="5" t="s">
        <v>178</v>
      </c>
      <c r="CJ12" s="5" t="s">
        <v>178</v>
      </c>
      <c r="CK12" s="5" t="s">
        <v>178</v>
      </c>
      <c r="CL12" s="5" t="s">
        <v>178</v>
      </c>
      <c r="CM12" s="5" t="s">
        <v>178</v>
      </c>
      <c r="CN12" s="5" t="s">
        <v>178</v>
      </c>
      <c r="CO12" s="5" t="s">
        <v>178</v>
      </c>
      <c r="CP12" s="5" t="s">
        <v>178</v>
      </c>
      <c r="CQ12" s="5" t="s">
        <v>178</v>
      </c>
      <c r="CR12" s="5" t="s">
        <v>178</v>
      </c>
      <c r="CS12" s="5" t="s">
        <v>178</v>
      </c>
      <c r="CT12" s="5" t="s">
        <v>178</v>
      </c>
      <c r="CU12" s="6" t="s">
        <v>178</v>
      </c>
      <c r="CV12" s="6">
        <v>9.7867044885206393</v>
      </c>
      <c r="CW12" s="6">
        <v>10.40287359764347</v>
      </c>
      <c r="CX12" s="6">
        <v>10.399109850333261</v>
      </c>
      <c r="CY12" s="6">
        <v>10.323409170035291</v>
      </c>
      <c r="CZ12" s="6">
        <v>10.048182800779999</v>
      </c>
      <c r="DA12" s="6">
        <v>9.13887268726514</v>
      </c>
      <c r="DB12" s="6">
        <v>10.03136075555271</v>
      </c>
      <c r="DC12" s="6">
        <v>10.14050760051709</v>
      </c>
      <c r="DD12" s="6">
        <v>10.290948756162051</v>
      </c>
      <c r="DE12" s="6" t="s">
        <v>178</v>
      </c>
      <c r="DF12" s="6" t="s">
        <v>178</v>
      </c>
      <c r="DG12" s="6" t="s">
        <v>178</v>
      </c>
      <c r="DH12" s="6" t="s">
        <v>178</v>
      </c>
      <c r="DI12" s="6" t="s">
        <v>178</v>
      </c>
      <c r="DJ12" s="6" t="s">
        <v>178</v>
      </c>
      <c r="DK12" s="6" t="s">
        <v>178</v>
      </c>
      <c r="DL12" s="6" t="s">
        <v>178</v>
      </c>
      <c r="DM12" s="6" t="s">
        <v>178</v>
      </c>
      <c r="DN12" s="6" t="s">
        <v>178</v>
      </c>
      <c r="DO12" s="6" t="s">
        <v>178</v>
      </c>
      <c r="DP12" s="6" t="s">
        <v>178</v>
      </c>
      <c r="DQ12" s="6" t="s">
        <v>178</v>
      </c>
      <c r="DR12" s="6" t="s">
        <v>178</v>
      </c>
      <c r="DS12" s="6" t="s">
        <v>178</v>
      </c>
      <c r="DT12" s="6" t="s">
        <v>178</v>
      </c>
      <c r="DU12" s="6" t="s">
        <v>178</v>
      </c>
      <c r="DV12" s="6" t="s">
        <v>178</v>
      </c>
      <c r="DW12" s="6" t="s">
        <v>178</v>
      </c>
      <c r="DX12" s="6" t="s">
        <v>178</v>
      </c>
      <c r="DY12" s="6" t="s">
        <v>178</v>
      </c>
      <c r="DZ12" s="6" t="s">
        <v>178</v>
      </c>
      <c r="EA12" s="6" t="s">
        <v>178</v>
      </c>
      <c r="EB12" s="6">
        <v>9.0056940339192302</v>
      </c>
      <c r="EC12" s="6">
        <v>9.3699065851028305</v>
      </c>
      <c r="ED12" s="6">
        <v>9.3505491077118492</v>
      </c>
      <c r="EE12" s="6">
        <v>8.9003520785415606</v>
      </c>
      <c r="EF12" s="6">
        <v>8.8566436259314099</v>
      </c>
      <c r="EG12" s="6">
        <v>8.0622217991386709</v>
      </c>
      <c r="EH12" s="6">
        <v>8.93718121662112</v>
      </c>
      <c r="EI12" s="6">
        <v>9.4641910493108199</v>
      </c>
      <c r="EJ12" s="6">
        <v>9.6863728969333192</v>
      </c>
      <c r="EK12" s="6" t="s">
        <v>178</v>
      </c>
      <c r="EL12" s="6" t="s">
        <v>178</v>
      </c>
      <c r="EM12" s="6" t="s">
        <v>178</v>
      </c>
      <c r="EN12" s="6" t="s">
        <v>178</v>
      </c>
      <c r="EO12" s="6" t="s">
        <v>178</v>
      </c>
      <c r="EP12" s="6" t="s">
        <v>178</v>
      </c>
      <c r="EQ12" s="6" t="s">
        <v>178</v>
      </c>
      <c r="ER12" s="6" t="s">
        <v>178</v>
      </c>
      <c r="ES12" s="6" t="s">
        <v>178</v>
      </c>
      <c r="ET12" s="6" t="s">
        <v>178</v>
      </c>
      <c r="EU12" s="6" t="s">
        <v>178</v>
      </c>
      <c r="EV12" s="6" t="s">
        <v>178</v>
      </c>
      <c r="EW12" s="6" t="s">
        <v>178</v>
      </c>
      <c r="EX12" s="6" t="s">
        <v>178</v>
      </c>
      <c r="EY12" s="6" t="s">
        <v>178</v>
      </c>
      <c r="EZ12" s="6" t="s">
        <v>178</v>
      </c>
      <c r="FA12" s="6" t="s">
        <v>178</v>
      </c>
      <c r="FB12" s="6" t="s">
        <v>178</v>
      </c>
      <c r="FC12" s="6" t="s">
        <v>178</v>
      </c>
      <c r="FD12" s="6" t="s">
        <v>178</v>
      </c>
      <c r="FE12" s="6" t="s">
        <v>178</v>
      </c>
      <c r="FF12" s="6" t="s">
        <v>178</v>
      </c>
      <c r="FG12" s="6" t="s">
        <v>178</v>
      </c>
      <c r="FH12" s="6">
        <v>7.0346215034798094</v>
      </c>
      <c r="FI12" s="6">
        <v>7.9206157885619524</v>
      </c>
      <c r="FJ12" s="6">
        <v>7.7700799465013715</v>
      </c>
      <c r="FK12" s="6">
        <v>7.4289730694035585</v>
      </c>
      <c r="FL12" s="6">
        <v>6.5320593527223023</v>
      </c>
      <c r="FM12" s="6">
        <v>6.6413662561120104</v>
      </c>
      <c r="FN12" s="6">
        <v>9.056100235972357</v>
      </c>
      <c r="FO12" s="6">
        <v>10.102911433676264</v>
      </c>
      <c r="FP12" s="6">
        <v>10.290276314723281</v>
      </c>
      <c r="FQ12" s="6" t="s">
        <v>178</v>
      </c>
      <c r="FR12" s="6" t="s">
        <v>178</v>
      </c>
      <c r="FS12" s="6" t="s">
        <v>178</v>
      </c>
      <c r="FT12" s="6" t="s">
        <v>178</v>
      </c>
      <c r="FU12" s="6" t="s">
        <v>178</v>
      </c>
      <c r="FV12" s="6" t="s">
        <v>178</v>
      </c>
      <c r="FW12" s="6" t="s">
        <v>178</v>
      </c>
      <c r="FX12" s="6" t="s">
        <v>178</v>
      </c>
      <c r="FY12" s="6" t="s">
        <v>178</v>
      </c>
      <c r="FZ12" s="6" t="s">
        <v>178</v>
      </c>
      <c r="GA12" s="6" t="s">
        <v>178</v>
      </c>
      <c r="GB12" s="6" t="s">
        <v>178</v>
      </c>
      <c r="GC12" s="6" t="s">
        <v>178</v>
      </c>
      <c r="GD12" s="6" t="s">
        <v>178</v>
      </c>
      <c r="GE12" s="6" t="s">
        <v>178</v>
      </c>
      <c r="GF12" s="6" t="s">
        <v>178</v>
      </c>
      <c r="GG12" s="6" t="s">
        <v>178</v>
      </c>
      <c r="GH12" s="6" t="s">
        <v>178</v>
      </c>
      <c r="GI12" s="6" t="s">
        <v>178</v>
      </c>
      <c r="GJ12" s="6" t="s">
        <v>178</v>
      </c>
      <c r="GK12" s="6" t="s">
        <v>178</v>
      </c>
      <c r="GL12" s="6" t="s">
        <v>178</v>
      </c>
      <c r="GM12" s="6" t="s">
        <v>178</v>
      </c>
      <c r="GN12" s="6">
        <v>4.0339931523996118</v>
      </c>
      <c r="GO12" s="6">
        <v>4.3858277632377725</v>
      </c>
      <c r="GP12" s="6">
        <v>4.2426085448375446</v>
      </c>
      <c r="GQ12" s="6">
        <v>4.1086030482877991</v>
      </c>
      <c r="GR12" s="6">
        <v>3.6732245830938179</v>
      </c>
      <c r="GS12" s="6">
        <v>3.5787245471001952</v>
      </c>
      <c r="GT12" s="6">
        <v>4.2929116155426055</v>
      </c>
      <c r="GU12" s="6">
        <v>4.9288874462318084</v>
      </c>
      <c r="GV12" s="6">
        <v>5.2330713971605629</v>
      </c>
      <c r="GW12" s="6" t="s">
        <v>178</v>
      </c>
      <c r="GX12" s="6" t="s">
        <v>178</v>
      </c>
      <c r="GY12" s="6" t="s">
        <v>178</v>
      </c>
      <c r="GZ12" s="6" t="s">
        <v>178</v>
      </c>
      <c r="HA12" s="6" t="s">
        <v>178</v>
      </c>
      <c r="HB12" s="6" t="s">
        <v>178</v>
      </c>
      <c r="HC12" s="6" t="s">
        <v>178</v>
      </c>
      <c r="HD12" s="6" t="s">
        <v>178</v>
      </c>
      <c r="HE12" s="6" t="s">
        <v>178</v>
      </c>
      <c r="HF12" s="6" t="s">
        <v>178</v>
      </c>
      <c r="HG12" s="6" t="s">
        <v>178</v>
      </c>
      <c r="HH12" s="6" t="s">
        <v>178</v>
      </c>
      <c r="HI12" s="6" t="s">
        <v>178</v>
      </c>
      <c r="HJ12" s="6" t="s">
        <v>178</v>
      </c>
      <c r="HK12" s="6" t="s">
        <v>178</v>
      </c>
      <c r="HL12" s="6" t="s">
        <v>178</v>
      </c>
      <c r="HM12" s="6" t="s">
        <v>178</v>
      </c>
      <c r="HN12" s="6" t="s">
        <v>178</v>
      </c>
      <c r="HO12" s="6" t="s">
        <v>178</v>
      </c>
      <c r="HP12" s="6" t="s">
        <v>178</v>
      </c>
      <c r="HQ12" s="6" t="s">
        <v>178</v>
      </c>
      <c r="HR12" s="6" t="s">
        <v>178</v>
      </c>
      <c r="HS12" s="5">
        <v>1059134</v>
      </c>
      <c r="HT12" s="5">
        <v>1058471</v>
      </c>
      <c r="HU12" s="5">
        <v>1059300</v>
      </c>
      <c r="HV12" s="5">
        <v>1062515</v>
      </c>
      <c r="HW12" s="5">
        <v>1060473</v>
      </c>
      <c r="HX12" s="5">
        <v>1062627</v>
      </c>
      <c r="HY12" s="5">
        <v>1061909</v>
      </c>
      <c r="HZ12" s="5">
        <v>1055303</v>
      </c>
      <c r="IA12" s="5">
        <v>1053644</v>
      </c>
      <c r="IB12" s="5">
        <v>1049378</v>
      </c>
      <c r="IC12" s="5" t="s">
        <v>178</v>
      </c>
      <c r="ID12" s="5" t="s">
        <v>178</v>
      </c>
      <c r="IE12" s="5" t="s">
        <v>178</v>
      </c>
      <c r="IF12" s="5" t="s">
        <v>178</v>
      </c>
      <c r="IG12" s="5" t="s">
        <v>178</v>
      </c>
      <c r="IH12" s="5" t="s">
        <v>178</v>
      </c>
      <c r="II12" s="5" t="s">
        <v>178</v>
      </c>
      <c r="IJ12" s="5" t="s">
        <v>178</v>
      </c>
      <c r="IK12" s="5" t="s">
        <v>178</v>
      </c>
      <c r="IL12" s="5" t="s">
        <v>178</v>
      </c>
      <c r="IM12" s="5" t="s">
        <v>178</v>
      </c>
      <c r="IN12" s="5" t="s">
        <v>178</v>
      </c>
      <c r="IO12" s="5" t="s">
        <v>178</v>
      </c>
      <c r="IP12" s="5" t="s">
        <v>178</v>
      </c>
      <c r="IQ12" s="5" t="s">
        <v>178</v>
      </c>
      <c r="IR12" s="5" t="s">
        <v>178</v>
      </c>
      <c r="IS12" s="5" t="s">
        <v>178</v>
      </c>
      <c r="IT12" s="5" t="s">
        <v>178</v>
      </c>
      <c r="IU12" s="5" t="s">
        <v>178</v>
      </c>
      <c r="IV12" s="5" t="s">
        <v>178</v>
      </c>
      <c r="IW12" s="5" t="s">
        <v>178</v>
      </c>
      <c r="IX12" s="5" t="s">
        <v>178</v>
      </c>
      <c r="IY12" s="5">
        <v>1222335</v>
      </c>
      <c r="IZ12" s="5">
        <v>1220681</v>
      </c>
      <c r="JA12" s="5">
        <v>1221130</v>
      </c>
      <c r="JB12" s="5">
        <v>1224649</v>
      </c>
      <c r="JC12" s="5">
        <v>1221988</v>
      </c>
      <c r="JD12" s="5">
        <v>1223176</v>
      </c>
      <c r="JE12" s="5">
        <v>1222570</v>
      </c>
      <c r="JF12" s="5">
        <v>1213560</v>
      </c>
      <c r="JG12" s="5">
        <v>1206980</v>
      </c>
      <c r="JH12" s="5">
        <v>1197805</v>
      </c>
      <c r="JI12" s="5" t="s">
        <v>178</v>
      </c>
      <c r="JJ12" s="5" t="s">
        <v>178</v>
      </c>
      <c r="JK12" s="5" t="s">
        <v>178</v>
      </c>
      <c r="JL12" s="5" t="s">
        <v>178</v>
      </c>
      <c r="JM12" s="5" t="s">
        <v>178</v>
      </c>
      <c r="JN12" s="5" t="s">
        <v>178</v>
      </c>
      <c r="JO12" s="5" t="s">
        <v>178</v>
      </c>
      <c r="JP12" s="5" t="s">
        <v>178</v>
      </c>
      <c r="JQ12" s="5" t="s">
        <v>178</v>
      </c>
      <c r="JR12" s="5" t="s">
        <v>178</v>
      </c>
      <c r="JS12" s="5" t="s">
        <v>178</v>
      </c>
      <c r="JT12" s="5" t="s">
        <v>178</v>
      </c>
      <c r="JU12" s="5" t="s">
        <v>178</v>
      </c>
      <c r="JV12" s="5" t="s">
        <v>178</v>
      </c>
      <c r="JW12" s="5" t="s">
        <v>178</v>
      </c>
      <c r="JX12" s="5" t="s">
        <v>178</v>
      </c>
      <c r="JY12" s="5" t="s">
        <v>178</v>
      </c>
      <c r="JZ12" s="5" t="s">
        <v>178</v>
      </c>
      <c r="KA12" s="5" t="s">
        <v>178</v>
      </c>
      <c r="KB12" s="5" t="s">
        <v>178</v>
      </c>
      <c r="KC12" s="5" t="s">
        <v>178</v>
      </c>
      <c r="KD12" s="5" t="s">
        <v>178</v>
      </c>
    </row>
    <row r="13" spans="1:290" x14ac:dyDescent="0.3">
      <c r="A13" s="1" t="s">
        <v>7</v>
      </c>
      <c r="B13" s="2">
        <v>4056972</v>
      </c>
      <c r="C13" s="5">
        <v>11253416</v>
      </c>
      <c r="D13" s="5">
        <v>11870052</v>
      </c>
      <c r="E13" s="5">
        <v>10700874</v>
      </c>
      <c r="F13" s="5">
        <v>11421059</v>
      </c>
      <c r="G13" s="5">
        <v>11494884</v>
      </c>
      <c r="H13" s="5">
        <v>12182930</v>
      </c>
      <c r="I13" s="5">
        <v>11914183</v>
      </c>
      <c r="J13" s="5">
        <v>11394621</v>
      </c>
      <c r="K13" s="5">
        <v>12010960</v>
      </c>
      <c r="L13" s="5">
        <v>13127049</v>
      </c>
      <c r="M13" s="5">
        <v>12217870</v>
      </c>
      <c r="N13" s="5">
        <v>12523324</v>
      </c>
      <c r="O13" s="5">
        <v>12376428</v>
      </c>
      <c r="P13" s="5">
        <v>11878136</v>
      </c>
      <c r="Q13" s="5">
        <v>12361132</v>
      </c>
      <c r="R13" s="5">
        <v>11826893</v>
      </c>
      <c r="S13" s="5">
        <v>11482225</v>
      </c>
      <c r="T13" s="5">
        <v>11438195</v>
      </c>
      <c r="U13" s="5">
        <v>10817288</v>
      </c>
      <c r="V13" s="5">
        <v>10837406</v>
      </c>
      <c r="W13" s="5">
        <v>10394477</v>
      </c>
      <c r="X13" s="5">
        <v>10031053</v>
      </c>
      <c r="Y13" s="5">
        <v>10032148</v>
      </c>
      <c r="Z13" s="5">
        <v>10254142</v>
      </c>
      <c r="AA13" s="5">
        <v>10064367</v>
      </c>
      <c r="AB13" s="5">
        <v>9452725</v>
      </c>
      <c r="AC13" s="5">
        <v>9601794</v>
      </c>
      <c r="AD13" s="5">
        <v>8944292</v>
      </c>
      <c r="AE13" s="5">
        <v>8768420</v>
      </c>
      <c r="AF13" s="5">
        <v>8193364</v>
      </c>
      <c r="AG13" s="5">
        <v>8448009</v>
      </c>
      <c r="AH13" s="5">
        <v>8243842</v>
      </c>
      <c r="AI13" s="5">
        <v>28021094</v>
      </c>
      <c r="AJ13" s="5">
        <v>28894678</v>
      </c>
      <c r="AK13" s="5">
        <v>27593035</v>
      </c>
      <c r="AL13" s="5">
        <v>28438239</v>
      </c>
      <c r="AM13" s="5">
        <v>28923166</v>
      </c>
      <c r="AN13" s="5">
        <v>30183011</v>
      </c>
      <c r="AO13" s="5">
        <v>29969669</v>
      </c>
      <c r="AP13" s="5">
        <v>29785880</v>
      </c>
      <c r="AQ13" s="5">
        <v>30565224</v>
      </c>
      <c r="AR13" s="5">
        <v>31978163</v>
      </c>
      <c r="AS13" s="5">
        <v>30414469</v>
      </c>
      <c r="AT13" s="5">
        <v>34209668</v>
      </c>
      <c r="AU13" s="5">
        <v>33875411</v>
      </c>
      <c r="AV13" s="5">
        <v>32448331</v>
      </c>
      <c r="AW13" s="5">
        <v>30327723</v>
      </c>
      <c r="AX13" s="5">
        <v>29420661</v>
      </c>
      <c r="AY13" s="5">
        <v>28525829</v>
      </c>
      <c r="AZ13" s="5">
        <v>28943772</v>
      </c>
      <c r="BA13" s="5">
        <v>28225769</v>
      </c>
      <c r="BB13" s="5">
        <v>28448203</v>
      </c>
      <c r="BC13" s="5">
        <v>27933324</v>
      </c>
      <c r="BD13" s="5">
        <v>27370385</v>
      </c>
      <c r="BE13" s="5">
        <v>27050284</v>
      </c>
      <c r="BF13" s="5">
        <v>26624212</v>
      </c>
      <c r="BG13" s="5">
        <v>26165482</v>
      </c>
      <c r="BH13" s="5">
        <v>25002446</v>
      </c>
      <c r="BI13" s="5">
        <v>24773194</v>
      </c>
      <c r="BJ13" s="5">
        <v>23761020</v>
      </c>
      <c r="BK13" s="5">
        <v>23061380</v>
      </c>
      <c r="BL13" s="5">
        <v>22496735</v>
      </c>
      <c r="BM13" s="5">
        <v>22561608</v>
      </c>
      <c r="BN13" s="5">
        <v>21888901</v>
      </c>
      <c r="BO13" s="5">
        <v>33841808</v>
      </c>
      <c r="BP13" s="5">
        <v>34856128</v>
      </c>
      <c r="BQ13" s="5">
        <v>33601395</v>
      </c>
      <c r="BR13" s="5">
        <v>34862820</v>
      </c>
      <c r="BS13" s="5">
        <v>34847578</v>
      </c>
      <c r="BT13" s="5">
        <v>35769358</v>
      </c>
      <c r="BU13" s="5">
        <v>47596529</v>
      </c>
      <c r="BV13" s="5">
        <v>45680419</v>
      </c>
      <c r="BW13" s="5">
        <v>47528694</v>
      </c>
      <c r="BX13" s="5">
        <v>47671809</v>
      </c>
      <c r="BY13" s="5">
        <v>44273191</v>
      </c>
      <c r="BZ13" s="5">
        <v>54373344</v>
      </c>
      <c r="CA13" s="5">
        <v>54405826</v>
      </c>
      <c r="CB13" s="5">
        <v>51306653</v>
      </c>
      <c r="CC13" s="5">
        <v>49630586</v>
      </c>
      <c r="CD13" s="5">
        <v>29420661</v>
      </c>
      <c r="CE13" s="5">
        <v>50129966</v>
      </c>
      <c r="CF13" s="5">
        <v>45521793</v>
      </c>
      <c r="CG13" s="5">
        <v>182193729</v>
      </c>
      <c r="CH13" s="5">
        <v>45666555</v>
      </c>
      <c r="CI13" s="5">
        <v>37737554</v>
      </c>
      <c r="CJ13" s="5">
        <v>38860465</v>
      </c>
      <c r="CK13" s="5">
        <v>46658278</v>
      </c>
      <c r="CL13" s="5">
        <v>43096861</v>
      </c>
      <c r="CM13" s="5">
        <v>35486679</v>
      </c>
      <c r="CN13" s="5">
        <v>34380766</v>
      </c>
      <c r="CO13" s="5">
        <v>34872416</v>
      </c>
      <c r="CP13" s="5">
        <v>32561602</v>
      </c>
      <c r="CQ13" s="5">
        <v>32835932</v>
      </c>
      <c r="CR13" s="5">
        <v>34455833</v>
      </c>
      <c r="CS13" s="5">
        <v>33692698</v>
      </c>
      <c r="CT13" s="5">
        <v>29509527</v>
      </c>
      <c r="CU13" s="6">
        <v>11.00790153112937</v>
      </c>
      <c r="CV13" s="6">
        <v>11.18276711109224</v>
      </c>
      <c r="CW13" s="6">
        <v>11.61368905263047</v>
      </c>
      <c r="CX13" s="6">
        <v>11.51186693912245</v>
      </c>
      <c r="CY13" s="6">
        <v>10.685990512995261</v>
      </c>
      <c r="CZ13" s="6">
        <v>10.319953331435039</v>
      </c>
      <c r="DA13" s="6">
        <v>10.23695036411644</v>
      </c>
      <c r="DB13" s="6">
        <v>10.176521902441671</v>
      </c>
      <c r="DC13" s="6">
        <v>9.2182473341015196</v>
      </c>
      <c r="DD13" s="6">
        <v>9.3056939149080602</v>
      </c>
      <c r="DE13" s="6">
        <v>8.3725068281132398</v>
      </c>
      <c r="DF13" s="6">
        <v>7.1159946924630102</v>
      </c>
      <c r="DG13" s="6">
        <v>6.36459889719392</v>
      </c>
      <c r="DH13" s="6">
        <v>5.8522650355240904</v>
      </c>
      <c r="DI13" s="6">
        <v>5.4061315263142102</v>
      </c>
      <c r="DJ13" s="6">
        <v>5.3767713971877402</v>
      </c>
      <c r="DK13" s="6">
        <v>5.4295661337415</v>
      </c>
      <c r="DL13" s="6">
        <v>5.3899238472503699</v>
      </c>
      <c r="DM13" s="6">
        <v>5.4270719241273699</v>
      </c>
      <c r="DN13" s="6">
        <v>5.4776576608830503</v>
      </c>
      <c r="DO13" s="6" t="s">
        <v>178</v>
      </c>
      <c r="DP13" s="6" t="s">
        <v>178</v>
      </c>
      <c r="DQ13" s="6" t="s">
        <v>178</v>
      </c>
      <c r="DR13" s="6" t="s">
        <v>178</v>
      </c>
      <c r="DS13" s="6" t="s">
        <v>178</v>
      </c>
      <c r="DT13" s="6" t="s">
        <v>178</v>
      </c>
      <c r="DU13" s="6" t="s">
        <v>178</v>
      </c>
      <c r="DV13" s="6" t="s">
        <v>178</v>
      </c>
      <c r="DW13" s="6" t="s">
        <v>178</v>
      </c>
      <c r="DX13" s="6" t="s">
        <v>178</v>
      </c>
      <c r="DY13" s="6" t="s">
        <v>178</v>
      </c>
      <c r="DZ13" s="6" t="s">
        <v>178</v>
      </c>
      <c r="EA13" s="6">
        <v>8.8469871307755401</v>
      </c>
      <c r="EB13" s="6">
        <v>9.0457828390167894</v>
      </c>
      <c r="EC13" s="6">
        <v>9.2782420455414591</v>
      </c>
      <c r="ED13" s="6">
        <v>9.2726886092774699</v>
      </c>
      <c r="EE13" s="6">
        <v>8.8464472992857601</v>
      </c>
      <c r="EF13" s="6">
        <v>8.6791552865461199</v>
      </c>
      <c r="EG13" s="6">
        <v>8.6013696047160195</v>
      </c>
      <c r="EH13" s="6">
        <v>8.4262744629334403</v>
      </c>
      <c r="EI13" s="6">
        <v>7.6750427217546298</v>
      </c>
      <c r="EJ13" s="6">
        <v>7.84736759269129</v>
      </c>
      <c r="EK13" s="6">
        <v>7.1776594225597004</v>
      </c>
      <c r="EL13" s="6">
        <v>5.7703190805593296</v>
      </c>
      <c r="EM13" s="6">
        <v>5.2117655487633696</v>
      </c>
      <c r="EN13" s="6">
        <v>4.8335182478260501</v>
      </c>
      <c r="EO13" s="6">
        <v>4.6494126842295396</v>
      </c>
      <c r="EP13" s="6">
        <v>4.5919362586720904</v>
      </c>
      <c r="EQ13" s="6">
        <v>4.6577331722769504</v>
      </c>
      <c r="ER13" s="6">
        <v>4.5848101622691004</v>
      </c>
      <c r="ES13" s="6">
        <v>4.55152169636193</v>
      </c>
      <c r="ET13" s="6">
        <v>4.5819660384172503</v>
      </c>
      <c r="EU13" s="6" t="s">
        <v>178</v>
      </c>
      <c r="EV13" s="6" t="s">
        <v>178</v>
      </c>
      <c r="EW13" s="6" t="s">
        <v>178</v>
      </c>
      <c r="EX13" s="6" t="s">
        <v>178</v>
      </c>
      <c r="EY13" s="6" t="s">
        <v>178</v>
      </c>
      <c r="EZ13" s="6" t="s">
        <v>178</v>
      </c>
      <c r="FA13" s="6" t="s">
        <v>178</v>
      </c>
      <c r="FB13" s="6" t="s">
        <v>178</v>
      </c>
      <c r="FC13" s="6" t="s">
        <v>178</v>
      </c>
      <c r="FD13" s="6" t="s">
        <v>178</v>
      </c>
      <c r="FE13" s="6" t="s">
        <v>178</v>
      </c>
      <c r="FF13" s="6" t="s">
        <v>178</v>
      </c>
      <c r="FG13" s="6" t="s">
        <v>178</v>
      </c>
      <c r="FH13" s="6">
        <v>11.182767111092241</v>
      </c>
      <c r="FI13" s="6">
        <v>11.613689052630477</v>
      </c>
      <c r="FJ13" s="6">
        <v>11.511866939122452</v>
      </c>
      <c r="FK13" s="6">
        <v>10.685990512995263</v>
      </c>
      <c r="FL13" s="6">
        <v>10.31995333143505</v>
      </c>
      <c r="FM13" s="6">
        <v>10.236950364116447</v>
      </c>
      <c r="FN13" s="6">
        <v>10.176521902441678</v>
      </c>
      <c r="FO13" s="6">
        <v>9.2182473341015196</v>
      </c>
      <c r="FP13" s="6">
        <v>9.3056939149080655</v>
      </c>
      <c r="FQ13" s="6">
        <v>8.3725068281132486</v>
      </c>
      <c r="FR13" s="6">
        <v>7.1159946924630146</v>
      </c>
      <c r="FS13" s="6">
        <v>6.3645988971939236</v>
      </c>
      <c r="FT13" s="6">
        <v>5.8522650355240922</v>
      </c>
      <c r="FU13" s="6">
        <v>5.4061315263142182</v>
      </c>
      <c r="FV13" s="6">
        <v>5.3767713971877482</v>
      </c>
      <c r="FW13" s="6">
        <v>5.4295661337415009</v>
      </c>
      <c r="FX13" s="6">
        <v>5.3899238472503743</v>
      </c>
      <c r="FY13" s="6">
        <v>5.4270719241273788</v>
      </c>
      <c r="FZ13" s="6">
        <v>5.4776576608830556</v>
      </c>
      <c r="GA13" s="6" t="s">
        <v>178</v>
      </c>
      <c r="GB13" s="6" t="s">
        <v>178</v>
      </c>
      <c r="GC13" s="6" t="s">
        <v>178</v>
      </c>
      <c r="GD13" s="6" t="s">
        <v>178</v>
      </c>
      <c r="GE13" s="6" t="s">
        <v>178</v>
      </c>
      <c r="GF13" s="6" t="s">
        <v>178</v>
      </c>
      <c r="GG13" s="6" t="s">
        <v>178</v>
      </c>
      <c r="GH13" s="6" t="s">
        <v>178</v>
      </c>
      <c r="GI13" s="6" t="s">
        <v>178</v>
      </c>
      <c r="GJ13" s="6" t="s">
        <v>178</v>
      </c>
      <c r="GK13" s="6" t="s">
        <v>178</v>
      </c>
      <c r="GL13" s="6" t="s">
        <v>178</v>
      </c>
      <c r="GM13" s="6">
        <v>8.8469871307755454</v>
      </c>
      <c r="GN13" s="6">
        <v>8.9274920775200215</v>
      </c>
      <c r="GO13" s="6">
        <v>9.2264195820734898</v>
      </c>
      <c r="GP13" s="6">
        <v>9.2384521150712651</v>
      </c>
      <c r="GQ13" s="6">
        <v>8.8148060969535624</v>
      </c>
      <c r="GR13" s="6">
        <v>8.6677270203426691</v>
      </c>
      <c r="GS13" s="6">
        <v>8.6013696047160213</v>
      </c>
      <c r="GT13" s="6">
        <v>8.4262744629334438</v>
      </c>
      <c r="GU13" s="6">
        <v>7.6750427217546324</v>
      </c>
      <c r="GV13" s="6">
        <v>7.8473675926912998</v>
      </c>
      <c r="GW13" s="6">
        <v>7.177659422559703</v>
      </c>
      <c r="GX13" s="6">
        <v>5.7703190805593323</v>
      </c>
      <c r="GY13" s="6">
        <v>5.2117655487633785</v>
      </c>
      <c r="GZ13" s="6">
        <v>4.833518247826059</v>
      </c>
      <c r="HA13" s="6">
        <v>4.6494126842295413</v>
      </c>
      <c r="HB13" s="6">
        <v>4.591936258672094</v>
      </c>
      <c r="HC13" s="6">
        <v>4.6577331722769566</v>
      </c>
      <c r="HD13" s="6">
        <v>4.5848101622691058</v>
      </c>
      <c r="HE13" s="6">
        <v>4.5515216963619309</v>
      </c>
      <c r="HF13" s="6">
        <v>4.58196603841726</v>
      </c>
      <c r="HG13" s="6" t="s">
        <v>178</v>
      </c>
      <c r="HH13" s="6" t="s">
        <v>178</v>
      </c>
      <c r="HI13" s="6" t="s">
        <v>178</v>
      </c>
      <c r="HJ13" s="6" t="s">
        <v>178</v>
      </c>
      <c r="HK13" s="6" t="s">
        <v>178</v>
      </c>
      <c r="HL13" s="6" t="s">
        <v>178</v>
      </c>
      <c r="HM13" s="6" t="s">
        <v>178</v>
      </c>
      <c r="HN13" s="6" t="s">
        <v>178</v>
      </c>
      <c r="HO13" s="6" t="s">
        <v>178</v>
      </c>
      <c r="HP13" s="6" t="s">
        <v>178</v>
      </c>
      <c r="HQ13" s="6" t="s">
        <v>178</v>
      </c>
      <c r="HR13" s="6" t="s">
        <v>178</v>
      </c>
      <c r="HS13" s="5">
        <v>806338</v>
      </c>
      <c r="HT13" s="5">
        <v>807404</v>
      </c>
      <c r="HU13" s="5">
        <v>808570</v>
      </c>
      <c r="HV13" s="5">
        <v>810223</v>
      </c>
      <c r="HW13" s="5">
        <v>810741</v>
      </c>
      <c r="HX13" s="5">
        <v>812470</v>
      </c>
      <c r="HY13" s="5">
        <v>814014</v>
      </c>
      <c r="HZ13" s="5">
        <v>815221</v>
      </c>
      <c r="IA13" s="5">
        <v>816561</v>
      </c>
      <c r="IB13" s="5">
        <v>817357</v>
      </c>
      <c r="IC13" s="5">
        <v>816910</v>
      </c>
      <c r="ID13" s="5">
        <v>815603</v>
      </c>
      <c r="IE13" s="5">
        <v>810989</v>
      </c>
      <c r="IF13" s="5">
        <v>806200</v>
      </c>
      <c r="IG13" s="5">
        <v>800982</v>
      </c>
      <c r="IH13" s="5">
        <v>795460</v>
      </c>
      <c r="II13" s="5">
        <v>791668</v>
      </c>
      <c r="IJ13" s="5">
        <v>789314</v>
      </c>
      <c r="IK13" s="5">
        <v>783494</v>
      </c>
      <c r="IL13" s="5">
        <v>777956</v>
      </c>
      <c r="IM13" s="5">
        <v>770390</v>
      </c>
      <c r="IN13" s="5">
        <v>762949</v>
      </c>
      <c r="IO13" s="5">
        <v>754177</v>
      </c>
      <c r="IP13" s="5">
        <v>747215</v>
      </c>
      <c r="IQ13" s="5">
        <v>740738</v>
      </c>
      <c r="IR13" s="5">
        <v>731957</v>
      </c>
      <c r="IS13" s="5">
        <v>725058</v>
      </c>
      <c r="IT13" s="5">
        <v>717154</v>
      </c>
      <c r="IU13" s="5">
        <v>709482</v>
      </c>
      <c r="IV13" s="5">
        <v>702637</v>
      </c>
      <c r="IW13" s="5">
        <v>695644</v>
      </c>
      <c r="IX13" s="5">
        <v>687567</v>
      </c>
      <c r="IY13" s="5">
        <v>954688</v>
      </c>
      <c r="IZ13" s="5">
        <v>955578</v>
      </c>
      <c r="JA13" s="5">
        <v>955861</v>
      </c>
      <c r="JB13" s="5">
        <v>956718</v>
      </c>
      <c r="JC13" s="5">
        <v>956606</v>
      </c>
      <c r="JD13" s="5">
        <v>958029</v>
      </c>
      <c r="JE13" s="5">
        <v>959302</v>
      </c>
      <c r="JF13" s="5">
        <v>960176</v>
      </c>
      <c r="JG13" s="5">
        <v>961129</v>
      </c>
      <c r="JH13" s="5">
        <v>961229</v>
      </c>
      <c r="JI13" s="5">
        <v>959814</v>
      </c>
      <c r="JJ13" s="5">
        <v>957875</v>
      </c>
      <c r="JK13" s="5">
        <v>951693</v>
      </c>
      <c r="JL13" s="5">
        <v>945080</v>
      </c>
      <c r="JM13" s="5">
        <v>938029</v>
      </c>
      <c r="JN13" s="5">
        <v>930609</v>
      </c>
      <c r="JO13" s="5">
        <v>925079</v>
      </c>
      <c r="JP13" s="5">
        <v>920813</v>
      </c>
      <c r="JQ13" s="5">
        <v>911957</v>
      </c>
      <c r="JR13" s="5">
        <v>903150</v>
      </c>
      <c r="JS13" s="5">
        <v>892747</v>
      </c>
      <c r="JT13" s="5">
        <v>882437</v>
      </c>
      <c r="JU13" s="5">
        <v>870955</v>
      </c>
      <c r="JV13" s="5">
        <v>861515</v>
      </c>
      <c r="JW13" s="5">
        <v>852534</v>
      </c>
      <c r="JX13" s="5">
        <v>841030</v>
      </c>
      <c r="JY13" s="5">
        <v>831376</v>
      </c>
      <c r="JZ13" s="5">
        <v>820773</v>
      </c>
      <c r="KA13" s="5">
        <v>810962</v>
      </c>
      <c r="KB13" s="5">
        <v>802095</v>
      </c>
      <c r="KC13" s="5">
        <v>792881</v>
      </c>
      <c r="KD13" s="5">
        <v>782016</v>
      </c>
    </row>
    <row r="14" spans="1:290" x14ac:dyDescent="0.3">
      <c r="A14" s="1" t="s">
        <v>8</v>
      </c>
      <c r="B14" s="2">
        <v>4056974</v>
      </c>
      <c r="C14" s="5">
        <v>13189233</v>
      </c>
      <c r="D14" s="5">
        <v>13190481</v>
      </c>
      <c r="E14" s="5">
        <v>13207135</v>
      </c>
      <c r="F14" s="5">
        <v>13195346</v>
      </c>
      <c r="G14" s="5">
        <v>13159754</v>
      </c>
      <c r="H14" s="5">
        <v>12837752</v>
      </c>
      <c r="I14" s="5">
        <v>13290096</v>
      </c>
      <c r="J14" s="5">
        <v>13256456</v>
      </c>
      <c r="K14" s="5">
        <v>13290230</v>
      </c>
      <c r="L14" s="5">
        <v>13035500</v>
      </c>
      <c r="M14" s="5">
        <v>13214097</v>
      </c>
      <c r="N14" s="5">
        <v>13368015</v>
      </c>
      <c r="O14" s="5">
        <v>13771481</v>
      </c>
      <c r="P14" s="5">
        <v>12993961</v>
      </c>
      <c r="Q14" s="5">
        <v>12223576</v>
      </c>
      <c r="R14" s="5">
        <v>11527402</v>
      </c>
      <c r="S14" s="5">
        <v>11147195</v>
      </c>
      <c r="T14" s="5">
        <v>10443820</v>
      </c>
      <c r="U14" s="5">
        <v>10320732</v>
      </c>
      <c r="V14" s="5">
        <v>9780680</v>
      </c>
      <c r="W14" s="5">
        <v>8774822</v>
      </c>
      <c r="X14" s="5">
        <v>8310689</v>
      </c>
      <c r="Y14" s="5">
        <v>7970309</v>
      </c>
      <c r="Z14" s="5">
        <v>7541440</v>
      </c>
      <c r="AA14" s="5">
        <v>6848905</v>
      </c>
      <c r="AB14" s="5">
        <v>6873300</v>
      </c>
      <c r="AC14" s="5">
        <v>6247002</v>
      </c>
      <c r="AD14" s="5">
        <v>6066830</v>
      </c>
      <c r="AE14" s="5">
        <v>5856791</v>
      </c>
      <c r="AF14" s="5">
        <v>5777871</v>
      </c>
      <c r="AG14" s="5">
        <v>5673188</v>
      </c>
      <c r="AH14" s="5">
        <v>5462812</v>
      </c>
      <c r="AI14" s="5">
        <v>27844577</v>
      </c>
      <c r="AJ14" s="5">
        <v>27943387</v>
      </c>
      <c r="AK14" s="5">
        <v>28018011</v>
      </c>
      <c r="AL14" s="5">
        <v>28022002</v>
      </c>
      <c r="AM14" s="5">
        <v>27950491</v>
      </c>
      <c r="AN14" s="5">
        <v>27584533</v>
      </c>
      <c r="AO14" s="5">
        <v>28087605</v>
      </c>
      <c r="AP14" s="5">
        <v>28154136</v>
      </c>
      <c r="AQ14" s="5">
        <v>28210326</v>
      </c>
      <c r="AR14" s="5">
        <v>27709463</v>
      </c>
      <c r="AS14" s="5">
        <v>28173296</v>
      </c>
      <c r="AT14" s="5">
        <v>28793588</v>
      </c>
      <c r="AU14" s="5">
        <v>29171321</v>
      </c>
      <c r="AV14" s="5">
        <v>27970397</v>
      </c>
      <c r="AW14" s="5">
        <v>26477586</v>
      </c>
      <c r="AX14" s="5">
        <v>25507883</v>
      </c>
      <c r="AY14" s="5">
        <v>24562305</v>
      </c>
      <c r="AZ14" s="5">
        <v>23361755</v>
      </c>
      <c r="BA14" s="5">
        <v>23362146</v>
      </c>
      <c r="BB14" s="5">
        <v>22400986</v>
      </c>
      <c r="BC14" s="5">
        <v>20961836</v>
      </c>
      <c r="BD14" s="5">
        <v>20463083</v>
      </c>
      <c r="BE14" s="5">
        <v>19816927</v>
      </c>
      <c r="BF14" s="5">
        <v>19020696</v>
      </c>
      <c r="BG14" s="5">
        <v>17748711</v>
      </c>
      <c r="BH14" s="5">
        <v>17464834</v>
      </c>
      <c r="BI14" s="5">
        <v>16364964</v>
      </c>
      <c r="BJ14" s="5">
        <v>16034731</v>
      </c>
      <c r="BK14" s="5">
        <v>15611458</v>
      </c>
      <c r="BL14" s="5">
        <v>15273760</v>
      </c>
      <c r="BM14" s="5">
        <v>14876171</v>
      </c>
      <c r="BN14" s="5">
        <v>14145197</v>
      </c>
      <c r="BO14" s="5">
        <v>31929592</v>
      </c>
      <c r="BP14" s="5">
        <v>30879837</v>
      </c>
      <c r="BQ14" s="5">
        <v>30910170</v>
      </c>
      <c r="BR14" s="5">
        <v>31928046</v>
      </c>
      <c r="BS14" s="5">
        <v>33628854</v>
      </c>
      <c r="BT14" s="5">
        <v>32951388</v>
      </c>
      <c r="BU14" s="5">
        <v>32087545</v>
      </c>
      <c r="BV14" s="5">
        <v>32497063</v>
      </c>
      <c r="BW14" s="5">
        <v>31643426</v>
      </c>
      <c r="BX14" s="5">
        <v>31877705</v>
      </c>
      <c r="BY14" s="5">
        <v>32279505</v>
      </c>
      <c r="BZ14" s="5">
        <v>33264979</v>
      </c>
      <c r="CA14" s="5">
        <v>33569802</v>
      </c>
      <c r="CB14" s="5">
        <v>40014642</v>
      </c>
      <c r="CC14" s="5">
        <v>46299878</v>
      </c>
      <c r="CD14" s="5">
        <v>56894479</v>
      </c>
      <c r="CE14" s="5">
        <v>45832513</v>
      </c>
      <c r="CF14" s="5">
        <v>29061169</v>
      </c>
      <c r="CG14" s="5">
        <v>31810664</v>
      </c>
      <c r="CH14" s="5">
        <v>34875211</v>
      </c>
      <c r="CI14" s="5">
        <v>36776967</v>
      </c>
      <c r="CJ14" s="5">
        <v>27185870</v>
      </c>
      <c r="CK14" s="5">
        <v>24748260</v>
      </c>
      <c r="CL14" s="5">
        <v>22387930</v>
      </c>
      <c r="CM14" s="5">
        <v>20469415</v>
      </c>
      <c r="CN14" s="5">
        <v>20229057</v>
      </c>
      <c r="CO14" s="5">
        <v>20050700</v>
      </c>
      <c r="CP14" s="5">
        <v>20562903</v>
      </c>
      <c r="CQ14" s="5">
        <v>19986485</v>
      </c>
      <c r="CR14" s="5">
        <v>19776140</v>
      </c>
      <c r="CS14" s="5">
        <v>17488851</v>
      </c>
      <c r="CT14" s="5">
        <v>17760896</v>
      </c>
      <c r="CU14" s="6">
        <v>13.598484946131061</v>
      </c>
      <c r="CV14" s="6">
        <v>14.156943935554731</v>
      </c>
      <c r="CW14" s="6">
        <v>13.57185339591061</v>
      </c>
      <c r="CX14" s="6">
        <v>13.10993285056716</v>
      </c>
      <c r="CY14" s="6">
        <v>12.9331292970978</v>
      </c>
      <c r="CZ14" s="6">
        <v>12.77352919732364</v>
      </c>
      <c r="DA14" s="6">
        <v>12.587064833843179</v>
      </c>
      <c r="DB14" s="6">
        <v>11.95942565644995</v>
      </c>
      <c r="DC14" s="6">
        <v>11.61105564012059</v>
      </c>
      <c r="DD14" s="6">
        <v>11.53800774807257</v>
      </c>
      <c r="DE14" s="6">
        <v>11.315771331177601</v>
      </c>
      <c r="DF14" s="6">
        <v>10.884757385445781</v>
      </c>
      <c r="DG14" s="6">
        <v>10.29892863374679</v>
      </c>
      <c r="DH14" s="6">
        <v>9.8469245548540698</v>
      </c>
      <c r="DI14" s="6">
        <v>8.8289935226188803</v>
      </c>
      <c r="DJ14" s="6">
        <v>8.5320699321494899</v>
      </c>
      <c r="DK14" s="6">
        <v>8.6147681098249294</v>
      </c>
      <c r="DL14" s="6">
        <v>8.7347924418459897</v>
      </c>
      <c r="DM14" s="6">
        <v>8.8507343108663292</v>
      </c>
      <c r="DN14" s="6">
        <v>9.0091531545697006</v>
      </c>
      <c r="DO14" s="6" t="s">
        <v>178</v>
      </c>
      <c r="DP14" s="6" t="s">
        <v>178</v>
      </c>
      <c r="DQ14" s="6" t="s">
        <v>178</v>
      </c>
      <c r="DR14" s="6" t="s">
        <v>178</v>
      </c>
      <c r="DS14" s="6" t="s">
        <v>178</v>
      </c>
      <c r="DT14" s="6" t="s">
        <v>178</v>
      </c>
      <c r="DU14" s="6" t="s">
        <v>178</v>
      </c>
      <c r="DV14" s="6" t="s">
        <v>178</v>
      </c>
      <c r="DW14" s="6" t="s">
        <v>178</v>
      </c>
      <c r="DX14" s="6" t="s">
        <v>178</v>
      </c>
      <c r="DY14" s="6" t="s">
        <v>178</v>
      </c>
      <c r="DZ14" s="6" t="s">
        <v>178</v>
      </c>
      <c r="EA14" s="6">
        <v>11.97010034410186</v>
      </c>
      <c r="EB14" s="6">
        <v>12.511944239257749</v>
      </c>
      <c r="EC14" s="6">
        <v>12.16009587547096</v>
      </c>
      <c r="ED14" s="6">
        <v>11.90217958017417</v>
      </c>
      <c r="EE14" s="6">
        <v>11.75654839122504</v>
      </c>
      <c r="EF14" s="6">
        <v>11.59555610384993</v>
      </c>
      <c r="EG14" s="6">
        <v>11.49593566272382</v>
      </c>
      <c r="EH14" s="6">
        <v>10.85273581117886</v>
      </c>
      <c r="EI14" s="6">
        <v>10.63938786102649</v>
      </c>
      <c r="EJ14" s="6">
        <v>10.62660434812468</v>
      </c>
      <c r="EK14" s="6">
        <v>10.513171763786531</v>
      </c>
      <c r="EL14" s="6">
        <v>10.071606914706139</v>
      </c>
      <c r="EM14" s="6">
        <v>9.5057642401590208</v>
      </c>
      <c r="EN14" s="6">
        <v>8.9738089881241194</v>
      </c>
      <c r="EO14" s="6">
        <v>8.0108624706194806</v>
      </c>
      <c r="EP14" s="6">
        <v>7.7005763277179797</v>
      </c>
      <c r="EQ14" s="6">
        <v>7.8079479918517398</v>
      </c>
      <c r="ER14" s="6">
        <v>7.8999030680700102</v>
      </c>
      <c r="ES14" s="6">
        <v>7.9804142149426696</v>
      </c>
      <c r="ET14" s="6">
        <v>8.0591072129794696</v>
      </c>
      <c r="EU14" s="6" t="s">
        <v>178</v>
      </c>
      <c r="EV14" s="6" t="s">
        <v>178</v>
      </c>
      <c r="EW14" s="6" t="s">
        <v>178</v>
      </c>
      <c r="EX14" s="6" t="s">
        <v>178</v>
      </c>
      <c r="EY14" s="6" t="s">
        <v>178</v>
      </c>
      <c r="EZ14" s="6" t="s">
        <v>178</v>
      </c>
      <c r="FA14" s="6" t="s">
        <v>178</v>
      </c>
      <c r="FB14" s="6" t="s">
        <v>178</v>
      </c>
      <c r="FC14" s="6" t="s">
        <v>178</v>
      </c>
      <c r="FD14" s="6" t="s">
        <v>178</v>
      </c>
      <c r="FE14" s="6" t="s">
        <v>178</v>
      </c>
      <c r="FF14" s="6" t="s">
        <v>178</v>
      </c>
      <c r="FG14" s="6" t="s">
        <v>178</v>
      </c>
      <c r="FH14" s="6">
        <v>14.156943935554738</v>
      </c>
      <c r="FI14" s="6">
        <v>13.571853395910619</v>
      </c>
      <c r="FJ14" s="6">
        <v>13.109932850567162</v>
      </c>
      <c r="FK14" s="6">
        <v>12.933129297097803</v>
      </c>
      <c r="FL14" s="6">
        <v>12.773529197323644</v>
      </c>
      <c r="FM14" s="6">
        <v>12.587064833843188</v>
      </c>
      <c r="FN14" s="6">
        <v>11.959425656449959</v>
      </c>
      <c r="FO14" s="6">
        <v>11.6110556401206</v>
      </c>
      <c r="FP14" s="6">
        <v>11.538007748072571</v>
      </c>
      <c r="FQ14" s="6">
        <v>11.315771331177604</v>
      </c>
      <c r="FR14" s="6">
        <v>10.884757385445782</v>
      </c>
      <c r="FS14" s="6">
        <v>10.298928633746799</v>
      </c>
      <c r="FT14" s="6">
        <v>9.8469245548540751</v>
      </c>
      <c r="FU14" s="6">
        <v>8.8289935226188856</v>
      </c>
      <c r="FV14" s="6">
        <v>8.5320699321494988</v>
      </c>
      <c r="FW14" s="6">
        <v>8.6147681098249382</v>
      </c>
      <c r="FX14" s="6">
        <v>8.7347924418459897</v>
      </c>
      <c r="FY14" s="6">
        <v>8.8507343108663292</v>
      </c>
      <c r="FZ14" s="6">
        <v>9.0091531545697094</v>
      </c>
      <c r="GA14" s="6" t="s">
        <v>178</v>
      </c>
      <c r="GB14" s="6" t="s">
        <v>178</v>
      </c>
      <c r="GC14" s="6" t="s">
        <v>178</v>
      </c>
      <c r="GD14" s="6" t="s">
        <v>178</v>
      </c>
      <c r="GE14" s="6" t="s">
        <v>178</v>
      </c>
      <c r="GF14" s="6" t="s">
        <v>178</v>
      </c>
      <c r="GG14" s="6" t="s">
        <v>178</v>
      </c>
      <c r="GH14" s="6" t="s">
        <v>178</v>
      </c>
      <c r="GI14" s="6" t="s">
        <v>178</v>
      </c>
      <c r="GJ14" s="6" t="s">
        <v>178</v>
      </c>
      <c r="GK14" s="6" t="s">
        <v>178</v>
      </c>
      <c r="GL14" s="6" t="s">
        <v>178</v>
      </c>
      <c r="GM14" s="6">
        <v>11.970100344101867</v>
      </c>
      <c r="GN14" s="6">
        <v>12.511944239257753</v>
      </c>
      <c r="GO14" s="6">
        <v>12.16009587547096</v>
      </c>
      <c r="GP14" s="6">
        <v>11.902179580174179</v>
      </c>
      <c r="GQ14" s="6">
        <v>11.756548391225042</v>
      </c>
      <c r="GR14" s="6">
        <v>11.595556103849937</v>
      </c>
      <c r="GS14" s="6">
        <v>11.495935662723824</v>
      </c>
      <c r="GT14" s="6">
        <v>10.852735811178862</v>
      </c>
      <c r="GU14" s="6">
        <v>10.63938786102649</v>
      </c>
      <c r="GV14" s="6">
        <v>10.626604348124681</v>
      </c>
      <c r="GW14" s="6">
        <v>10.513171763786531</v>
      </c>
      <c r="GX14" s="6">
        <v>10.07160691470615</v>
      </c>
      <c r="GY14" s="6">
        <v>9.5057642401590243</v>
      </c>
      <c r="GZ14" s="6">
        <v>8.973808988124123</v>
      </c>
      <c r="HA14" s="6">
        <v>8.0108624706194895</v>
      </c>
      <c r="HB14" s="6">
        <v>7.7005763277179842</v>
      </c>
      <c r="HC14" s="6">
        <v>7.8079479918517416</v>
      </c>
      <c r="HD14" s="6">
        <v>7.8999030680700146</v>
      </c>
      <c r="HE14" s="6">
        <v>7.980414214942674</v>
      </c>
      <c r="HF14" s="6">
        <v>8.0591072129794785</v>
      </c>
      <c r="HG14" s="6" t="s">
        <v>178</v>
      </c>
      <c r="HH14" s="6" t="s">
        <v>178</v>
      </c>
      <c r="HI14" s="6" t="s">
        <v>178</v>
      </c>
      <c r="HJ14" s="6" t="s">
        <v>178</v>
      </c>
      <c r="HK14" s="6" t="s">
        <v>178</v>
      </c>
      <c r="HL14" s="6" t="s">
        <v>178</v>
      </c>
      <c r="HM14" s="6" t="s">
        <v>178</v>
      </c>
      <c r="HN14" s="6" t="s">
        <v>178</v>
      </c>
      <c r="HO14" s="6" t="s">
        <v>178</v>
      </c>
      <c r="HP14" s="6" t="s">
        <v>178</v>
      </c>
      <c r="HQ14" s="6" t="s">
        <v>178</v>
      </c>
      <c r="HR14" s="6" t="s">
        <v>178</v>
      </c>
      <c r="HS14" s="5">
        <v>1123829</v>
      </c>
      <c r="HT14" s="5">
        <v>1100816</v>
      </c>
      <c r="HU14" s="5">
        <v>1080665</v>
      </c>
      <c r="HV14" s="5">
        <v>1061814</v>
      </c>
      <c r="HW14" s="5">
        <v>1046989</v>
      </c>
      <c r="HX14" s="5">
        <v>1033728</v>
      </c>
      <c r="HY14" s="5">
        <v>1019292</v>
      </c>
      <c r="HZ14" s="5">
        <v>1005074</v>
      </c>
      <c r="IA14" s="5">
        <v>994244</v>
      </c>
      <c r="IB14" s="5">
        <v>989989</v>
      </c>
      <c r="IC14" s="5">
        <v>983539</v>
      </c>
      <c r="ID14" s="5">
        <v>977944</v>
      </c>
      <c r="IE14" s="5">
        <v>966013</v>
      </c>
      <c r="IF14" s="5">
        <v>936464</v>
      </c>
      <c r="IG14" s="5">
        <v>896472</v>
      </c>
      <c r="IH14" s="5">
        <v>859069</v>
      </c>
      <c r="II14" s="5">
        <v>828366</v>
      </c>
      <c r="IJ14" s="5">
        <v>801801</v>
      </c>
      <c r="IK14" s="5">
        <v>776339</v>
      </c>
      <c r="IL14" s="5">
        <v>744124</v>
      </c>
      <c r="IM14" s="5">
        <v>716638</v>
      </c>
      <c r="IN14" s="5">
        <v>689610</v>
      </c>
      <c r="IO14" s="5">
        <v>663493</v>
      </c>
      <c r="IP14" s="5">
        <v>636239</v>
      </c>
      <c r="IQ14" s="5">
        <v>610505</v>
      </c>
      <c r="IR14" s="5">
        <v>586866</v>
      </c>
      <c r="IS14" s="5">
        <v>565791</v>
      </c>
      <c r="IT14" s="5">
        <v>549778</v>
      </c>
      <c r="IU14" s="5">
        <v>535319</v>
      </c>
      <c r="IV14" s="5">
        <v>523705</v>
      </c>
      <c r="IW14" s="5">
        <v>512168</v>
      </c>
      <c r="IX14" s="5">
        <v>499116</v>
      </c>
      <c r="IY14" s="5">
        <v>1260115</v>
      </c>
      <c r="IZ14" s="5">
        <v>1235451</v>
      </c>
      <c r="JA14" s="5">
        <v>1214627</v>
      </c>
      <c r="JB14" s="5">
        <v>1193511</v>
      </c>
      <c r="JC14" s="5">
        <v>1177494</v>
      </c>
      <c r="JD14" s="5">
        <v>1163079</v>
      </c>
      <c r="JE14" s="5">
        <v>1147462</v>
      </c>
      <c r="JF14" s="5">
        <v>1132296</v>
      </c>
      <c r="JG14" s="5">
        <v>1120236</v>
      </c>
      <c r="JH14" s="5">
        <v>1115309</v>
      </c>
      <c r="JI14" s="5">
        <v>1108781</v>
      </c>
      <c r="JJ14" s="5">
        <v>1101905</v>
      </c>
      <c r="JK14" s="5">
        <v>1086328</v>
      </c>
      <c r="JL14" s="5">
        <v>1051895</v>
      </c>
      <c r="JM14" s="5">
        <v>1007640</v>
      </c>
      <c r="JN14" s="5">
        <v>966185</v>
      </c>
      <c r="JO14" s="5">
        <v>931462</v>
      </c>
      <c r="JP14" s="5">
        <v>902029</v>
      </c>
      <c r="JQ14" s="5">
        <v>874537</v>
      </c>
      <c r="JR14" s="5">
        <v>837063</v>
      </c>
      <c r="JS14" s="5">
        <v>806569</v>
      </c>
      <c r="JT14" s="5">
        <v>777614</v>
      </c>
      <c r="JU14" s="5">
        <v>748069</v>
      </c>
      <c r="JV14" s="5">
        <v>717610</v>
      </c>
      <c r="JW14" s="5">
        <v>689131</v>
      </c>
      <c r="JX14" s="5">
        <v>663169</v>
      </c>
      <c r="JY14" s="5">
        <v>640322</v>
      </c>
      <c r="JZ14" s="5">
        <v>623100</v>
      </c>
      <c r="KA14" s="5">
        <v>607647</v>
      </c>
      <c r="KB14" s="5">
        <v>595379</v>
      </c>
      <c r="KC14" s="5">
        <v>583163</v>
      </c>
      <c r="KD14" s="5">
        <v>568858</v>
      </c>
    </row>
    <row r="15" spans="1:290" x14ac:dyDescent="0.3">
      <c r="A15" s="1" t="s">
        <v>9</v>
      </c>
      <c r="B15" s="2">
        <v>4056975</v>
      </c>
      <c r="C15" s="5">
        <v>3966241</v>
      </c>
      <c r="D15" s="5">
        <v>4184905</v>
      </c>
      <c r="E15" s="5">
        <v>3852704</v>
      </c>
      <c r="F15" s="5">
        <v>4153443</v>
      </c>
      <c r="G15" s="5">
        <v>4319223</v>
      </c>
      <c r="H15" s="5">
        <v>4087488</v>
      </c>
      <c r="I15" s="5">
        <v>4213308</v>
      </c>
      <c r="J15" s="5">
        <v>4356800</v>
      </c>
      <c r="K15" s="5">
        <v>4479428</v>
      </c>
      <c r="L15" s="5">
        <v>4691475</v>
      </c>
      <c r="M15" s="5">
        <v>4280494</v>
      </c>
      <c r="N15" s="5">
        <v>4417607</v>
      </c>
      <c r="O15" s="5">
        <v>4519536</v>
      </c>
      <c r="P15" s="5">
        <v>4275137</v>
      </c>
      <c r="Q15" s="5">
        <v>4443730</v>
      </c>
      <c r="R15" s="5">
        <v>4283608</v>
      </c>
      <c r="S15" s="5">
        <v>4211923</v>
      </c>
      <c r="T15" s="5">
        <v>4103920</v>
      </c>
      <c r="U15" s="5">
        <v>3912816</v>
      </c>
      <c r="V15" s="5">
        <v>3564078</v>
      </c>
      <c r="W15" s="5">
        <v>3715022</v>
      </c>
      <c r="X15" s="5">
        <v>3534534</v>
      </c>
      <c r="Y15" s="5">
        <v>3462685</v>
      </c>
      <c r="Z15" s="5">
        <v>3544990</v>
      </c>
      <c r="AA15" s="5">
        <v>3509583</v>
      </c>
      <c r="AB15" s="5">
        <v>3510009</v>
      </c>
      <c r="AC15" s="5">
        <v>3495323</v>
      </c>
      <c r="AD15" s="5">
        <v>3276330</v>
      </c>
      <c r="AE15" s="5">
        <v>3370327</v>
      </c>
      <c r="AF15" s="5">
        <v>3267606</v>
      </c>
      <c r="AG15" s="5">
        <v>3265918</v>
      </c>
      <c r="AH15" s="5">
        <v>3213010</v>
      </c>
      <c r="AI15" s="5">
        <v>8787925</v>
      </c>
      <c r="AJ15" s="5">
        <v>9159778</v>
      </c>
      <c r="AK15" s="5">
        <v>8584553</v>
      </c>
      <c r="AL15" s="5">
        <v>9058873</v>
      </c>
      <c r="AM15" s="5">
        <v>9249001</v>
      </c>
      <c r="AN15" s="5">
        <v>9051377</v>
      </c>
      <c r="AO15" s="5">
        <v>9230647</v>
      </c>
      <c r="AP15" s="5">
        <v>9495149</v>
      </c>
      <c r="AQ15" s="5">
        <v>9683043</v>
      </c>
      <c r="AR15" s="5">
        <v>10184695</v>
      </c>
      <c r="AS15" s="5">
        <v>9659416</v>
      </c>
      <c r="AT15" s="5">
        <v>10088743</v>
      </c>
      <c r="AU15" s="5">
        <v>10186724</v>
      </c>
      <c r="AV15" s="5">
        <v>9930532</v>
      </c>
      <c r="AW15" s="5">
        <v>10080109</v>
      </c>
      <c r="AX15" s="5">
        <v>9873664</v>
      </c>
      <c r="AY15" s="5">
        <v>9642644</v>
      </c>
      <c r="AZ15" s="5">
        <v>9392449</v>
      </c>
      <c r="BA15" s="5">
        <v>9082369</v>
      </c>
      <c r="BB15" s="5">
        <v>7032933</v>
      </c>
      <c r="BC15" s="5">
        <v>8831691</v>
      </c>
      <c r="BD15" s="5">
        <v>8618002</v>
      </c>
      <c r="BE15" s="5">
        <v>8330990</v>
      </c>
      <c r="BF15" s="5">
        <v>8262787</v>
      </c>
      <c r="BG15" s="5">
        <v>8110459</v>
      </c>
      <c r="BH15" s="5">
        <v>8082835</v>
      </c>
      <c r="BI15" s="5">
        <v>8060551</v>
      </c>
      <c r="BJ15" s="5">
        <v>7655138</v>
      </c>
      <c r="BK15" s="5">
        <v>7935600</v>
      </c>
      <c r="BL15" s="5">
        <v>7756867</v>
      </c>
      <c r="BM15" s="5">
        <v>7617784</v>
      </c>
      <c r="BN15" s="5">
        <v>7350280</v>
      </c>
      <c r="BO15" s="5">
        <v>9944939</v>
      </c>
      <c r="BP15" s="5">
        <v>10564915</v>
      </c>
      <c r="BQ15" s="5">
        <v>9822917</v>
      </c>
      <c r="BR15" s="5">
        <v>10723259</v>
      </c>
      <c r="BS15" s="5">
        <v>11225247</v>
      </c>
      <c r="BT15" s="5">
        <v>11658993</v>
      </c>
      <c r="BU15" s="5">
        <v>11562281</v>
      </c>
      <c r="BV15" s="5">
        <v>11378624</v>
      </c>
      <c r="BW15" s="5">
        <v>12148571</v>
      </c>
      <c r="BX15" s="5">
        <v>13103533</v>
      </c>
      <c r="BY15" s="5">
        <v>12458413</v>
      </c>
      <c r="BZ15" s="5">
        <v>14331846</v>
      </c>
      <c r="CA15" s="5">
        <v>14317855</v>
      </c>
      <c r="CB15" s="5">
        <v>15368696</v>
      </c>
      <c r="CC15" s="5">
        <v>10081254</v>
      </c>
      <c r="CD15" s="5">
        <v>9876570</v>
      </c>
      <c r="CE15" s="5">
        <v>9641596</v>
      </c>
      <c r="CF15" s="5">
        <v>9394234</v>
      </c>
      <c r="CG15" s="5">
        <v>9082369</v>
      </c>
      <c r="CH15" s="5">
        <v>8141295</v>
      </c>
      <c r="CI15" s="5">
        <v>9293917</v>
      </c>
      <c r="CJ15" s="5">
        <v>9554124</v>
      </c>
      <c r="CK15" s="5">
        <v>9441916</v>
      </c>
      <c r="CL15" s="5">
        <v>10080770</v>
      </c>
      <c r="CM15" s="5">
        <v>9799243</v>
      </c>
      <c r="CN15" s="5">
        <v>9972056</v>
      </c>
      <c r="CO15" s="5">
        <v>9155297</v>
      </c>
      <c r="CP15" s="5">
        <v>8708219</v>
      </c>
      <c r="CQ15" s="5">
        <v>8045399</v>
      </c>
      <c r="CR15" s="5">
        <v>7756867</v>
      </c>
      <c r="CS15" s="5">
        <v>7617784</v>
      </c>
      <c r="CT15" s="5">
        <v>7350280</v>
      </c>
      <c r="CU15" s="6">
        <v>17.653938507103319</v>
      </c>
      <c r="CV15" s="6">
        <v>17.043031254652551</v>
      </c>
      <c r="CW15" s="6">
        <v>17.627250739794899</v>
      </c>
      <c r="CX15" s="6">
        <v>17.389881400456719</v>
      </c>
      <c r="CY15" s="6">
        <v>17.216245184059911</v>
      </c>
      <c r="CZ15" s="6">
        <v>15.525435807880831</v>
      </c>
      <c r="DA15" s="6">
        <v>16.36323420132365</v>
      </c>
      <c r="DB15" s="6">
        <v>16.88922331973637</v>
      </c>
      <c r="DC15" s="6">
        <v>15.982371144989351</v>
      </c>
      <c r="DD15" s="6">
        <v>16.469112493092791</v>
      </c>
      <c r="DE15" s="6">
        <v>15.75256325339557</v>
      </c>
      <c r="DF15" s="6">
        <v>15.49257324157626</v>
      </c>
      <c r="DG15" s="6">
        <v>14.66427084550272</v>
      </c>
      <c r="DH15" s="6">
        <v>13.777430442334961</v>
      </c>
      <c r="DI15" s="6">
        <v>12.47206520986321</v>
      </c>
      <c r="DJ15" s="6">
        <v>11.902809036531989</v>
      </c>
      <c r="DK15" s="6">
        <v>11.22029175506036</v>
      </c>
      <c r="DL15" s="6">
        <v>11.13856289389172</v>
      </c>
      <c r="DM15" s="6">
        <v>11.31240053516262</v>
      </c>
      <c r="DN15" s="6">
        <v>11.18045115735401</v>
      </c>
      <c r="DO15" s="6" t="s">
        <v>178</v>
      </c>
      <c r="DP15" s="6" t="s">
        <v>178</v>
      </c>
      <c r="DQ15" s="6" t="s">
        <v>178</v>
      </c>
      <c r="DR15" s="6" t="s">
        <v>178</v>
      </c>
      <c r="DS15" s="6" t="s">
        <v>178</v>
      </c>
      <c r="DT15" s="6" t="s">
        <v>178</v>
      </c>
      <c r="DU15" s="6" t="s">
        <v>178</v>
      </c>
      <c r="DV15" s="6" t="s">
        <v>178</v>
      </c>
      <c r="DW15" s="6" t="s">
        <v>178</v>
      </c>
      <c r="DX15" s="6" t="s">
        <v>178</v>
      </c>
      <c r="DY15" s="6" t="s">
        <v>178</v>
      </c>
      <c r="DZ15" s="6" t="s">
        <v>178</v>
      </c>
      <c r="EA15" s="6">
        <v>16.556536744846031</v>
      </c>
      <c r="EB15" s="6">
        <v>16.094186500845151</v>
      </c>
      <c r="EC15" s="6">
        <v>16.877902264707888</v>
      </c>
      <c r="ED15" s="6">
        <v>16.538885542045229</v>
      </c>
      <c r="EE15" s="6">
        <v>16.563374031198151</v>
      </c>
      <c r="EF15" s="6">
        <v>14.80023878882001</v>
      </c>
      <c r="EG15" s="6">
        <v>15.723475008433811</v>
      </c>
      <c r="EH15" s="6">
        <v>16.184798060073131</v>
      </c>
      <c r="EI15" s="6">
        <v>15.41866252845054</v>
      </c>
      <c r="EJ15" s="6">
        <v>15.958481197515139</v>
      </c>
      <c r="EK15" s="6">
        <v>15.259269271196599</v>
      </c>
      <c r="EL15" s="6">
        <v>15.12953086535116</v>
      </c>
      <c r="EM15" s="6">
        <v>14.196368896246961</v>
      </c>
      <c r="EN15" s="6">
        <v>13.23738047712841</v>
      </c>
      <c r="EO15" s="6">
        <v>11.99767554995975</v>
      </c>
      <c r="EP15" s="6">
        <v>11.46764657859368</v>
      </c>
      <c r="EQ15" s="6">
        <v>10.49029445331742</v>
      </c>
      <c r="ER15" s="6">
        <v>10.28602864771894</v>
      </c>
      <c r="ES15" s="6">
        <v>10.224665183133631</v>
      </c>
      <c r="ET15" s="6">
        <v>10.21960539080921</v>
      </c>
      <c r="EU15" s="6" t="s">
        <v>178</v>
      </c>
      <c r="EV15" s="6" t="s">
        <v>178</v>
      </c>
      <c r="EW15" s="6" t="s">
        <v>178</v>
      </c>
      <c r="EX15" s="6" t="s">
        <v>178</v>
      </c>
      <c r="EY15" s="6" t="s">
        <v>178</v>
      </c>
      <c r="EZ15" s="6" t="s">
        <v>178</v>
      </c>
      <c r="FA15" s="6" t="s">
        <v>178</v>
      </c>
      <c r="FB15" s="6" t="s">
        <v>178</v>
      </c>
      <c r="FC15" s="6" t="s">
        <v>178</v>
      </c>
      <c r="FD15" s="6" t="s">
        <v>178</v>
      </c>
      <c r="FE15" s="6" t="s">
        <v>178</v>
      </c>
      <c r="FF15" s="6" t="s">
        <v>178</v>
      </c>
      <c r="FG15" s="6" t="s">
        <v>178</v>
      </c>
      <c r="FH15" s="6">
        <v>15.787861373197241</v>
      </c>
      <c r="FI15" s="6">
        <v>16.062411247376193</v>
      </c>
      <c r="FJ15" s="6">
        <v>15.995428371112832</v>
      </c>
      <c r="FK15" s="6">
        <v>15.96789601161781</v>
      </c>
      <c r="FL15" s="6">
        <v>14.235197754709004</v>
      </c>
      <c r="FM15" s="6">
        <v>14.596583748478068</v>
      </c>
      <c r="FN15" s="6">
        <v>14.939887073081161</v>
      </c>
      <c r="FO15" s="6">
        <v>14.802336369732922</v>
      </c>
      <c r="FP15" s="6">
        <v>16.305277124998003</v>
      </c>
      <c r="FQ15" s="6">
        <v>15.75180341334435</v>
      </c>
      <c r="FR15" s="6">
        <v>15.492573241576265</v>
      </c>
      <c r="FS15" s="6">
        <v>14.664270845502724</v>
      </c>
      <c r="FT15" s="6">
        <v>13.777406431653535</v>
      </c>
      <c r="FU15" s="6">
        <v>12.461387685105684</v>
      </c>
      <c r="FV15" s="6">
        <v>11.897248645090587</v>
      </c>
      <c r="FW15" s="6">
        <v>11.214093894878895</v>
      </c>
      <c r="FX15" s="6">
        <v>11.130990521074432</v>
      </c>
      <c r="FY15" s="6">
        <v>11.204820262440146</v>
      </c>
      <c r="FZ15" s="6">
        <v>10.88668184331215</v>
      </c>
      <c r="GA15" s="6" t="s">
        <v>178</v>
      </c>
      <c r="GB15" s="6" t="s">
        <v>178</v>
      </c>
      <c r="GC15" s="6" t="s">
        <v>178</v>
      </c>
      <c r="GD15" s="6" t="s">
        <v>178</v>
      </c>
      <c r="GE15" s="6" t="s">
        <v>178</v>
      </c>
      <c r="GF15" s="6" t="s">
        <v>178</v>
      </c>
      <c r="GG15" s="6" t="s">
        <v>178</v>
      </c>
      <c r="GH15" s="6" t="s">
        <v>178</v>
      </c>
      <c r="GI15" s="6" t="s">
        <v>178</v>
      </c>
      <c r="GJ15" s="6" t="s">
        <v>178</v>
      </c>
      <c r="GK15" s="6" t="s">
        <v>178</v>
      </c>
      <c r="GL15" s="6" t="s">
        <v>178</v>
      </c>
      <c r="GM15" s="6">
        <v>16.556536744846031</v>
      </c>
      <c r="GN15" s="6">
        <v>11.062560686514455</v>
      </c>
      <c r="GO15" s="6">
        <v>11.501227844944285</v>
      </c>
      <c r="GP15" s="6">
        <v>11.709690598377966</v>
      </c>
      <c r="GQ15" s="6">
        <v>11.783563242823387</v>
      </c>
      <c r="GR15" s="6">
        <v>10.337985038077631</v>
      </c>
      <c r="GS15" s="6">
        <v>10.611910519381794</v>
      </c>
      <c r="GT15" s="6">
        <v>10.624467293772852</v>
      </c>
      <c r="GU15" s="6">
        <v>10.681807361590772</v>
      </c>
      <c r="GV15" s="6">
        <v>11.40691989303558</v>
      </c>
      <c r="GW15" s="6">
        <v>11.738887733999654</v>
      </c>
      <c r="GX15" s="6">
        <v>12.317827899868199</v>
      </c>
      <c r="GY15" s="6">
        <v>11.928476711453063</v>
      </c>
      <c r="GZ15" s="6">
        <v>11.171214190740235</v>
      </c>
      <c r="HA15" s="6">
        <v>9.9578189085058497</v>
      </c>
      <c r="HB15" s="6">
        <v>9.7126254245637682</v>
      </c>
      <c r="HC15" s="6">
        <v>9.6633143357776152</v>
      </c>
      <c r="HD15" s="6">
        <v>9.6703293664926289</v>
      </c>
      <c r="HE15" s="6">
        <v>9.768739851904277</v>
      </c>
      <c r="HF15" s="6">
        <v>9.079236317891878</v>
      </c>
      <c r="HG15" s="6" t="s">
        <v>178</v>
      </c>
      <c r="HH15" s="6" t="s">
        <v>178</v>
      </c>
      <c r="HI15" s="6" t="s">
        <v>178</v>
      </c>
      <c r="HJ15" s="6" t="s">
        <v>178</v>
      </c>
      <c r="HK15" s="6" t="s">
        <v>178</v>
      </c>
      <c r="HL15" s="6" t="s">
        <v>178</v>
      </c>
      <c r="HM15" s="6" t="s">
        <v>178</v>
      </c>
      <c r="HN15" s="6" t="s">
        <v>178</v>
      </c>
      <c r="HO15" s="6" t="s">
        <v>178</v>
      </c>
      <c r="HP15" s="6" t="s">
        <v>178</v>
      </c>
      <c r="HQ15" s="6" t="s">
        <v>178</v>
      </c>
      <c r="HR15" s="6" t="s">
        <v>178</v>
      </c>
      <c r="HS15" s="5">
        <v>493023</v>
      </c>
      <c r="HT15" s="5">
        <v>489453</v>
      </c>
      <c r="HU15" s="5">
        <v>485990</v>
      </c>
      <c r="HV15" s="5">
        <v>483153</v>
      </c>
      <c r="HW15" s="5">
        <v>480705</v>
      </c>
      <c r="HX15" s="5">
        <v>479139</v>
      </c>
      <c r="HY15" s="5">
        <v>478131</v>
      </c>
      <c r="HZ15" s="5">
        <v>481020</v>
      </c>
      <c r="IA15" s="5">
        <v>481957</v>
      </c>
      <c r="IB15" s="5">
        <v>481713</v>
      </c>
      <c r="IC15" s="5">
        <v>480740</v>
      </c>
      <c r="ID15" s="5">
        <v>479875</v>
      </c>
      <c r="IE15" s="5">
        <v>477429</v>
      </c>
      <c r="IF15" s="5">
        <v>472119</v>
      </c>
      <c r="IG15" s="5">
        <v>464627</v>
      </c>
      <c r="IH15" s="5">
        <v>457972</v>
      </c>
      <c r="II15" s="5">
        <v>455371</v>
      </c>
      <c r="IJ15" s="5">
        <v>449894</v>
      </c>
      <c r="IK15" s="5">
        <v>443865</v>
      </c>
      <c r="IL15" s="5">
        <v>436967</v>
      </c>
      <c r="IM15" s="5">
        <v>431527</v>
      </c>
      <c r="IN15" s="5">
        <v>427590</v>
      </c>
      <c r="IO15" s="5">
        <v>422967</v>
      </c>
      <c r="IP15" s="5">
        <v>418766</v>
      </c>
      <c r="IQ15" s="5">
        <v>415454</v>
      </c>
      <c r="IR15" s="5">
        <v>410597</v>
      </c>
      <c r="IS15" s="5">
        <v>406107</v>
      </c>
      <c r="IT15" s="5">
        <v>402950</v>
      </c>
      <c r="IU15" s="5">
        <v>399324</v>
      </c>
      <c r="IV15" s="5">
        <v>396009</v>
      </c>
      <c r="IW15" s="5">
        <v>389654</v>
      </c>
      <c r="IX15" s="5">
        <v>379779</v>
      </c>
      <c r="IY15" s="5">
        <v>558559</v>
      </c>
      <c r="IZ15" s="5">
        <v>554881</v>
      </c>
      <c r="JA15" s="5">
        <v>551332</v>
      </c>
      <c r="JB15" s="5">
        <v>548442</v>
      </c>
      <c r="JC15" s="5">
        <v>545783</v>
      </c>
      <c r="JD15" s="5">
        <v>545281</v>
      </c>
      <c r="JE15" s="5">
        <v>543918</v>
      </c>
      <c r="JF15" s="5">
        <v>546795</v>
      </c>
      <c r="JG15" s="5">
        <v>547762</v>
      </c>
      <c r="JH15" s="5">
        <v>547400</v>
      </c>
      <c r="JI15" s="5">
        <v>546236</v>
      </c>
      <c r="JJ15" s="5">
        <v>545011</v>
      </c>
      <c r="JK15" s="5">
        <v>542126</v>
      </c>
      <c r="JL15" s="5">
        <v>536415</v>
      </c>
      <c r="JM15" s="5">
        <v>528271</v>
      </c>
      <c r="JN15" s="5">
        <v>520850</v>
      </c>
      <c r="JO15" s="5">
        <v>518011</v>
      </c>
      <c r="JP15" s="5">
        <v>511926</v>
      </c>
      <c r="JQ15" s="5">
        <v>505302</v>
      </c>
      <c r="JR15" s="5">
        <v>497299</v>
      </c>
      <c r="JS15" s="5">
        <v>491035</v>
      </c>
      <c r="JT15" s="5">
        <v>486521</v>
      </c>
      <c r="JU15" s="5">
        <v>480960</v>
      </c>
      <c r="JV15" s="5">
        <v>475736</v>
      </c>
      <c r="JW15" s="5">
        <v>471851</v>
      </c>
      <c r="JX15" s="5">
        <v>466189</v>
      </c>
      <c r="JY15" s="5">
        <v>460588</v>
      </c>
      <c r="JZ15" s="5">
        <v>456460</v>
      </c>
      <c r="KA15" s="5">
        <v>451923</v>
      </c>
      <c r="KB15" s="5">
        <v>447821</v>
      </c>
      <c r="KC15" s="5">
        <v>440720</v>
      </c>
      <c r="KD15" s="5">
        <v>429743</v>
      </c>
    </row>
    <row r="16" spans="1:290" x14ac:dyDescent="0.3">
      <c r="A16" s="1" t="s">
        <v>10</v>
      </c>
      <c r="B16" s="2">
        <v>4057075</v>
      </c>
      <c r="C16" s="5">
        <v>3766048</v>
      </c>
      <c r="D16" s="5">
        <v>3626870</v>
      </c>
      <c r="E16" s="5">
        <v>3840417</v>
      </c>
      <c r="F16" s="5">
        <v>3527707</v>
      </c>
      <c r="G16" s="5">
        <v>3571426</v>
      </c>
      <c r="H16" s="5">
        <v>3693787</v>
      </c>
      <c r="I16" s="5">
        <v>3745255</v>
      </c>
      <c r="J16" s="5">
        <v>3608626</v>
      </c>
      <c r="K16" s="5">
        <v>3728029</v>
      </c>
      <c r="L16" s="5">
        <v>3618328</v>
      </c>
      <c r="M16" s="5">
        <v>3791369</v>
      </c>
      <c r="N16" s="5">
        <v>3743696</v>
      </c>
      <c r="O16" s="5">
        <v>3670026</v>
      </c>
      <c r="P16" s="5">
        <v>3577694</v>
      </c>
      <c r="Q16" s="5">
        <v>3419532</v>
      </c>
      <c r="R16" s="5">
        <v>3343073</v>
      </c>
      <c r="S16" s="5">
        <v>3297859</v>
      </c>
      <c r="T16" s="5">
        <v>3202948</v>
      </c>
      <c r="U16" s="5">
        <v>3219407</v>
      </c>
      <c r="V16" s="5">
        <v>3279383</v>
      </c>
      <c r="W16" s="5">
        <v>3237436</v>
      </c>
      <c r="X16" s="5">
        <v>3217105</v>
      </c>
      <c r="Y16" s="5">
        <v>3270449</v>
      </c>
      <c r="Z16" s="5">
        <v>3219869</v>
      </c>
      <c r="AA16" s="5">
        <v>3150222</v>
      </c>
      <c r="AB16" s="5">
        <v>3035150</v>
      </c>
      <c r="AC16" s="5">
        <v>3134141</v>
      </c>
      <c r="AD16" s="5">
        <v>3023854</v>
      </c>
      <c r="AE16" s="5">
        <v>3082495</v>
      </c>
      <c r="AF16" s="5">
        <v>2989223</v>
      </c>
      <c r="AG16" s="5">
        <v>2938410</v>
      </c>
      <c r="AH16" s="5">
        <v>2864106</v>
      </c>
      <c r="AI16" s="5">
        <v>9015988</v>
      </c>
      <c r="AJ16" s="5">
        <v>8587539</v>
      </c>
      <c r="AK16" s="5">
        <v>8910726</v>
      </c>
      <c r="AL16" s="5">
        <v>8509330</v>
      </c>
      <c r="AM16" s="5">
        <v>8615654</v>
      </c>
      <c r="AN16" s="5">
        <v>8788922</v>
      </c>
      <c r="AO16" s="5">
        <v>8909409</v>
      </c>
      <c r="AP16" s="5">
        <v>8873005</v>
      </c>
      <c r="AQ16" s="5">
        <v>9035133</v>
      </c>
      <c r="AR16" s="5">
        <v>8856389</v>
      </c>
      <c r="AS16" s="5">
        <v>8954984</v>
      </c>
      <c r="AT16" s="5">
        <v>9029319</v>
      </c>
      <c r="AU16" s="5">
        <v>8924726</v>
      </c>
      <c r="AV16" s="5">
        <v>8787002</v>
      </c>
      <c r="AW16" s="5">
        <v>8542674</v>
      </c>
      <c r="AX16" s="5">
        <v>8376616</v>
      </c>
      <c r="AY16" s="5">
        <v>8041166</v>
      </c>
      <c r="AZ16" s="5">
        <v>7598029</v>
      </c>
      <c r="BA16" s="5">
        <v>8031037</v>
      </c>
      <c r="BB16" s="5">
        <v>8251809</v>
      </c>
      <c r="BC16" s="5">
        <v>8156926</v>
      </c>
      <c r="BD16" s="5">
        <v>7944343</v>
      </c>
      <c r="BE16" s="5">
        <v>7782847</v>
      </c>
      <c r="BF16" s="5">
        <v>7794298</v>
      </c>
      <c r="BG16" s="5">
        <v>7582295</v>
      </c>
      <c r="BH16" s="5">
        <v>7253800</v>
      </c>
      <c r="BI16" s="5">
        <v>7187385</v>
      </c>
      <c r="BJ16" s="5">
        <v>6920832</v>
      </c>
      <c r="BK16" s="5">
        <v>6488346</v>
      </c>
      <c r="BL16" s="5">
        <v>6510715</v>
      </c>
      <c r="BM16" s="5">
        <v>6336488</v>
      </c>
      <c r="BN16" s="5">
        <v>6136831</v>
      </c>
      <c r="BO16" s="5">
        <v>11958236</v>
      </c>
      <c r="BP16" s="5">
        <v>12365036</v>
      </c>
      <c r="BQ16" s="5">
        <v>11980805</v>
      </c>
      <c r="BR16" s="5">
        <v>11733626</v>
      </c>
      <c r="BS16" s="5">
        <v>11942035</v>
      </c>
      <c r="BT16" s="5">
        <v>12839533</v>
      </c>
      <c r="BU16" s="5">
        <v>13318994</v>
      </c>
      <c r="BV16" s="5">
        <v>14507403</v>
      </c>
      <c r="BW16" s="5">
        <v>13120023</v>
      </c>
      <c r="BX16" s="5">
        <v>15107897</v>
      </c>
      <c r="BY16" s="5">
        <v>13692047</v>
      </c>
      <c r="BZ16" s="5">
        <v>12595392</v>
      </c>
      <c r="CA16" s="5">
        <v>11460829</v>
      </c>
      <c r="CB16" s="5">
        <v>12339364</v>
      </c>
      <c r="CC16" s="5">
        <v>12687177</v>
      </c>
      <c r="CD16" s="5">
        <v>10609269</v>
      </c>
      <c r="CE16" s="5">
        <v>10116411</v>
      </c>
      <c r="CF16" s="5">
        <v>9813574</v>
      </c>
      <c r="CG16" s="5">
        <v>14292341</v>
      </c>
      <c r="CH16" s="5">
        <v>24058479</v>
      </c>
      <c r="CI16" s="5">
        <v>27934813</v>
      </c>
      <c r="CJ16" s="5">
        <v>27159162</v>
      </c>
      <c r="CK16" s="5">
        <v>24193111</v>
      </c>
      <c r="CL16" s="5">
        <v>18968957</v>
      </c>
      <c r="CM16" s="5">
        <v>11491903</v>
      </c>
      <c r="CN16" s="5">
        <v>10140686</v>
      </c>
      <c r="CO16" s="5">
        <v>10445595</v>
      </c>
      <c r="CP16" s="5">
        <v>10083279</v>
      </c>
      <c r="CQ16" s="5">
        <v>10592400</v>
      </c>
      <c r="CR16" s="5">
        <v>10596942</v>
      </c>
      <c r="CS16" s="5">
        <v>9982754</v>
      </c>
      <c r="CT16" s="5">
        <v>9313811</v>
      </c>
      <c r="CU16" s="6">
        <v>9.8008336061658206</v>
      </c>
      <c r="CV16" s="6">
        <v>10.167248848938931</v>
      </c>
      <c r="CW16" s="6">
        <v>9.9367594716927794</v>
      </c>
      <c r="CX16" s="6">
        <v>9.6155944923997296</v>
      </c>
      <c r="CY16" s="6">
        <v>9.3954627647331908</v>
      </c>
      <c r="CZ16" s="6">
        <v>9.1693971525699691</v>
      </c>
      <c r="DA16" s="6">
        <v>8.86099878379442</v>
      </c>
      <c r="DB16" s="6">
        <v>8.7328830233121995</v>
      </c>
      <c r="DC16" s="6">
        <v>8.7133174124986592</v>
      </c>
      <c r="DD16" s="6">
        <v>8.1979024566042593</v>
      </c>
      <c r="DE16" s="6">
        <v>8.3254360100533606</v>
      </c>
      <c r="DF16" s="6">
        <v>7.4696503134869898</v>
      </c>
      <c r="DG16" s="6">
        <v>6.8489160567254803</v>
      </c>
      <c r="DH16" s="6">
        <v>6.5604828137901103</v>
      </c>
      <c r="DI16" s="6">
        <v>6.1977779415428698</v>
      </c>
      <c r="DJ16" s="6">
        <v>6.26722778712878</v>
      </c>
      <c r="DK16" s="6">
        <v>6.2095741509870397</v>
      </c>
      <c r="DL16" s="6">
        <v>6.1242330503023998</v>
      </c>
      <c r="DM16" s="6">
        <v>4.93404530710158</v>
      </c>
      <c r="DN16" s="6">
        <v>4.8199615598422003</v>
      </c>
      <c r="DO16" s="6" t="s">
        <v>178</v>
      </c>
      <c r="DP16" s="6" t="s">
        <v>178</v>
      </c>
      <c r="DQ16" s="6" t="s">
        <v>178</v>
      </c>
      <c r="DR16" s="6" t="s">
        <v>178</v>
      </c>
      <c r="DS16" s="6" t="s">
        <v>178</v>
      </c>
      <c r="DT16" s="6" t="s">
        <v>178</v>
      </c>
      <c r="DU16" s="6" t="s">
        <v>178</v>
      </c>
      <c r="DV16" s="6" t="s">
        <v>178</v>
      </c>
      <c r="DW16" s="6" t="s">
        <v>178</v>
      </c>
      <c r="DX16" s="6" t="s">
        <v>178</v>
      </c>
      <c r="DY16" s="6" t="s">
        <v>178</v>
      </c>
      <c r="DZ16" s="6" t="s">
        <v>178</v>
      </c>
      <c r="EA16" s="6">
        <v>8.9864804611541107</v>
      </c>
      <c r="EB16" s="6">
        <v>9.3397643562650003</v>
      </c>
      <c r="EC16" s="6">
        <v>9.1240489271020095</v>
      </c>
      <c r="ED16" s="6">
        <v>8.9428309866934192</v>
      </c>
      <c r="EE16" s="6">
        <v>8.8675682658565407</v>
      </c>
      <c r="EF16" s="6">
        <v>8.6278385449318993</v>
      </c>
      <c r="EG16" s="6">
        <v>8.3448071583648193</v>
      </c>
      <c r="EH16" s="6">
        <v>8.2222426336962506</v>
      </c>
      <c r="EI16" s="6">
        <v>8.1405774546982297</v>
      </c>
      <c r="EJ16" s="6">
        <v>7.7270770287980799</v>
      </c>
      <c r="EK16" s="6">
        <v>7.8730123917585999</v>
      </c>
      <c r="EL16" s="6">
        <v>7.0446287255993498</v>
      </c>
      <c r="EM16" s="6">
        <v>6.4664842371631304</v>
      </c>
      <c r="EN16" s="6">
        <v>6.31598809241195</v>
      </c>
      <c r="EO16" s="6">
        <v>6.0015049152057003</v>
      </c>
      <c r="EP16" s="6">
        <v>6.0560493640868804</v>
      </c>
      <c r="EQ16" s="6">
        <v>6.09405402151876</v>
      </c>
      <c r="ER16" s="6">
        <v>6.1143093820779004</v>
      </c>
      <c r="ES16" s="6">
        <v>4.9691092196437303</v>
      </c>
      <c r="ET16" s="6">
        <v>4.7879925480582504</v>
      </c>
      <c r="EU16" s="6" t="s">
        <v>178</v>
      </c>
      <c r="EV16" s="6" t="s">
        <v>178</v>
      </c>
      <c r="EW16" s="6" t="s">
        <v>178</v>
      </c>
      <c r="EX16" s="6" t="s">
        <v>178</v>
      </c>
      <c r="EY16" s="6" t="s">
        <v>178</v>
      </c>
      <c r="EZ16" s="6" t="s">
        <v>178</v>
      </c>
      <c r="FA16" s="6" t="s">
        <v>178</v>
      </c>
      <c r="FB16" s="6" t="s">
        <v>178</v>
      </c>
      <c r="FC16" s="6" t="s">
        <v>178</v>
      </c>
      <c r="FD16" s="6" t="s">
        <v>178</v>
      </c>
      <c r="FE16" s="6" t="s">
        <v>178</v>
      </c>
      <c r="FF16" s="6" t="s">
        <v>178</v>
      </c>
      <c r="FG16" s="6" t="s">
        <v>178</v>
      </c>
      <c r="FH16" s="6">
        <v>10.167248848938934</v>
      </c>
      <c r="FI16" s="6">
        <v>9.9367594716927865</v>
      </c>
      <c r="FJ16" s="6">
        <v>9.6155944923997367</v>
      </c>
      <c r="FK16" s="6">
        <v>9.3954627647331908</v>
      </c>
      <c r="FL16" s="6">
        <v>9.169397152569978</v>
      </c>
      <c r="FM16" s="6">
        <v>8.8609987837944271</v>
      </c>
      <c r="FN16" s="6">
        <v>8.732883023312203</v>
      </c>
      <c r="FO16" s="6">
        <v>8.7133174124986681</v>
      </c>
      <c r="FP16" s="6">
        <v>8.1979024566042664</v>
      </c>
      <c r="FQ16" s="6">
        <v>8.3254360100533606</v>
      </c>
      <c r="FR16" s="6">
        <v>7.4696503134869916</v>
      </c>
      <c r="FS16" s="6">
        <v>6.848916056725483</v>
      </c>
      <c r="FT16" s="6">
        <v>6.5604828137901121</v>
      </c>
      <c r="FU16" s="6">
        <v>6.1977779415428778</v>
      </c>
      <c r="FV16" s="6">
        <v>6.267227787128788</v>
      </c>
      <c r="FW16" s="6">
        <v>6.2095741509870495</v>
      </c>
      <c r="FX16" s="6">
        <v>6.1242330503024087</v>
      </c>
      <c r="FY16" s="6">
        <v>4.9340453071015871</v>
      </c>
      <c r="FZ16" s="6">
        <v>4.8199615598422012</v>
      </c>
      <c r="GA16" s="6" t="s">
        <v>178</v>
      </c>
      <c r="GB16" s="6" t="s">
        <v>178</v>
      </c>
      <c r="GC16" s="6" t="s">
        <v>178</v>
      </c>
      <c r="GD16" s="6" t="s">
        <v>178</v>
      </c>
      <c r="GE16" s="6" t="s">
        <v>178</v>
      </c>
      <c r="GF16" s="6" t="s">
        <v>178</v>
      </c>
      <c r="GG16" s="6" t="s">
        <v>178</v>
      </c>
      <c r="GH16" s="6" t="s">
        <v>178</v>
      </c>
      <c r="GI16" s="6" t="s">
        <v>178</v>
      </c>
      <c r="GJ16" s="6" t="s">
        <v>178</v>
      </c>
      <c r="GK16" s="6" t="s">
        <v>178</v>
      </c>
      <c r="GL16" s="6" t="s">
        <v>178</v>
      </c>
      <c r="GM16" s="6">
        <v>8.9864804611541178</v>
      </c>
      <c r="GN16" s="6">
        <v>9.3397643562650075</v>
      </c>
      <c r="GO16" s="6">
        <v>9.1240489271020113</v>
      </c>
      <c r="GP16" s="6">
        <v>8.9428309866934299</v>
      </c>
      <c r="GQ16" s="6">
        <v>8.8675682658565442</v>
      </c>
      <c r="GR16" s="6">
        <v>8.6278385449319046</v>
      </c>
      <c r="GS16" s="6">
        <v>8.3448071583648247</v>
      </c>
      <c r="GT16" s="6">
        <v>8.2222426336962506</v>
      </c>
      <c r="GU16" s="6">
        <v>8.1405774546982315</v>
      </c>
      <c r="GV16" s="6">
        <v>7.7270770287980799</v>
      </c>
      <c r="GW16" s="6">
        <v>7.8730123917586008</v>
      </c>
      <c r="GX16" s="6">
        <v>7.0446287255993507</v>
      </c>
      <c r="GY16" s="6">
        <v>6.4664842371631357</v>
      </c>
      <c r="GZ16" s="6">
        <v>6.3159880924119509</v>
      </c>
      <c r="HA16" s="6">
        <v>6.0015049152057074</v>
      </c>
      <c r="HB16" s="6">
        <v>6.0560493640868822</v>
      </c>
      <c r="HC16" s="6">
        <v>6.0940540215187697</v>
      </c>
      <c r="HD16" s="6">
        <v>6.1143093820779049</v>
      </c>
      <c r="HE16" s="6">
        <v>4.9691092196437401</v>
      </c>
      <c r="HF16" s="6">
        <v>4.7879925480582504</v>
      </c>
      <c r="HG16" s="6" t="s">
        <v>178</v>
      </c>
      <c r="HH16" s="6" t="s">
        <v>178</v>
      </c>
      <c r="HI16" s="6" t="s">
        <v>178</v>
      </c>
      <c r="HJ16" s="6" t="s">
        <v>178</v>
      </c>
      <c r="HK16" s="6" t="s">
        <v>178</v>
      </c>
      <c r="HL16" s="6" t="s">
        <v>178</v>
      </c>
      <c r="HM16" s="6" t="s">
        <v>178</v>
      </c>
      <c r="HN16" s="6" t="s">
        <v>178</v>
      </c>
      <c r="HO16" s="6" t="s">
        <v>178</v>
      </c>
      <c r="HP16" s="6" t="s">
        <v>178</v>
      </c>
      <c r="HQ16" s="6" t="s">
        <v>178</v>
      </c>
      <c r="HR16" s="6" t="s">
        <v>178</v>
      </c>
      <c r="HS16" s="5">
        <v>345064</v>
      </c>
      <c r="HT16" s="5">
        <v>340308</v>
      </c>
      <c r="HU16" s="5">
        <v>334848</v>
      </c>
      <c r="HV16" s="5">
        <v>330699</v>
      </c>
      <c r="HW16" s="5">
        <v>329874</v>
      </c>
      <c r="HX16" s="5">
        <v>324188</v>
      </c>
      <c r="HY16" s="5">
        <v>321098</v>
      </c>
      <c r="HZ16" s="5">
        <v>318692</v>
      </c>
      <c r="IA16" s="5">
        <v>316763</v>
      </c>
      <c r="IB16" s="5">
        <v>315282</v>
      </c>
      <c r="IC16" s="5">
        <v>313884</v>
      </c>
      <c r="ID16" s="5">
        <v>311381</v>
      </c>
      <c r="IE16" s="5">
        <v>306737</v>
      </c>
      <c r="IF16" s="5">
        <v>300940</v>
      </c>
      <c r="IG16" s="5">
        <v>294036</v>
      </c>
      <c r="IH16" s="5">
        <v>288422</v>
      </c>
      <c r="II16" s="5">
        <v>283497</v>
      </c>
      <c r="IJ16" s="5">
        <v>279735</v>
      </c>
      <c r="IK16" s="5">
        <v>276846</v>
      </c>
      <c r="IL16" s="5">
        <v>273219</v>
      </c>
      <c r="IM16" s="5">
        <v>270013</v>
      </c>
      <c r="IN16" s="5">
        <v>265891</v>
      </c>
      <c r="IO16" s="5">
        <v>261873</v>
      </c>
      <c r="IP16" s="5">
        <v>257725</v>
      </c>
      <c r="IQ16" s="5">
        <v>253363</v>
      </c>
      <c r="IR16" s="5">
        <v>239733</v>
      </c>
      <c r="IS16" s="5">
        <v>233795</v>
      </c>
      <c r="IT16" s="5">
        <v>227576</v>
      </c>
      <c r="IU16" s="5">
        <v>223364</v>
      </c>
      <c r="IV16" s="5">
        <v>219968</v>
      </c>
      <c r="IW16" s="5">
        <v>217164</v>
      </c>
      <c r="IX16" s="5">
        <v>215610</v>
      </c>
      <c r="IY16" s="5">
        <v>390059</v>
      </c>
      <c r="IZ16" s="5">
        <v>384976</v>
      </c>
      <c r="JA16" s="5">
        <v>379027</v>
      </c>
      <c r="JB16" s="5">
        <v>374507</v>
      </c>
      <c r="JC16" s="5">
        <v>373614</v>
      </c>
      <c r="JD16" s="5">
        <v>367195</v>
      </c>
      <c r="JE16" s="5">
        <v>363312</v>
      </c>
      <c r="JF16" s="5">
        <v>360553</v>
      </c>
      <c r="JG16" s="5">
        <v>358303</v>
      </c>
      <c r="JH16" s="5">
        <v>356682</v>
      </c>
      <c r="JI16" s="5">
        <v>355078</v>
      </c>
      <c r="JJ16" s="5">
        <v>352352</v>
      </c>
      <c r="JK16" s="5">
        <v>347097</v>
      </c>
      <c r="JL16" s="5">
        <v>340732</v>
      </c>
      <c r="JM16" s="5">
        <v>333214</v>
      </c>
      <c r="JN16" s="5">
        <v>327049</v>
      </c>
      <c r="JO16" s="5">
        <v>321678</v>
      </c>
      <c r="JP16" s="5">
        <v>317548</v>
      </c>
      <c r="JQ16" s="5">
        <v>314197</v>
      </c>
      <c r="JR16" s="5">
        <v>309986</v>
      </c>
      <c r="JS16" s="5">
        <v>306527</v>
      </c>
      <c r="JT16" s="5">
        <v>301905</v>
      </c>
      <c r="JU16" s="5">
        <v>297123</v>
      </c>
      <c r="JV16" s="5">
        <v>292310</v>
      </c>
      <c r="JW16" s="5">
        <v>287101</v>
      </c>
      <c r="JX16" s="5">
        <v>270506</v>
      </c>
      <c r="JY16" s="5">
        <v>263785</v>
      </c>
      <c r="JZ16" s="5">
        <v>256675</v>
      </c>
      <c r="KA16" s="5">
        <v>251851</v>
      </c>
      <c r="KB16" s="5">
        <v>247880</v>
      </c>
      <c r="KC16" s="5">
        <v>244538</v>
      </c>
      <c r="KD16" s="5">
        <v>242665</v>
      </c>
    </row>
    <row r="17" spans="1:290" x14ac:dyDescent="0.3">
      <c r="A17" s="1" t="s">
        <v>11</v>
      </c>
      <c r="B17" s="2">
        <v>4007784</v>
      </c>
      <c r="C17" s="5">
        <v>12712556</v>
      </c>
      <c r="D17" s="5">
        <v>12948408</v>
      </c>
      <c r="E17" s="5">
        <v>12093865</v>
      </c>
      <c r="F17" s="5">
        <v>12739596</v>
      </c>
      <c r="G17" s="5">
        <v>12598151</v>
      </c>
      <c r="H17" s="5">
        <v>12973978</v>
      </c>
      <c r="I17" s="5">
        <v>13076756</v>
      </c>
      <c r="J17" s="5">
        <v>12719360</v>
      </c>
      <c r="K17" s="5">
        <v>12651762</v>
      </c>
      <c r="L17" s="5">
        <v>13834456</v>
      </c>
      <c r="M17" s="5">
        <v>12850548</v>
      </c>
      <c r="N17" s="5">
        <v>13022459</v>
      </c>
      <c r="O17" s="5">
        <v>13364615</v>
      </c>
      <c r="P17" s="5">
        <v>12885949</v>
      </c>
      <c r="Q17" s="5">
        <v>13761685</v>
      </c>
      <c r="R17" s="5">
        <v>13313170</v>
      </c>
      <c r="S17" s="5">
        <v>12753948</v>
      </c>
      <c r="T17" s="5">
        <v>12651680</v>
      </c>
      <c r="U17" s="5">
        <v>11714037</v>
      </c>
      <c r="V17" s="5">
        <v>11674597</v>
      </c>
      <c r="W17" s="5">
        <v>11349276</v>
      </c>
      <c r="X17" s="5">
        <v>10965145</v>
      </c>
      <c r="Y17" s="5">
        <v>10805530</v>
      </c>
      <c r="Z17" s="5">
        <v>11243206</v>
      </c>
      <c r="AA17" s="5">
        <v>10966180</v>
      </c>
      <c r="AB17" s="5">
        <v>10669595</v>
      </c>
      <c r="AC17" s="5">
        <v>10614235</v>
      </c>
      <c r="AD17" s="5">
        <v>9677272</v>
      </c>
      <c r="AE17" s="5">
        <v>10049623</v>
      </c>
      <c r="AF17" s="5">
        <v>9417504</v>
      </c>
      <c r="AG17" s="5">
        <v>9450984</v>
      </c>
      <c r="AH17" s="5">
        <v>9196433</v>
      </c>
      <c r="AI17" s="5">
        <v>29683784</v>
      </c>
      <c r="AJ17" s="5">
        <v>30223770</v>
      </c>
      <c r="AK17" s="5">
        <v>28970770</v>
      </c>
      <c r="AL17" s="5">
        <v>30019586</v>
      </c>
      <c r="AM17" s="5">
        <v>30304293</v>
      </c>
      <c r="AN17" s="5">
        <v>30562078</v>
      </c>
      <c r="AO17" s="5">
        <v>30767778</v>
      </c>
      <c r="AP17" s="5">
        <v>30993938</v>
      </c>
      <c r="AQ17" s="5">
        <v>31808754</v>
      </c>
      <c r="AR17" s="5">
        <v>32864415</v>
      </c>
      <c r="AS17" s="5">
        <v>31576198</v>
      </c>
      <c r="AT17" s="5">
        <v>31962976</v>
      </c>
      <c r="AU17" s="5">
        <v>33112456</v>
      </c>
      <c r="AV17" s="5">
        <v>32057633</v>
      </c>
      <c r="AW17" s="5">
        <v>33312070</v>
      </c>
      <c r="AX17" s="5">
        <v>32356558</v>
      </c>
      <c r="AY17" s="5">
        <v>32008723</v>
      </c>
      <c r="AZ17" s="5">
        <v>31729169</v>
      </c>
      <c r="BA17" s="5">
        <v>30306138</v>
      </c>
      <c r="BB17" s="5">
        <v>30193096</v>
      </c>
      <c r="BC17" s="5">
        <v>29264078</v>
      </c>
      <c r="BD17" s="5">
        <v>28766637</v>
      </c>
      <c r="BE17" s="5">
        <v>28098537</v>
      </c>
      <c r="BF17" s="5">
        <v>28429686</v>
      </c>
      <c r="BG17" s="5">
        <v>28191647</v>
      </c>
      <c r="BH17" s="5">
        <v>27453754</v>
      </c>
      <c r="BI17" s="5">
        <v>26771872</v>
      </c>
      <c r="BJ17" s="5">
        <v>25131505</v>
      </c>
      <c r="BK17" s="5">
        <v>25452904</v>
      </c>
      <c r="BL17" s="5">
        <v>24620078</v>
      </c>
      <c r="BM17" s="5">
        <v>24791062</v>
      </c>
      <c r="BN17" s="5">
        <v>23980702</v>
      </c>
      <c r="BO17" s="5">
        <v>29683784</v>
      </c>
      <c r="BP17" s="5">
        <v>30223770</v>
      </c>
      <c r="BQ17" s="5">
        <v>28970770</v>
      </c>
      <c r="BR17" s="5">
        <v>30019586</v>
      </c>
      <c r="BS17" s="5">
        <v>30304293</v>
      </c>
      <c r="BT17" s="5">
        <v>30562078</v>
      </c>
      <c r="BU17" s="5">
        <v>30767778</v>
      </c>
      <c r="BV17" s="5">
        <v>30993938</v>
      </c>
      <c r="BW17" s="5">
        <v>31808754</v>
      </c>
      <c r="BX17" s="5">
        <v>32864415</v>
      </c>
      <c r="BY17" s="5">
        <v>31576198</v>
      </c>
      <c r="BZ17" s="5">
        <v>31962976</v>
      </c>
      <c r="CA17" s="5">
        <v>33112456</v>
      </c>
      <c r="CB17" s="5">
        <v>32057633</v>
      </c>
      <c r="CC17" s="5">
        <v>33312070</v>
      </c>
      <c r="CD17" s="5">
        <v>32356558</v>
      </c>
      <c r="CE17" s="5">
        <v>32008723</v>
      </c>
      <c r="CF17" s="5">
        <v>31729169</v>
      </c>
      <c r="CG17" s="5">
        <v>30306138</v>
      </c>
      <c r="CH17" s="5">
        <v>32257458</v>
      </c>
      <c r="CI17" s="5">
        <v>34048817</v>
      </c>
      <c r="CJ17" s="5">
        <v>34221193</v>
      </c>
      <c r="CK17" s="5">
        <v>34322783</v>
      </c>
      <c r="CL17" s="5">
        <v>36009720</v>
      </c>
      <c r="CM17" s="5">
        <v>36340918</v>
      </c>
      <c r="CN17" s="5">
        <v>33137538</v>
      </c>
      <c r="CO17" s="5">
        <v>30920937</v>
      </c>
      <c r="CP17" s="5">
        <v>28310913</v>
      </c>
      <c r="CQ17" s="5">
        <v>26619375</v>
      </c>
      <c r="CR17" s="5">
        <v>24620078</v>
      </c>
      <c r="CS17" s="5">
        <v>24791062</v>
      </c>
      <c r="CT17" s="5">
        <v>23980702</v>
      </c>
      <c r="CU17" s="6">
        <v>12.251246718436491</v>
      </c>
      <c r="CV17" s="6">
        <v>12.624713868457111</v>
      </c>
      <c r="CW17" s="6">
        <v>14.11971283766786</v>
      </c>
      <c r="CX17" s="6">
        <v>14.72572600998669</v>
      </c>
      <c r="CY17" s="6">
        <v>14.165785209086181</v>
      </c>
      <c r="CZ17" s="6">
        <v>13.70972249368692</v>
      </c>
      <c r="DA17" s="6">
        <v>13.81135193818678</v>
      </c>
      <c r="DB17" s="6">
        <v>13.18492757374052</v>
      </c>
      <c r="DC17" s="6">
        <v>13.7617618567519</v>
      </c>
      <c r="DD17" s="6">
        <v>14.651417233890729</v>
      </c>
      <c r="DE17" s="6">
        <v>15.78682935669138</v>
      </c>
      <c r="DF17" s="6">
        <v>14.774713111619629</v>
      </c>
      <c r="DG17" s="6">
        <v>11.604042289545591</v>
      </c>
      <c r="DH17" s="6">
        <v>8.5209928741781997</v>
      </c>
      <c r="DI17" s="6">
        <v>7.7508561347036098</v>
      </c>
      <c r="DJ17" s="6">
        <v>7.63016569273986</v>
      </c>
      <c r="DK17" s="6">
        <v>7.9195428770464398</v>
      </c>
      <c r="DL17" s="6">
        <v>7.7992423891937097</v>
      </c>
      <c r="DM17" s="6">
        <v>7.5572181385187003</v>
      </c>
      <c r="DN17" s="6">
        <v>7.90220334894786</v>
      </c>
      <c r="DO17" s="6" t="s">
        <v>178</v>
      </c>
      <c r="DP17" s="6" t="s">
        <v>178</v>
      </c>
      <c r="DQ17" s="6" t="s">
        <v>178</v>
      </c>
      <c r="DR17" s="6" t="s">
        <v>178</v>
      </c>
      <c r="DS17" s="6" t="s">
        <v>178</v>
      </c>
      <c r="DT17" s="6" t="s">
        <v>178</v>
      </c>
      <c r="DU17" s="6" t="s">
        <v>178</v>
      </c>
      <c r="DV17" s="6" t="s">
        <v>178</v>
      </c>
      <c r="DW17" s="6" t="s">
        <v>178</v>
      </c>
      <c r="DX17" s="6" t="s">
        <v>178</v>
      </c>
      <c r="DY17" s="6" t="s">
        <v>178</v>
      </c>
      <c r="DZ17" s="6" t="s">
        <v>178</v>
      </c>
      <c r="EA17" s="6">
        <v>12.03926125564408</v>
      </c>
      <c r="EB17" s="6">
        <v>12.37513381886586</v>
      </c>
      <c r="EC17" s="6">
        <v>13.64287315095711</v>
      </c>
      <c r="ED17" s="6">
        <v>14.16054417093819</v>
      </c>
      <c r="EE17" s="6">
        <v>13.85848317854877</v>
      </c>
      <c r="EF17" s="6">
        <v>13.403637593491689</v>
      </c>
      <c r="EG17" s="6">
        <v>13.432815618264749</v>
      </c>
      <c r="EH17" s="6">
        <v>12.751818096005509</v>
      </c>
      <c r="EI17" s="6">
        <v>13.248265195610809</v>
      </c>
      <c r="EJ17" s="6">
        <v>14.123180641686821</v>
      </c>
      <c r="EK17" s="6">
        <v>15.16162034953669</v>
      </c>
      <c r="EL17" s="6">
        <v>14.86292109040914</v>
      </c>
      <c r="EM17" s="6">
        <v>11.995885827178149</v>
      </c>
      <c r="EN17" s="6">
        <v>9.5484850064348503</v>
      </c>
      <c r="EO17" s="6">
        <v>8.2868453999447294</v>
      </c>
      <c r="EP17" s="6">
        <v>7.5618160270736103</v>
      </c>
      <c r="EQ17" s="6">
        <v>6.3949637948269098</v>
      </c>
      <c r="ER17" s="6">
        <v>5.8885626661070098</v>
      </c>
      <c r="ES17" s="6">
        <v>6.64661646438313</v>
      </c>
      <c r="ET17" s="6">
        <v>6.8009040456247201</v>
      </c>
      <c r="EU17" s="6" t="s">
        <v>178</v>
      </c>
      <c r="EV17" s="6" t="s">
        <v>178</v>
      </c>
      <c r="EW17" s="6" t="s">
        <v>178</v>
      </c>
      <c r="EX17" s="6" t="s">
        <v>178</v>
      </c>
      <c r="EY17" s="6" t="s">
        <v>178</v>
      </c>
      <c r="EZ17" s="6" t="s">
        <v>178</v>
      </c>
      <c r="FA17" s="6" t="s">
        <v>178</v>
      </c>
      <c r="FB17" s="6" t="s">
        <v>178</v>
      </c>
      <c r="FC17" s="6" t="s">
        <v>178</v>
      </c>
      <c r="FD17" s="6" t="s">
        <v>178</v>
      </c>
      <c r="FE17" s="6" t="s">
        <v>178</v>
      </c>
      <c r="FF17" s="6" t="s">
        <v>178</v>
      </c>
      <c r="FG17" s="6" t="s">
        <v>178</v>
      </c>
      <c r="FH17" s="6">
        <v>10.613034436356964</v>
      </c>
      <c r="FI17" s="6">
        <v>11.809602259394062</v>
      </c>
      <c r="FJ17" s="6">
        <v>12.196972337270351</v>
      </c>
      <c r="FK17" s="6">
        <v>11.49903573158984</v>
      </c>
      <c r="FL17" s="6">
        <v>10.823664814009641</v>
      </c>
      <c r="FM17" s="6">
        <v>10.733885376464928</v>
      </c>
      <c r="FN17" s="6">
        <v>10.651675033046079</v>
      </c>
      <c r="FO17" s="6">
        <v>11.549764918156868</v>
      </c>
      <c r="FP17" s="6">
        <v>13.420903575825461</v>
      </c>
      <c r="FQ17" s="6">
        <v>15.355812063423286</v>
      </c>
      <c r="FR17" s="6">
        <v>14.468485298709261</v>
      </c>
      <c r="FS17" s="6">
        <v>11.33532840265133</v>
      </c>
      <c r="FT17" s="6">
        <v>8.4651429242813236</v>
      </c>
      <c r="FU17" s="6">
        <v>7.7506171637284318</v>
      </c>
      <c r="FV17" s="6">
        <v>7.6301656927398636</v>
      </c>
      <c r="FW17" s="6">
        <v>7.9195061402793021</v>
      </c>
      <c r="FX17" s="6">
        <v>7.7991907984823854</v>
      </c>
      <c r="FY17" s="6">
        <v>7.5571384997332691</v>
      </c>
      <c r="FZ17" s="6">
        <v>7.9021999645897836</v>
      </c>
      <c r="GA17" s="6" t="s">
        <v>178</v>
      </c>
      <c r="GB17" s="6" t="s">
        <v>178</v>
      </c>
      <c r="GC17" s="6" t="s">
        <v>178</v>
      </c>
      <c r="GD17" s="6" t="s">
        <v>178</v>
      </c>
      <c r="GE17" s="6" t="s">
        <v>178</v>
      </c>
      <c r="GF17" s="6" t="s">
        <v>178</v>
      </c>
      <c r="GG17" s="6" t="s">
        <v>178</v>
      </c>
      <c r="GH17" s="6" t="s">
        <v>178</v>
      </c>
      <c r="GI17" s="6" t="s">
        <v>178</v>
      </c>
      <c r="GJ17" s="6" t="s">
        <v>178</v>
      </c>
      <c r="GK17" s="6" t="s">
        <v>178</v>
      </c>
      <c r="GL17" s="6" t="s">
        <v>178</v>
      </c>
      <c r="GM17" s="6">
        <v>12.039261255644083</v>
      </c>
      <c r="GN17" s="6">
        <v>6.9113716426300105</v>
      </c>
      <c r="GO17" s="6">
        <v>7.5065809443906319</v>
      </c>
      <c r="GP17" s="6">
        <v>7.7126710637291582</v>
      </c>
      <c r="GQ17" s="6">
        <v>7.336102269863142</v>
      </c>
      <c r="GR17" s="6">
        <v>7.1917288616570314</v>
      </c>
      <c r="GS17" s="6">
        <v>6.9278385978993997</v>
      </c>
      <c r="GT17" s="6">
        <v>6.5354451052223403</v>
      </c>
      <c r="GU17" s="6">
        <v>6.8382087522195931</v>
      </c>
      <c r="GV17" s="6">
        <v>7.9962843700788335</v>
      </c>
      <c r="GW17" s="6">
        <v>8.8960206322502984</v>
      </c>
      <c r="GX17" s="6">
        <v>8.6640524336657521</v>
      </c>
      <c r="GY17" s="6">
        <v>7.1535044093376827</v>
      </c>
      <c r="GZ17" s="6">
        <v>6.3841768979013516</v>
      </c>
      <c r="HA17" s="6">
        <v>5.9349131697575306</v>
      </c>
      <c r="HB17" s="6">
        <v>5.9243876952428716</v>
      </c>
      <c r="HC17" s="6">
        <v>5.5505630650212181</v>
      </c>
      <c r="HD17" s="6">
        <v>5.4002999755348648</v>
      </c>
      <c r="HE17" s="6">
        <v>6.6204214677707025</v>
      </c>
      <c r="HF17" s="6">
        <v>6.7975175516945994</v>
      </c>
      <c r="HG17" s="6" t="s">
        <v>178</v>
      </c>
      <c r="HH17" s="6" t="s">
        <v>178</v>
      </c>
      <c r="HI17" s="6" t="s">
        <v>178</v>
      </c>
      <c r="HJ17" s="6" t="s">
        <v>178</v>
      </c>
      <c r="HK17" s="6" t="s">
        <v>178</v>
      </c>
      <c r="HL17" s="6" t="s">
        <v>178</v>
      </c>
      <c r="HM17" s="6" t="s">
        <v>178</v>
      </c>
      <c r="HN17" s="6" t="s">
        <v>178</v>
      </c>
      <c r="HO17" s="6" t="s">
        <v>178</v>
      </c>
      <c r="HP17" s="6" t="s">
        <v>178</v>
      </c>
      <c r="HQ17" s="6" t="s">
        <v>178</v>
      </c>
      <c r="HR17" s="6" t="s">
        <v>178</v>
      </c>
      <c r="HS17" s="5">
        <v>1172808</v>
      </c>
      <c r="HT17" s="5">
        <v>1164647</v>
      </c>
      <c r="HU17" s="5">
        <v>1155396</v>
      </c>
      <c r="HV17" s="5">
        <v>1143870</v>
      </c>
      <c r="HW17" s="5">
        <v>1132934</v>
      </c>
      <c r="HX17" s="5">
        <v>1123951</v>
      </c>
      <c r="HY17" s="5">
        <v>1118769</v>
      </c>
      <c r="HZ17" s="5">
        <v>1115939</v>
      </c>
      <c r="IA17" s="5">
        <v>1116033</v>
      </c>
      <c r="IB17" s="5">
        <v>1113099</v>
      </c>
      <c r="IC17" s="5">
        <v>1111218</v>
      </c>
      <c r="ID17" s="5">
        <v>1106614</v>
      </c>
      <c r="IE17" s="5">
        <v>1099655</v>
      </c>
      <c r="IF17" s="5">
        <v>1089099</v>
      </c>
      <c r="IG17" s="5">
        <v>1079086</v>
      </c>
      <c r="IH17" s="5">
        <v>1068791</v>
      </c>
      <c r="II17" s="5">
        <v>1058367</v>
      </c>
      <c r="IJ17" s="5">
        <v>1046686</v>
      </c>
      <c r="IK17" s="5">
        <v>1038144</v>
      </c>
      <c r="IL17" s="5">
        <v>1028519</v>
      </c>
      <c r="IM17" s="5">
        <v>1014380</v>
      </c>
      <c r="IN17" s="5">
        <v>1005995</v>
      </c>
      <c r="IO17" s="5">
        <v>999210</v>
      </c>
      <c r="IP17" s="5">
        <v>992051</v>
      </c>
      <c r="IQ17" s="5">
        <v>984254</v>
      </c>
      <c r="IR17" s="5">
        <v>974058</v>
      </c>
      <c r="IS17" s="5">
        <v>962074</v>
      </c>
      <c r="IT17" s="5">
        <v>949258</v>
      </c>
      <c r="IU17" s="5">
        <v>934966</v>
      </c>
      <c r="IV17" s="5">
        <v>922455</v>
      </c>
      <c r="IW17" s="5">
        <v>905448</v>
      </c>
      <c r="IX17" s="5">
        <v>887486</v>
      </c>
      <c r="IY17" s="5">
        <v>1299421</v>
      </c>
      <c r="IZ17" s="5">
        <v>1282599</v>
      </c>
      <c r="JA17" s="5">
        <v>1281044</v>
      </c>
      <c r="JB17" s="5">
        <v>1268995</v>
      </c>
      <c r="JC17" s="5">
        <v>1257765</v>
      </c>
      <c r="JD17" s="5">
        <v>1248747</v>
      </c>
      <c r="JE17" s="5">
        <v>1243697</v>
      </c>
      <c r="JF17" s="5">
        <v>1240986</v>
      </c>
      <c r="JG17" s="5">
        <v>1240291</v>
      </c>
      <c r="JH17" s="5">
        <v>1236939</v>
      </c>
      <c r="JI17" s="5">
        <v>1234644</v>
      </c>
      <c r="JJ17" s="5">
        <v>1229181</v>
      </c>
      <c r="JK17" s="5">
        <v>1221284</v>
      </c>
      <c r="JL17" s="5">
        <v>1209559</v>
      </c>
      <c r="JM17" s="5">
        <v>1198259</v>
      </c>
      <c r="JN17" s="5">
        <v>1186350</v>
      </c>
      <c r="JO17" s="5">
        <v>1174278</v>
      </c>
      <c r="JP17" s="5">
        <v>1162033</v>
      </c>
      <c r="JQ17" s="5">
        <v>1153343</v>
      </c>
      <c r="JR17" s="5">
        <v>1140309</v>
      </c>
      <c r="JS17" s="5">
        <v>1126035</v>
      </c>
      <c r="JT17" s="5">
        <v>1116652</v>
      </c>
      <c r="JU17" s="5">
        <v>1108872</v>
      </c>
      <c r="JV17" s="5">
        <v>1100208</v>
      </c>
      <c r="JW17" s="5">
        <v>1090970</v>
      </c>
      <c r="JX17" s="5">
        <v>1079299</v>
      </c>
      <c r="JY17" s="5">
        <v>1066095</v>
      </c>
      <c r="JZ17" s="5">
        <v>1052088</v>
      </c>
      <c r="KA17" s="5">
        <v>1036072</v>
      </c>
      <c r="KB17" s="5">
        <v>1022038</v>
      </c>
      <c r="KC17" s="5">
        <v>1002418</v>
      </c>
      <c r="KD17" s="5">
        <v>981242</v>
      </c>
    </row>
    <row r="18" spans="1:290" x14ac:dyDescent="0.3">
      <c r="A18" s="1" t="s">
        <v>12</v>
      </c>
      <c r="B18" s="2">
        <v>4215172</v>
      </c>
      <c r="C18" s="5">
        <v>617002</v>
      </c>
      <c r="D18" s="5">
        <v>640564</v>
      </c>
      <c r="E18" s="5">
        <v>607593</v>
      </c>
      <c r="F18" s="5">
        <v>616706</v>
      </c>
      <c r="G18" s="5">
        <v>621109</v>
      </c>
      <c r="H18" s="5">
        <v>598871</v>
      </c>
      <c r="I18" s="5">
        <v>619857</v>
      </c>
      <c r="J18" s="5">
        <v>614521</v>
      </c>
      <c r="K18" s="5">
        <v>629752</v>
      </c>
      <c r="L18" s="5">
        <v>601707</v>
      </c>
      <c r="M18" s="5">
        <v>589524</v>
      </c>
      <c r="N18" s="5">
        <v>284294</v>
      </c>
      <c r="O18" s="5" t="s">
        <v>178</v>
      </c>
      <c r="P18" s="5" t="s">
        <v>178</v>
      </c>
      <c r="Q18" s="5" t="s">
        <v>178</v>
      </c>
      <c r="R18" s="5" t="s">
        <v>178</v>
      </c>
      <c r="S18" s="5" t="s">
        <v>178</v>
      </c>
      <c r="T18" s="5" t="s">
        <v>178</v>
      </c>
      <c r="U18" s="5" t="s">
        <v>178</v>
      </c>
      <c r="V18" s="5" t="s">
        <v>178</v>
      </c>
      <c r="W18" s="5" t="s">
        <v>178</v>
      </c>
      <c r="X18" s="5" t="s">
        <v>178</v>
      </c>
      <c r="Y18" s="5" t="s">
        <v>178</v>
      </c>
      <c r="Z18" s="5" t="s">
        <v>178</v>
      </c>
      <c r="AA18" s="5" t="s">
        <v>178</v>
      </c>
      <c r="AB18" s="5" t="s">
        <v>178</v>
      </c>
      <c r="AC18" s="5" t="s">
        <v>178</v>
      </c>
      <c r="AD18" s="5" t="s">
        <v>178</v>
      </c>
      <c r="AE18" s="5" t="s">
        <v>178</v>
      </c>
      <c r="AF18" s="5" t="s">
        <v>178</v>
      </c>
      <c r="AG18" s="5" t="s">
        <v>178</v>
      </c>
      <c r="AH18" s="5" t="s">
        <v>178</v>
      </c>
      <c r="AI18" s="5">
        <v>1954359</v>
      </c>
      <c r="AJ18" s="5">
        <v>1969683</v>
      </c>
      <c r="AK18" s="5">
        <v>1901235</v>
      </c>
      <c r="AL18" s="5">
        <v>1923650</v>
      </c>
      <c r="AM18" s="5">
        <v>1918199</v>
      </c>
      <c r="AN18" s="5">
        <v>1838380</v>
      </c>
      <c r="AO18" s="5">
        <v>1809294</v>
      </c>
      <c r="AP18" s="5">
        <v>1817707</v>
      </c>
      <c r="AQ18" s="5">
        <v>1827994</v>
      </c>
      <c r="AR18" s="5">
        <v>1742381</v>
      </c>
      <c r="AS18" s="5">
        <v>1745915</v>
      </c>
      <c r="AT18" s="5">
        <v>870122</v>
      </c>
      <c r="AU18" s="5" t="s">
        <v>178</v>
      </c>
      <c r="AV18" s="5" t="s">
        <v>178</v>
      </c>
      <c r="AW18" s="5" t="s">
        <v>178</v>
      </c>
      <c r="AX18" s="5" t="s">
        <v>178</v>
      </c>
      <c r="AY18" s="5" t="s">
        <v>178</v>
      </c>
      <c r="AZ18" s="5" t="s">
        <v>178</v>
      </c>
      <c r="BA18" s="5" t="s">
        <v>178</v>
      </c>
      <c r="BB18" s="5" t="s">
        <v>178</v>
      </c>
      <c r="BC18" s="5" t="s">
        <v>178</v>
      </c>
      <c r="BD18" s="5" t="s">
        <v>178</v>
      </c>
      <c r="BE18" s="5" t="s">
        <v>178</v>
      </c>
      <c r="BF18" s="5" t="s">
        <v>178</v>
      </c>
      <c r="BG18" s="5" t="s">
        <v>178</v>
      </c>
      <c r="BH18" s="5" t="s">
        <v>178</v>
      </c>
      <c r="BI18" s="5" t="s">
        <v>178</v>
      </c>
      <c r="BJ18" s="5" t="s">
        <v>178</v>
      </c>
      <c r="BK18" s="5" t="s">
        <v>178</v>
      </c>
      <c r="BL18" s="5" t="s">
        <v>178</v>
      </c>
      <c r="BM18" s="5" t="s">
        <v>178</v>
      </c>
      <c r="BN18" s="5" t="s">
        <v>178</v>
      </c>
      <c r="BO18" s="5">
        <v>2053128</v>
      </c>
      <c r="BP18" s="5">
        <v>2005560</v>
      </c>
      <c r="BQ18" s="5">
        <v>1932972</v>
      </c>
      <c r="BR18" s="5">
        <v>1985177</v>
      </c>
      <c r="BS18" s="5">
        <v>1959505</v>
      </c>
      <c r="BT18" s="5">
        <v>1957695</v>
      </c>
      <c r="BU18" s="5">
        <v>2028643</v>
      </c>
      <c r="BV18" s="5">
        <v>1978137</v>
      </c>
      <c r="BW18" s="5">
        <v>2110923</v>
      </c>
      <c r="BX18" s="5">
        <v>2103168</v>
      </c>
      <c r="BY18" s="5">
        <v>2119410</v>
      </c>
      <c r="BZ18" s="5">
        <v>1100457</v>
      </c>
      <c r="CA18" s="5" t="s">
        <v>178</v>
      </c>
      <c r="CB18" s="5" t="s">
        <v>178</v>
      </c>
      <c r="CC18" s="5" t="s">
        <v>178</v>
      </c>
      <c r="CD18" s="5" t="s">
        <v>178</v>
      </c>
      <c r="CE18" s="5" t="s">
        <v>178</v>
      </c>
      <c r="CF18" s="5" t="s">
        <v>178</v>
      </c>
      <c r="CG18" s="5" t="s">
        <v>178</v>
      </c>
      <c r="CH18" s="5" t="s">
        <v>178</v>
      </c>
      <c r="CI18" s="5" t="s">
        <v>178</v>
      </c>
      <c r="CJ18" s="5" t="s">
        <v>178</v>
      </c>
      <c r="CK18" s="5" t="s">
        <v>178</v>
      </c>
      <c r="CL18" s="5" t="s">
        <v>178</v>
      </c>
      <c r="CM18" s="5" t="s">
        <v>178</v>
      </c>
      <c r="CN18" s="5" t="s">
        <v>178</v>
      </c>
      <c r="CO18" s="5" t="s">
        <v>178</v>
      </c>
      <c r="CP18" s="5" t="s">
        <v>178</v>
      </c>
      <c r="CQ18" s="5" t="s">
        <v>178</v>
      </c>
      <c r="CR18" s="5" t="s">
        <v>178</v>
      </c>
      <c r="CS18" s="5" t="s">
        <v>178</v>
      </c>
      <c r="CT18" s="5" t="s">
        <v>178</v>
      </c>
      <c r="CU18" s="6" t="s">
        <v>178</v>
      </c>
      <c r="CV18" s="6">
        <v>16.179335710405201</v>
      </c>
      <c r="CW18" s="6">
        <v>16.05153449759954</v>
      </c>
      <c r="CX18" s="6">
        <v>15.742995852156451</v>
      </c>
      <c r="CY18" s="6">
        <v>15.6845255824662</v>
      </c>
      <c r="CZ18" s="6">
        <v>12.634596419676731</v>
      </c>
      <c r="DA18" s="6">
        <v>15.545130006028</v>
      </c>
      <c r="DB18" s="6">
        <v>16.271849704881831</v>
      </c>
      <c r="DC18" s="6">
        <v>13.62512076078507</v>
      </c>
      <c r="DD18" s="6">
        <v>12.18612332173522</v>
      </c>
      <c r="DE18" s="6">
        <v>11.28842930906969</v>
      </c>
      <c r="DF18" s="6">
        <v>11.4736856915728</v>
      </c>
      <c r="DG18" s="6" t="s">
        <v>178</v>
      </c>
      <c r="DH18" s="6" t="s">
        <v>178</v>
      </c>
      <c r="DI18" s="6" t="s">
        <v>178</v>
      </c>
      <c r="DJ18" s="6" t="s">
        <v>178</v>
      </c>
      <c r="DK18" s="6" t="s">
        <v>178</v>
      </c>
      <c r="DL18" s="6" t="s">
        <v>178</v>
      </c>
      <c r="DM18" s="6" t="s">
        <v>178</v>
      </c>
      <c r="DN18" s="6" t="s">
        <v>178</v>
      </c>
      <c r="DO18" s="6" t="s">
        <v>178</v>
      </c>
      <c r="DP18" s="6" t="s">
        <v>178</v>
      </c>
      <c r="DQ18" s="6" t="s">
        <v>178</v>
      </c>
      <c r="DR18" s="6" t="s">
        <v>178</v>
      </c>
      <c r="DS18" s="6" t="s">
        <v>178</v>
      </c>
      <c r="DT18" s="6" t="s">
        <v>178</v>
      </c>
      <c r="DU18" s="6" t="s">
        <v>178</v>
      </c>
      <c r="DV18" s="6" t="s">
        <v>178</v>
      </c>
      <c r="DW18" s="6" t="s">
        <v>178</v>
      </c>
      <c r="DX18" s="6" t="s">
        <v>178</v>
      </c>
      <c r="DY18" s="6" t="s">
        <v>178</v>
      </c>
      <c r="DZ18" s="6" t="s">
        <v>178</v>
      </c>
      <c r="EA18" s="6" t="s">
        <v>178</v>
      </c>
      <c r="EB18" s="6">
        <v>12.61548178057078</v>
      </c>
      <c r="EC18" s="6">
        <v>12.93727498178815</v>
      </c>
      <c r="ED18" s="6">
        <v>12.76235281885997</v>
      </c>
      <c r="EE18" s="6">
        <v>12.80492795585859</v>
      </c>
      <c r="EF18" s="6">
        <v>9.4829663786880101</v>
      </c>
      <c r="EG18" s="6">
        <v>12.966558183720259</v>
      </c>
      <c r="EH18" s="6">
        <v>13.728623431468501</v>
      </c>
      <c r="EI18" s="6">
        <v>11.30336086560423</v>
      </c>
      <c r="EJ18" s="6">
        <v>10.04125183997744</v>
      </c>
      <c r="EK18" s="6">
        <v>9.0510706420415605</v>
      </c>
      <c r="EL18" s="6">
        <v>9.1618186874943905</v>
      </c>
      <c r="EM18" s="6" t="s">
        <v>178</v>
      </c>
      <c r="EN18" s="6" t="s">
        <v>178</v>
      </c>
      <c r="EO18" s="6" t="s">
        <v>178</v>
      </c>
      <c r="EP18" s="6" t="s">
        <v>178</v>
      </c>
      <c r="EQ18" s="6" t="s">
        <v>178</v>
      </c>
      <c r="ER18" s="6" t="s">
        <v>178</v>
      </c>
      <c r="ES18" s="6" t="s">
        <v>178</v>
      </c>
      <c r="ET18" s="6" t="s">
        <v>178</v>
      </c>
      <c r="EU18" s="6" t="s">
        <v>178</v>
      </c>
      <c r="EV18" s="6" t="s">
        <v>178</v>
      </c>
      <c r="EW18" s="6" t="s">
        <v>178</v>
      </c>
      <c r="EX18" s="6" t="s">
        <v>178</v>
      </c>
      <c r="EY18" s="6" t="s">
        <v>178</v>
      </c>
      <c r="EZ18" s="6" t="s">
        <v>178</v>
      </c>
      <c r="FA18" s="6" t="s">
        <v>178</v>
      </c>
      <c r="FB18" s="6" t="s">
        <v>178</v>
      </c>
      <c r="FC18" s="6" t="s">
        <v>178</v>
      </c>
      <c r="FD18" s="6" t="s">
        <v>178</v>
      </c>
      <c r="FE18" s="6" t="s">
        <v>178</v>
      </c>
      <c r="FF18" s="6" t="s">
        <v>178</v>
      </c>
      <c r="FG18" s="6" t="s">
        <v>178</v>
      </c>
      <c r="FH18" s="6">
        <v>16.179335710405205</v>
      </c>
      <c r="FI18" s="6">
        <v>16.051534497599544</v>
      </c>
      <c r="FJ18" s="6">
        <v>15.742995852156458</v>
      </c>
      <c r="FK18" s="6">
        <v>15.684525582466202</v>
      </c>
      <c r="FL18" s="6">
        <v>12.634596419676734</v>
      </c>
      <c r="FM18" s="6">
        <v>15.545130006028</v>
      </c>
      <c r="FN18" s="6">
        <v>16.271849704881831</v>
      </c>
      <c r="FO18" s="6">
        <v>13.625120760785078</v>
      </c>
      <c r="FP18" s="6">
        <v>12.186123321735229</v>
      </c>
      <c r="FQ18" s="6">
        <v>11.28842930906969</v>
      </c>
      <c r="FR18" s="6">
        <v>11.473685691572808</v>
      </c>
      <c r="FS18" s="6" t="s">
        <v>178</v>
      </c>
      <c r="FT18" s="6" t="s">
        <v>178</v>
      </c>
      <c r="FU18" s="6" t="s">
        <v>178</v>
      </c>
      <c r="FV18" s="6" t="s">
        <v>178</v>
      </c>
      <c r="FW18" s="6" t="s">
        <v>178</v>
      </c>
      <c r="FX18" s="6" t="s">
        <v>178</v>
      </c>
      <c r="FY18" s="6" t="s">
        <v>178</v>
      </c>
      <c r="FZ18" s="6" t="s">
        <v>178</v>
      </c>
      <c r="GA18" s="6" t="s">
        <v>178</v>
      </c>
      <c r="GB18" s="6" t="s">
        <v>178</v>
      </c>
      <c r="GC18" s="6" t="s">
        <v>178</v>
      </c>
      <c r="GD18" s="6" t="s">
        <v>178</v>
      </c>
      <c r="GE18" s="6" t="s">
        <v>178</v>
      </c>
      <c r="GF18" s="6" t="s">
        <v>178</v>
      </c>
      <c r="GG18" s="6" t="s">
        <v>178</v>
      </c>
      <c r="GH18" s="6" t="s">
        <v>178</v>
      </c>
      <c r="GI18" s="6" t="s">
        <v>178</v>
      </c>
      <c r="GJ18" s="6" t="s">
        <v>178</v>
      </c>
      <c r="GK18" s="6" t="s">
        <v>178</v>
      </c>
      <c r="GL18" s="6" t="s">
        <v>178</v>
      </c>
      <c r="GM18" s="6" t="s">
        <v>178</v>
      </c>
      <c r="GN18" s="6">
        <v>12.615481780570782</v>
      </c>
      <c r="GO18" s="6">
        <v>12.937274981788153</v>
      </c>
      <c r="GP18" s="6">
        <v>12.762352818859979</v>
      </c>
      <c r="GQ18" s="6">
        <v>12.804927955858595</v>
      </c>
      <c r="GR18" s="6">
        <v>9.4829663786880136</v>
      </c>
      <c r="GS18" s="6">
        <v>12.966558183720263</v>
      </c>
      <c r="GT18" s="6">
        <v>13.728623431468508</v>
      </c>
      <c r="GU18" s="6">
        <v>11.303360865604235</v>
      </c>
      <c r="GV18" s="6">
        <v>10.041251839977443</v>
      </c>
      <c r="GW18" s="6">
        <v>9.0510706420415659</v>
      </c>
      <c r="GX18" s="6">
        <v>9.1618186874943977</v>
      </c>
      <c r="GY18" s="6" t="s">
        <v>178</v>
      </c>
      <c r="GZ18" s="6" t="s">
        <v>178</v>
      </c>
      <c r="HA18" s="6" t="s">
        <v>178</v>
      </c>
      <c r="HB18" s="6" t="s">
        <v>178</v>
      </c>
      <c r="HC18" s="6" t="s">
        <v>178</v>
      </c>
      <c r="HD18" s="6" t="s">
        <v>178</v>
      </c>
      <c r="HE18" s="6" t="s">
        <v>178</v>
      </c>
      <c r="HF18" s="6" t="s">
        <v>178</v>
      </c>
      <c r="HG18" s="6" t="s">
        <v>178</v>
      </c>
      <c r="HH18" s="6" t="s">
        <v>178</v>
      </c>
      <c r="HI18" s="6" t="s">
        <v>178</v>
      </c>
      <c r="HJ18" s="6" t="s">
        <v>178</v>
      </c>
      <c r="HK18" s="6" t="s">
        <v>178</v>
      </c>
      <c r="HL18" s="6" t="s">
        <v>178</v>
      </c>
      <c r="HM18" s="6" t="s">
        <v>178</v>
      </c>
      <c r="HN18" s="6" t="s">
        <v>178</v>
      </c>
      <c r="HO18" s="6" t="s">
        <v>178</v>
      </c>
      <c r="HP18" s="6" t="s">
        <v>178</v>
      </c>
      <c r="HQ18" s="6" t="s">
        <v>178</v>
      </c>
      <c r="HR18" s="6" t="s">
        <v>178</v>
      </c>
      <c r="HS18" s="5">
        <v>85525</v>
      </c>
      <c r="HT18" s="5">
        <v>84740</v>
      </c>
      <c r="HU18" s="5">
        <v>84101</v>
      </c>
      <c r="HV18" s="5">
        <v>83540</v>
      </c>
      <c r="HW18" s="5">
        <v>82917</v>
      </c>
      <c r="HX18" s="5">
        <v>82653</v>
      </c>
      <c r="HY18" s="5">
        <v>82169</v>
      </c>
      <c r="HZ18" s="5">
        <v>81928</v>
      </c>
      <c r="IA18" s="5">
        <v>81948</v>
      </c>
      <c r="IB18" s="5">
        <v>81833</v>
      </c>
      <c r="IC18" s="5">
        <v>81549</v>
      </c>
      <c r="ID18" s="5">
        <v>81420</v>
      </c>
      <c r="IE18" s="5" t="s">
        <v>178</v>
      </c>
      <c r="IF18" s="5" t="s">
        <v>178</v>
      </c>
      <c r="IG18" s="5" t="s">
        <v>178</v>
      </c>
      <c r="IH18" s="5" t="s">
        <v>178</v>
      </c>
      <c r="II18" s="5" t="s">
        <v>178</v>
      </c>
      <c r="IJ18" s="5" t="s">
        <v>178</v>
      </c>
      <c r="IK18" s="5" t="s">
        <v>178</v>
      </c>
      <c r="IL18" s="5" t="s">
        <v>178</v>
      </c>
      <c r="IM18" s="5" t="s">
        <v>178</v>
      </c>
      <c r="IN18" s="5" t="s">
        <v>178</v>
      </c>
      <c r="IO18" s="5" t="s">
        <v>178</v>
      </c>
      <c r="IP18" s="5" t="s">
        <v>178</v>
      </c>
      <c r="IQ18" s="5" t="s">
        <v>178</v>
      </c>
      <c r="IR18" s="5" t="s">
        <v>178</v>
      </c>
      <c r="IS18" s="5" t="s">
        <v>178</v>
      </c>
      <c r="IT18" s="5" t="s">
        <v>178</v>
      </c>
      <c r="IU18" s="5" t="s">
        <v>178</v>
      </c>
      <c r="IV18" s="5" t="s">
        <v>178</v>
      </c>
      <c r="IW18" s="5" t="s">
        <v>178</v>
      </c>
      <c r="IX18" s="5" t="s">
        <v>178</v>
      </c>
      <c r="IY18" s="5">
        <v>97720</v>
      </c>
      <c r="IZ18" s="5">
        <v>96716</v>
      </c>
      <c r="JA18" s="5">
        <v>96119</v>
      </c>
      <c r="JB18" s="5">
        <v>95530</v>
      </c>
      <c r="JC18" s="5">
        <v>94835</v>
      </c>
      <c r="JD18" s="5">
        <v>94568</v>
      </c>
      <c r="JE18" s="5">
        <v>94143</v>
      </c>
      <c r="JF18" s="5">
        <v>94008</v>
      </c>
      <c r="JG18" s="5">
        <v>94227</v>
      </c>
      <c r="JH18" s="5">
        <v>93876</v>
      </c>
      <c r="JI18" s="5">
        <v>93527</v>
      </c>
      <c r="JJ18" s="5">
        <v>93581</v>
      </c>
      <c r="JK18" s="5" t="s">
        <v>178</v>
      </c>
      <c r="JL18" s="5" t="s">
        <v>178</v>
      </c>
      <c r="JM18" s="5" t="s">
        <v>178</v>
      </c>
      <c r="JN18" s="5" t="s">
        <v>178</v>
      </c>
      <c r="JO18" s="5" t="s">
        <v>178</v>
      </c>
      <c r="JP18" s="5" t="s">
        <v>178</v>
      </c>
      <c r="JQ18" s="5" t="s">
        <v>178</v>
      </c>
      <c r="JR18" s="5" t="s">
        <v>178</v>
      </c>
      <c r="JS18" s="5" t="s">
        <v>178</v>
      </c>
      <c r="JT18" s="5" t="s">
        <v>178</v>
      </c>
      <c r="JU18" s="5" t="s">
        <v>178</v>
      </c>
      <c r="JV18" s="5" t="s">
        <v>178</v>
      </c>
      <c r="JW18" s="5" t="s">
        <v>178</v>
      </c>
      <c r="JX18" s="5" t="s">
        <v>178</v>
      </c>
      <c r="JY18" s="5" t="s">
        <v>178</v>
      </c>
      <c r="JZ18" s="5" t="s">
        <v>178</v>
      </c>
      <c r="KA18" s="5" t="s">
        <v>178</v>
      </c>
      <c r="KB18" s="5" t="s">
        <v>178</v>
      </c>
      <c r="KC18" s="5" t="s">
        <v>178</v>
      </c>
      <c r="KD18" s="5" t="s">
        <v>178</v>
      </c>
    </row>
    <row r="19" spans="1:290" x14ac:dyDescent="0.3">
      <c r="A19" s="1" t="s">
        <v>13</v>
      </c>
      <c r="B19" s="2">
        <v>4065694</v>
      </c>
      <c r="C19" s="5">
        <v>555520</v>
      </c>
      <c r="D19" s="5">
        <v>546824</v>
      </c>
      <c r="E19" s="5">
        <v>526730</v>
      </c>
      <c r="F19" s="5">
        <v>520798</v>
      </c>
      <c r="G19" s="5">
        <v>521827</v>
      </c>
      <c r="H19" s="5">
        <v>542008</v>
      </c>
      <c r="I19" s="5">
        <v>555204</v>
      </c>
      <c r="J19" s="5">
        <v>532342</v>
      </c>
      <c r="K19" s="5">
        <v>550935</v>
      </c>
      <c r="L19" s="5">
        <v>535758</v>
      </c>
      <c r="M19" s="5">
        <v>529825</v>
      </c>
      <c r="N19" s="5">
        <v>524411</v>
      </c>
      <c r="O19" s="5">
        <v>518148</v>
      </c>
      <c r="P19" s="5">
        <v>499152</v>
      </c>
      <c r="Q19" s="5">
        <v>480054</v>
      </c>
      <c r="R19" s="5">
        <v>447165</v>
      </c>
      <c r="S19" s="5">
        <v>463290</v>
      </c>
      <c r="T19" s="5">
        <v>454201</v>
      </c>
      <c r="U19" s="5">
        <v>430916</v>
      </c>
      <c r="V19" s="5">
        <v>415761</v>
      </c>
      <c r="W19" s="5">
        <v>393151</v>
      </c>
      <c r="X19" s="5">
        <v>392637</v>
      </c>
      <c r="Y19" s="5">
        <v>392059</v>
      </c>
      <c r="Z19" s="5">
        <v>406658</v>
      </c>
      <c r="AA19" s="5">
        <v>383929</v>
      </c>
      <c r="AB19" s="5">
        <v>368953</v>
      </c>
      <c r="AC19" s="5">
        <v>370736</v>
      </c>
      <c r="AD19" s="5">
        <v>339341</v>
      </c>
      <c r="AE19" s="5">
        <v>355691</v>
      </c>
      <c r="AF19" s="5">
        <v>338391</v>
      </c>
      <c r="AG19" s="5">
        <v>343645</v>
      </c>
      <c r="AH19" s="5">
        <v>337376</v>
      </c>
      <c r="AI19" s="5">
        <v>1809404</v>
      </c>
      <c r="AJ19" s="5">
        <v>1737622</v>
      </c>
      <c r="AK19" s="5">
        <v>1759765</v>
      </c>
      <c r="AL19" s="5">
        <v>1767621</v>
      </c>
      <c r="AM19" s="5">
        <v>1775358</v>
      </c>
      <c r="AN19" s="5">
        <v>1755970</v>
      </c>
      <c r="AO19" s="5">
        <v>1724258</v>
      </c>
      <c r="AP19" s="5">
        <v>1707361</v>
      </c>
      <c r="AQ19" s="5">
        <v>1714485</v>
      </c>
      <c r="AR19" s="5">
        <v>1655089</v>
      </c>
      <c r="AS19" s="5">
        <v>1640176</v>
      </c>
      <c r="AT19" s="5">
        <v>1672933</v>
      </c>
      <c r="AU19" s="5">
        <v>1678138</v>
      </c>
      <c r="AV19" s="5">
        <v>1632352</v>
      </c>
      <c r="AW19" s="5">
        <v>1582843</v>
      </c>
      <c r="AX19" s="5">
        <v>1509635</v>
      </c>
      <c r="AY19" s="5">
        <v>1536836</v>
      </c>
      <c r="AZ19" s="5">
        <v>1515636</v>
      </c>
      <c r="BA19" s="5">
        <v>1568453</v>
      </c>
      <c r="BB19" s="5">
        <v>1534059</v>
      </c>
      <c r="BC19" s="5">
        <v>1501806</v>
      </c>
      <c r="BD19" s="5">
        <v>1505443</v>
      </c>
      <c r="BE19" s="5">
        <v>1518815</v>
      </c>
      <c r="BF19" s="5">
        <v>1528805</v>
      </c>
      <c r="BG19" s="5">
        <v>1473776</v>
      </c>
      <c r="BH19" s="5">
        <v>1471171</v>
      </c>
      <c r="BI19" s="5">
        <v>1431169</v>
      </c>
      <c r="BJ19" s="5">
        <v>1379419</v>
      </c>
      <c r="BK19" s="5">
        <v>1368080</v>
      </c>
      <c r="BL19" s="5">
        <v>1317157</v>
      </c>
      <c r="BM19" s="5">
        <v>1290040</v>
      </c>
      <c r="BN19" s="5">
        <v>1267352</v>
      </c>
      <c r="BO19" s="5">
        <v>3136840</v>
      </c>
      <c r="BP19" s="5">
        <v>3167481</v>
      </c>
      <c r="BQ19" s="5">
        <v>2992386</v>
      </c>
      <c r="BR19" s="5">
        <v>2611946</v>
      </c>
      <c r="BS19" s="5">
        <v>2873371</v>
      </c>
      <c r="BT19" s="5">
        <v>2905098</v>
      </c>
      <c r="BU19" s="5">
        <v>3084298</v>
      </c>
      <c r="BV19" s="5">
        <v>3310854</v>
      </c>
      <c r="BW19" s="5">
        <v>3290553</v>
      </c>
      <c r="BX19" s="5">
        <v>3316081</v>
      </c>
      <c r="BY19" s="5">
        <v>3295161</v>
      </c>
      <c r="BZ19" s="5">
        <v>3413133</v>
      </c>
      <c r="CA19" s="5">
        <v>3009650</v>
      </c>
      <c r="CB19" s="5">
        <v>3221841</v>
      </c>
      <c r="CC19" s="5">
        <v>3071370</v>
      </c>
      <c r="CD19" s="5">
        <v>3050556</v>
      </c>
      <c r="CE19" s="5">
        <v>2925525</v>
      </c>
      <c r="CF19" s="5">
        <v>2945739</v>
      </c>
      <c r="CG19" s="5">
        <v>2977383</v>
      </c>
      <c r="CH19" s="5">
        <v>2657444</v>
      </c>
      <c r="CI19" s="5">
        <v>2365716</v>
      </c>
      <c r="CJ19" s="5">
        <v>2294436</v>
      </c>
      <c r="CK19" s="5">
        <v>2211959</v>
      </c>
      <c r="CL19" s="5">
        <v>1959671</v>
      </c>
      <c r="CM19" s="5">
        <v>1706293</v>
      </c>
      <c r="CN19" s="5">
        <v>1638750</v>
      </c>
      <c r="CO19" s="5">
        <v>1601738</v>
      </c>
      <c r="CP19" s="5">
        <v>1550004</v>
      </c>
      <c r="CQ19" s="5">
        <v>1533211</v>
      </c>
      <c r="CR19" s="5">
        <v>1484583</v>
      </c>
      <c r="CS19" s="5">
        <v>1462458</v>
      </c>
      <c r="CT19" s="5">
        <v>1457692</v>
      </c>
      <c r="CU19" s="6" t="s">
        <v>178</v>
      </c>
      <c r="CV19" s="6">
        <v>13.77390165757172</v>
      </c>
      <c r="CW19" s="6">
        <v>13.814504232726881</v>
      </c>
      <c r="CX19" s="6">
        <v>13.841258991009949</v>
      </c>
      <c r="CY19" s="6">
        <v>13.924154940238809</v>
      </c>
      <c r="CZ19" s="6">
        <v>11.851444575852449</v>
      </c>
      <c r="DA19" s="6">
        <v>11.20886081676605</v>
      </c>
      <c r="DB19" s="6">
        <v>10.739761024632321</v>
      </c>
      <c r="DC19" s="6">
        <v>10.435181176949911</v>
      </c>
      <c r="DD19" s="6">
        <v>9.8292346282215703</v>
      </c>
      <c r="DE19" s="6">
        <v>8.6487047610059893</v>
      </c>
      <c r="DF19" s="6">
        <v>8.6487506936353302</v>
      </c>
      <c r="DG19" s="6">
        <v>8.9192663100118104</v>
      </c>
      <c r="DH19" s="6">
        <v>8.0971327371221502</v>
      </c>
      <c r="DI19" s="6">
        <v>8.2619871931074407</v>
      </c>
      <c r="DJ19" s="6">
        <v>8.13187943627198</v>
      </c>
      <c r="DK19" s="6">
        <v>8.1622565514978707</v>
      </c>
      <c r="DL19" s="6">
        <v>8.2397259369179299</v>
      </c>
      <c r="DM19" s="6">
        <v>8.14727662171601</v>
      </c>
      <c r="DN19" s="6">
        <v>8.2335566983033495</v>
      </c>
      <c r="DO19" s="6" t="s">
        <v>178</v>
      </c>
      <c r="DP19" s="6" t="s">
        <v>178</v>
      </c>
      <c r="DQ19" s="6" t="s">
        <v>178</v>
      </c>
      <c r="DR19" s="6" t="s">
        <v>178</v>
      </c>
      <c r="DS19" s="6" t="s">
        <v>178</v>
      </c>
      <c r="DT19" s="6" t="s">
        <v>178</v>
      </c>
      <c r="DU19" s="6" t="s">
        <v>178</v>
      </c>
      <c r="DV19" s="6" t="s">
        <v>178</v>
      </c>
      <c r="DW19" s="6" t="s">
        <v>178</v>
      </c>
      <c r="DX19" s="6" t="s">
        <v>178</v>
      </c>
      <c r="DY19" s="6" t="s">
        <v>178</v>
      </c>
      <c r="DZ19" s="6" t="s">
        <v>178</v>
      </c>
      <c r="EA19" s="6" t="s">
        <v>178</v>
      </c>
      <c r="EB19" s="6">
        <v>11.92129243299175</v>
      </c>
      <c r="EC19" s="6">
        <v>11.732589294593311</v>
      </c>
      <c r="ED19" s="6">
        <v>11.698039342144041</v>
      </c>
      <c r="EE19" s="6">
        <v>11.83609165024744</v>
      </c>
      <c r="EF19" s="6">
        <v>10.212142737923591</v>
      </c>
      <c r="EG19" s="6">
        <v>9.7942555508851399</v>
      </c>
      <c r="EH19" s="6">
        <v>9.2215065890140995</v>
      </c>
      <c r="EI19" s="6">
        <v>9.0705488433080408</v>
      </c>
      <c r="EJ19" s="6">
        <v>8.7112516698928495</v>
      </c>
      <c r="EK19" s="6">
        <v>7.6103418169757298</v>
      </c>
      <c r="EL19" s="6">
        <v>7.5029304819738698</v>
      </c>
      <c r="EM19" s="6">
        <v>7.5273308869711499</v>
      </c>
      <c r="EN19" s="6">
        <v>6.9434778773205696</v>
      </c>
      <c r="EO19" s="6">
        <v>6.9989253514088201</v>
      </c>
      <c r="EP19" s="6">
        <v>6.9767195381665097</v>
      </c>
      <c r="EQ19" s="6">
        <v>6.9743290761018004</v>
      </c>
      <c r="ER19" s="6">
        <v>7.0109181887999403</v>
      </c>
      <c r="ES19" s="6">
        <v>6.7722144048945001</v>
      </c>
      <c r="ET19" s="6">
        <v>6.7941324290656304</v>
      </c>
      <c r="EU19" s="6" t="s">
        <v>178</v>
      </c>
      <c r="EV19" s="6" t="s">
        <v>178</v>
      </c>
      <c r="EW19" s="6" t="s">
        <v>178</v>
      </c>
      <c r="EX19" s="6" t="s">
        <v>178</v>
      </c>
      <c r="EY19" s="6" t="s">
        <v>178</v>
      </c>
      <c r="EZ19" s="6" t="s">
        <v>178</v>
      </c>
      <c r="FA19" s="6" t="s">
        <v>178</v>
      </c>
      <c r="FB19" s="6" t="s">
        <v>178</v>
      </c>
      <c r="FC19" s="6" t="s">
        <v>178</v>
      </c>
      <c r="FD19" s="6" t="s">
        <v>178</v>
      </c>
      <c r="FE19" s="6" t="s">
        <v>178</v>
      </c>
      <c r="FF19" s="6" t="s">
        <v>178</v>
      </c>
      <c r="FG19" s="6" t="s">
        <v>178</v>
      </c>
      <c r="FH19" s="6">
        <v>13.773901657571724</v>
      </c>
      <c r="FI19" s="6">
        <v>13.814504232726886</v>
      </c>
      <c r="FJ19" s="6">
        <v>13.841258991009951</v>
      </c>
      <c r="FK19" s="6">
        <v>13.924154940238815</v>
      </c>
      <c r="FL19" s="6">
        <v>11.851444575852456</v>
      </c>
      <c r="FM19" s="6">
        <v>11.208860816766055</v>
      </c>
      <c r="FN19" s="6">
        <v>10.739761024632323</v>
      </c>
      <c r="FO19" s="6">
        <v>10.435181176949913</v>
      </c>
      <c r="FP19" s="6">
        <v>9.8292346282215775</v>
      </c>
      <c r="FQ19" s="6">
        <v>8.6487047610059928</v>
      </c>
      <c r="FR19" s="6">
        <v>8.6487506936353356</v>
      </c>
      <c r="FS19" s="6">
        <v>8.9192663100118104</v>
      </c>
      <c r="FT19" s="6">
        <v>8.0971327371221591</v>
      </c>
      <c r="FU19" s="6">
        <v>8.2619871931074425</v>
      </c>
      <c r="FV19" s="6">
        <v>8.1318794362719888</v>
      </c>
      <c r="FW19" s="6">
        <v>8.1622565514978707</v>
      </c>
      <c r="FX19" s="6">
        <v>8.2397259369179352</v>
      </c>
      <c r="FY19" s="6">
        <v>8.1472766217160135</v>
      </c>
      <c r="FZ19" s="6">
        <v>8.2335566983033566</v>
      </c>
      <c r="GA19" s="6" t="s">
        <v>178</v>
      </c>
      <c r="GB19" s="6" t="s">
        <v>178</v>
      </c>
      <c r="GC19" s="6" t="s">
        <v>178</v>
      </c>
      <c r="GD19" s="6" t="s">
        <v>178</v>
      </c>
      <c r="GE19" s="6" t="s">
        <v>178</v>
      </c>
      <c r="GF19" s="6" t="s">
        <v>178</v>
      </c>
      <c r="GG19" s="6" t="s">
        <v>178</v>
      </c>
      <c r="GH19" s="6" t="s">
        <v>178</v>
      </c>
      <c r="GI19" s="6" t="s">
        <v>178</v>
      </c>
      <c r="GJ19" s="6" t="s">
        <v>178</v>
      </c>
      <c r="GK19" s="6" t="s">
        <v>178</v>
      </c>
      <c r="GL19" s="6" t="s">
        <v>178</v>
      </c>
      <c r="GM19" s="6" t="s">
        <v>178</v>
      </c>
      <c r="GN19" s="6">
        <v>11.921292432991756</v>
      </c>
      <c r="GO19" s="6">
        <v>11.732589294593312</v>
      </c>
      <c r="GP19" s="6">
        <v>11.698039342144046</v>
      </c>
      <c r="GQ19" s="6">
        <v>11.836091650247443</v>
      </c>
      <c r="GR19" s="6">
        <v>10.212142737923598</v>
      </c>
      <c r="GS19" s="6">
        <v>9.7942555508851452</v>
      </c>
      <c r="GT19" s="6">
        <v>9.2215065890140995</v>
      </c>
      <c r="GU19" s="6">
        <v>9.0705488433080461</v>
      </c>
      <c r="GV19" s="6">
        <v>8.7112516698928548</v>
      </c>
      <c r="GW19" s="6">
        <v>7.6103418169757395</v>
      </c>
      <c r="GX19" s="6">
        <v>7.5029304819738742</v>
      </c>
      <c r="GY19" s="6">
        <v>7.5273308869711553</v>
      </c>
      <c r="GZ19" s="6">
        <v>6.9434778773205776</v>
      </c>
      <c r="HA19" s="6">
        <v>6.9989253514088254</v>
      </c>
      <c r="HB19" s="6">
        <v>6.9767195381665106</v>
      </c>
      <c r="HC19" s="6">
        <v>6.9743290761018093</v>
      </c>
      <c r="HD19" s="6">
        <v>7.0109181887999492</v>
      </c>
      <c r="HE19" s="6">
        <v>6.7722144048945045</v>
      </c>
      <c r="HF19" s="6">
        <v>6.7941324290656357</v>
      </c>
      <c r="HG19" s="6" t="s">
        <v>178</v>
      </c>
      <c r="HH19" s="6" t="s">
        <v>178</v>
      </c>
      <c r="HI19" s="6" t="s">
        <v>178</v>
      </c>
      <c r="HJ19" s="6" t="s">
        <v>178</v>
      </c>
      <c r="HK19" s="6" t="s">
        <v>178</v>
      </c>
      <c r="HL19" s="6" t="s">
        <v>178</v>
      </c>
      <c r="HM19" s="6" t="s">
        <v>178</v>
      </c>
      <c r="HN19" s="6" t="s">
        <v>178</v>
      </c>
      <c r="HO19" s="6" t="s">
        <v>178</v>
      </c>
      <c r="HP19" s="6" t="s">
        <v>178</v>
      </c>
      <c r="HQ19" s="6" t="s">
        <v>178</v>
      </c>
      <c r="HR19" s="6" t="s">
        <v>178</v>
      </c>
      <c r="HS19" s="5">
        <v>59166</v>
      </c>
      <c r="HT19" s="5">
        <v>58805</v>
      </c>
      <c r="HU19" s="5">
        <v>58282</v>
      </c>
      <c r="HV19" s="5">
        <v>57458</v>
      </c>
      <c r="HW19" s="5">
        <v>56906</v>
      </c>
      <c r="HX19" s="5">
        <v>56265</v>
      </c>
      <c r="HY19" s="5">
        <v>55734</v>
      </c>
      <c r="HZ19" s="5">
        <v>55220</v>
      </c>
      <c r="IA19" s="5">
        <v>54953</v>
      </c>
      <c r="IB19" s="5">
        <v>55086</v>
      </c>
      <c r="IC19" s="5">
        <v>54100</v>
      </c>
      <c r="ID19" s="5">
        <v>53492</v>
      </c>
      <c r="IE19" s="5">
        <v>52842</v>
      </c>
      <c r="IF19" s="5">
        <v>52143</v>
      </c>
      <c r="IG19" s="5">
        <v>51365</v>
      </c>
      <c r="IH19" s="5">
        <v>50356</v>
      </c>
      <c r="II19" s="5">
        <v>49463</v>
      </c>
      <c r="IJ19" s="5">
        <v>48708</v>
      </c>
      <c r="IK19" s="5">
        <v>48224</v>
      </c>
      <c r="IL19" s="5">
        <v>47820</v>
      </c>
      <c r="IM19" s="5">
        <v>47308</v>
      </c>
      <c r="IN19" s="5">
        <v>46753</v>
      </c>
      <c r="IO19" s="5">
        <v>46460</v>
      </c>
      <c r="IP19" s="5">
        <v>46023</v>
      </c>
      <c r="IQ19" s="5">
        <v>45427</v>
      </c>
      <c r="IR19" s="5">
        <v>45006</v>
      </c>
      <c r="IS19" s="5">
        <v>44395</v>
      </c>
      <c r="IT19" s="5">
        <v>43824</v>
      </c>
      <c r="IU19" s="5">
        <v>43281</v>
      </c>
      <c r="IV19" s="5">
        <v>42849</v>
      </c>
      <c r="IW19" s="5">
        <v>42057</v>
      </c>
      <c r="IX19" s="5">
        <v>41712</v>
      </c>
      <c r="IY19" s="5">
        <v>73084</v>
      </c>
      <c r="IZ19" s="5">
        <v>72476</v>
      </c>
      <c r="JA19" s="5">
        <v>71977</v>
      </c>
      <c r="JB19" s="5">
        <v>71081</v>
      </c>
      <c r="JC19" s="5">
        <v>70535</v>
      </c>
      <c r="JD19" s="5">
        <v>69843</v>
      </c>
      <c r="JE19" s="5">
        <v>69156</v>
      </c>
      <c r="JF19" s="5">
        <v>68450</v>
      </c>
      <c r="JG19" s="5">
        <v>68172</v>
      </c>
      <c r="JH19" s="5">
        <v>67727</v>
      </c>
      <c r="JI19" s="5">
        <v>66619</v>
      </c>
      <c r="JJ19" s="5">
        <v>65936</v>
      </c>
      <c r="JK19" s="5">
        <v>65145</v>
      </c>
      <c r="JL19" s="5">
        <v>64241</v>
      </c>
      <c r="JM19" s="5">
        <v>63191</v>
      </c>
      <c r="JN19" s="5">
        <v>61935</v>
      </c>
      <c r="JO19" s="5">
        <v>60782</v>
      </c>
      <c r="JP19" s="5">
        <v>59807</v>
      </c>
      <c r="JQ19" s="5">
        <v>59092</v>
      </c>
      <c r="JR19" s="5">
        <v>58437</v>
      </c>
      <c r="JS19" s="5">
        <v>57466</v>
      </c>
      <c r="JT19" s="5">
        <v>56665</v>
      </c>
      <c r="JU19" s="5">
        <v>56166</v>
      </c>
      <c r="JV19" s="5">
        <v>55464</v>
      </c>
      <c r="JW19" s="5">
        <v>54581</v>
      </c>
      <c r="JX19" s="5">
        <v>53943</v>
      </c>
      <c r="JY19" s="5">
        <v>53058</v>
      </c>
      <c r="JZ19" s="5">
        <v>52286</v>
      </c>
      <c r="KA19" s="5">
        <v>51526</v>
      </c>
      <c r="KB19" s="5">
        <v>50928</v>
      </c>
      <c r="KC19" s="5">
        <v>49848</v>
      </c>
      <c r="KD19" s="5">
        <v>49416</v>
      </c>
    </row>
    <row r="20" spans="1:290" x14ac:dyDescent="0.3">
      <c r="A20" s="1" t="s">
        <v>14</v>
      </c>
      <c r="B20" s="2">
        <v>4057059</v>
      </c>
      <c r="C20" s="5">
        <v>30334230</v>
      </c>
      <c r="D20" s="5">
        <v>30405434</v>
      </c>
      <c r="E20" s="5">
        <v>29703307</v>
      </c>
      <c r="F20" s="5">
        <v>29586399</v>
      </c>
      <c r="G20" s="5">
        <v>28995001</v>
      </c>
      <c r="H20" s="5">
        <v>27497882</v>
      </c>
      <c r="I20" s="5">
        <v>27485119</v>
      </c>
      <c r="J20" s="5">
        <v>27314778</v>
      </c>
      <c r="K20" s="5">
        <v>28510924</v>
      </c>
      <c r="L20" s="5">
        <v>26554308</v>
      </c>
      <c r="M20" s="5">
        <v>24815397</v>
      </c>
      <c r="N20" s="5">
        <v>24258255</v>
      </c>
      <c r="O20" s="5">
        <v>23981086</v>
      </c>
      <c r="P20" s="5">
        <v>23954744</v>
      </c>
      <c r="Q20" s="5">
        <v>24923995</v>
      </c>
      <c r="R20" s="5">
        <v>23747995</v>
      </c>
      <c r="S20" s="5">
        <v>23686937</v>
      </c>
      <c r="T20" s="5">
        <v>22867469</v>
      </c>
      <c r="U20" s="5">
        <v>21715025</v>
      </c>
      <c r="V20" s="5">
        <v>22415359</v>
      </c>
      <c r="W20" s="5">
        <v>21109374</v>
      </c>
      <c r="X20" s="5">
        <v>21090164</v>
      </c>
      <c r="Y20" s="5" t="s">
        <v>178</v>
      </c>
      <c r="Z20" s="5" t="s">
        <v>178</v>
      </c>
      <c r="AA20" s="5">
        <v>18103209</v>
      </c>
      <c r="AB20" s="5">
        <v>17194725</v>
      </c>
      <c r="AC20" s="5" t="s">
        <v>178</v>
      </c>
      <c r="AD20" s="5" t="s">
        <v>178</v>
      </c>
      <c r="AE20" s="5" t="s">
        <v>178</v>
      </c>
      <c r="AF20" s="5" t="s">
        <v>178</v>
      </c>
      <c r="AG20" s="5" t="s">
        <v>178</v>
      </c>
      <c r="AH20" s="5" t="s">
        <v>178</v>
      </c>
      <c r="AI20" s="5">
        <v>92179774</v>
      </c>
      <c r="AJ20" s="5">
        <v>90408836</v>
      </c>
      <c r="AK20" s="5">
        <v>88636417</v>
      </c>
      <c r="AL20" s="5">
        <v>86828900</v>
      </c>
      <c r="AM20" s="5">
        <v>84190647</v>
      </c>
      <c r="AN20" s="5">
        <v>81839060</v>
      </c>
      <c r="AO20" s="5">
        <v>79984965</v>
      </c>
      <c r="AP20" s="5">
        <v>78593425</v>
      </c>
      <c r="AQ20" s="5">
        <v>80012852</v>
      </c>
      <c r="AR20" s="5">
        <v>76973115</v>
      </c>
      <c r="AS20" s="5">
        <v>74579298</v>
      </c>
      <c r="AT20" s="5">
        <v>74839973</v>
      </c>
      <c r="AU20" s="5">
        <v>76148640</v>
      </c>
      <c r="AV20" s="5">
        <v>75876927</v>
      </c>
      <c r="AW20" s="5">
        <v>74189448</v>
      </c>
      <c r="AX20" s="5">
        <v>73631547</v>
      </c>
      <c r="AY20" s="5">
        <v>70814526</v>
      </c>
      <c r="AZ20" s="5">
        <v>69508780</v>
      </c>
      <c r="BA20" s="5">
        <v>70608148</v>
      </c>
      <c r="BB20" s="5">
        <v>72965855</v>
      </c>
      <c r="BC20" s="5">
        <v>69413706</v>
      </c>
      <c r="BD20" s="5">
        <v>69188643</v>
      </c>
      <c r="BE20" s="5" t="s">
        <v>178</v>
      </c>
      <c r="BF20" s="5" t="s">
        <v>178</v>
      </c>
      <c r="BG20" s="5">
        <v>60214693</v>
      </c>
      <c r="BH20" s="5">
        <v>60448981</v>
      </c>
      <c r="BI20" s="5" t="s">
        <v>178</v>
      </c>
      <c r="BJ20" s="5" t="s">
        <v>178</v>
      </c>
      <c r="BK20" s="5" t="s">
        <v>178</v>
      </c>
      <c r="BL20" s="5" t="s">
        <v>178</v>
      </c>
      <c r="BM20" s="5" t="s">
        <v>178</v>
      </c>
      <c r="BN20" s="5" t="s">
        <v>178</v>
      </c>
      <c r="BO20" s="5">
        <v>92179774</v>
      </c>
      <c r="BP20" s="5">
        <v>90408836</v>
      </c>
      <c r="BQ20" s="5">
        <v>88636417</v>
      </c>
      <c r="BR20" s="5">
        <v>86828900</v>
      </c>
      <c r="BS20" s="5">
        <v>84190647</v>
      </c>
      <c r="BT20" s="5">
        <v>81839060</v>
      </c>
      <c r="BU20" s="5">
        <v>79984965</v>
      </c>
      <c r="BV20" s="5">
        <v>78593425</v>
      </c>
      <c r="BW20" s="5">
        <v>80012852</v>
      </c>
      <c r="BX20" s="5">
        <v>76973115</v>
      </c>
      <c r="BY20" s="5">
        <v>74579298</v>
      </c>
      <c r="BZ20" s="5">
        <v>74839973</v>
      </c>
      <c r="CA20" s="5">
        <v>76148640</v>
      </c>
      <c r="CB20" s="5">
        <v>75876927</v>
      </c>
      <c r="CC20" s="5">
        <v>74189448</v>
      </c>
      <c r="CD20" s="5">
        <v>73631547</v>
      </c>
      <c r="CE20" s="5">
        <v>70814526</v>
      </c>
      <c r="CF20" s="5">
        <v>69508780</v>
      </c>
      <c r="CG20" s="5">
        <v>71411884</v>
      </c>
      <c r="CH20" s="5">
        <v>74541270</v>
      </c>
      <c r="CI20" s="5">
        <v>72146054</v>
      </c>
      <c r="CJ20" s="5">
        <v>72530055</v>
      </c>
      <c r="CK20" s="5" t="s">
        <v>178</v>
      </c>
      <c r="CL20" s="5" t="s">
        <v>178</v>
      </c>
      <c r="CM20" s="5">
        <v>61075582</v>
      </c>
      <c r="CN20" s="5">
        <v>61322796</v>
      </c>
      <c r="CO20" s="5" t="s">
        <v>178</v>
      </c>
      <c r="CP20" s="5" t="s">
        <v>178</v>
      </c>
      <c r="CQ20" s="5" t="s">
        <v>178</v>
      </c>
      <c r="CR20" s="5" t="s">
        <v>178</v>
      </c>
      <c r="CS20" s="5" t="s">
        <v>178</v>
      </c>
      <c r="CT20" s="5" t="s">
        <v>178</v>
      </c>
      <c r="CU20" s="6" t="s">
        <v>178</v>
      </c>
      <c r="CV20" s="6" t="s">
        <v>178</v>
      </c>
      <c r="CW20" s="6" t="s">
        <v>178</v>
      </c>
      <c r="CX20" s="6" t="s">
        <v>178</v>
      </c>
      <c r="CY20" s="6" t="s">
        <v>178</v>
      </c>
      <c r="CZ20" s="6" t="s">
        <v>178</v>
      </c>
      <c r="DA20" s="6" t="s">
        <v>178</v>
      </c>
      <c r="DB20" s="6" t="s">
        <v>178</v>
      </c>
      <c r="DC20" s="6" t="s">
        <v>178</v>
      </c>
      <c r="DD20" s="6" t="s">
        <v>178</v>
      </c>
      <c r="DE20" s="6" t="s">
        <v>178</v>
      </c>
      <c r="DF20" s="6" t="s">
        <v>178</v>
      </c>
      <c r="DG20" s="6" t="s">
        <v>178</v>
      </c>
      <c r="DH20" s="6" t="s">
        <v>178</v>
      </c>
      <c r="DI20" s="6" t="s">
        <v>178</v>
      </c>
      <c r="DJ20" s="6" t="s">
        <v>178</v>
      </c>
      <c r="DK20" s="6" t="s">
        <v>178</v>
      </c>
      <c r="DL20" s="6">
        <v>12.41428786271425</v>
      </c>
      <c r="DM20" s="6">
        <v>10.398381680198209</v>
      </c>
      <c r="DN20" s="6" t="s">
        <v>178</v>
      </c>
      <c r="DO20" s="6" t="s">
        <v>178</v>
      </c>
      <c r="DP20" s="6" t="s">
        <v>178</v>
      </c>
      <c r="DQ20" s="6" t="s">
        <v>178</v>
      </c>
      <c r="DR20" s="6" t="s">
        <v>178</v>
      </c>
      <c r="DS20" s="6" t="s">
        <v>178</v>
      </c>
      <c r="DT20" s="6" t="s">
        <v>178</v>
      </c>
      <c r="DU20" s="6" t="s">
        <v>178</v>
      </c>
      <c r="DV20" s="6" t="s">
        <v>178</v>
      </c>
      <c r="DW20" s="6" t="s">
        <v>178</v>
      </c>
      <c r="DX20" s="6" t="s">
        <v>178</v>
      </c>
      <c r="DY20" s="6" t="s">
        <v>178</v>
      </c>
      <c r="DZ20" s="6" t="s">
        <v>178</v>
      </c>
      <c r="EA20" s="6" t="s">
        <v>178</v>
      </c>
      <c r="EB20" s="6" t="s">
        <v>178</v>
      </c>
      <c r="EC20" s="6" t="s">
        <v>178</v>
      </c>
      <c r="ED20" s="6" t="s">
        <v>178</v>
      </c>
      <c r="EE20" s="6" t="s">
        <v>178</v>
      </c>
      <c r="EF20" s="6" t="s">
        <v>178</v>
      </c>
      <c r="EG20" s="6" t="s">
        <v>178</v>
      </c>
      <c r="EH20" s="6" t="s">
        <v>178</v>
      </c>
      <c r="EI20" s="6" t="s">
        <v>178</v>
      </c>
      <c r="EJ20" s="6" t="s">
        <v>178</v>
      </c>
      <c r="EK20" s="6" t="s">
        <v>178</v>
      </c>
      <c r="EL20" s="6" t="s">
        <v>178</v>
      </c>
      <c r="EM20" s="6" t="s">
        <v>178</v>
      </c>
      <c r="EN20" s="6" t="s">
        <v>178</v>
      </c>
      <c r="EO20" s="6" t="s">
        <v>178</v>
      </c>
      <c r="EP20" s="6" t="s">
        <v>178</v>
      </c>
      <c r="EQ20" s="6" t="s">
        <v>178</v>
      </c>
      <c r="ER20" s="6">
        <v>15.527932982540429</v>
      </c>
      <c r="ES20" s="6">
        <v>8.0499957445165808</v>
      </c>
      <c r="ET20" s="6" t="s">
        <v>178</v>
      </c>
      <c r="EU20" s="6" t="s">
        <v>178</v>
      </c>
      <c r="EV20" s="6" t="s">
        <v>178</v>
      </c>
      <c r="EW20" s="6" t="s">
        <v>178</v>
      </c>
      <c r="EX20" s="6" t="s">
        <v>178</v>
      </c>
      <c r="EY20" s="6" t="s">
        <v>178</v>
      </c>
      <c r="EZ20" s="6" t="s">
        <v>178</v>
      </c>
      <c r="FA20" s="6" t="s">
        <v>178</v>
      </c>
      <c r="FB20" s="6" t="s">
        <v>178</v>
      </c>
      <c r="FC20" s="6" t="s">
        <v>178</v>
      </c>
      <c r="FD20" s="6" t="s">
        <v>178</v>
      </c>
      <c r="FE20" s="6" t="s">
        <v>178</v>
      </c>
      <c r="FF20" s="6" t="s">
        <v>178</v>
      </c>
      <c r="FG20" s="6" t="s">
        <v>178</v>
      </c>
      <c r="FH20" s="6" t="s">
        <v>178</v>
      </c>
      <c r="FI20" s="6" t="s">
        <v>178</v>
      </c>
      <c r="FJ20" s="6" t="s">
        <v>178</v>
      </c>
      <c r="FK20" s="6" t="s">
        <v>178</v>
      </c>
      <c r="FL20" s="6" t="s">
        <v>178</v>
      </c>
      <c r="FM20" s="6" t="s">
        <v>178</v>
      </c>
      <c r="FN20" s="6" t="s">
        <v>178</v>
      </c>
      <c r="FO20" s="6" t="s">
        <v>178</v>
      </c>
      <c r="FP20" s="6" t="s">
        <v>178</v>
      </c>
      <c r="FQ20" s="6" t="s">
        <v>178</v>
      </c>
      <c r="FR20" s="6" t="s">
        <v>178</v>
      </c>
      <c r="FS20" s="6" t="s">
        <v>178</v>
      </c>
      <c r="FT20" s="6" t="s">
        <v>178</v>
      </c>
      <c r="FU20" s="6" t="s">
        <v>178</v>
      </c>
      <c r="FV20" s="6" t="s">
        <v>178</v>
      </c>
      <c r="FW20" s="6" t="s">
        <v>178</v>
      </c>
      <c r="FX20" s="6">
        <v>12.414287862714254</v>
      </c>
      <c r="FY20" s="6">
        <v>10.374560805757463</v>
      </c>
      <c r="FZ20" s="6" t="s">
        <v>178</v>
      </c>
      <c r="GA20" s="6" t="s">
        <v>178</v>
      </c>
      <c r="GB20" s="6" t="s">
        <v>178</v>
      </c>
      <c r="GC20" s="6" t="s">
        <v>178</v>
      </c>
      <c r="GD20" s="6" t="s">
        <v>178</v>
      </c>
      <c r="GE20" s="6" t="s">
        <v>178</v>
      </c>
      <c r="GF20" s="6" t="s">
        <v>178</v>
      </c>
      <c r="GG20" s="6" t="s">
        <v>178</v>
      </c>
      <c r="GH20" s="6" t="s">
        <v>178</v>
      </c>
      <c r="GI20" s="6" t="s">
        <v>178</v>
      </c>
      <c r="GJ20" s="6" t="s">
        <v>178</v>
      </c>
      <c r="GK20" s="6" t="s">
        <v>178</v>
      </c>
      <c r="GL20" s="6" t="s">
        <v>178</v>
      </c>
      <c r="GM20" s="6" t="s">
        <v>178</v>
      </c>
      <c r="GN20" s="6" t="s">
        <v>178</v>
      </c>
      <c r="GO20" s="6" t="s">
        <v>178</v>
      </c>
      <c r="GP20" s="6" t="s">
        <v>178</v>
      </c>
      <c r="GQ20" s="6" t="s">
        <v>178</v>
      </c>
      <c r="GR20" s="6" t="s">
        <v>178</v>
      </c>
      <c r="GS20" s="6" t="s">
        <v>178</v>
      </c>
      <c r="GT20" s="6" t="s">
        <v>178</v>
      </c>
      <c r="GU20" s="6" t="s">
        <v>178</v>
      </c>
      <c r="GV20" s="6" t="s">
        <v>178</v>
      </c>
      <c r="GW20" s="6" t="s">
        <v>178</v>
      </c>
      <c r="GX20" s="6" t="s">
        <v>178</v>
      </c>
      <c r="GY20" s="6" t="s">
        <v>178</v>
      </c>
      <c r="GZ20" s="6" t="s">
        <v>178</v>
      </c>
      <c r="HA20" s="6" t="s">
        <v>178</v>
      </c>
      <c r="HB20" s="6" t="s">
        <v>178</v>
      </c>
      <c r="HC20" s="6" t="s">
        <v>178</v>
      </c>
      <c r="HD20" s="6">
        <v>15.527932982540433</v>
      </c>
      <c r="HE20" s="6">
        <v>7.9828786520837154</v>
      </c>
      <c r="HF20" s="6" t="s">
        <v>178</v>
      </c>
      <c r="HG20" s="6" t="s">
        <v>178</v>
      </c>
      <c r="HH20" s="6" t="s">
        <v>178</v>
      </c>
      <c r="HI20" s="6" t="s">
        <v>178</v>
      </c>
      <c r="HJ20" s="6" t="s">
        <v>178</v>
      </c>
      <c r="HK20" s="6" t="s">
        <v>178</v>
      </c>
      <c r="HL20" s="6" t="s">
        <v>178</v>
      </c>
      <c r="HM20" s="6" t="s">
        <v>178</v>
      </c>
      <c r="HN20" s="6" t="s">
        <v>178</v>
      </c>
      <c r="HO20" s="6" t="s">
        <v>178</v>
      </c>
      <c r="HP20" s="6" t="s">
        <v>178</v>
      </c>
      <c r="HQ20" s="6" t="s">
        <v>178</v>
      </c>
      <c r="HR20" s="6" t="s">
        <v>178</v>
      </c>
      <c r="HS20" s="5">
        <v>2221414</v>
      </c>
      <c r="HT20" s="5">
        <v>2181689</v>
      </c>
      <c r="HU20" s="5">
        <v>2150772</v>
      </c>
      <c r="HV20" s="5">
        <v>2107787</v>
      </c>
      <c r="HW20" s="5">
        <v>2057923</v>
      </c>
      <c r="HX20" s="5">
        <v>2010036</v>
      </c>
      <c r="HY20" s="5">
        <v>1965002</v>
      </c>
      <c r="HZ20" s="5">
        <v>1925437</v>
      </c>
      <c r="IA20" s="5">
        <v>1894913</v>
      </c>
      <c r="IB20" s="5">
        <v>1864611</v>
      </c>
      <c r="IC20" s="5">
        <v>1843268</v>
      </c>
      <c r="ID20" s="5">
        <v>1814960</v>
      </c>
      <c r="IE20" s="5">
        <v>1773319</v>
      </c>
      <c r="IF20" s="5">
        <v>1732656</v>
      </c>
      <c r="IG20" s="5">
        <v>1683100</v>
      </c>
      <c r="IH20" s="5">
        <v>1639488</v>
      </c>
      <c r="II20" s="5">
        <v>1594177</v>
      </c>
      <c r="IJ20" s="5">
        <v>1547001</v>
      </c>
      <c r="IK20" s="5">
        <v>1518050</v>
      </c>
      <c r="IL20" s="5">
        <v>1485987</v>
      </c>
      <c r="IM20" s="5">
        <v>1443188</v>
      </c>
      <c r="IN20" s="5">
        <v>1400592</v>
      </c>
      <c r="IO20" s="5" t="s">
        <v>178</v>
      </c>
      <c r="IP20" s="5" t="s">
        <v>178</v>
      </c>
      <c r="IQ20" s="5">
        <v>1315715</v>
      </c>
      <c r="IR20" s="5">
        <v>1293203</v>
      </c>
      <c r="IS20" s="5" t="s">
        <v>178</v>
      </c>
      <c r="IT20" s="5" t="s">
        <v>178</v>
      </c>
      <c r="IU20" s="5" t="s">
        <v>178</v>
      </c>
      <c r="IV20" s="5" t="s">
        <v>178</v>
      </c>
      <c r="IW20" s="5" t="s">
        <v>178</v>
      </c>
      <c r="IX20" s="5" t="s">
        <v>178</v>
      </c>
      <c r="IY20" s="5">
        <v>2528408</v>
      </c>
      <c r="IZ20" s="5">
        <v>2484085</v>
      </c>
      <c r="JA20" s="5">
        <v>2446080</v>
      </c>
      <c r="JB20" s="5">
        <v>2397549</v>
      </c>
      <c r="JC20" s="5">
        <v>2344532</v>
      </c>
      <c r="JD20" s="5">
        <v>2293166</v>
      </c>
      <c r="JE20" s="5">
        <v>2243818</v>
      </c>
      <c r="JF20" s="5">
        <v>2199375</v>
      </c>
      <c r="JG20" s="5">
        <v>2165283</v>
      </c>
      <c r="JH20" s="5">
        <v>2132480</v>
      </c>
      <c r="JI20" s="5">
        <v>2109703</v>
      </c>
      <c r="JJ20" s="5">
        <v>2080365</v>
      </c>
      <c r="JK20" s="5">
        <v>2035875</v>
      </c>
      <c r="JL20" s="5">
        <v>1992812</v>
      </c>
      <c r="JM20" s="5">
        <v>1938618</v>
      </c>
      <c r="JN20" s="5">
        <v>1890322</v>
      </c>
      <c r="JO20" s="5">
        <v>1844372</v>
      </c>
      <c r="JP20" s="5">
        <v>1793922</v>
      </c>
      <c r="JQ20" s="5">
        <v>1734881</v>
      </c>
      <c r="JR20" s="5">
        <v>1694729</v>
      </c>
      <c r="JS20" s="5">
        <v>1645552</v>
      </c>
      <c r="JT20" s="5">
        <v>1596339</v>
      </c>
      <c r="JU20" s="5" t="s">
        <v>178</v>
      </c>
      <c r="JV20" s="5" t="s">
        <v>178</v>
      </c>
      <c r="JW20" s="5">
        <v>1491127</v>
      </c>
      <c r="JX20" s="5">
        <v>1464801</v>
      </c>
      <c r="JY20" s="5" t="s">
        <v>178</v>
      </c>
      <c r="JZ20" s="5" t="s">
        <v>178</v>
      </c>
      <c r="KA20" s="5" t="s">
        <v>178</v>
      </c>
      <c r="KB20" s="5" t="s">
        <v>178</v>
      </c>
      <c r="KC20" s="5" t="s">
        <v>178</v>
      </c>
      <c r="KD20" s="5" t="s">
        <v>178</v>
      </c>
    </row>
    <row r="21" spans="1:290" x14ac:dyDescent="0.3">
      <c r="A21" s="1" t="s">
        <v>15</v>
      </c>
      <c r="B21" s="2">
        <v>4057076</v>
      </c>
      <c r="C21" s="5">
        <v>1741289</v>
      </c>
      <c r="D21" s="5">
        <v>1889082</v>
      </c>
      <c r="E21" s="5">
        <v>1698369</v>
      </c>
      <c r="F21" s="5">
        <v>1783747</v>
      </c>
      <c r="G21" s="5">
        <v>1712057</v>
      </c>
      <c r="H21" s="5">
        <v>1684952</v>
      </c>
      <c r="I21" s="5">
        <v>1760152</v>
      </c>
      <c r="J21" s="5">
        <v>1800613</v>
      </c>
      <c r="K21" s="5">
        <v>1944957</v>
      </c>
      <c r="L21" s="5">
        <v>1958837</v>
      </c>
      <c r="M21" s="5">
        <v>1916310</v>
      </c>
      <c r="N21" s="5">
        <v>2003545</v>
      </c>
      <c r="O21" s="5">
        <v>2087392</v>
      </c>
      <c r="P21" s="5">
        <v>2004577</v>
      </c>
      <c r="Q21" s="5">
        <v>2146753</v>
      </c>
      <c r="R21" s="5">
        <v>2002612</v>
      </c>
      <c r="S21" s="5">
        <v>1978211</v>
      </c>
      <c r="T21" s="5">
        <v>1882605</v>
      </c>
      <c r="U21" s="5">
        <v>1805622</v>
      </c>
      <c r="V21" s="5">
        <v>1712561</v>
      </c>
      <c r="W21" s="5">
        <v>1714749</v>
      </c>
      <c r="X21" s="5">
        <v>1616938</v>
      </c>
      <c r="Y21" s="5">
        <v>1601558</v>
      </c>
      <c r="Z21" s="5">
        <v>1631349</v>
      </c>
      <c r="AA21" s="5">
        <v>1565481</v>
      </c>
      <c r="AB21" s="5">
        <v>1590759</v>
      </c>
      <c r="AC21" s="5">
        <v>1570502</v>
      </c>
      <c r="AD21" s="5">
        <v>1527459</v>
      </c>
      <c r="AE21" s="5">
        <v>1520127</v>
      </c>
      <c r="AF21" s="5">
        <v>1512400</v>
      </c>
      <c r="AG21" s="5">
        <v>1509139</v>
      </c>
      <c r="AH21" s="5">
        <v>1498732</v>
      </c>
      <c r="AI21" s="5">
        <v>2595475</v>
      </c>
      <c r="AJ21" s="5">
        <v>2803741</v>
      </c>
      <c r="AK21" s="5">
        <v>2560833</v>
      </c>
      <c r="AL21" s="5">
        <v>2638019</v>
      </c>
      <c r="AM21" s="5">
        <v>2553909</v>
      </c>
      <c r="AN21" s="5">
        <v>2569449</v>
      </c>
      <c r="AO21" s="5">
        <v>2711200</v>
      </c>
      <c r="AP21" s="5">
        <v>2772356</v>
      </c>
      <c r="AQ21" s="5">
        <v>3090151</v>
      </c>
      <c r="AR21" s="5">
        <v>3237399</v>
      </c>
      <c r="AS21" s="5">
        <v>3318838</v>
      </c>
      <c r="AT21" s="5">
        <v>3726596</v>
      </c>
      <c r="AU21" s="5">
        <v>4750535</v>
      </c>
      <c r="AV21" s="5">
        <v>4036569</v>
      </c>
      <c r="AW21" s="5">
        <v>4275597</v>
      </c>
      <c r="AX21" s="5">
        <v>4371581</v>
      </c>
      <c r="AY21" s="5">
        <v>4465923</v>
      </c>
      <c r="AZ21" s="5">
        <v>4821057</v>
      </c>
      <c r="BA21" s="5">
        <v>4999565</v>
      </c>
      <c r="BB21" s="5">
        <v>4720077</v>
      </c>
      <c r="BC21" s="5">
        <v>4562393</v>
      </c>
      <c r="BD21" s="5">
        <v>4540335</v>
      </c>
      <c r="BE21" s="5">
        <v>4490317</v>
      </c>
      <c r="BF21" s="5">
        <v>4608212</v>
      </c>
      <c r="BG21" s="5">
        <v>4477402</v>
      </c>
      <c r="BH21" s="5">
        <v>4567693</v>
      </c>
      <c r="BI21" s="5">
        <v>4703754</v>
      </c>
      <c r="BJ21" s="5">
        <v>4840243</v>
      </c>
      <c r="BK21" s="5">
        <v>4941302</v>
      </c>
      <c r="BL21" s="5">
        <v>4902210</v>
      </c>
      <c r="BM21" s="5">
        <v>4746216</v>
      </c>
      <c r="BN21" s="5">
        <v>4583788</v>
      </c>
      <c r="BO21" s="5">
        <v>2649710</v>
      </c>
      <c r="BP21" s="5">
        <v>2841041</v>
      </c>
      <c r="BQ21" s="5">
        <v>2602989</v>
      </c>
      <c r="BR21" s="5">
        <v>2684357</v>
      </c>
      <c r="BS21" s="5">
        <v>2608207</v>
      </c>
      <c r="BT21" s="5">
        <v>2623309</v>
      </c>
      <c r="BU21" s="5">
        <v>2761676</v>
      </c>
      <c r="BV21" s="5">
        <v>2832630</v>
      </c>
      <c r="BW21" s="5">
        <v>3151780</v>
      </c>
      <c r="BX21" s="5">
        <v>3309295</v>
      </c>
      <c r="BY21" s="5">
        <v>3418679</v>
      </c>
      <c r="BZ21" s="5">
        <v>3873641</v>
      </c>
      <c r="CA21" s="5">
        <v>4904437</v>
      </c>
      <c r="CB21" s="5">
        <v>4203261</v>
      </c>
      <c r="CC21" s="5">
        <v>4464847</v>
      </c>
      <c r="CD21" s="5">
        <v>4627726</v>
      </c>
      <c r="CE21" s="5">
        <v>4726671</v>
      </c>
      <c r="CF21" s="5">
        <v>5011035</v>
      </c>
      <c r="CG21" s="5">
        <v>5370786</v>
      </c>
      <c r="CH21" s="5">
        <v>6067833</v>
      </c>
      <c r="CI21" s="5">
        <v>5795141</v>
      </c>
      <c r="CJ21" s="5">
        <v>5794580</v>
      </c>
      <c r="CK21" s="5">
        <v>5354596</v>
      </c>
      <c r="CL21" s="5">
        <v>5181382</v>
      </c>
      <c r="CM21" s="5">
        <v>5073150</v>
      </c>
      <c r="CN21" s="5">
        <v>5037541</v>
      </c>
      <c r="CO21" s="5">
        <v>5227090</v>
      </c>
      <c r="CP21" s="5">
        <v>5411098</v>
      </c>
      <c r="CQ21" s="5">
        <v>5740232</v>
      </c>
      <c r="CR21" s="5">
        <v>5683589</v>
      </c>
      <c r="CS21" s="5">
        <v>5624797</v>
      </c>
      <c r="CT21" s="5">
        <v>5217141</v>
      </c>
      <c r="CU21" s="6">
        <v>17.10838018086622</v>
      </c>
      <c r="CV21" s="6">
        <v>18.586593911751841</v>
      </c>
      <c r="CW21" s="6">
        <v>17.03746359006788</v>
      </c>
      <c r="CX21" s="6">
        <v>16.478009493498789</v>
      </c>
      <c r="CY21" s="6">
        <v>17.673301765069731</v>
      </c>
      <c r="CZ21" s="6">
        <v>18.782612204976751</v>
      </c>
      <c r="DA21" s="6">
        <v>16.859168980860741</v>
      </c>
      <c r="DB21" s="6">
        <v>16.22435458127061</v>
      </c>
      <c r="DC21" s="6">
        <v>15.95906747552773</v>
      </c>
      <c r="DD21" s="6">
        <v>16.51137894577241</v>
      </c>
      <c r="DE21" s="6">
        <v>15.811220522775541</v>
      </c>
      <c r="DF21" s="6">
        <v>16.280193357274229</v>
      </c>
      <c r="DG21" s="6">
        <v>14.003455029050601</v>
      </c>
      <c r="DH21" s="6">
        <v>12.826346905107661</v>
      </c>
      <c r="DI21" s="6">
        <v>12.607272471495319</v>
      </c>
      <c r="DJ21" s="6">
        <v>10.42713216539199</v>
      </c>
      <c r="DK21" s="6">
        <v>10.39075204818899</v>
      </c>
      <c r="DL21" s="6">
        <v>9.9615160907359694</v>
      </c>
      <c r="DM21" s="6">
        <v>9.9445564711531294</v>
      </c>
      <c r="DN21" s="6">
        <v>11.49191182095119</v>
      </c>
      <c r="DO21" s="6" t="s">
        <v>178</v>
      </c>
      <c r="DP21" s="6" t="s">
        <v>178</v>
      </c>
      <c r="DQ21" s="6" t="s">
        <v>178</v>
      </c>
      <c r="DR21" s="6" t="s">
        <v>178</v>
      </c>
      <c r="DS21" s="6" t="s">
        <v>178</v>
      </c>
      <c r="DT21" s="6" t="s">
        <v>178</v>
      </c>
      <c r="DU21" s="6" t="s">
        <v>178</v>
      </c>
      <c r="DV21" s="6" t="s">
        <v>178</v>
      </c>
      <c r="DW21" s="6" t="s">
        <v>178</v>
      </c>
      <c r="DX21" s="6" t="s">
        <v>178</v>
      </c>
      <c r="DY21" s="6" t="s">
        <v>178</v>
      </c>
      <c r="DZ21" s="6" t="s">
        <v>178</v>
      </c>
      <c r="EA21" s="6">
        <v>15.70531294500576</v>
      </c>
      <c r="EB21" s="6">
        <v>17.018648648841442</v>
      </c>
      <c r="EC21" s="6">
        <v>15.570870884591059</v>
      </c>
      <c r="ED21" s="6">
        <v>15.15402277239094</v>
      </c>
      <c r="EE21" s="6">
        <v>16.36060642724545</v>
      </c>
      <c r="EF21" s="6">
        <v>17.582680177734598</v>
      </c>
      <c r="EG21" s="6">
        <v>15.483549719681321</v>
      </c>
      <c r="EH21" s="6">
        <v>14.85159193119498</v>
      </c>
      <c r="EI21" s="6">
        <v>14.477965639866779</v>
      </c>
      <c r="EJ21" s="6">
        <v>14.94001820597337</v>
      </c>
      <c r="EK21" s="6">
        <v>14.199638548190659</v>
      </c>
      <c r="EL21" s="6">
        <v>14.86112750727095</v>
      </c>
      <c r="EM21" s="6">
        <v>11.862682442570691</v>
      </c>
      <c r="EN21" s="6">
        <v>11.15254068492326</v>
      </c>
      <c r="EO21" s="6">
        <v>11.35883480131546</v>
      </c>
      <c r="EP21" s="6">
        <v>8.8777263877759491</v>
      </c>
      <c r="EQ21" s="6">
        <v>8.8296641030308791</v>
      </c>
      <c r="ER21" s="6">
        <v>7.8871085739081597</v>
      </c>
      <c r="ES21" s="6">
        <v>7.71179246830323</v>
      </c>
      <c r="ET21" s="6">
        <v>8.9491336687939604</v>
      </c>
      <c r="EU21" s="6" t="s">
        <v>178</v>
      </c>
      <c r="EV21" s="6" t="s">
        <v>178</v>
      </c>
      <c r="EW21" s="6" t="s">
        <v>178</v>
      </c>
      <c r="EX21" s="6" t="s">
        <v>178</v>
      </c>
      <c r="EY21" s="6" t="s">
        <v>178</v>
      </c>
      <c r="EZ21" s="6" t="s">
        <v>178</v>
      </c>
      <c r="FA21" s="6" t="s">
        <v>178</v>
      </c>
      <c r="FB21" s="6" t="s">
        <v>178</v>
      </c>
      <c r="FC21" s="6" t="s">
        <v>178</v>
      </c>
      <c r="FD21" s="6" t="s">
        <v>178</v>
      </c>
      <c r="FE21" s="6" t="s">
        <v>178</v>
      </c>
      <c r="FF21" s="6" t="s">
        <v>178</v>
      </c>
      <c r="FG21" s="6" t="s">
        <v>178</v>
      </c>
      <c r="FH21" s="6">
        <v>17.63605395849368</v>
      </c>
      <c r="FI21" s="6">
        <v>16.083494117106468</v>
      </c>
      <c r="FJ21" s="6">
        <v>15.434814018076448</v>
      </c>
      <c r="FK21" s="6">
        <v>16.208808370325592</v>
      </c>
      <c r="FL21" s="6">
        <v>17.07988401899399</v>
      </c>
      <c r="FM21" s="6">
        <v>15.676318514326839</v>
      </c>
      <c r="FN21" s="6">
        <v>15.382704892915626</v>
      </c>
      <c r="FO21" s="6">
        <v>15.378002962423498</v>
      </c>
      <c r="FP21" s="6">
        <v>15.946942844325408</v>
      </c>
      <c r="FQ21" s="6">
        <v>15.348347021237261</v>
      </c>
      <c r="FR21" s="6">
        <v>15.871085698929631</v>
      </c>
      <c r="FS21" s="6">
        <v>13.875988644952711</v>
      </c>
      <c r="FT21" s="6">
        <v>12.720334479424778</v>
      </c>
      <c r="FU21" s="6">
        <v>12.5347107212762</v>
      </c>
      <c r="FV21" s="6">
        <v>10.409688045029728</v>
      </c>
      <c r="FW21" s="6">
        <v>10.388098318240621</v>
      </c>
      <c r="FX21" s="6">
        <v>9.9586862207581976</v>
      </c>
      <c r="FY21" s="6">
        <v>9.9395489099496181</v>
      </c>
      <c r="FZ21" s="6">
        <v>11.485668794452398</v>
      </c>
      <c r="GA21" s="6" t="s">
        <v>178</v>
      </c>
      <c r="GB21" s="6" t="s">
        <v>178</v>
      </c>
      <c r="GC21" s="6" t="s">
        <v>178</v>
      </c>
      <c r="GD21" s="6" t="s">
        <v>178</v>
      </c>
      <c r="GE21" s="6" t="s">
        <v>178</v>
      </c>
      <c r="GF21" s="6" t="s">
        <v>178</v>
      </c>
      <c r="GG21" s="6" t="s">
        <v>178</v>
      </c>
      <c r="GH21" s="6" t="s">
        <v>178</v>
      </c>
      <c r="GI21" s="6" t="s">
        <v>178</v>
      </c>
      <c r="GJ21" s="6" t="s">
        <v>178</v>
      </c>
      <c r="GK21" s="6" t="s">
        <v>178</v>
      </c>
      <c r="GL21" s="6" t="s">
        <v>178</v>
      </c>
      <c r="GM21" s="6">
        <v>15.705312945005764</v>
      </c>
      <c r="GN21" s="6">
        <v>11.13146928152168</v>
      </c>
      <c r="GO21" s="6">
        <v>10.003299697046565</v>
      </c>
      <c r="GP21" s="6">
        <v>9.7300596952044245</v>
      </c>
      <c r="GQ21" s="6">
        <v>10.207578177131381</v>
      </c>
      <c r="GR21" s="6">
        <v>10.857990652400018</v>
      </c>
      <c r="GS21" s="6">
        <v>9.9599835807990882</v>
      </c>
      <c r="GT21" s="6">
        <v>9.7288708929381311</v>
      </c>
      <c r="GU21" s="6">
        <v>9.7817423883540382</v>
      </c>
      <c r="GV21" s="6">
        <v>10.210087377402687</v>
      </c>
      <c r="GW21" s="6">
        <v>9.7250105714619224</v>
      </c>
      <c r="GX21" s="6">
        <v>10.477269939583866</v>
      </c>
      <c r="GY21" s="6">
        <v>10.215426948229807</v>
      </c>
      <c r="GZ21" s="6">
        <v>8.3712040487237545</v>
      </c>
      <c r="HA21" s="6">
        <v>8.5325863367726154</v>
      </c>
      <c r="HB21" s="6">
        <v>7.0918076951228972</v>
      </c>
      <c r="HC21" s="6">
        <v>7.3680261962368192</v>
      </c>
      <c r="HD21" s="6">
        <v>7.2929862950593112</v>
      </c>
      <c r="HE21" s="6">
        <v>7.704730718956597</v>
      </c>
      <c r="HF21" s="6">
        <v>8.8215066807029583</v>
      </c>
      <c r="HG21" s="6" t="s">
        <v>178</v>
      </c>
      <c r="HH21" s="6" t="s">
        <v>178</v>
      </c>
      <c r="HI21" s="6" t="s">
        <v>178</v>
      </c>
      <c r="HJ21" s="6" t="s">
        <v>178</v>
      </c>
      <c r="HK21" s="6" t="s">
        <v>178</v>
      </c>
      <c r="HL21" s="6" t="s">
        <v>178</v>
      </c>
      <c r="HM21" s="6" t="s">
        <v>178</v>
      </c>
      <c r="HN21" s="6" t="s">
        <v>178</v>
      </c>
      <c r="HO21" s="6" t="s">
        <v>178</v>
      </c>
      <c r="HP21" s="6" t="s">
        <v>178</v>
      </c>
      <c r="HQ21" s="6" t="s">
        <v>178</v>
      </c>
      <c r="HR21" s="6" t="s">
        <v>178</v>
      </c>
      <c r="HS21" s="5">
        <v>222451</v>
      </c>
      <c r="HT21" s="5">
        <v>227332</v>
      </c>
      <c r="HU21" s="5">
        <v>222189</v>
      </c>
      <c r="HV21" s="5">
        <v>226402</v>
      </c>
      <c r="HW21" s="5">
        <v>213731</v>
      </c>
      <c r="HX21" s="5">
        <v>213187</v>
      </c>
      <c r="HY21" s="5">
        <v>217524</v>
      </c>
      <c r="HZ21" s="5">
        <v>225159</v>
      </c>
      <c r="IA21" s="5">
        <v>235742</v>
      </c>
      <c r="IB21" s="5">
        <v>237920</v>
      </c>
      <c r="IC21" s="5">
        <v>240551</v>
      </c>
      <c r="ID21" s="5">
        <v>244470</v>
      </c>
      <c r="IE21" s="5">
        <v>248621</v>
      </c>
      <c r="IF21" s="5">
        <v>246921</v>
      </c>
      <c r="IG21" s="5">
        <v>245858</v>
      </c>
      <c r="IH21" s="5">
        <v>243985</v>
      </c>
      <c r="II21" s="5">
        <v>242001</v>
      </c>
      <c r="IJ21" s="5">
        <v>239249</v>
      </c>
      <c r="IK21" s="5">
        <v>237756</v>
      </c>
      <c r="IL21" s="5">
        <v>232064</v>
      </c>
      <c r="IM21" s="5">
        <v>230395</v>
      </c>
      <c r="IN21" s="5">
        <v>228551</v>
      </c>
      <c r="IO21" s="5">
        <v>227484</v>
      </c>
      <c r="IP21" s="5">
        <v>225613</v>
      </c>
      <c r="IQ21" s="5">
        <v>224382</v>
      </c>
      <c r="IR21" s="5">
        <v>223040</v>
      </c>
      <c r="IS21" s="5">
        <v>223376</v>
      </c>
      <c r="IT21" s="5">
        <v>221077</v>
      </c>
      <c r="IU21" s="5">
        <v>219267</v>
      </c>
      <c r="IV21" s="5">
        <v>217897</v>
      </c>
      <c r="IW21" s="5">
        <v>215232</v>
      </c>
      <c r="IX21" s="5">
        <v>212292</v>
      </c>
      <c r="IY21" s="5">
        <v>258977</v>
      </c>
      <c r="IZ21" s="5">
        <v>264382</v>
      </c>
      <c r="JA21" s="5">
        <v>257812</v>
      </c>
      <c r="JB21" s="5">
        <v>261411</v>
      </c>
      <c r="JC21" s="5">
        <v>247746</v>
      </c>
      <c r="JD21" s="5">
        <v>247333</v>
      </c>
      <c r="JE21" s="5">
        <v>252539</v>
      </c>
      <c r="JF21" s="5">
        <v>261585</v>
      </c>
      <c r="JG21" s="5">
        <v>274152</v>
      </c>
      <c r="JH21" s="5">
        <v>277980</v>
      </c>
      <c r="JI21" s="5">
        <v>282069</v>
      </c>
      <c r="JJ21" s="5">
        <v>288257</v>
      </c>
      <c r="JK21" s="5">
        <v>293201</v>
      </c>
      <c r="JL21" s="5">
        <v>290818</v>
      </c>
      <c r="JM21" s="5">
        <v>289956</v>
      </c>
      <c r="JN21" s="5">
        <v>287936</v>
      </c>
      <c r="JO21" s="5">
        <v>285961</v>
      </c>
      <c r="JP21" s="5">
        <v>282716</v>
      </c>
      <c r="JQ21" s="5">
        <v>280566</v>
      </c>
      <c r="JR21" s="5">
        <v>273512</v>
      </c>
      <c r="JS21" s="5">
        <v>270847</v>
      </c>
      <c r="JT21" s="5">
        <v>268480</v>
      </c>
      <c r="JU21" s="5">
        <v>266470</v>
      </c>
      <c r="JV21" s="5">
        <v>263781</v>
      </c>
      <c r="JW21" s="5">
        <v>261876</v>
      </c>
      <c r="JX21" s="5">
        <v>259765</v>
      </c>
      <c r="JY21" s="5">
        <v>259650</v>
      </c>
      <c r="JZ21" s="5">
        <v>256503</v>
      </c>
      <c r="KA21" s="5">
        <v>253960</v>
      </c>
      <c r="KB21" s="5">
        <v>252017</v>
      </c>
      <c r="KC21" s="5">
        <v>248407</v>
      </c>
      <c r="KD21" s="5">
        <v>244165</v>
      </c>
    </row>
    <row r="22" spans="1:290" x14ac:dyDescent="0.3">
      <c r="A22" s="1" t="s">
        <v>16</v>
      </c>
      <c r="B22" s="2">
        <v>4056978</v>
      </c>
      <c r="C22" s="5">
        <v>126</v>
      </c>
      <c r="D22" s="5">
        <v>110</v>
      </c>
      <c r="E22" s="5">
        <v>95</v>
      </c>
      <c r="F22" s="5">
        <v>88</v>
      </c>
      <c r="G22" s="5">
        <v>106</v>
      </c>
      <c r="H22" s="5">
        <v>112</v>
      </c>
      <c r="I22" s="5">
        <v>86</v>
      </c>
      <c r="J22" s="5">
        <v>104</v>
      </c>
      <c r="K22" s="5">
        <v>69</v>
      </c>
      <c r="L22" s="5">
        <v>62</v>
      </c>
      <c r="M22" s="5">
        <v>81</v>
      </c>
      <c r="N22" s="5">
        <v>72</v>
      </c>
      <c r="O22" s="5">
        <v>80</v>
      </c>
      <c r="P22" s="5">
        <v>83</v>
      </c>
      <c r="Q22" s="5">
        <v>91</v>
      </c>
      <c r="R22" s="5">
        <v>91</v>
      </c>
      <c r="S22" s="5">
        <v>86</v>
      </c>
      <c r="T22" s="5">
        <v>83</v>
      </c>
      <c r="U22" s="5">
        <v>69</v>
      </c>
      <c r="V22" s="5">
        <v>2978037</v>
      </c>
      <c r="W22" s="5">
        <v>2843873</v>
      </c>
      <c r="X22" s="5">
        <v>2764620</v>
      </c>
      <c r="Y22" s="5">
        <v>2812769</v>
      </c>
      <c r="Z22" s="5">
        <v>2825737</v>
      </c>
      <c r="AA22" s="5">
        <v>2804654</v>
      </c>
      <c r="AB22" s="5">
        <v>2849518</v>
      </c>
      <c r="AC22" s="5">
        <v>3031961</v>
      </c>
      <c r="AD22" s="5">
        <v>2989402</v>
      </c>
      <c r="AE22" s="5">
        <v>2977507</v>
      </c>
      <c r="AF22" s="5">
        <v>3087365</v>
      </c>
      <c r="AG22" s="5">
        <v>3162292</v>
      </c>
      <c r="AH22" s="5">
        <v>3076223</v>
      </c>
      <c r="AI22" s="5">
        <v>333</v>
      </c>
      <c r="AJ22" s="5">
        <v>328</v>
      </c>
      <c r="AK22" s="5">
        <v>302</v>
      </c>
      <c r="AL22" s="5">
        <v>295</v>
      </c>
      <c r="AM22" s="5">
        <v>365</v>
      </c>
      <c r="AN22" s="5">
        <v>369</v>
      </c>
      <c r="AO22" s="5">
        <v>294</v>
      </c>
      <c r="AP22" s="5">
        <v>338</v>
      </c>
      <c r="AQ22" s="5">
        <v>303</v>
      </c>
      <c r="AR22" s="5">
        <v>297</v>
      </c>
      <c r="AS22" s="5">
        <v>311</v>
      </c>
      <c r="AT22" s="5">
        <v>295</v>
      </c>
      <c r="AU22" s="5">
        <v>282</v>
      </c>
      <c r="AV22" s="5">
        <v>299</v>
      </c>
      <c r="AW22" s="5">
        <v>287</v>
      </c>
      <c r="AX22" s="5">
        <v>277</v>
      </c>
      <c r="AY22" s="5">
        <v>271</v>
      </c>
      <c r="AZ22" s="5">
        <v>211163</v>
      </c>
      <c r="BA22" s="5">
        <v>2004629</v>
      </c>
      <c r="BB22" s="5">
        <v>9487049</v>
      </c>
      <c r="BC22" s="5">
        <v>9144308</v>
      </c>
      <c r="BD22" s="5">
        <v>8864119</v>
      </c>
      <c r="BE22" s="5">
        <v>9149836</v>
      </c>
      <c r="BF22" s="5">
        <v>9043456</v>
      </c>
      <c r="BG22" s="5">
        <v>8861620</v>
      </c>
      <c r="BH22" s="5">
        <v>9046741</v>
      </c>
      <c r="BI22" s="5">
        <v>9444197</v>
      </c>
      <c r="BJ22" s="5">
        <v>9062978</v>
      </c>
      <c r="BK22" s="5">
        <v>8990952</v>
      </c>
      <c r="BL22" s="5">
        <v>9098615</v>
      </c>
      <c r="BM22" s="5">
        <v>9018479</v>
      </c>
      <c r="BN22" s="5">
        <v>8858060</v>
      </c>
      <c r="BO22" s="5">
        <v>230437</v>
      </c>
      <c r="BP22" s="5">
        <v>199212</v>
      </c>
      <c r="BQ22" s="5">
        <v>172595</v>
      </c>
      <c r="BR22" s="5">
        <v>599743</v>
      </c>
      <c r="BS22" s="5">
        <v>600705</v>
      </c>
      <c r="BT22" s="5">
        <v>590204</v>
      </c>
      <c r="BU22" s="5">
        <v>603824</v>
      </c>
      <c r="BV22" s="5">
        <v>637641</v>
      </c>
      <c r="BW22" s="5">
        <v>789336</v>
      </c>
      <c r="BX22" s="5">
        <v>733534</v>
      </c>
      <c r="BY22" s="5">
        <v>1063480</v>
      </c>
      <c r="BZ22" s="5">
        <v>1459621</v>
      </c>
      <c r="CA22" s="5">
        <v>1612100</v>
      </c>
      <c r="CB22" s="5">
        <v>1764859</v>
      </c>
      <c r="CC22" s="5">
        <v>2334300</v>
      </c>
      <c r="CD22" s="5">
        <v>2374457</v>
      </c>
      <c r="CE22" s="5">
        <v>2400695</v>
      </c>
      <c r="CF22" s="5">
        <v>2766227</v>
      </c>
      <c r="CG22" s="5">
        <v>5338612</v>
      </c>
      <c r="CH22" s="5">
        <v>12788330</v>
      </c>
      <c r="CI22" s="5">
        <v>9994032</v>
      </c>
      <c r="CJ22" s="5">
        <v>9727782</v>
      </c>
      <c r="CK22" s="5">
        <v>9715892</v>
      </c>
      <c r="CL22" s="5">
        <v>11424831</v>
      </c>
      <c r="CM22" s="5">
        <v>9612194</v>
      </c>
      <c r="CN22" s="5">
        <v>10618345</v>
      </c>
      <c r="CO22" s="5">
        <v>9895441</v>
      </c>
      <c r="CP22" s="5">
        <v>9501149</v>
      </c>
      <c r="CQ22" s="5">
        <v>9706646</v>
      </c>
      <c r="CR22" s="5">
        <v>9521191</v>
      </c>
      <c r="CS22" s="5">
        <v>9399813</v>
      </c>
      <c r="CT22" s="5">
        <v>9294866</v>
      </c>
      <c r="CU22" s="6">
        <v>17.304726964949349</v>
      </c>
      <c r="CV22" s="6">
        <v>16.16067232618153</v>
      </c>
      <c r="CW22" s="6">
        <v>15.08468837606237</v>
      </c>
      <c r="CX22" s="6">
        <v>14.62293021657022</v>
      </c>
      <c r="CY22" s="6">
        <v>14.613253229334999</v>
      </c>
      <c r="CZ22" s="6">
        <v>15.17857142857142</v>
      </c>
      <c r="DA22" s="6">
        <v>13.95348837209302</v>
      </c>
      <c r="DB22" s="6">
        <v>15.23809523809523</v>
      </c>
      <c r="DC22" s="6">
        <v>15.942028985507241</v>
      </c>
      <c r="DD22" s="6">
        <v>16.129032258064509</v>
      </c>
      <c r="DE22" s="6">
        <v>16.049382716049379</v>
      </c>
      <c r="DF22" s="6">
        <v>16.666666666666661</v>
      </c>
      <c r="DG22" s="6">
        <v>16.25</v>
      </c>
      <c r="DH22" s="6">
        <v>14.4578313253012</v>
      </c>
      <c r="DI22" s="6">
        <v>13.186813186813181</v>
      </c>
      <c r="DJ22" s="6">
        <v>12.08791208791208</v>
      </c>
      <c r="DK22" s="6">
        <v>11.62790697674418</v>
      </c>
      <c r="DL22" s="6">
        <v>12.048192771084331</v>
      </c>
      <c r="DM22" s="6">
        <v>11.594202898550719</v>
      </c>
      <c r="DN22" s="6">
        <v>13.335866527516091</v>
      </c>
      <c r="DO22" s="6" t="s">
        <v>178</v>
      </c>
      <c r="DP22" s="6" t="s">
        <v>178</v>
      </c>
      <c r="DQ22" s="6" t="s">
        <v>178</v>
      </c>
      <c r="DR22" s="6" t="s">
        <v>178</v>
      </c>
      <c r="DS22" s="6" t="s">
        <v>178</v>
      </c>
      <c r="DT22" s="6" t="s">
        <v>178</v>
      </c>
      <c r="DU22" s="6" t="s">
        <v>178</v>
      </c>
      <c r="DV22" s="6" t="s">
        <v>178</v>
      </c>
      <c r="DW22" s="6" t="s">
        <v>178</v>
      </c>
      <c r="DX22" s="6" t="s">
        <v>178</v>
      </c>
      <c r="DY22" s="6" t="s">
        <v>178</v>
      </c>
      <c r="DZ22" s="6" t="s">
        <v>178</v>
      </c>
      <c r="EA22" s="6">
        <v>16.639543031631149</v>
      </c>
      <c r="EB22" s="6">
        <v>15.500195237888629</v>
      </c>
      <c r="EC22" s="6">
        <v>13.93838211078068</v>
      </c>
      <c r="ED22" s="6">
        <v>13.630360601719159</v>
      </c>
      <c r="EE22" s="6">
        <v>13.657527159855141</v>
      </c>
      <c r="EF22" s="6">
        <v>12.931034482758619</v>
      </c>
      <c r="EG22" s="6">
        <v>12.06349206349206</v>
      </c>
      <c r="EH22" s="6">
        <v>12.130177514792891</v>
      </c>
      <c r="EI22" s="6">
        <v>12.58278145695364</v>
      </c>
      <c r="EJ22" s="6">
        <v>12.794612794612791</v>
      </c>
      <c r="EK22" s="6">
        <v>13.18327974276527</v>
      </c>
      <c r="EL22" s="6">
        <v>14.576271186440669</v>
      </c>
      <c r="EM22" s="6">
        <v>14.539007092198579</v>
      </c>
      <c r="EN22" s="6">
        <v>13.37792642140468</v>
      </c>
      <c r="EO22" s="6">
        <v>11.84668989547038</v>
      </c>
      <c r="EP22" s="6">
        <v>10.46931407942238</v>
      </c>
      <c r="EQ22" s="6">
        <v>10.332103321033211</v>
      </c>
      <c r="ER22" s="6">
        <v>13.333775329958369</v>
      </c>
      <c r="ES22" s="6">
        <v>11.454294761920909</v>
      </c>
      <c r="ET22" s="6">
        <v>9.9366307077705205</v>
      </c>
      <c r="EU22" s="6" t="s">
        <v>178</v>
      </c>
      <c r="EV22" s="6" t="s">
        <v>178</v>
      </c>
      <c r="EW22" s="6" t="s">
        <v>178</v>
      </c>
      <c r="EX22" s="6" t="s">
        <v>178</v>
      </c>
      <c r="EY22" s="6" t="s">
        <v>178</v>
      </c>
      <c r="EZ22" s="6" t="s">
        <v>178</v>
      </c>
      <c r="FA22" s="6" t="s">
        <v>178</v>
      </c>
      <c r="FB22" s="6" t="s">
        <v>178</v>
      </c>
      <c r="FC22" s="6" t="s">
        <v>178</v>
      </c>
      <c r="FD22" s="6" t="s">
        <v>178</v>
      </c>
      <c r="FE22" s="6" t="s">
        <v>178</v>
      </c>
      <c r="FF22" s="6" t="s">
        <v>178</v>
      </c>
      <c r="FG22" s="6" t="s">
        <v>178</v>
      </c>
      <c r="FH22" s="6">
        <v>14.934829894169043</v>
      </c>
      <c r="FI22" s="6">
        <v>13.899956034089653</v>
      </c>
      <c r="FJ22" s="6">
        <v>13.28076665629106</v>
      </c>
      <c r="FK22" s="6">
        <v>12.988073184382525</v>
      </c>
      <c r="FL22" s="6">
        <v>7.5678591518094684</v>
      </c>
      <c r="FM22" s="6">
        <v>7.3257926428321793</v>
      </c>
      <c r="FN22" s="6">
        <v>6.9370000894643802</v>
      </c>
      <c r="FO22" s="6">
        <v>6.5880714569891898</v>
      </c>
      <c r="FP22" s="6">
        <v>6.4806171380108566</v>
      </c>
      <c r="FQ22" s="6">
        <v>6.216913848051874</v>
      </c>
      <c r="FR22" s="6">
        <v>6.1763478811023429</v>
      </c>
      <c r="FS22" s="6">
        <v>6.744513663523886</v>
      </c>
      <c r="FT22" s="6">
        <v>6.7155332470407707</v>
      </c>
      <c r="FU22" s="6">
        <v>6.528307789607779</v>
      </c>
      <c r="FV22" s="6">
        <v>6.8252019496374068</v>
      </c>
      <c r="FW22" s="6">
        <v>7.1186374125578418</v>
      </c>
      <c r="FX22" s="6">
        <v>7.5421274814220416</v>
      </c>
      <c r="FY22" s="6">
        <v>8.0403401629248457</v>
      </c>
      <c r="FZ22" s="6">
        <v>8.9520744544391011</v>
      </c>
      <c r="GA22" s="6" t="s">
        <v>178</v>
      </c>
      <c r="GB22" s="6" t="s">
        <v>178</v>
      </c>
      <c r="GC22" s="6" t="s">
        <v>178</v>
      </c>
      <c r="GD22" s="6" t="s">
        <v>178</v>
      </c>
      <c r="GE22" s="6" t="s">
        <v>178</v>
      </c>
      <c r="GF22" s="6" t="s">
        <v>178</v>
      </c>
      <c r="GG22" s="6" t="s">
        <v>178</v>
      </c>
      <c r="GH22" s="6" t="s">
        <v>178</v>
      </c>
      <c r="GI22" s="6" t="s">
        <v>178</v>
      </c>
      <c r="GJ22" s="6" t="s">
        <v>178</v>
      </c>
      <c r="GK22" s="6" t="s">
        <v>178</v>
      </c>
      <c r="GL22" s="6" t="s">
        <v>178</v>
      </c>
      <c r="GM22" s="6">
        <v>16.63954303163116</v>
      </c>
      <c r="GN22" s="6">
        <v>9.5303377634129482</v>
      </c>
      <c r="GO22" s="6">
        <v>9.2043482880301042</v>
      </c>
      <c r="GP22" s="6">
        <v>8.5422485498364473</v>
      </c>
      <c r="GQ22" s="6">
        <v>8.2427091660616139</v>
      </c>
      <c r="GR22" s="6">
        <v>5.0550180837056411</v>
      </c>
      <c r="GS22" s="6">
        <v>5.0255260423780364</v>
      </c>
      <c r="GT22" s="6">
        <v>4.7860844405998311</v>
      </c>
      <c r="GU22" s="6">
        <v>4.4713727614274132</v>
      </c>
      <c r="GV22" s="6">
        <v>4.4128957004965086</v>
      </c>
      <c r="GW22" s="6">
        <v>4.2607199005048564</v>
      </c>
      <c r="GX22" s="6">
        <v>4.0941105899221855</v>
      </c>
      <c r="GY22" s="6">
        <v>4.6180137265506778</v>
      </c>
      <c r="GZ22" s="6">
        <v>4.617936751305316</v>
      </c>
      <c r="HA22" s="6">
        <v>4.38518536163168</v>
      </c>
      <c r="HB22" s="6">
        <v>4.4206729251265493</v>
      </c>
      <c r="HC22" s="6">
        <v>4.775403891591492</v>
      </c>
      <c r="HD22" s="6">
        <v>5.1270286240113938</v>
      </c>
      <c r="HE22" s="6">
        <v>6.4015427541009622</v>
      </c>
      <c r="HF22" s="6">
        <v>7.316974962393469</v>
      </c>
      <c r="HG22" s="6" t="s">
        <v>178</v>
      </c>
      <c r="HH22" s="6" t="s">
        <v>178</v>
      </c>
      <c r="HI22" s="6" t="s">
        <v>178</v>
      </c>
      <c r="HJ22" s="6" t="s">
        <v>178</v>
      </c>
      <c r="HK22" s="6" t="s">
        <v>178</v>
      </c>
      <c r="HL22" s="6" t="s">
        <v>178</v>
      </c>
      <c r="HM22" s="6" t="s">
        <v>178</v>
      </c>
      <c r="HN22" s="6" t="s">
        <v>178</v>
      </c>
      <c r="HO22" s="6" t="s">
        <v>178</v>
      </c>
      <c r="HP22" s="6" t="s">
        <v>178</v>
      </c>
      <c r="HQ22" s="6" t="s">
        <v>178</v>
      </c>
      <c r="HR22" s="6" t="s">
        <v>178</v>
      </c>
      <c r="HS22" s="5">
        <v>570563</v>
      </c>
      <c r="HT22" s="5">
        <v>566877</v>
      </c>
      <c r="HU22" s="5">
        <v>557647</v>
      </c>
      <c r="HV22" s="5">
        <v>553588</v>
      </c>
      <c r="HW22" s="5">
        <v>550143</v>
      </c>
      <c r="HX22" s="5">
        <v>548295</v>
      </c>
      <c r="HY22" s="5">
        <v>547060</v>
      </c>
      <c r="HZ22" s="5">
        <v>545318</v>
      </c>
      <c r="IA22" s="5">
        <v>544093</v>
      </c>
      <c r="IB22" s="5">
        <v>542565</v>
      </c>
      <c r="IC22" s="5">
        <v>540030</v>
      </c>
      <c r="ID22" s="5">
        <v>538952</v>
      </c>
      <c r="IE22" s="5">
        <v>536133</v>
      </c>
      <c r="IF22" s="5">
        <v>530895</v>
      </c>
      <c r="IG22" s="5">
        <v>523610</v>
      </c>
      <c r="IH22" s="5">
        <v>515783</v>
      </c>
      <c r="II22" s="5">
        <v>507957</v>
      </c>
      <c r="IJ22" s="5">
        <v>500803</v>
      </c>
      <c r="IK22" s="5">
        <v>494083</v>
      </c>
      <c r="IL22" s="5">
        <v>488346</v>
      </c>
      <c r="IM22" s="5">
        <v>481672</v>
      </c>
      <c r="IN22" s="5">
        <v>475808</v>
      </c>
      <c r="IO22" s="5">
        <v>471201</v>
      </c>
      <c r="IP22" s="5">
        <v>466379</v>
      </c>
      <c r="IQ22" s="5">
        <v>461222</v>
      </c>
      <c r="IR22" s="5">
        <v>456146</v>
      </c>
      <c r="IS22" s="5">
        <v>451467</v>
      </c>
      <c r="IT22" s="5">
        <v>446696</v>
      </c>
      <c r="IU22" s="5">
        <v>441039</v>
      </c>
      <c r="IV22" s="5">
        <v>433911</v>
      </c>
      <c r="IW22" s="5">
        <v>428351</v>
      </c>
      <c r="IX22" s="5">
        <v>418320</v>
      </c>
      <c r="IY22" s="5">
        <v>639993</v>
      </c>
      <c r="IZ22" s="5">
        <v>635031</v>
      </c>
      <c r="JA22" s="5">
        <v>624511</v>
      </c>
      <c r="JB22" s="5">
        <v>619312</v>
      </c>
      <c r="JC22" s="5">
        <v>615127</v>
      </c>
      <c r="JD22" s="5">
        <v>612775</v>
      </c>
      <c r="JE22" s="5">
        <v>610379</v>
      </c>
      <c r="JF22" s="5">
        <v>608156</v>
      </c>
      <c r="JG22" s="5">
        <v>606813</v>
      </c>
      <c r="JH22" s="5">
        <v>605052</v>
      </c>
      <c r="JI22" s="5">
        <v>602436</v>
      </c>
      <c r="JJ22" s="5">
        <v>601278</v>
      </c>
      <c r="JK22" s="5">
        <v>598132</v>
      </c>
      <c r="JL22" s="5">
        <v>592380</v>
      </c>
      <c r="JM22" s="5">
        <v>584411</v>
      </c>
      <c r="JN22" s="5">
        <v>576036</v>
      </c>
      <c r="JO22" s="5">
        <v>567625</v>
      </c>
      <c r="JP22" s="5">
        <v>559792</v>
      </c>
      <c r="JQ22" s="5">
        <v>551406</v>
      </c>
      <c r="JR22" s="5">
        <v>544326</v>
      </c>
      <c r="JS22" s="5">
        <v>536643</v>
      </c>
      <c r="JT22" s="5">
        <v>529832</v>
      </c>
      <c r="JU22" s="5">
        <v>524574</v>
      </c>
      <c r="JV22" s="5">
        <v>519005</v>
      </c>
      <c r="JW22" s="5">
        <v>513100</v>
      </c>
      <c r="JX22" s="5">
        <v>507235</v>
      </c>
      <c r="JY22" s="5">
        <v>501863</v>
      </c>
      <c r="JZ22" s="5">
        <v>496666</v>
      </c>
      <c r="KA22" s="5">
        <v>490503</v>
      </c>
      <c r="KB22" s="5">
        <v>482793</v>
      </c>
      <c r="KC22" s="5">
        <v>476199</v>
      </c>
      <c r="KD22" s="5">
        <v>464574</v>
      </c>
    </row>
    <row r="23" spans="1:290" x14ac:dyDescent="0.3">
      <c r="A23" s="1" t="s">
        <v>17</v>
      </c>
      <c r="B23" s="2">
        <v>4057113</v>
      </c>
      <c r="C23" s="5" t="s">
        <v>178</v>
      </c>
      <c r="D23" s="5" t="s">
        <v>178</v>
      </c>
      <c r="E23" s="5" t="s">
        <v>178</v>
      </c>
      <c r="F23" s="5">
        <v>303654</v>
      </c>
      <c r="G23" s="5">
        <v>303644</v>
      </c>
      <c r="H23" s="5">
        <v>310218</v>
      </c>
      <c r="I23" s="5">
        <v>289745</v>
      </c>
      <c r="J23" s="5" t="s">
        <v>178</v>
      </c>
      <c r="K23" s="5">
        <v>318064</v>
      </c>
      <c r="L23" s="5">
        <v>347040</v>
      </c>
      <c r="M23" s="5" t="s">
        <v>178</v>
      </c>
      <c r="N23" s="5" t="s">
        <v>178</v>
      </c>
      <c r="O23" s="5" t="s">
        <v>178</v>
      </c>
      <c r="P23" s="5" t="s">
        <v>178</v>
      </c>
      <c r="Q23" s="5" t="s">
        <v>178</v>
      </c>
      <c r="R23" s="5" t="s">
        <v>178</v>
      </c>
      <c r="S23" s="5" t="s">
        <v>178</v>
      </c>
      <c r="T23" s="5" t="s">
        <v>178</v>
      </c>
      <c r="U23" s="5" t="s">
        <v>178</v>
      </c>
      <c r="V23" s="5" t="s">
        <v>178</v>
      </c>
      <c r="W23" s="5" t="s">
        <v>178</v>
      </c>
      <c r="X23" s="5" t="s">
        <v>178</v>
      </c>
      <c r="Y23" s="5" t="s">
        <v>178</v>
      </c>
      <c r="Z23" s="5" t="s">
        <v>178</v>
      </c>
      <c r="AA23" s="5" t="s">
        <v>178</v>
      </c>
      <c r="AB23" s="5" t="s">
        <v>178</v>
      </c>
      <c r="AC23" s="5" t="s">
        <v>178</v>
      </c>
      <c r="AD23" s="5" t="s">
        <v>178</v>
      </c>
      <c r="AE23" s="5" t="s">
        <v>178</v>
      </c>
      <c r="AF23" s="5" t="s">
        <v>178</v>
      </c>
      <c r="AG23" s="5" t="s">
        <v>178</v>
      </c>
      <c r="AH23" s="5" t="s">
        <v>178</v>
      </c>
      <c r="AI23" s="5" t="s">
        <v>178</v>
      </c>
      <c r="AJ23" s="5" t="s">
        <v>178</v>
      </c>
      <c r="AK23" s="5" t="s">
        <v>178</v>
      </c>
      <c r="AL23" s="5">
        <v>645696</v>
      </c>
      <c r="AM23" s="5">
        <v>638345</v>
      </c>
      <c r="AN23" s="5">
        <v>651865</v>
      </c>
      <c r="AO23" s="5">
        <v>630678</v>
      </c>
      <c r="AP23" s="5" t="s">
        <v>178</v>
      </c>
      <c r="AQ23" s="5">
        <v>697208</v>
      </c>
      <c r="AR23" s="5">
        <v>744258</v>
      </c>
      <c r="AS23" s="5" t="s">
        <v>178</v>
      </c>
      <c r="AT23" s="5" t="s">
        <v>178</v>
      </c>
      <c r="AU23" s="5" t="s">
        <v>178</v>
      </c>
      <c r="AV23" s="5" t="s">
        <v>178</v>
      </c>
      <c r="AW23" s="5" t="s">
        <v>178</v>
      </c>
      <c r="AX23" s="5" t="s">
        <v>178</v>
      </c>
      <c r="AY23" s="5" t="s">
        <v>178</v>
      </c>
      <c r="AZ23" s="5" t="s">
        <v>178</v>
      </c>
      <c r="BA23" s="5" t="s">
        <v>178</v>
      </c>
      <c r="BB23" s="5" t="s">
        <v>178</v>
      </c>
      <c r="BC23" s="5" t="s">
        <v>178</v>
      </c>
      <c r="BD23" s="5" t="s">
        <v>178</v>
      </c>
      <c r="BE23" s="5" t="s">
        <v>178</v>
      </c>
      <c r="BF23" s="5" t="s">
        <v>178</v>
      </c>
      <c r="BG23" s="5" t="s">
        <v>178</v>
      </c>
      <c r="BH23" s="5" t="s">
        <v>178</v>
      </c>
      <c r="BI23" s="5" t="s">
        <v>178</v>
      </c>
      <c r="BJ23" s="5" t="s">
        <v>178</v>
      </c>
      <c r="BK23" s="5" t="s">
        <v>178</v>
      </c>
      <c r="BL23" s="5" t="s">
        <v>178</v>
      </c>
      <c r="BM23" s="5" t="s">
        <v>178</v>
      </c>
      <c r="BN23" s="5" t="s">
        <v>178</v>
      </c>
      <c r="BO23" s="5" t="s">
        <v>178</v>
      </c>
      <c r="BP23" s="5" t="s">
        <v>178</v>
      </c>
      <c r="BQ23" s="5" t="s">
        <v>178</v>
      </c>
      <c r="BR23" s="5">
        <v>645696</v>
      </c>
      <c r="BS23" s="5">
        <v>638345</v>
      </c>
      <c r="BT23" s="5">
        <v>651865</v>
      </c>
      <c r="BU23" s="5">
        <v>630678</v>
      </c>
      <c r="BV23" s="5" t="s">
        <v>178</v>
      </c>
      <c r="BW23" s="5">
        <v>697208</v>
      </c>
      <c r="BX23" s="5">
        <v>744258</v>
      </c>
      <c r="BY23" s="5" t="s">
        <v>178</v>
      </c>
      <c r="BZ23" s="5" t="s">
        <v>178</v>
      </c>
      <c r="CA23" s="5" t="s">
        <v>178</v>
      </c>
      <c r="CB23" s="5" t="s">
        <v>178</v>
      </c>
      <c r="CC23" s="5" t="s">
        <v>178</v>
      </c>
      <c r="CD23" s="5" t="s">
        <v>178</v>
      </c>
      <c r="CE23" s="5" t="s">
        <v>178</v>
      </c>
      <c r="CF23" s="5" t="s">
        <v>178</v>
      </c>
      <c r="CG23" s="5" t="s">
        <v>178</v>
      </c>
      <c r="CH23" s="5" t="s">
        <v>178</v>
      </c>
      <c r="CI23" s="5" t="s">
        <v>178</v>
      </c>
      <c r="CJ23" s="5" t="s">
        <v>178</v>
      </c>
      <c r="CK23" s="5" t="s">
        <v>178</v>
      </c>
      <c r="CL23" s="5" t="s">
        <v>178</v>
      </c>
      <c r="CM23" s="5" t="s">
        <v>178</v>
      </c>
      <c r="CN23" s="5" t="s">
        <v>178</v>
      </c>
      <c r="CO23" s="5" t="s">
        <v>178</v>
      </c>
      <c r="CP23" s="5" t="s">
        <v>178</v>
      </c>
      <c r="CQ23" s="5" t="s">
        <v>178</v>
      </c>
      <c r="CR23" s="5" t="s">
        <v>178</v>
      </c>
      <c r="CS23" s="5" t="s">
        <v>178</v>
      </c>
      <c r="CT23" s="5" t="s">
        <v>178</v>
      </c>
      <c r="CU23" s="6">
        <v>14.8166397995079</v>
      </c>
      <c r="CV23" s="6">
        <v>14.405634494901919</v>
      </c>
      <c r="CW23" s="6">
        <v>15.12555746140651</v>
      </c>
      <c r="CX23" s="6">
        <v>15.308541958940101</v>
      </c>
      <c r="CY23" s="6">
        <v>15.374583393711051</v>
      </c>
      <c r="CZ23" s="6">
        <v>13.868956669181021</v>
      </c>
      <c r="DA23" s="6">
        <v>14.27082434554522</v>
      </c>
      <c r="DB23" s="6">
        <v>13.930254862943331</v>
      </c>
      <c r="DC23" s="6">
        <v>14.44489159414457</v>
      </c>
      <c r="DD23" s="6">
        <v>14.83661825726141</v>
      </c>
      <c r="DE23" s="6">
        <v>13.84888731517165</v>
      </c>
      <c r="DF23" s="6">
        <v>11.47621546684787</v>
      </c>
      <c r="DG23" s="6">
        <v>7.7750358154923003</v>
      </c>
      <c r="DH23" s="6">
        <v>6.4458421803155401</v>
      </c>
      <c r="DI23" s="6">
        <v>6.5579006504857897</v>
      </c>
      <c r="DJ23" s="6" t="s">
        <v>178</v>
      </c>
      <c r="DK23" s="6" t="s">
        <v>178</v>
      </c>
      <c r="DL23" s="6" t="s">
        <v>178</v>
      </c>
      <c r="DM23" s="6" t="s">
        <v>178</v>
      </c>
      <c r="DN23" s="6" t="s">
        <v>178</v>
      </c>
      <c r="DO23" s="6" t="s">
        <v>178</v>
      </c>
      <c r="DP23" s="6" t="s">
        <v>178</v>
      </c>
      <c r="DQ23" s="6" t="s">
        <v>178</v>
      </c>
      <c r="DR23" s="6" t="s">
        <v>178</v>
      </c>
      <c r="DS23" s="6" t="s">
        <v>178</v>
      </c>
      <c r="DT23" s="6" t="s">
        <v>178</v>
      </c>
      <c r="DU23" s="6" t="s">
        <v>178</v>
      </c>
      <c r="DV23" s="6" t="s">
        <v>178</v>
      </c>
      <c r="DW23" s="6" t="s">
        <v>178</v>
      </c>
      <c r="DX23" s="6" t="s">
        <v>178</v>
      </c>
      <c r="DY23" s="6" t="s">
        <v>178</v>
      </c>
      <c r="DZ23" s="6" t="s">
        <v>178</v>
      </c>
      <c r="EA23" s="6">
        <v>13.484113667532419</v>
      </c>
      <c r="EB23" s="6">
        <v>13.25644225294096</v>
      </c>
      <c r="EC23" s="6">
        <v>14.160906343929129</v>
      </c>
      <c r="ED23" s="6">
        <v>14.20219422142927</v>
      </c>
      <c r="EE23" s="6">
        <v>14.4827413346367</v>
      </c>
      <c r="EF23" s="6">
        <v>13.011639297476989</v>
      </c>
      <c r="EG23" s="6">
        <v>13.36101782526106</v>
      </c>
      <c r="EH23" s="6">
        <v>13.06187162574739</v>
      </c>
      <c r="EI23" s="6">
        <v>13.67320683746877</v>
      </c>
      <c r="EJ23" s="6">
        <v>14.01076214427815</v>
      </c>
      <c r="EK23" s="6">
        <v>12.987390868735741</v>
      </c>
      <c r="EL23" s="6">
        <v>10.61667003333681</v>
      </c>
      <c r="EM23" s="6">
        <v>6.9392555268379601</v>
      </c>
      <c r="EN23" s="6">
        <v>5.59196340834057</v>
      </c>
      <c r="EO23" s="6">
        <v>5.7658750128843304</v>
      </c>
      <c r="EP23" s="6" t="s">
        <v>178</v>
      </c>
      <c r="EQ23" s="6" t="s">
        <v>178</v>
      </c>
      <c r="ER23" s="6" t="s">
        <v>178</v>
      </c>
      <c r="ES23" s="6" t="s">
        <v>178</v>
      </c>
      <c r="ET23" s="6" t="s">
        <v>178</v>
      </c>
      <c r="EU23" s="6" t="s">
        <v>178</v>
      </c>
      <c r="EV23" s="6" t="s">
        <v>178</v>
      </c>
      <c r="EW23" s="6" t="s">
        <v>178</v>
      </c>
      <c r="EX23" s="6" t="s">
        <v>178</v>
      </c>
      <c r="EY23" s="6" t="s">
        <v>178</v>
      </c>
      <c r="EZ23" s="6" t="s">
        <v>178</v>
      </c>
      <c r="FA23" s="6" t="s">
        <v>178</v>
      </c>
      <c r="FB23" s="6" t="s">
        <v>178</v>
      </c>
      <c r="FC23" s="6" t="s">
        <v>178</v>
      </c>
      <c r="FD23" s="6" t="s">
        <v>178</v>
      </c>
      <c r="FE23" s="6" t="s">
        <v>178</v>
      </c>
      <c r="FF23" s="6" t="s">
        <v>178</v>
      </c>
      <c r="FG23" s="6" t="s">
        <v>178</v>
      </c>
      <c r="FH23" s="6">
        <v>14.405634494901928</v>
      </c>
      <c r="FI23" s="6">
        <v>15.125557461406519</v>
      </c>
      <c r="FJ23" s="6">
        <v>15.308541958940109</v>
      </c>
      <c r="FK23" s="6">
        <v>15.374583393711056</v>
      </c>
      <c r="FL23" s="6">
        <v>13.868956669181028</v>
      </c>
      <c r="FM23" s="6">
        <v>14.27082434554522</v>
      </c>
      <c r="FN23" s="6">
        <v>13.930254862943331</v>
      </c>
      <c r="FO23" s="6">
        <v>14.444891594144575</v>
      </c>
      <c r="FP23" s="6">
        <v>14.836618257261412</v>
      </c>
      <c r="FQ23" s="6">
        <v>13.848887315171654</v>
      </c>
      <c r="FR23" s="6">
        <v>11.47621546684787</v>
      </c>
      <c r="FS23" s="6">
        <v>7.7750358154923092</v>
      </c>
      <c r="FT23" s="6">
        <v>6.4458421803155481</v>
      </c>
      <c r="FU23" s="6">
        <v>6.5579006504857968</v>
      </c>
      <c r="FV23" s="6" t="s">
        <v>178</v>
      </c>
      <c r="FW23" s="6" t="s">
        <v>178</v>
      </c>
      <c r="FX23" s="6" t="s">
        <v>178</v>
      </c>
      <c r="FY23" s="6" t="s">
        <v>178</v>
      </c>
      <c r="FZ23" s="6" t="s">
        <v>178</v>
      </c>
      <c r="GA23" s="6" t="s">
        <v>178</v>
      </c>
      <c r="GB23" s="6" t="s">
        <v>178</v>
      </c>
      <c r="GC23" s="6" t="s">
        <v>178</v>
      </c>
      <c r="GD23" s="6" t="s">
        <v>178</v>
      </c>
      <c r="GE23" s="6" t="s">
        <v>178</v>
      </c>
      <c r="GF23" s="6" t="s">
        <v>178</v>
      </c>
      <c r="GG23" s="6" t="s">
        <v>178</v>
      </c>
      <c r="GH23" s="6" t="s">
        <v>178</v>
      </c>
      <c r="GI23" s="6" t="s">
        <v>178</v>
      </c>
      <c r="GJ23" s="6" t="s">
        <v>178</v>
      </c>
      <c r="GK23" s="6" t="s">
        <v>178</v>
      </c>
      <c r="GL23" s="6" t="s">
        <v>178</v>
      </c>
      <c r="GM23" s="6">
        <v>13.484113667532428</v>
      </c>
      <c r="GN23" s="6">
        <v>13.256442252940962</v>
      </c>
      <c r="GO23" s="6">
        <v>14.160906343929138</v>
      </c>
      <c r="GP23" s="6">
        <v>14.202194221429279</v>
      </c>
      <c r="GQ23" s="6">
        <v>14.482741334636701</v>
      </c>
      <c r="GR23" s="6">
        <v>13.011639297476995</v>
      </c>
      <c r="GS23" s="6">
        <v>13.361017825261069</v>
      </c>
      <c r="GT23" s="6">
        <v>13.061871625747399</v>
      </c>
      <c r="GU23" s="6">
        <v>13.673206837468776</v>
      </c>
      <c r="GV23" s="6">
        <v>14.010762144278154</v>
      </c>
      <c r="GW23" s="6">
        <v>12.987390868735748</v>
      </c>
      <c r="GX23" s="6">
        <v>10.616670033336813</v>
      </c>
      <c r="GY23" s="6">
        <v>6.9392555268379637</v>
      </c>
      <c r="GZ23" s="6">
        <v>5.5919634083405798</v>
      </c>
      <c r="HA23" s="6">
        <v>5.7658750128843321</v>
      </c>
      <c r="HB23" s="6" t="s">
        <v>178</v>
      </c>
      <c r="HC23" s="6" t="s">
        <v>178</v>
      </c>
      <c r="HD23" s="6" t="s">
        <v>178</v>
      </c>
      <c r="HE23" s="6" t="s">
        <v>178</v>
      </c>
      <c r="HF23" s="6" t="s">
        <v>178</v>
      </c>
      <c r="HG23" s="6" t="s">
        <v>178</v>
      </c>
      <c r="HH23" s="6" t="s">
        <v>178</v>
      </c>
      <c r="HI23" s="6" t="s">
        <v>178</v>
      </c>
      <c r="HJ23" s="6" t="s">
        <v>178</v>
      </c>
      <c r="HK23" s="6" t="s">
        <v>178</v>
      </c>
      <c r="HL23" s="6" t="s">
        <v>178</v>
      </c>
      <c r="HM23" s="6" t="s">
        <v>178</v>
      </c>
      <c r="HN23" s="6" t="s">
        <v>178</v>
      </c>
      <c r="HO23" s="6" t="s">
        <v>178</v>
      </c>
      <c r="HP23" s="6" t="s">
        <v>178</v>
      </c>
      <c r="HQ23" s="6" t="s">
        <v>178</v>
      </c>
      <c r="HR23" s="6" t="s">
        <v>178</v>
      </c>
      <c r="HS23" s="5" t="s">
        <v>178</v>
      </c>
      <c r="HT23" s="5" t="s">
        <v>178</v>
      </c>
      <c r="HU23" s="5" t="s">
        <v>178</v>
      </c>
      <c r="HV23" s="5">
        <v>24289</v>
      </c>
      <c r="HW23" s="5">
        <v>24039</v>
      </c>
      <c r="HX23" s="5">
        <v>23865</v>
      </c>
      <c r="HY23" s="5">
        <v>23742</v>
      </c>
      <c r="HZ23" s="5">
        <v>23670</v>
      </c>
      <c r="IA23" s="5">
        <v>23598</v>
      </c>
      <c r="IB23" s="5">
        <v>23589</v>
      </c>
      <c r="IC23" s="5" t="s">
        <v>178</v>
      </c>
      <c r="ID23" s="5" t="s">
        <v>178</v>
      </c>
      <c r="IE23" s="5" t="s">
        <v>178</v>
      </c>
      <c r="IF23" s="5" t="s">
        <v>178</v>
      </c>
      <c r="IG23" s="5" t="s">
        <v>178</v>
      </c>
      <c r="IH23" s="5" t="s">
        <v>178</v>
      </c>
      <c r="II23" s="5" t="s">
        <v>178</v>
      </c>
      <c r="IJ23" s="5" t="s">
        <v>178</v>
      </c>
      <c r="IK23" s="5" t="s">
        <v>178</v>
      </c>
      <c r="IL23" s="5" t="s">
        <v>178</v>
      </c>
      <c r="IM23" s="5" t="s">
        <v>178</v>
      </c>
      <c r="IN23" s="5" t="s">
        <v>178</v>
      </c>
      <c r="IO23" s="5" t="s">
        <v>178</v>
      </c>
      <c r="IP23" s="5" t="s">
        <v>178</v>
      </c>
      <c r="IQ23" s="5" t="s">
        <v>178</v>
      </c>
      <c r="IR23" s="5" t="s">
        <v>178</v>
      </c>
      <c r="IS23" s="5" t="s">
        <v>178</v>
      </c>
      <c r="IT23" s="5" t="s">
        <v>178</v>
      </c>
      <c r="IU23" s="5" t="s">
        <v>178</v>
      </c>
      <c r="IV23" s="5" t="s">
        <v>178</v>
      </c>
      <c r="IW23" s="5" t="s">
        <v>178</v>
      </c>
      <c r="IX23" s="5" t="s">
        <v>178</v>
      </c>
      <c r="IY23" s="5" t="s">
        <v>178</v>
      </c>
      <c r="IZ23" s="5" t="s">
        <v>178</v>
      </c>
      <c r="JA23" s="5" t="s">
        <v>178</v>
      </c>
      <c r="JB23" s="5">
        <v>31699</v>
      </c>
      <c r="JC23" s="5">
        <v>31432</v>
      </c>
      <c r="JD23" s="5">
        <v>31272</v>
      </c>
      <c r="JE23" s="5">
        <v>31151</v>
      </c>
      <c r="JF23" s="5">
        <v>31066</v>
      </c>
      <c r="JG23" s="5">
        <v>30987</v>
      </c>
      <c r="JH23" s="5">
        <v>27968</v>
      </c>
      <c r="JI23" s="5" t="s">
        <v>178</v>
      </c>
      <c r="JJ23" s="5" t="s">
        <v>178</v>
      </c>
      <c r="JK23" s="5" t="s">
        <v>178</v>
      </c>
      <c r="JL23" s="5" t="s">
        <v>178</v>
      </c>
      <c r="JM23" s="5" t="s">
        <v>178</v>
      </c>
      <c r="JN23" s="5" t="s">
        <v>178</v>
      </c>
      <c r="JO23" s="5" t="s">
        <v>178</v>
      </c>
      <c r="JP23" s="5" t="s">
        <v>178</v>
      </c>
      <c r="JQ23" s="5" t="s">
        <v>178</v>
      </c>
      <c r="JR23" s="5" t="s">
        <v>178</v>
      </c>
      <c r="JS23" s="5" t="s">
        <v>178</v>
      </c>
      <c r="JT23" s="5" t="s">
        <v>178</v>
      </c>
      <c r="JU23" s="5" t="s">
        <v>178</v>
      </c>
      <c r="JV23" s="5" t="s">
        <v>178</v>
      </c>
      <c r="JW23" s="5" t="s">
        <v>178</v>
      </c>
      <c r="JX23" s="5" t="s">
        <v>178</v>
      </c>
      <c r="JY23" s="5" t="s">
        <v>178</v>
      </c>
      <c r="JZ23" s="5" t="s">
        <v>178</v>
      </c>
      <c r="KA23" s="5" t="s">
        <v>178</v>
      </c>
      <c r="KB23" s="5" t="s">
        <v>178</v>
      </c>
      <c r="KC23" s="5" t="s">
        <v>178</v>
      </c>
      <c r="KD23" s="5" t="s">
        <v>178</v>
      </c>
    </row>
    <row r="24" spans="1:290" x14ac:dyDescent="0.3">
      <c r="A24" s="1" t="s">
        <v>18</v>
      </c>
      <c r="B24" s="2">
        <v>4059189</v>
      </c>
      <c r="C24" s="5">
        <v>268031</v>
      </c>
      <c r="D24" s="5">
        <v>263197</v>
      </c>
      <c r="E24" s="5">
        <v>256629</v>
      </c>
      <c r="F24" s="5">
        <v>257593</v>
      </c>
      <c r="G24" s="5">
        <v>256964</v>
      </c>
      <c r="H24" s="5">
        <v>261038</v>
      </c>
      <c r="I24" s="5">
        <v>272490</v>
      </c>
      <c r="J24" s="5">
        <v>261792</v>
      </c>
      <c r="K24" s="5">
        <v>264492</v>
      </c>
      <c r="L24" s="5">
        <v>261607</v>
      </c>
      <c r="M24" s="5">
        <v>255131</v>
      </c>
      <c r="N24" s="5">
        <v>255345</v>
      </c>
      <c r="O24" s="5">
        <v>251313</v>
      </c>
      <c r="P24" s="5">
        <v>249888</v>
      </c>
      <c r="Q24" s="5">
        <v>255318</v>
      </c>
      <c r="R24" s="5">
        <v>221093</v>
      </c>
      <c r="S24" s="5">
        <v>221144</v>
      </c>
      <c r="T24" s="5">
        <v>216888</v>
      </c>
      <c r="U24" s="5" t="s">
        <v>178</v>
      </c>
      <c r="V24" s="5" t="s">
        <v>178</v>
      </c>
      <c r="W24" s="5" t="s">
        <v>178</v>
      </c>
      <c r="X24" s="5" t="s">
        <v>178</v>
      </c>
      <c r="Y24" s="5" t="s">
        <v>178</v>
      </c>
      <c r="Z24" s="5" t="s">
        <v>178</v>
      </c>
      <c r="AA24" s="5" t="s">
        <v>178</v>
      </c>
      <c r="AB24" s="5" t="s">
        <v>178</v>
      </c>
      <c r="AC24" s="5" t="s">
        <v>178</v>
      </c>
      <c r="AD24" s="5" t="s">
        <v>178</v>
      </c>
      <c r="AE24" s="5" t="s">
        <v>178</v>
      </c>
      <c r="AF24" s="5" t="s">
        <v>178</v>
      </c>
      <c r="AG24" s="5" t="s">
        <v>178</v>
      </c>
      <c r="AH24" s="5" t="s">
        <v>178</v>
      </c>
      <c r="AI24" s="5">
        <v>1676751</v>
      </c>
      <c r="AJ24" s="5">
        <v>1621183</v>
      </c>
      <c r="AK24" s="5">
        <v>1528083</v>
      </c>
      <c r="AL24" s="5">
        <v>1449249</v>
      </c>
      <c r="AM24" s="5">
        <v>1297038</v>
      </c>
      <c r="AN24" s="5">
        <v>1181457</v>
      </c>
      <c r="AO24" s="5">
        <v>1108701</v>
      </c>
      <c r="AP24" s="5">
        <v>1073012</v>
      </c>
      <c r="AQ24" s="5">
        <v>1048321</v>
      </c>
      <c r="AR24" s="5">
        <v>1022324</v>
      </c>
      <c r="AS24" s="5">
        <v>1016106</v>
      </c>
      <c r="AT24" s="5">
        <v>989345</v>
      </c>
      <c r="AU24" s="5">
        <v>958287</v>
      </c>
      <c r="AV24" s="5">
        <v>919938</v>
      </c>
      <c r="AW24" s="5">
        <v>925276</v>
      </c>
      <c r="AX24" s="5">
        <v>864891</v>
      </c>
      <c r="AY24" s="5">
        <v>920767</v>
      </c>
      <c r="AZ24" s="5">
        <v>920334</v>
      </c>
      <c r="BA24" s="5" t="s">
        <v>178</v>
      </c>
      <c r="BB24" s="5" t="s">
        <v>178</v>
      </c>
      <c r="BC24" s="5" t="s">
        <v>178</v>
      </c>
      <c r="BD24" s="5" t="s">
        <v>178</v>
      </c>
      <c r="BE24" s="5" t="s">
        <v>178</v>
      </c>
      <c r="BF24" s="5" t="s">
        <v>178</v>
      </c>
      <c r="BG24" s="5" t="s">
        <v>178</v>
      </c>
      <c r="BH24" s="5" t="s">
        <v>178</v>
      </c>
      <c r="BI24" s="5" t="s">
        <v>178</v>
      </c>
      <c r="BJ24" s="5" t="s">
        <v>178</v>
      </c>
      <c r="BK24" s="5" t="s">
        <v>178</v>
      </c>
      <c r="BL24" s="5" t="s">
        <v>178</v>
      </c>
      <c r="BM24" s="5" t="s">
        <v>178</v>
      </c>
      <c r="BN24" s="5" t="s">
        <v>178</v>
      </c>
      <c r="BO24" s="5">
        <v>1807339</v>
      </c>
      <c r="BP24" s="5">
        <v>1740575</v>
      </c>
      <c r="BQ24" s="5">
        <v>1647647</v>
      </c>
      <c r="BR24" s="5">
        <v>1559870</v>
      </c>
      <c r="BS24" s="5">
        <v>1418697</v>
      </c>
      <c r="BT24" s="5">
        <v>1639680</v>
      </c>
      <c r="BU24" s="5">
        <v>1635140</v>
      </c>
      <c r="BV24" s="5">
        <v>1653292</v>
      </c>
      <c r="BW24" s="5">
        <v>1746329</v>
      </c>
      <c r="BX24" s="5">
        <v>2034630</v>
      </c>
      <c r="BY24" s="5">
        <v>2026013</v>
      </c>
      <c r="BZ24" s="5">
        <v>1950538</v>
      </c>
      <c r="CA24" s="5">
        <v>958287</v>
      </c>
      <c r="CB24" s="5">
        <v>919938</v>
      </c>
      <c r="CC24" s="5">
        <v>925276</v>
      </c>
      <c r="CD24" s="5">
        <v>864891</v>
      </c>
      <c r="CE24" s="5">
        <v>920767</v>
      </c>
      <c r="CF24" s="5">
        <v>920334</v>
      </c>
      <c r="CG24" s="5" t="s">
        <v>178</v>
      </c>
      <c r="CH24" s="5" t="s">
        <v>178</v>
      </c>
      <c r="CI24" s="5" t="s">
        <v>178</v>
      </c>
      <c r="CJ24" s="5" t="s">
        <v>178</v>
      </c>
      <c r="CK24" s="5" t="s">
        <v>178</v>
      </c>
      <c r="CL24" s="5" t="s">
        <v>178</v>
      </c>
      <c r="CM24" s="5" t="s">
        <v>178</v>
      </c>
      <c r="CN24" s="5" t="s">
        <v>178</v>
      </c>
      <c r="CO24" s="5" t="s">
        <v>178</v>
      </c>
      <c r="CP24" s="5" t="s">
        <v>178</v>
      </c>
      <c r="CQ24" s="5" t="s">
        <v>178</v>
      </c>
      <c r="CR24" s="5" t="s">
        <v>178</v>
      </c>
      <c r="CS24" s="5" t="s">
        <v>178</v>
      </c>
      <c r="CT24" s="5" t="s">
        <v>178</v>
      </c>
      <c r="CU24" s="6">
        <v>15.707196955564671</v>
      </c>
      <c r="CV24" s="6">
        <v>15.04576419943996</v>
      </c>
      <c r="CW24" s="6">
        <v>15.53994287473356</v>
      </c>
      <c r="CX24" s="6">
        <v>15.35484271699929</v>
      </c>
      <c r="CY24" s="6">
        <v>15.405659936800481</v>
      </c>
      <c r="CZ24" s="6">
        <v>13.62576710795476</v>
      </c>
      <c r="DA24" s="6">
        <v>12.68009922167429</v>
      </c>
      <c r="DB24" s="6">
        <v>11.52959116323883</v>
      </c>
      <c r="DC24" s="6">
        <v>10.84696290318322</v>
      </c>
      <c r="DD24" s="6">
        <v>10.872992565343059</v>
      </c>
      <c r="DE24" s="6">
        <v>10.89205153430982</v>
      </c>
      <c r="DF24" s="6">
        <v>10.792457263702049</v>
      </c>
      <c r="DG24" s="6">
        <v>9.2603640254486805</v>
      </c>
      <c r="DH24" s="6">
        <v>10.73538454353697</v>
      </c>
      <c r="DI24" s="6">
        <v>10.13559413103466</v>
      </c>
      <c r="DJ24" s="6">
        <v>9.3372472217573605</v>
      </c>
      <c r="DK24" s="6">
        <v>9.8239156386788604</v>
      </c>
      <c r="DL24" s="6">
        <v>9.9484526575928491</v>
      </c>
      <c r="DM24" s="6">
        <v>8.3038099995875108</v>
      </c>
      <c r="DN24" s="6">
        <v>6.8242515110340598</v>
      </c>
      <c r="DO24" s="6" t="s">
        <v>178</v>
      </c>
      <c r="DP24" s="6" t="s">
        <v>178</v>
      </c>
      <c r="DQ24" s="6" t="s">
        <v>178</v>
      </c>
      <c r="DR24" s="6" t="s">
        <v>178</v>
      </c>
      <c r="DS24" s="6" t="s">
        <v>178</v>
      </c>
      <c r="DT24" s="6" t="s">
        <v>178</v>
      </c>
      <c r="DU24" s="6" t="s">
        <v>178</v>
      </c>
      <c r="DV24" s="6" t="s">
        <v>178</v>
      </c>
      <c r="DW24" s="6" t="s">
        <v>178</v>
      </c>
      <c r="DX24" s="6" t="s">
        <v>178</v>
      </c>
      <c r="DY24" s="6" t="s">
        <v>178</v>
      </c>
      <c r="DZ24" s="6" t="s">
        <v>178</v>
      </c>
      <c r="EA24" s="6">
        <v>10.06743990763094</v>
      </c>
      <c r="EB24" s="6">
        <v>9.6447411274722601</v>
      </c>
      <c r="EC24" s="6">
        <v>10.31324869133417</v>
      </c>
      <c r="ED24" s="6">
        <v>10.434024794911011</v>
      </c>
      <c r="EE24" s="6">
        <v>10.991736556677591</v>
      </c>
      <c r="EF24" s="6">
        <v>10.375181062905209</v>
      </c>
      <c r="EG24" s="6">
        <v>10.029503617759589</v>
      </c>
      <c r="EH24" s="6">
        <v>9.0923021771151191</v>
      </c>
      <c r="EI24" s="6">
        <v>8.6211925377743697</v>
      </c>
      <c r="EJ24" s="6">
        <v>8.6607404819775997</v>
      </c>
      <c r="EK24" s="6">
        <v>8.65806191289286</v>
      </c>
      <c r="EL24" s="6">
        <v>8.6775843738335094</v>
      </c>
      <c r="EM24" s="6">
        <v>7.3539521034955397</v>
      </c>
      <c r="EN24" s="6">
        <v>8.8257999872593693</v>
      </c>
      <c r="EO24" s="6">
        <v>8.5194757741680593</v>
      </c>
      <c r="EP24" s="6">
        <v>7.3894860739677002</v>
      </c>
      <c r="EQ24" s="6">
        <v>7.8220657343280102</v>
      </c>
      <c r="ER24" s="6">
        <v>7.8150975624066898</v>
      </c>
      <c r="ES24" s="6">
        <v>6.3635692621520699</v>
      </c>
      <c r="ET24" s="6">
        <v>4.93558965872157</v>
      </c>
      <c r="EU24" s="6" t="s">
        <v>178</v>
      </c>
      <c r="EV24" s="6" t="s">
        <v>178</v>
      </c>
      <c r="EW24" s="6" t="s">
        <v>178</v>
      </c>
      <c r="EX24" s="6" t="s">
        <v>178</v>
      </c>
      <c r="EY24" s="6" t="s">
        <v>178</v>
      </c>
      <c r="EZ24" s="6" t="s">
        <v>178</v>
      </c>
      <c r="FA24" s="6" t="s">
        <v>178</v>
      </c>
      <c r="FB24" s="6" t="s">
        <v>178</v>
      </c>
      <c r="FC24" s="6" t="s">
        <v>178</v>
      </c>
      <c r="FD24" s="6" t="s">
        <v>178</v>
      </c>
      <c r="FE24" s="6" t="s">
        <v>178</v>
      </c>
      <c r="FF24" s="6" t="s">
        <v>178</v>
      </c>
      <c r="FG24" s="6" t="s">
        <v>178</v>
      </c>
      <c r="FH24" s="6">
        <v>15.045764199439962</v>
      </c>
      <c r="FI24" s="6">
        <v>15.539942874733566</v>
      </c>
      <c r="FJ24" s="6">
        <v>15.354842716999295</v>
      </c>
      <c r="FK24" s="6">
        <v>15.405659936800486</v>
      </c>
      <c r="FL24" s="6">
        <v>13.625767107954765</v>
      </c>
      <c r="FM24" s="6">
        <v>12.680099221674292</v>
      </c>
      <c r="FN24" s="6">
        <v>11.52959116323883</v>
      </c>
      <c r="FO24" s="6">
        <v>10.846962903183229</v>
      </c>
      <c r="FP24" s="6">
        <v>10.872992565343061</v>
      </c>
      <c r="FQ24" s="6">
        <v>10.892051534309825</v>
      </c>
      <c r="FR24" s="6">
        <v>10.792457263702049</v>
      </c>
      <c r="FS24" s="6">
        <v>9.2603640254486823</v>
      </c>
      <c r="FT24" s="6">
        <v>10.735384543536975</v>
      </c>
      <c r="FU24" s="6">
        <v>10.135594131034669</v>
      </c>
      <c r="FV24" s="6">
        <v>9.3372472217573605</v>
      </c>
      <c r="FW24" s="6">
        <v>9.8239156386788711</v>
      </c>
      <c r="FX24" s="6">
        <v>9.9484526575928598</v>
      </c>
      <c r="FY24" s="6">
        <v>8.3038099995875143</v>
      </c>
      <c r="FZ24" s="6">
        <v>6.8242515110340625</v>
      </c>
      <c r="GA24" s="6" t="s">
        <v>178</v>
      </c>
      <c r="GB24" s="6" t="s">
        <v>178</v>
      </c>
      <c r="GC24" s="6" t="s">
        <v>178</v>
      </c>
      <c r="GD24" s="6" t="s">
        <v>178</v>
      </c>
      <c r="GE24" s="6" t="s">
        <v>178</v>
      </c>
      <c r="GF24" s="6" t="s">
        <v>178</v>
      </c>
      <c r="GG24" s="6" t="s">
        <v>178</v>
      </c>
      <c r="GH24" s="6" t="s">
        <v>178</v>
      </c>
      <c r="GI24" s="6" t="s">
        <v>178</v>
      </c>
      <c r="GJ24" s="6" t="s">
        <v>178</v>
      </c>
      <c r="GK24" s="6" t="s">
        <v>178</v>
      </c>
      <c r="GL24" s="6" t="s">
        <v>178</v>
      </c>
      <c r="GM24" s="6">
        <v>10.067439907630943</v>
      </c>
      <c r="GN24" s="6">
        <v>9.6447411274722672</v>
      </c>
      <c r="GO24" s="6">
        <v>10.313248691334175</v>
      </c>
      <c r="GP24" s="6">
        <v>10.43402479491102</v>
      </c>
      <c r="GQ24" s="6">
        <v>10.9917365566776</v>
      </c>
      <c r="GR24" s="6">
        <v>10.375181062905211</v>
      </c>
      <c r="GS24" s="6">
        <v>10.029503617759596</v>
      </c>
      <c r="GT24" s="6">
        <v>9.0923021771151227</v>
      </c>
      <c r="GU24" s="6">
        <v>8.6211925377743714</v>
      </c>
      <c r="GV24" s="6">
        <v>8.6607404819776015</v>
      </c>
      <c r="GW24" s="6">
        <v>8.65806191289286</v>
      </c>
      <c r="GX24" s="6">
        <v>8.6775843738335148</v>
      </c>
      <c r="GY24" s="6">
        <v>7.3539521034955424</v>
      </c>
      <c r="GZ24" s="6">
        <v>8.8257999872593729</v>
      </c>
      <c r="HA24" s="6">
        <v>8.5194757741680682</v>
      </c>
      <c r="HB24" s="6">
        <v>7.389486073967702</v>
      </c>
      <c r="HC24" s="6">
        <v>7.8220657343280111</v>
      </c>
      <c r="HD24" s="6">
        <v>7.8150975624066916</v>
      </c>
      <c r="HE24" s="6">
        <v>6.3635692621520787</v>
      </c>
      <c r="HF24" s="6">
        <v>4.9355896587215788</v>
      </c>
      <c r="HG24" s="6" t="s">
        <v>178</v>
      </c>
      <c r="HH24" s="6" t="s">
        <v>178</v>
      </c>
      <c r="HI24" s="6" t="s">
        <v>178</v>
      </c>
      <c r="HJ24" s="6" t="s">
        <v>178</v>
      </c>
      <c r="HK24" s="6" t="s">
        <v>178</v>
      </c>
      <c r="HL24" s="6" t="s">
        <v>178</v>
      </c>
      <c r="HM24" s="6" t="s">
        <v>178</v>
      </c>
      <c r="HN24" s="6" t="s">
        <v>178</v>
      </c>
      <c r="HO24" s="6" t="s">
        <v>178</v>
      </c>
      <c r="HP24" s="6" t="s">
        <v>178</v>
      </c>
      <c r="HQ24" s="6" t="s">
        <v>178</v>
      </c>
      <c r="HR24" s="6" t="s">
        <v>178</v>
      </c>
      <c r="HS24" s="5">
        <v>37893</v>
      </c>
      <c r="HT24" s="5">
        <v>37414</v>
      </c>
      <c r="HU24" s="5">
        <v>37037</v>
      </c>
      <c r="HV24" s="5">
        <v>36651</v>
      </c>
      <c r="HW24" s="5">
        <v>36330</v>
      </c>
      <c r="HX24" s="5">
        <v>36023</v>
      </c>
      <c r="HY24" s="5">
        <v>35621</v>
      </c>
      <c r="HZ24" s="5">
        <v>35514</v>
      </c>
      <c r="IA24" s="5">
        <v>35062</v>
      </c>
      <c r="IB24" s="5">
        <v>35478</v>
      </c>
      <c r="IC24" s="5">
        <v>35318</v>
      </c>
      <c r="ID24" s="5">
        <v>35174</v>
      </c>
      <c r="IE24" s="5">
        <v>35058</v>
      </c>
      <c r="IF24" s="5">
        <v>35124</v>
      </c>
      <c r="IG24" s="5">
        <v>35466</v>
      </c>
      <c r="IH24" s="5">
        <v>32390</v>
      </c>
      <c r="II24" s="5">
        <v>31776</v>
      </c>
      <c r="IJ24" s="5">
        <v>31330</v>
      </c>
      <c r="IK24" s="5" t="s">
        <v>178</v>
      </c>
      <c r="IL24" s="5" t="s">
        <v>178</v>
      </c>
      <c r="IM24" s="5" t="s">
        <v>178</v>
      </c>
      <c r="IN24" s="5" t="s">
        <v>178</v>
      </c>
      <c r="IO24" s="5" t="s">
        <v>178</v>
      </c>
      <c r="IP24" s="5" t="s">
        <v>178</v>
      </c>
      <c r="IQ24" s="5" t="s">
        <v>178</v>
      </c>
      <c r="IR24" s="5" t="s">
        <v>178</v>
      </c>
      <c r="IS24" s="5" t="s">
        <v>178</v>
      </c>
      <c r="IT24" s="5" t="s">
        <v>178</v>
      </c>
      <c r="IU24" s="5" t="s">
        <v>178</v>
      </c>
      <c r="IV24" s="5" t="s">
        <v>178</v>
      </c>
      <c r="IW24" s="5" t="s">
        <v>178</v>
      </c>
      <c r="IX24" s="5" t="s">
        <v>178</v>
      </c>
      <c r="IY24" s="5">
        <v>42997</v>
      </c>
      <c r="IZ24" s="5">
        <v>42428</v>
      </c>
      <c r="JA24" s="5">
        <v>42012</v>
      </c>
      <c r="JB24" s="5">
        <v>41582</v>
      </c>
      <c r="JC24" s="5">
        <v>41177</v>
      </c>
      <c r="JD24" s="5">
        <v>40761</v>
      </c>
      <c r="JE24" s="5">
        <v>40241</v>
      </c>
      <c r="JF24" s="5">
        <v>40062</v>
      </c>
      <c r="JG24" s="5">
        <v>39535</v>
      </c>
      <c r="JH24" s="5">
        <v>40374</v>
      </c>
      <c r="JI24" s="5">
        <v>39961</v>
      </c>
      <c r="JJ24" s="5">
        <v>39663</v>
      </c>
      <c r="JK24" s="5">
        <v>39359</v>
      </c>
      <c r="JL24" s="5">
        <v>38897</v>
      </c>
      <c r="JM24" s="5">
        <v>38287</v>
      </c>
      <c r="JN24" s="5">
        <v>38010</v>
      </c>
      <c r="JO24" s="5">
        <v>37475</v>
      </c>
      <c r="JP24" s="5">
        <v>36922</v>
      </c>
      <c r="JQ24" s="5" t="s">
        <v>178</v>
      </c>
      <c r="JR24" s="5" t="s">
        <v>178</v>
      </c>
      <c r="JS24" s="5" t="s">
        <v>178</v>
      </c>
      <c r="JT24" s="5" t="s">
        <v>178</v>
      </c>
      <c r="JU24" s="5" t="s">
        <v>178</v>
      </c>
      <c r="JV24" s="5" t="s">
        <v>178</v>
      </c>
      <c r="JW24" s="5" t="s">
        <v>178</v>
      </c>
      <c r="JX24" s="5" t="s">
        <v>178</v>
      </c>
      <c r="JY24" s="5" t="s">
        <v>178</v>
      </c>
      <c r="JZ24" s="5" t="s">
        <v>178</v>
      </c>
      <c r="KA24" s="5" t="s">
        <v>178</v>
      </c>
      <c r="KB24" s="5" t="s">
        <v>178</v>
      </c>
      <c r="KC24" s="5" t="s">
        <v>178</v>
      </c>
      <c r="KD24" s="5" t="s">
        <v>178</v>
      </c>
    </row>
    <row r="25" spans="1:290" x14ac:dyDescent="0.3">
      <c r="A25" s="1" t="s">
        <v>19</v>
      </c>
      <c r="B25" s="2">
        <v>4056982</v>
      </c>
      <c r="C25" s="5">
        <v>3588993</v>
      </c>
      <c r="D25" s="5">
        <v>3804352</v>
      </c>
      <c r="E25" s="5">
        <v>3497628</v>
      </c>
      <c r="F25" s="5">
        <v>3646111</v>
      </c>
      <c r="G25" s="5">
        <v>3788614</v>
      </c>
      <c r="H25" s="5">
        <v>3783176</v>
      </c>
      <c r="I25" s="5">
        <v>3714199</v>
      </c>
      <c r="J25" s="5">
        <v>3624444</v>
      </c>
      <c r="K25" s="5">
        <v>3877069</v>
      </c>
      <c r="L25" s="5">
        <v>3978190</v>
      </c>
      <c r="M25" s="5">
        <v>3636884</v>
      </c>
      <c r="N25" s="5">
        <v>3545376</v>
      </c>
      <c r="O25" s="5">
        <v>3595481</v>
      </c>
      <c r="P25" s="5">
        <v>3551702</v>
      </c>
      <c r="Q25" s="5">
        <v>3515981</v>
      </c>
      <c r="R25" s="5">
        <v>3507007</v>
      </c>
      <c r="S25" s="5">
        <v>3428776</v>
      </c>
      <c r="T25" s="5">
        <v>3400027</v>
      </c>
      <c r="U25" s="5">
        <v>3201025</v>
      </c>
      <c r="V25" s="5">
        <v>3357609</v>
      </c>
      <c r="W25" s="5">
        <v>3208581</v>
      </c>
      <c r="X25" s="5">
        <v>3146802</v>
      </c>
      <c r="Y25" s="5">
        <v>2838236</v>
      </c>
      <c r="Z25" s="5">
        <v>2722521</v>
      </c>
      <c r="AA25" s="5">
        <v>2762499</v>
      </c>
      <c r="AB25" s="5">
        <v>2531559</v>
      </c>
      <c r="AC25" s="5">
        <v>2469801</v>
      </c>
      <c r="AD25" s="5">
        <v>2353449</v>
      </c>
      <c r="AE25" s="5">
        <v>2313432</v>
      </c>
      <c r="AF25" s="5">
        <v>2224896</v>
      </c>
      <c r="AG25" s="5">
        <v>2157740</v>
      </c>
      <c r="AH25" s="5">
        <v>2082288</v>
      </c>
      <c r="AI25" s="5">
        <v>8516511</v>
      </c>
      <c r="AJ25" s="5">
        <v>8909074</v>
      </c>
      <c r="AK25" s="5">
        <v>8344721</v>
      </c>
      <c r="AL25" s="5">
        <v>8464108</v>
      </c>
      <c r="AM25" s="5">
        <v>8613437</v>
      </c>
      <c r="AN25" s="5">
        <v>8814120</v>
      </c>
      <c r="AO25" s="5">
        <v>8841580</v>
      </c>
      <c r="AP25" s="5">
        <v>8722671</v>
      </c>
      <c r="AQ25" s="5">
        <v>9027893</v>
      </c>
      <c r="AR25" s="5">
        <v>8991892</v>
      </c>
      <c r="AS25" s="5">
        <v>8489470</v>
      </c>
      <c r="AT25" s="5">
        <v>9027354</v>
      </c>
      <c r="AU25" s="5">
        <v>9216882</v>
      </c>
      <c r="AV25" s="5">
        <v>9035874</v>
      </c>
      <c r="AW25" s="5">
        <v>8824601</v>
      </c>
      <c r="AX25" s="5">
        <v>8860177</v>
      </c>
      <c r="AY25" s="5">
        <v>8591562</v>
      </c>
      <c r="AZ25" s="5">
        <v>8470579</v>
      </c>
      <c r="BA25" s="5">
        <v>8077418</v>
      </c>
      <c r="BB25" s="5">
        <v>8547153</v>
      </c>
      <c r="BC25" s="5">
        <v>8099437</v>
      </c>
      <c r="BD25" s="5">
        <v>7724373</v>
      </c>
      <c r="BE25" s="5">
        <v>7230529</v>
      </c>
      <c r="BF25" s="5">
        <v>6955934</v>
      </c>
      <c r="BG25" s="5">
        <v>6756327</v>
      </c>
      <c r="BH25" s="5">
        <v>6228797</v>
      </c>
      <c r="BI25" s="5">
        <v>6046621</v>
      </c>
      <c r="BJ25" s="5">
        <v>5863212</v>
      </c>
      <c r="BK25" s="5">
        <v>5747651</v>
      </c>
      <c r="BL25" s="5">
        <v>5626403</v>
      </c>
      <c r="BM25" s="5">
        <v>5414067</v>
      </c>
      <c r="BN25" s="5">
        <v>5257292</v>
      </c>
      <c r="BO25" s="5">
        <v>11562970</v>
      </c>
      <c r="BP25" s="5">
        <v>11917445</v>
      </c>
      <c r="BQ25" s="5">
        <v>11279584</v>
      </c>
      <c r="BR25" s="5">
        <v>11596427</v>
      </c>
      <c r="BS25" s="5">
        <v>12105640</v>
      </c>
      <c r="BT25" s="5">
        <v>12201940</v>
      </c>
      <c r="BU25" s="5">
        <v>11115732</v>
      </c>
      <c r="BV25" s="5">
        <v>10828849</v>
      </c>
      <c r="BW25" s="5">
        <v>11028814</v>
      </c>
      <c r="BX25" s="5">
        <v>11068724</v>
      </c>
      <c r="BY25" s="5">
        <v>9996510</v>
      </c>
      <c r="BZ25" s="5">
        <v>10330256</v>
      </c>
      <c r="CA25" s="5">
        <v>10327879</v>
      </c>
      <c r="CB25" s="5">
        <v>10251972</v>
      </c>
      <c r="CC25" s="5">
        <v>9903454</v>
      </c>
      <c r="CD25" s="5">
        <v>10118620</v>
      </c>
      <c r="CE25" s="5">
        <v>9852494</v>
      </c>
      <c r="CF25" s="5">
        <v>9331384</v>
      </c>
      <c r="CG25" s="5">
        <v>8649510</v>
      </c>
      <c r="CH25" s="5">
        <v>9141846</v>
      </c>
      <c r="CI25" s="5">
        <v>14538411</v>
      </c>
      <c r="CJ25" s="5">
        <v>9227587</v>
      </c>
      <c r="CK25" s="5">
        <v>7699292</v>
      </c>
      <c r="CL25" s="5">
        <v>7577350</v>
      </c>
      <c r="CM25" s="5">
        <v>7184606</v>
      </c>
      <c r="CN25" s="5">
        <v>6613133</v>
      </c>
      <c r="CO25" s="5">
        <v>6487687</v>
      </c>
      <c r="CP25" s="5">
        <v>6097810</v>
      </c>
      <c r="CQ25" s="5">
        <v>6009620</v>
      </c>
      <c r="CR25" s="5">
        <v>5636686</v>
      </c>
      <c r="CS25" s="5">
        <v>5423576</v>
      </c>
      <c r="CT25" s="5">
        <v>5266759</v>
      </c>
      <c r="CU25" s="6" t="s">
        <v>178</v>
      </c>
      <c r="CV25" s="6">
        <v>11.944295180856439</v>
      </c>
      <c r="CW25" s="6">
        <v>11.740963254045321</v>
      </c>
      <c r="CX25" s="6">
        <v>11.38626882176653</v>
      </c>
      <c r="CY25" s="6">
        <v>11.32020839283178</v>
      </c>
      <c r="CZ25" s="6">
        <v>11.61540240670865</v>
      </c>
      <c r="DA25" s="6">
        <v>11.69673461222729</v>
      </c>
      <c r="DB25" s="6">
        <v>11.066690504805701</v>
      </c>
      <c r="DC25" s="6">
        <v>11.81544310523152</v>
      </c>
      <c r="DD25" s="6">
        <v>11.65535080023829</v>
      </c>
      <c r="DE25" s="6">
        <v>9.58894768462571</v>
      </c>
      <c r="DF25" s="6">
        <v>11.75824510573772</v>
      </c>
      <c r="DG25" s="6">
        <v>11.37219192647659</v>
      </c>
      <c r="DH25" s="6">
        <v>11.005737530907711</v>
      </c>
      <c r="DI25" s="6">
        <v>10.0906119799851</v>
      </c>
      <c r="DJ25" s="6">
        <v>8.4960195403088701</v>
      </c>
      <c r="DK25" s="6">
        <v>8.1530260361131699</v>
      </c>
      <c r="DL25" s="6">
        <v>7.2904442495439703</v>
      </c>
      <c r="DM25" s="6">
        <v>8.2144251272472495</v>
      </c>
      <c r="DN25" s="6">
        <v>7.7838426094283104</v>
      </c>
      <c r="DO25" s="6" t="s">
        <v>178</v>
      </c>
      <c r="DP25" s="6" t="s">
        <v>178</v>
      </c>
      <c r="DQ25" s="6" t="s">
        <v>178</v>
      </c>
      <c r="DR25" s="6" t="s">
        <v>178</v>
      </c>
      <c r="DS25" s="6" t="s">
        <v>178</v>
      </c>
      <c r="DT25" s="6" t="s">
        <v>178</v>
      </c>
      <c r="DU25" s="6" t="s">
        <v>178</v>
      </c>
      <c r="DV25" s="6" t="s">
        <v>178</v>
      </c>
      <c r="DW25" s="6" t="s">
        <v>178</v>
      </c>
      <c r="DX25" s="6" t="s">
        <v>178</v>
      </c>
      <c r="DY25" s="6" t="s">
        <v>178</v>
      </c>
      <c r="DZ25" s="6" t="s">
        <v>178</v>
      </c>
      <c r="EA25" s="6" t="s">
        <v>178</v>
      </c>
      <c r="EB25" s="6">
        <v>10.535371016112331</v>
      </c>
      <c r="EC25" s="6">
        <v>10.38624029748129</v>
      </c>
      <c r="ED25" s="6">
        <v>10.167415160581591</v>
      </c>
      <c r="EE25" s="6">
        <v>10.21001256525124</v>
      </c>
      <c r="EF25" s="6">
        <v>10.384722424391491</v>
      </c>
      <c r="EG25" s="6">
        <v>10.43494370520385</v>
      </c>
      <c r="EH25" s="6">
        <v>9.6245977866183399</v>
      </c>
      <c r="EI25" s="6">
        <v>10.441594733123219</v>
      </c>
      <c r="EJ25" s="6">
        <v>10.418052174114189</v>
      </c>
      <c r="EK25" s="6">
        <v>8.6590083174793797</v>
      </c>
      <c r="EL25" s="6">
        <v>10.398816751841119</v>
      </c>
      <c r="EM25" s="6">
        <v>9.9574129298823593</v>
      </c>
      <c r="EN25" s="6">
        <v>9.7607381422095898</v>
      </c>
      <c r="EO25" s="6">
        <v>9.0121921659687505</v>
      </c>
      <c r="EP25" s="6">
        <v>7.4118496729805701</v>
      </c>
      <c r="EQ25" s="6">
        <v>7.1219878294540599</v>
      </c>
      <c r="ER25" s="6">
        <v>6.2832304615776504</v>
      </c>
      <c r="ES25" s="6">
        <v>7.2140016086204399</v>
      </c>
      <c r="ET25" s="6">
        <v>6.6868815850143299</v>
      </c>
      <c r="EU25" s="6" t="s">
        <v>178</v>
      </c>
      <c r="EV25" s="6" t="s">
        <v>178</v>
      </c>
      <c r="EW25" s="6" t="s">
        <v>178</v>
      </c>
      <c r="EX25" s="6" t="s">
        <v>178</v>
      </c>
      <c r="EY25" s="6" t="s">
        <v>178</v>
      </c>
      <c r="EZ25" s="6" t="s">
        <v>178</v>
      </c>
      <c r="FA25" s="6" t="s">
        <v>178</v>
      </c>
      <c r="FB25" s="6" t="s">
        <v>178</v>
      </c>
      <c r="FC25" s="6" t="s">
        <v>178</v>
      </c>
      <c r="FD25" s="6" t="s">
        <v>178</v>
      </c>
      <c r="FE25" s="6" t="s">
        <v>178</v>
      </c>
      <c r="FF25" s="6" t="s">
        <v>178</v>
      </c>
      <c r="FG25" s="6" t="s">
        <v>178</v>
      </c>
      <c r="FH25" s="6">
        <v>11.944295180856443</v>
      </c>
      <c r="FI25" s="6">
        <v>11.740963254045322</v>
      </c>
      <c r="FJ25" s="6">
        <v>11.386268821766535</v>
      </c>
      <c r="FK25" s="6">
        <v>11.320208392831786</v>
      </c>
      <c r="FL25" s="6">
        <v>11.61540240670865</v>
      </c>
      <c r="FM25" s="6">
        <v>11.696734612227292</v>
      </c>
      <c r="FN25" s="6">
        <v>11.066690504805702</v>
      </c>
      <c r="FO25" s="6">
        <v>11.815443105231529</v>
      </c>
      <c r="FP25" s="6">
        <v>11.655350800238299</v>
      </c>
      <c r="FQ25" s="6">
        <v>9.5889476846257171</v>
      </c>
      <c r="FR25" s="6">
        <v>11.758245105737727</v>
      </c>
      <c r="FS25" s="6">
        <v>11.372191926476598</v>
      </c>
      <c r="FT25" s="6">
        <v>11.005737530907718</v>
      </c>
      <c r="FU25" s="6">
        <v>10.090611979985102</v>
      </c>
      <c r="FV25" s="6">
        <v>8.4960195403088736</v>
      </c>
      <c r="FW25" s="6">
        <v>8.1530260361131788</v>
      </c>
      <c r="FX25" s="6">
        <v>7.2904442495439747</v>
      </c>
      <c r="FY25" s="6">
        <v>8.2144251272472513</v>
      </c>
      <c r="FZ25" s="6">
        <v>7.7838426094283166</v>
      </c>
      <c r="GA25" s="6" t="s">
        <v>178</v>
      </c>
      <c r="GB25" s="6" t="s">
        <v>178</v>
      </c>
      <c r="GC25" s="6" t="s">
        <v>178</v>
      </c>
      <c r="GD25" s="6" t="s">
        <v>178</v>
      </c>
      <c r="GE25" s="6" t="s">
        <v>178</v>
      </c>
      <c r="GF25" s="6" t="s">
        <v>178</v>
      </c>
      <c r="GG25" s="6" t="s">
        <v>178</v>
      </c>
      <c r="GH25" s="6" t="s">
        <v>178</v>
      </c>
      <c r="GI25" s="6" t="s">
        <v>178</v>
      </c>
      <c r="GJ25" s="6" t="s">
        <v>178</v>
      </c>
      <c r="GK25" s="6" t="s">
        <v>178</v>
      </c>
      <c r="GL25" s="6" t="s">
        <v>178</v>
      </c>
      <c r="GM25" s="6" t="s">
        <v>178</v>
      </c>
      <c r="GN25" s="6">
        <v>10.535371016112336</v>
      </c>
      <c r="GO25" s="6">
        <v>10.386240297481296</v>
      </c>
      <c r="GP25" s="6">
        <v>10.1674151605816</v>
      </c>
      <c r="GQ25" s="6">
        <v>10.210012565251246</v>
      </c>
      <c r="GR25" s="6">
        <v>10.384722424391496</v>
      </c>
      <c r="GS25" s="6">
        <v>10.434943705203855</v>
      </c>
      <c r="GT25" s="6">
        <v>9.6245977866183416</v>
      </c>
      <c r="GU25" s="6">
        <v>10.441594733123221</v>
      </c>
      <c r="GV25" s="6">
        <v>10.418052174114191</v>
      </c>
      <c r="GW25" s="6">
        <v>8.6590083174793815</v>
      </c>
      <c r="GX25" s="6">
        <v>10.398816751841126</v>
      </c>
      <c r="GY25" s="6">
        <v>9.957412929882361</v>
      </c>
      <c r="GZ25" s="6">
        <v>9.7607381422095969</v>
      </c>
      <c r="HA25" s="6">
        <v>9.0121921659687505</v>
      </c>
      <c r="HB25" s="6">
        <v>7.4118496729805736</v>
      </c>
      <c r="HC25" s="6">
        <v>7.1219878294540617</v>
      </c>
      <c r="HD25" s="6">
        <v>6.2832304615776557</v>
      </c>
      <c r="HE25" s="6">
        <v>7.2140016086204426</v>
      </c>
      <c r="HF25" s="6">
        <v>6.6868815850143317</v>
      </c>
      <c r="HG25" s="6" t="s">
        <v>178</v>
      </c>
      <c r="HH25" s="6" t="s">
        <v>178</v>
      </c>
      <c r="HI25" s="6" t="s">
        <v>178</v>
      </c>
      <c r="HJ25" s="6" t="s">
        <v>178</v>
      </c>
      <c r="HK25" s="6" t="s">
        <v>178</v>
      </c>
      <c r="HL25" s="6" t="s">
        <v>178</v>
      </c>
      <c r="HM25" s="6" t="s">
        <v>178</v>
      </c>
      <c r="HN25" s="6" t="s">
        <v>178</v>
      </c>
      <c r="HO25" s="6" t="s">
        <v>178</v>
      </c>
      <c r="HP25" s="6" t="s">
        <v>178</v>
      </c>
      <c r="HQ25" s="6" t="s">
        <v>178</v>
      </c>
      <c r="HR25" s="6" t="s">
        <v>178</v>
      </c>
      <c r="HS25" s="5">
        <v>245969</v>
      </c>
      <c r="HT25" s="5">
        <v>248168</v>
      </c>
      <c r="HU25" s="5">
        <v>247635</v>
      </c>
      <c r="HV25" s="5">
        <v>245627</v>
      </c>
      <c r="HW25" s="5">
        <v>244445</v>
      </c>
      <c r="HX25" s="5">
        <v>243592</v>
      </c>
      <c r="HY25" s="5">
        <v>242506</v>
      </c>
      <c r="HZ25" s="5">
        <v>241256</v>
      </c>
      <c r="IA25" s="5">
        <v>239758</v>
      </c>
      <c r="IB25" s="5">
        <v>238550</v>
      </c>
      <c r="IC25" s="5">
        <v>237126</v>
      </c>
      <c r="ID25" s="5">
        <v>235769</v>
      </c>
      <c r="IE25" s="5">
        <v>233794</v>
      </c>
      <c r="IF25" s="5">
        <v>229457</v>
      </c>
      <c r="IG25" s="5">
        <v>227799</v>
      </c>
      <c r="IH25" s="5">
        <v>225949</v>
      </c>
      <c r="II25" s="5">
        <v>225223</v>
      </c>
      <c r="IJ25" s="5">
        <v>222766</v>
      </c>
      <c r="IK25" s="5">
        <v>219809</v>
      </c>
      <c r="IL25" s="5">
        <v>217538</v>
      </c>
      <c r="IM25" s="5">
        <v>213860</v>
      </c>
      <c r="IN25" s="5">
        <v>209605</v>
      </c>
      <c r="IO25" s="5">
        <v>200216</v>
      </c>
      <c r="IP25" s="5">
        <v>187533</v>
      </c>
      <c r="IQ25" s="5">
        <v>191841</v>
      </c>
      <c r="IR25" s="5">
        <v>188965</v>
      </c>
      <c r="IS25" s="5">
        <v>185412</v>
      </c>
      <c r="IT25" s="5">
        <v>178981</v>
      </c>
      <c r="IU25" s="5">
        <v>173786</v>
      </c>
      <c r="IV25" s="5">
        <v>169453</v>
      </c>
      <c r="IW25" s="5">
        <v>168171</v>
      </c>
      <c r="IX25" s="5">
        <v>167221</v>
      </c>
      <c r="IY25" s="5">
        <v>287921</v>
      </c>
      <c r="IZ25" s="5">
        <v>290740</v>
      </c>
      <c r="JA25" s="5">
        <v>290212</v>
      </c>
      <c r="JB25" s="5">
        <v>288013</v>
      </c>
      <c r="JC25" s="5">
        <v>286610</v>
      </c>
      <c r="JD25" s="5">
        <v>285523</v>
      </c>
      <c r="JE25" s="5">
        <v>284182</v>
      </c>
      <c r="JF25" s="5">
        <v>282595</v>
      </c>
      <c r="JG25" s="5">
        <v>280857</v>
      </c>
      <c r="JH25" s="5">
        <v>279208</v>
      </c>
      <c r="JI25" s="5">
        <v>277375</v>
      </c>
      <c r="JJ25" s="5">
        <v>275524</v>
      </c>
      <c r="JK25" s="5">
        <v>273046</v>
      </c>
      <c r="JL25" s="5">
        <v>268358</v>
      </c>
      <c r="JM25" s="5">
        <v>267030</v>
      </c>
      <c r="JN25" s="5">
        <v>264845</v>
      </c>
      <c r="JO25" s="5">
        <v>264614</v>
      </c>
      <c r="JP25" s="5">
        <v>261124</v>
      </c>
      <c r="JQ25" s="5">
        <v>257365</v>
      </c>
      <c r="JR25" s="5">
        <v>254562</v>
      </c>
      <c r="JS25" s="5">
        <v>250135</v>
      </c>
      <c r="JT25" s="5">
        <v>245173</v>
      </c>
      <c r="JU25" s="5">
        <v>234293</v>
      </c>
      <c r="JV25" s="5">
        <v>219377</v>
      </c>
      <c r="JW25" s="5">
        <v>224291</v>
      </c>
      <c r="JX25" s="5">
        <v>220868</v>
      </c>
      <c r="JY25" s="5">
        <v>216000</v>
      </c>
      <c r="JZ25" s="5">
        <v>208335</v>
      </c>
      <c r="KA25" s="5">
        <v>202018</v>
      </c>
      <c r="KB25" s="5">
        <v>196672</v>
      </c>
      <c r="KC25" s="5">
        <v>195192</v>
      </c>
      <c r="KD25" s="5">
        <v>194142</v>
      </c>
    </row>
    <row r="26" spans="1:290" x14ac:dyDescent="0.3">
      <c r="A26" s="1" t="s">
        <v>20</v>
      </c>
      <c r="B26" s="2">
        <v>4056983</v>
      </c>
      <c r="C26" s="5">
        <v>5399327</v>
      </c>
      <c r="D26" s="5">
        <v>5701260</v>
      </c>
      <c r="E26" s="5">
        <v>5306464</v>
      </c>
      <c r="F26" s="5">
        <v>5668631</v>
      </c>
      <c r="G26" s="5">
        <v>5489972</v>
      </c>
      <c r="H26" s="5">
        <v>5548823</v>
      </c>
      <c r="I26" s="5">
        <v>5507951</v>
      </c>
      <c r="J26" s="5">
        <v>5677712</v>
      </c>
      <c r="K26" s="5">
        <v>5709987</v>
      </c>
      <c r="L26" s="5">
        <v>5726301</v>
      </c>
      <c r="M26" s="5">
        <v>5428739</v>
      </c>
      <c r="N26" s="5">
        <v>5606045</v>
      </c>
      <c r="O26" s="5">
        <v>5669613</v>
      </c>
      <c r="P26" s="5">
        <v>5441521</v>
      </c>
      <c r="Q26" s="5">
        <v>5699505</v>
      </c>
      <c r="R26" s="5">
        <v>5263554</v>
      </c>
      <c r="S26" s="5">
        <v>5216506</v>
      </c>
      <c r="T26" s="5">
        <v>5370074</v>
      </c>
      <c r="U26" s="5">
        <v>5060952</v>
      </c>
      <c r="V26" s="5">
        <v>5060993</v>
      </c>
      <c r="W26" s="5">
        <v>5278117</v>
      </c>
      <c r="X26" s="5">
        <v>4949087</v>
      </c>
      <c r="Y26" s="5">
        <v>4851640</v>
      </c>
      <c r="Z26" s="5">
        <v>4958274</v>
      </c>
      <c r="AA26" s="5">
        <v>5063426</v>
      </c>
      <c r="AB26" s="5">
        <v>4924490</v>
      </c>
      <c r="AC26" s="5">
        <v>4934304</v>
      </c>
      <c r="AD26" s="5">
        <v>4724996</v>
      </c>
      <c r="AE26" s="5">
        <v>4940150</v>
      </c>
      <c r="AF26" s="5">
        <v>4715976</v>
      </c>
      <c r="AG26" s="5">
        <v>4789158</v>
      </c>
      <c r="AH26" s="5">
        <v>4851903</v>
      </c>
      <c r="AI26" s="5">
        <v>18053756</v>
      </c>
      <c r="AJ26" s="5">
        <v>18806107</v>
      </c>
      <c r="AK26" s="5">
        <v>18290574</v>
      </c>
      <c r="AL26" s="5">
        <v>18817928</v>
      </c>
      <c r="AM26" s="5">
        <v>18501986</v>
      </c>
      <c r="AN26" s="5">
        <v>18733302</v>
      </c>
      <c r="AO26" s="5">
        <v>18712244</v>
      </c>
      <c r="AP26" s="5">
        <v>18804605</v>
      </c>
      <c r="AQ26" s="5">
        <v>18916146</v>
      </c>
      <c r="AR26" s="5">
        <v>18870458</v>
      </c>
      <c r="AS26" s="5">
        <v>17639417</v>
      </c>
      <c r="AT26" s="5">
        <v>19302338</v>
      </c>
      <c r="AU26" s="5">
        <v>19717707</v>
      </c>
      <c r="AV26" s="5">
        <v>19293322</v>
      </c>
      <c r="AW26" s="5">
        <v>19910466</v>
      </c>
      <c r="AX26" s="5">
        <v>19248786</v>
      </c>
      <c r="AY26" s="5">
        <v>18983340</v>
      </c>
      <c r="AZ26" s="5">
        <v>19086184</v>
      </c>
      <c r="BA26" s="5">
        <v>19727101</v>
      </c>
      <c r="BB26" s="5">
        <v>20204280</v>
      </c>
      <c r="BC26" s="5">
        <v>20021621</v>
      </c>
      <c r="BD26" s="5">
        <v>19491326</v>
      </c>
      <c r="BE26" s="5">
        <v>19295088</v>
      </c>
      <c r="BF26" s="5">
        <v>19365194</v>
      </c>
      <c r="BG26" s="5">
        <v>19553088</v>
      </c>
      <c r="BH26" s="5">
        <v>19238961</v>
      </c>
      <c r="BI26" s="5">
        <v>19011366</v>
      </c>
      <c r="BJ26" s="5">
        <v>18712814</v>
      </c>
      <c r="BK26" s="5">
        <v>19015042</v>
      </c>
      <c r="BL26" s="5">
        <v>18964499</v>
      </c>
      <c r="BM26" s="5">
        <v>19277561</v>
      </c>
      <c r="BN26" s="5">
        <v>19332581</v>
      </c>
      <c r="BO26" s="5">
        <v>18053756</v>
      </c>
      <c r="BP26" s="5">
        <v>18806107</v>
      </c>
      <c r="BQ26" s="5">
        <v>18290574</v>
      </c>
      <c r="BR26" s="5">
        <v>18817928</v>
      </c>
      <c r="BS26" s="5">
        <v>18501986</v>
      </c>
      <c r="BT26" s="5">
        <v>18733302</v>
      </c>
      <c r="BU26" s="5">
        <v>18712244</v>
      </c>
      <c r="BV26" s="5">
        <v>18804605</v>
      </c>
      <c r="BW26" s="5">
        <v>18916146</v>
      </c>
      <c r="BX26" s="5">
        <v>18870458</v>
      </c>
      <c r="BY26" s="5">
        <v>17639417</v>
      </c>
      <c r="BZ26" s="5">
        <v>19302338</v>
      </c>
      <c r="CA26" s="5">
        <v>22522602</v>
      </c>
      <c r="CB26" s="5">
        <v>22868333</v>
      </c>
      <c r="CC26" s="5">
        <v>35271239</v>
      </c>
      <c r="CD26" s="5">
        <v>35029405</v>
      </c>
      <c r="CE26" s="5">
        <v>29930006</v>
      </c>
      <c r="CF26" s="5">
        <v>31574190</v>
      </c>
      <c r="CG26" s="5">
        <v>34052265</v>
      </c>
      <c r="CH26" s="5">
        <v>24835962</v>
      </c>
      <c r="CI26" s="5">
        <v>22629101</v>
      </c>
      <c r="CJ26" s="5">
        <v>20766217</v>
      </c>
      <c r="CK26" s="5">
        <v>22280385</v>
      </c>
      <c r="CL26" s="5">
        <v>21520456</v>
      </c>
      <c r="CM26" s="5">
        <v>21061363</v>
      </c>
      <c r="CN26" s="5">
        <v>20311908</v>
      </c>
      <c r="CO26" s="5">
        <v>21301069</v>
      </c>
      <c r="CP26" s="5">
        <v>20701460</v>
      </c>
      <c r="CQ26" s="5">
        <v>21455897</v>
      </c>
      <c r="CR26" s="5">
        <v>18964782</v>
      </c>
      <c r="CS26" s="5">
        <v>19364707</v>
      </c>
      <c r="CT26" s="5">
        <v>19816409</v>
      </c>
      <c r="CU26" s="6">
        <v>12.4512310180963</v>
      </c>
      <c r="CV26" s="6">
        <v>12.891261281091779</v>
      </c>
      <c r="CW26" s="6">
        <v>12.70412319366177</v>
      </c>
      <c r="CX26" s="6">
        <v>11.97723742756169</v>
      </c>
      <c r="CY26" s="6">
        <v>12.781689644927351</v>
      </c>
      <c r="CZ26" s="6">
        <v>11.85301017714918</v>
      </c>
      <c r="DA26" s="6">
        <v>11.58008790884981</v>
      </c>
      <c r="DB26" s="6">
        <v>11.60046889149049</v>
      </c>
      <c r="DC26" s="6">
        <v>11.636301401832799</v>
      </c>
      <c r="DD26" s="6">
        <v>12.1274207790371</v>
      </c>
      <c r="DE26" s="6">
        <v>11.45931801942019</v>
      </c>
      <c r="DF26" s="6">
        <v>11.293632788019851</v>
      </c>
      <c r="DG26" s="6">
        <v>10.77112096742743</v>
      </c>
      <c r="DH26" s="6">
        <v>10.791980189162521</v>
      </c>
      <c r="DI26" s="6">
        <v>10.036206611165071</v>
      </c>
      <c r="DJ26" s="6">
        <v>10.196471844787361</v>
      </c>
      <c r="DK26" s="6">
        <v>10.210590336355679</v>
      </c>
      <c r="DL26" s="6">
        <v>10.669370582168041</v>
      </c>
      <c r="DM26" s="6">
        <v>11.1059049139179</v>
      </c>
      <c r="DN26" s="6">
        <v>11.058916698758519</v>
      </c>
      <c r="DO26" s="6" t="s">
        <v>178</v>
      </c>
      <c r="DP26" s="6" t="s">
        <v>178</v>
      </c>
      <c r="DQ26" s="6" t="s">
        <v>178</v>
      </c>
      <c r="DR26" s="6" t="s">
        <v>178</v>
      </c>
      <c r="DS26" s="6" t="s">
        <v>178</v>
      </c>
      <c r="DT26" s="6" t="s">
        <v>178</v>
      </c>
      <c r="DU26" s="6" t="s">
        <v>178</v>
      </c>
      <c r="DV26" s="6" t="s">
        <v>178</v>
      </c>
      <c r="DW26" s="6" t="s">
        <v>178</v>
      </c>
      <c r="DX26" s="6" t="s">
        <v>178</v>
      </c>
      <c r="DY26" s="6" t="s">
        <v>178</v>
      </c>
      <c r="DZ26" s="6" t="s">
        <v>178</v>
      </c>
      <c r="EA26" s="6">
        <v>11.39974736699801</v>
      </c>
      <c r="EB26" s="6">
        <v>12.082162572096079</v>
      </c>
      <c r="EC26" s="6">
        <v>11.93333256809651</v>
      </c>
      <c r="ED26" s="6">
        <v>10.9881018259293</v>
      </c>
      <c r="EE26" s="6">
        <v>11.161551509407239</v>
      </c>
      <c r="EF26" s="6">
        <v>10.43433469950673</v>
      </c>
      <c r="EG26" s="6">
        <v>10.2583971951629</v>
      </c>
      <c r="EH26" s="6">
        <v>10.134145894779801</v>
      </c>
      <c r="EI26" s="6">
        <v>10.36078387663345</v>
      </c>
      <c r="EJ26" s="6">
        <v>9.2647726720980899</v>
      </c>
      <c r="EK26" s="6">
        <v>10.412825456590589</v>
      </c>
      <c r="EL26" s="6">
        <v>9.6317738960024304</v>
      </c>
      <c r="EM26" s="6">
        <v>9.0822192201877296</v>
      </c>
      <c r="EN26" s="6">
        <v>8.9755127354605904</v>
      </c>
      <c r="EO26" s="6">
        <v>7.6754928919568002</v>
      </c>
      <c r="EP26" s="6">
        <v>7.3968718347331697</v>
      </c>
      <c r="EQ26" s="6">
        <v>7.7030675907024202</v>
      </c>
      <c r="ER26" s="6">
        <v>8.5212283488440299</v>
      </c>
      <c r="ES26" s="6">
        <v>8.8620608645542092</v>
      </c>
      <c r="ET26" s="6">
        <v>8.5170320347965802</v>
      </c>
      <c r="EU26" s="6" t="s">
        <v>178</v>
      </c>
      <c r="EV26" s="6" t="s">
        <v>178</v>
      </c>
      <c r="EW26" s="6" t="s">
        <v>178</v>
      </c>
      <c r="EX26" s="6" t="s">
        <v>178</v>
      </c>
      <c r="EY26" s="6" t="s">
        <v>178</v>
      </c>
      <c r="EZ26" s="6" t="s">
        <v>178</v>
      </c>
      <c r="FA26" s="6" t="s">
        <v>178</v>
      </c>
      <c r="FB26" s="6" t="s">
        <v>178</v>
      </c>
      <c r="FC26" s="6" t="s">
        <v>178</v>
      </c>
      <c r="FD26" s="6" t="s">
        <v>178</v>
      </c>
      <c r="FE26" s="6" t="s">
        <v>178</v>
      </c>
      <c r="FF26" s="6" t="s">
        <v>178</v>
      </c>
      <c r="FG26" s="6" t="s">
        <v>178</v>
      </c>
      <c r="FH26" s="6">
        <v>8.4962973097175016</v>
      </c>
      <c r="FI26" s="6">
        <v>8.3611610292654408</v>
      </c>
      <c r="FJ26" s="6">
        <v>7.506239160742691</v>
      </c>
      <c r="FK26" s="6">
        <v>7.6918789385446766</v>
      </c>
      <c r="FL26" s="6">
        <v>6.6815430948148826</v>
      </c>
      <c r="FM26" s="6">
        <v>6.7433061768341798</v>
      </c>
      <c r="FN26" s="6">
        <v>6.784423021104276</v>
      </c>
      <c r="FO26" s="6">
        <v>6.4118709902491897</v>
      </c>
      <c r="FP26" s="6">
        <v>8.1499222883886624</v>
      </c>
      <c r="FQ26" s="6">
        <v>10.44647753373297</v>
      </c>
      <c r="FR26" s="6">
        <v>10.869054898605862</v>
      </c>
      <c r="FS26" s="6">
        <v>10.325396107282808</v>
      </c>
      <c r="FT26" s="6">
        <v>10.371916234449889</v>
      </c>
      <c r="FU26" s="6">
        <v>7.0049942933640725</v>
      </c>
      <c r="FV26" s="6">
        <v>6.9002426877353207</v>
      </c>
      <c r="FW26" s="6">
        <v>7.3403730389651614</v>
      </c>
      <c r="FX26" s="6">
        <v>8.1488743819263441</v>
      </c>
      <c r="FY26" s="6">
        <v>10.357959684303401</v>
      </c>
      <c r="FZ26" s="6">
        <v>11.058916698758525</v>
      </c>
      <c r="GA26" s="6" t="s">
        <v>178</v>
      </c>
      <c r="GB26" s="6" t="s">
        <v>178</v>
      </c>
      <c r="GC26" s="6" t="s">
        <v>178</v>
      </c>
      <c r="GD26" s="6" t="s">
        <v>178</v>
      </c>
      <c r="GE26" s="6" t="s">
        <v>178</v>
      </c>
      <c r="GF26" s="6" t="s">
        <v>178</v>
      </c>
      <c r="GG26" s="6" t="s">
        <v>178</v>
      </c>
      <c r="GH26" s="6" t="s">
        <v>178</v>
      </c>
      <c r="GI26" s="6" t="s">
        <v>178</v>
      </c>
      <c r="GJ26" s="6" t="s">
        <v>178</v>
      </c>
      <c r="GK26" s="6" t="s">
        <v>178</v>
      </c>
      <c r="GL26" s="6" t="s">
        <v>178</v>
      </c>
      <c r="GM26" s="6">
        <v>11.399747366998019</v>
      </c>
      <c r="GN26" s="6">
        <v>5.5396685768085865</v>
      </c>
      <c r="GO26" s="6">
        <v>5.3492364618648089</v>
      </c>
      <c r="GP26" s="6">
        <v>4.851942254216298</v>
      </c>
      <c r="GQ26" s="6">
        <v>5.1355189653694477</v>
      </c>
      <c r="GR26" s="6">
        <v>4.5189630744222242</v>
      </c>
      <c r="GS26" s="6">
        <v>4.372180054941567</v>
      </c>
      <c r="GT26" s="6">
        <v>4.4466767581664168</v>
      </c>
      <c r="GU26" s="6">
        <v>4.583808985191804</v>
      </c>
      <c r="GV26" s="6">
        <v>6.4129922018850838</v>
      </c>
      <c r="GW26" s="6">
        <v>9.3914328347699918</v>
      </c>
      <c r="GX26" s="6">
        <v>9.1313031613061586</v>
      </c>
      <c r="GY26" s="6">
        <v>8.582955411600345</v>
      </c>
      <c r="GZ26" s="6">
        <v>8.486309847848382</v>
      </c>
      <c r="HA26" s="6">
        <v>6.7846679228904039</v>
      </c>
      <c r="HB26" s="6">
        <v>6.7089269941491372</v>
      </c>
      <c r="HC26" s="6">
        <v>7.0082556599628933</v>
      </c>
      <c r="HD26" s="6">
        <v>7.6946147817872061</v>
      </c>
      <c r="HE26" s="6">
        <v>8.4866909541504469</v>
      </c>
      <c r="HF26" s="6">
        <v>8.5170320347965873</v>
      </c>
      <c r="HG26" s="6" t="s">
        <v>178</v>
      </c>
      <c r="HH26" s="6" t="s">
        <v>178</v>
      </c>
      <c r="HI26" s="6" t="s">
        <v>178</v>
      </c>
      <c r="HJ26" s="6" t="s">
        <v>178</v>
      </c>
      <c r="HK26" s="6" t="s">
        <v>178</v>
      </c>
      <c r="HL26" s="6" t="s">
        <v>178</v>
      </c>
      <c r="HM26" s="6" t="s">
        <v>178</v>
      </c>
      <c r="HN26" s="6" t="s">
        <v>178</v>
      </c>
      <c r="HO26" s="6" t="s">
        <v>178</v>
      </c>
      <c r="HP26" s="6" t="s">
        <v>178</v>
      </c>
      <c r="HQ26" s="6" t="s">
        <v>178</v>
      </c>
      <c r="HR26" s="6" t="s">
        <v>178</v>
      </c>
      <c r="HS26" s="5">
        <v>668474</v>
      </c>
      <c r="HT26" s="5">
        <v>668003</v>
      </c>
      <c r="HU26" s="5">
        <v>666598</v>
      </c>
      <c r="HV26" s="5">
        <v>663556</v>
      </c>
      <c r="HW26" s="5">
        <v>661143</v>
      </c>
      <c r="HX26" s="5">
        <v>659795</v>
      </c>
      <c r="HY26" s="5">
        <v>660648</v>
      </c>
      <c r="HZ26" s="5">
        <v>660818</v>
      </c>
      <c r="IA26" s="5">
        <v>664170</v>
      </c>
      <c r="IB26" s="5">
        <v>666343</v>
      </c>
      <c r="IC26" s="5">
        <v>667171</v>
      </c>
      <c r="ID26" s="5">
        <v>668403</v>
      </c>
      <c r="IE26" s="5">
        <v>670797</v>
      </c>
      <c r="IF26" s="5">
        <v>674463</v>
      </c>
      <c r="IG26" s="5">
        <v>674151</v>
      </c>
      <c r="IH26" s="5">
        <v>670035</v>
      </c>
      <c r="II26" s="5">
        <v>671595</v>
      </c>
      <c r="IJ26" s="5">
        <v>675180</v>
      </c>
      <c r="IK26" s="5">
        <v>671153</v>
      </c>
      <c r="IL26" s="5">
        <v>667838</v>
      </c>
      <c r="IM26" s="5">
        <v>667670</v>
      </c>
      <c r="IN26" s="5">
        <v>669249</v>
      </c>
      <c r="IO26" s="5">
        <v>670588</v>
      </c>
      <c r="IP26" s="5">
        <v>665428</v>
      </c>
      <c r="IQ26" s="5">
        <v>668905</v>
      </c>
      <c r="IR26" s="5">
        <v>668542</v>
      </c>
      <c r="IS26" s="5">
        <v>669118</v>
      </c>
      <c r="IT26" s="5">
        <v>668136</v>
      </c>
      <c r="IU26" s="5">
        <v>666508</v>
      </c>
      <c r="IV26" s="5">
        <v>664554</v>
      </c>
      <c r="IW26" s="5">
        <v>658801</v>
      </c>
      <c r="IX26" s="5">
        <v>655435</v>
      </c>
      <c r="IY26" s="5">
        <v>752471</v>
      </c>
      <c r="IZ26" s="5">
        <v>751980</v>
      </c>
      <c r="JA26" s="5">
        <v>750660</v>
      </c>
      <c r="JB26" s="5">
        <v>747748</v>
      </c>
      <c r="JC26" s="5">
        <v>745641</v>
      </c>
      <c r="JD26" s="5">
        <v>744410</v>
      </c>
      <c r="JE26" s="5">
        <v>744879</v>
      </c>
      <c r="JF26" s="5">
        <v>745328</v>
      </c>
      <c r="JG26" s="5">
        <v>748935</v>
      </c>
      <c r="JH26" s="5">
        <v>752207</v>
      </c>
      <c r="JI26" s="5">
        <v>753865</v>
      </c>
      <c r="JJ26" s="5">
        <v>755807</v>
      </c>
      <c r="JK26" s="5">
        <v>758319</v>
      </c>
      <c r="JL26" s="5">
        <v>761997</v>
      </c>
      <c r="JM26" s="5">
        <v>761559</v>
      </c>
      <c r="JN26" s="5">
        <v>753315</v>
      </c>
      <c r="JO26" s="5">
        <v>752331</v>
      </c>
      <c r="JP26" s="5">
        <v>751430</v>
      </c>
      <c r="JQ26" s="5">
        <v>746261</v>
      </c>
      <c r="JR26" s="5">
        <v>743158</v>
      </c>
      <c r="JS26" s="5">
        <v>742357</v>
      </c>
      <c r="JT26" s="5">
        <v>746893</v>
      </c>
      <c r="JU26" s="5">
        <v>751684</v>
      </c>
      <c r="JV26" s="5">
        <v>744746</v>
      </c>
      <c r="JW26" s="5">
        <v>748022</v>
      </c>
      <c r="JX26" s="5">
        <v>746785</v>
      </c>
      <c r="JY26" s="5">
        <v>747820</v>
      </c>
      <c r="JZ26" s="5">
        <v>747168</v>
      </c>
      <c r="KA26" s="5">
        <v>744881</v>
      </c>
      <c r="KB26" s="5">
        <v>741225</v>
      </c>
      <c r="KC26" s="5">
        <v>734622</v>
      </c>
      <c r="KD26" s="5">
        <v>729454</v>
      </c>
    </row>
    <row r="27" spans="1:290" x14ac:dyDescent="0.3">
      <c r="A27" s="1" t="s">
        <v>21</v>
      </c>
      <c r="B27" s="2">
        <v>4000672</v>
      </c>
      <c r="C27" s="5">
        <v>26813059</v>
      </c>
      <c r="D27" s="5">
        <v>28191337</v>
      </c>
      <c r="E27" s="5">
        <v>26292284</v>
      </c>
      <c r="F27" s="5">
        <v>27789636</v>
      </c>
      <c r="G27" s="5">
        <v>26496029</v>
      </c>
      <c r="H27" s="5">
        <v>27229641</v>
      </c>
      <c r="I27" s="5">
        <v>27800261</v>
      </c>
      <c r="J27" s="5">
        <v>28528212</v>
      </c>
      <c r="K27" s="5">
        <v>28371305</v>
      </c>
      <c r="L27" s="5">
        <v>29171254</v>
      </c>
      <c r="M27" s="5">
        <v>26620224</v>
      </c>
      <c r="N27" s="5">
        <v>28390220</v>
      </c>
      <c r="O27" s="5">
        <v>29374266</v>
      </c>
      <c r="P27" s="5">
        <v>28330121</v>
      </c>
      <c r="Q27" s="5">
        <v>30042517</v>
      </c>
      <c r="R27" s="5">
        <v>26463440</v>
      </c>
      <c r="S27" s="5">
        <v>26205407</v>
      </c>
      <c r="T27" s="5">
        <v>27474341</v>
      </c>
      <c r="U27" s="5">
        <v>25281880</v>
      </c>
      <c r="V27" s="5">
        <v>23997262</v>
      </c>
      <c r="W27" s="5">
        <v>23715724</v>
      </c>
      <c r="X27" s="5">
        <v>23941412</v>
      </c>
      <c r="Y27" s="5">
        <v>22150740</v>
      </c>
      <c r="Z27" s="5">
        <v>22310297</v>
      </c>
      <c r="AA27" s="5">
        <v>23303331</v>
      </c>
      <c r="AB27" s="5">
        <v>21375782</v>
      </c>
      <c r="AC27" s="5">
        <v>20818179</v>
      </c>
      <c r="AD27" s="5">
        <v>19269209</v>
      </c>
      <c r="AE27" s="5">
        <v>21602794</v>
      </c>
      <c r="AF27" s="5">
        <v>19599719</v>
      </c>
      <c r="AG27" s="5">
        <v>19152013</v>
      </c>
      <c r="AH27" s="5">
        <v>20394430</v>
      </c>
      <c r="AI27" s="5">
        <v>86606814</v>
      </c>
      <c r="AJ27" s="5">
        <v>89439930</v>
      </c>
      <c r="AK27" s="5">
        <v>86377668</v>
      </c>
      <c r="AL27" s="5">
        <v>88903412</v>
      </c>
      <c r="AM27" s="5">
        <v>86731560</v>
      </c>
      <c r="AN27" s="5">
        <v>88580643</v>
      </c>
      <c r="AO27" s="5">
        <v>89144461</v>
      </c>
      <c r="AP27" s="5">
        <v>89977031</v>
      </c>
      <c r="AQ27" s="5">
        <v>88770629</v>
      </c>
      <c r="AR27" s="5">
        <v>91064896</v>
      </c>
      <c r="AS27" s="5">
        <v>86759918</v>
      </c>
      <c r="AT27" s="5">
        <v>91898713</v>
      </c>
      <c r="AU27" s="5">
        <v>93577096</v>
      </c>
      <c r="AV27" s="5">
        <v>90562548</v>
      </c>
      <c r="AW27" s="5">
        <v>92362811</v>
      </c>
      <c r="AX27" s="5">
        <v>87357312</v>
      </c>
      <c r="AY27" s="5">
        <v>85700744</v>
      </c>
      <c r="AZ27" s="5">
        <v>87060989</v>
      </c>
      <c r="BA27" s="5">
        <v>85605921</v>
      </c>
      <c r="BB27" s="5">
        <v>86051503</v>
      </c>
      <c r="BC27" s="5">
        <v>83500597</v>
      </c>
      <c r="BD27" s="5">
        <v>82894868</v>
      </c>
      <c r="BE27" s="5">
        <v>79825445</v>
      </c>
      <c r="BF27" s="5">
        <v>79096758</v>
      </c>
      <c r="BG27" s="5">
        <v>79940593</v>
      </c>
      <c r="BH27" s="5">
        <v>76427950</v>
      </c>
      <c r="BI27" s="5">
        <v>74344395</v>
      </c>
      <c r="BJ27" s="5">
        <v>71065816</v>
      </c>
      <c r="BK27" s="5">
        <v>74527783</v>
      </c>
      <c r="BL27" s="5">
        <v>70852787</v>
      </c>
      <c r="BM27" s="5">
        <v>69149032</v>
      </c>
      <c r="BN27" s="5">
        <v>70172886</v>
      </c>
      <c r="BO27" s="5">
        <v>88116250</v>
      </c>
      <c r="BP27" s="5">
        <v>90445380</v>
      </c>
      <c r="BQ27" s="5">
        <v>87568519</v>
      </c>
      <c r="BR27" s="5">
        <v>89608490</v>
      </c>
      <c r="BS27" s="5">
        <v>87297520</v>
      </c>
      <c r="BT27" s="5">
        <v>90578581</v>
      </c>
      <c r="BU27" s="5">
        <v>93089440</v>
      </c>
      <c r="BV27" s="5">
        <v>91730639</v>
      </c>
      <c r="BW27" s="5">
        <v>90667224</v>
      </c>
      <c r="BX27" s="5">
        <v>91477872</v>
      </c>
      <c r="BY27" s="5">
        <v>87186899</v>
      </c>
      <c r="BZ27" s="5">
        <v>91898713</v>
      </c>
      <c r="CA27" s="5">
        <v>95129081</v>
      </c>
      <c r="CB27" s="5">
        <v>94539529</v>
      </c>
      <c r="CC27" s="5">
        <v>95032957</v>
      </c>
      <c r="CD27" s="5">
        <v>89749253</v>
      </c>
      <c r="CE27" s="5">
        <v>88152705</v>
      </c>
      <c r="CF27" s="5">
        <v>89574540</v>
      </c>
      <c r="CG27" s="5">
        <v>88198853</v>
      </c>
      <c r="CH27" s="5">
        <v>120622790</v>
      </c>
      <c r="CI27" s="5">
        <v>102987884</v>
      </c>
      <c r="CJ27" s="5">
        <v>97639128</v>
      </c>
      <c r="CK27" s="5">
        <v>95504456</v>
      </c>
      <c r="CL27" s="5">
        <v>91274958</v>
      </c>
      <c r="CM27" s="5">
        <v>91352869</v>
      </c>
      <c r="CN27" s="5">
        <v>85171430</v>
      </c>
      <c r="CO27" s="5">
        <v>87760911</v>
      </c>
      <c r="CP27" s="5">
        <v>75679641</v>
      </c>
      <c r="CQ27" s="5">
        <v>78601111</v>
      </c>
      <c r="CR27" s="5">
        <v>73448004</v>
      </c>
      <c r="CS27" s="5">
        <v>72210600</v>
      </c>
      <c r="CT27" s="5">
        <v>71542383</v>
      </c>
      <c r="CU27" s="6">
        <v>13.302938447887669</v>
      </c>
      <c r="CV27" s="6">
        <v>13.036624271095739</v>
      </c>
      <c r="CW27" s="6">
        <v>12.90100760369765</v>
      </c>
      <c r="CX27" s="6">
        <v>12.23790127808539</v>
      </c>
      <c r="CY27" s="6">
        <v>13.172124659021931</v>
      </c>
      <c r="CZ27" s="6">
        <v>12.23732550764727</v>
      </c>
      <c r="DA27" s="6">
        <v>11.273700566992369</v>
      </c>
      <c r="DB27" s="6">
        <v>12.360024116796881</v>
      </c>
      <c r="DC27" s="6">
        <v>12.62375375187387</v>
      </c>
      <c r="DD27" s="6">
        <v>12.16607153486129</v>
      </c>
      <c r="DE27" s="6">
        <v>11.70432355513265</v>
      </c>
      <c r="DF27" s="6">
        <v>11.56896368251267</v>
      </c>
      <c r="DG27" s="6">
        <v>10.76139665303138</v>
      </c>
      <c r="DH27" s="6">
        <v>8.6588584870095797</v>
      </c>
      <c r="DI27" s="6">
        <v>8.5992855659007805</v>
      </c>
      <c r="DJ27" s="6">
        <v>8.6719640379330798</v>
      </c>
      <c r="DK27" s="6">
        <v>8.6683599304525192</v>
      </c>
      <c r="DL27" s="6">
        <v>8.6670359081588106</v>
      </c>
      <c r="DM27" s="6">
        <v>9.1274066643777996</v>
      </c>
      <c r="DN27" s="6">
        <v>9.3148418348726594</v>
      </c>
      <c r="DO27" s="6" t="s">
        <v>178</v>
      </c>
      <c r="DP27" s="6" t="s">
        <v>178</v>
      </c>
      <c r="DQ27" s="6" t="s">
        <v>178</v>
      </c>
      <c r="DR27" s="6" t="s">
        <v>178</v>
      </c>
      <c r="DS27" s="6" t="s">
        <v>178</v>
      </c>
      <c r="DT27" s="6" t="s">
        <v>178</v>
      </c>
      <c r="DU27" s="6" t="s">
        <v>178</v>
      </c>
      <c r="DV27" s="6" t="s">
        <v>178</v>
      </c>
      <c r="DW27" s="6" t="s">
        <v>178</v>
      </c>
      <c r="DX27" s="6" t="s">
        <v>178</v>
      </c>
      <c r="DY27" s="6" t="s">
        <v>178</v>
      </c>
      <c r="DZ27" s="6" t="s">
        <v>178</v>
      </c>
      <c r="EA27" s="6">
        <v>12.049210346937929</v>
      </c>
      <c r="EB27" s="6">
        <v>11.91939276572654</v>
      </c>
      <c r="EC27" s="6">
        <v>11.515383847744291</v>
      </c>
      <c r="ED27" s="6">
        <v>10.882366385287931</v>
      </c>
      <c r="EE27" s="6">
        <v>11.610173727095569</v>
      </c>
      <c r="EF27" s="6">
        <v>10.908760426996951</v>
      </c>
      <c r="EG27" s="6">
        <v>9.8288580589374099</v>
      </c>
      <c r="EH27" s="6">
        <v>11.390306381170159</v>
      </c>
      <c r="EI27" s="6">
        <v>11.770217353174511</v>
      </c>
      <c r="EJ27" s="6">
        <v>11.36808919907952</v>
      </c>
      <c r="EK27" s="6">
        <v>10.904275954374929</v>
      </c>
      <c r="EL27" s="6">
        <v>11.056143189204381</v>
      </c>
      <c r="EM27" s="6">
        <v>10.298652384895099</v>
      </c>
      <c r="EN27" s="6">
        <v>7.6690951408717503</v>
      </c>
      <c r="EO27" s="6">
        <v>7.56318273530316</v>
      </c>
      <c r="EP27" s="6">
        <v>7.5694271572035099</v>
      </c>
      <c r="EQ27" s="6">
        <v>7.491128401418</v>
      </c>
      <c r="ER27" s="6">
        <v>7.3909433857901297</v>
      </c>
      <c r="ES27" s="6">
        <v>7.4149065288680402</v>
      </c>
      <c r="ET27" s="6">
        <v>7.4155130680933796</v>
      </c>
      <c r="EU27" s="6" t="s">
        <v>178</v>
      </c>
      <c r="EV27" s="6" t="s">
        <v>178</v>
      </c>
      <c r="EW27" s="6" t="s">
        <v>178</v>
      </c>
      <c r="EX27" s="6" t="s">
        <v>178</v>
      </c>
      <c r="EY27" s="6" t="s">
        <v>178</v>
      </c>
      <c r="EZ27" s="6" t="s">
        <v>178</v>
      </c>
      <c r="FA27" s="6" t="s">
        <v>178</v>
      </c>
      <c r="FB27" s="6" t="s">
        <v>178</v>
      </c>
      <c r="FC27" s="6" t="s">
        <v>178</v>
      </c>
      <c r="FD27" s="6" t="s">
        <v>178</v>
      </c>
      <c r="FE27" s="6" t="s">
        <v>178</v>
      </c>
      <c r="FF27" s="6" t="s">
        <v>178</v>
      </c>
      <c r="FG27" s="6" t="s">
        <v>178</v>
      </c>
      <c r="FH27" s="6">
        <v>10.433002876025355</v>
      </c>
      <c r="FI27" s="6">
        <v>10.331236342951414</v>
      </c>
      <c r="FJ27" s="6">
        <v>9.3653508320385761</v>
      </c>
      <c r="FK27" s="6">
        <v>9.2280243201726559</v>
      </c>
      <c r="FL27" s="6">
        <v>7.7954167666037169</v>
      </c>
      <c r="FM27" s="6">
        <v>6.9441935475284371</v>
      </c>
      <c r="FN27" s="6">
        <v>10.440072078822462</v>
      </c>
      <c r="FO27" s="6">
        <v>12.411777297504086</v>
      </c>
      <c r="FP27" s="6">
        <v>12.16445134652079</v>
      </c>
      <c r="FQ27" s="6">
        <v>11.703748247948628</v>
      </c>
      <c r="FR27" s="6">
        <v>11.568611006487833</v>
      </c>
      <c r="FS27" s="6">
        <v>10.761396653031383</v>
      </c>
      <c r="FT27" s="6">
        <v>8.658858487009585</v>
      </c>
      <c r="FU27" s="6">
        <v>8.5992855659007823</v>
      </c>
      <c r="FV27" s="6">
        <v>8.6719640379330887</v>
      </c>
      <c r="FW27" s="6">
        <v>8.6683599304525192</v>
      </c>
      <c r="FX27" s="6">
        <v>8.667035908158816</v>
      </c>
      <c r="FY27" s="6">
        <v>9.1274066643778085</v>
      </c>
      <c r="FZ27" s="6">
        <v>9.3148418348726629</v>
      </c>
      <c r="GA27" s="6" t="s">
        <v>178</v>
      </c>
      <c r="GB27" s="6" t="s">
        <v>178</v>
      </c>
      <c r="GC27" s="6" t="s">
        <v>178</v>
      </c>
      <c r="GD27" s="6" t="s">
        <v>178</v>
      </c>
      <c r="GE27" s="6" t="s">
        <v>178</v>
      </c>
      <c r="GF27" s="6" t="s">
        <v>178</v>
      </c>
      <c r="GG27" s="6" t="s">
        <v>178</v>
      </c>
      <c r="GH27" s="6" t="s">
        <v>178</v>
      </c>
      <c r="GI27" s="6" t="s">
        <v>178</v>
      </c>
      <c r="GJ27" s="6" t="s">
        <v>178</v>
      </c>
      <c r="GK27" s="6" t="s">
        <v>178</v>
      </c>
      <c r="GL27" s="6" t="s">
        <v>178</v>
      </c>
      <c r="GM27" s="6">
        <v>12.049210346937937</v>
      </c>
      <c r="GN27" s="6">
        <v>5.6052615425794716</v>
      </c>
      <c r="GO27" s="6">
        <v>5.2968714702609416</v>
      </c>
      <c r="GP27" s="6">
        <v>4.9806446123800061</v>
      </c>
      <c r="GQ27" s="6">
        <v>4.9889152230168579</v>
      </c>
      <c r="GR27" s="6">
        <v>4.4929161329298548</v>
      </c>
      <c r="GS27" s="6">
        <v>3.9794530365778638</v>
      </c>
      <c r="GT27" s="6">
        <v>5.2451519543915603</v>
      </c>
      <c r="GU27" s="6">
        <v>6.0984690903323635</v>
      </c>
      <c r="GV27" s="6">
        <v>6.2013054910681795</v>
      </c>
      <c r="GW27" s="6">
        <v>6.0163012141159466</v>
      </c>
      <c r="GX27" s="6">
        <v>6.0509139012643187</v>
      </c>
      <c r="GY27" s="6">
        <v>5.9237616419248926</v>
      </c>
      <c r="GZ27" s="6">
        <v>6.1739495227099841</v>
      </c>
      <c r="HA27" s="6">
        <v>6.2539499799329406</v>
      </c>
      <c r="HB27" s="6">
        <v>6.1350136322875866</v>
      </c>
      <c r="HC27" s="6">
        <v>6.382790562471663</v>
      </c>
      <c r="HD27" s="6">
        <v>6.6359916954308895</v>
      </c>
      <c r="HE27" s="6">
        <v>6.8112800281653412</v>
      </c>
      <c r="HF27" s="6">
        <v>6.8666772734928294</v>
      </c>
      <c r="HG27" s="6" t="s">
        <v>178</v>
      </c>
      <c r="HH27" s="6" t="s">
        <v>178</v>
      </c>
      <c r="HI27" s="6" t="s">
        <v>178</v>
      </c>
      <c r="HJ27" s="6" t="s">
        <v>178</v>
      </c>
      <c r="HK27" s="6" t="s">
        <v>178</v>
      </c>
      <c r="HL27" s="6" t="s">
        <v>178</v>
      </c>
      <c r="HM27" s="6" t="s">
        <v>178</v>
      </c>
      <c r="HN27" s="6" t="s">
        <v>178</v>
      </c>
      <c r="HO27" s="6" t="s">
        <v>178</v>
      </c>
      <c r="HP27" s="6" t="s">
        <v>178</v>
      </c>
      <c r="HQ27" s="6" t="s">
        <v>178</v>
      </c>
      <c r="HR27" s="6" t="s">
        <v>178</v>
      </c>
      <c r="HS27" s="5">
        <v>3657896</v>
      </c>
      <c r="HT27" s="5">
        <v>3635111</v>
      </c>
      <c r="HU27" s="5">
        <v>3608354</v>
      </c>
      <c r="HV27" s="5">
        <v>3574520</v>
      </c>
      <c r="HW27" s="5">
        <v>3520329</v>
      </c>
      <c r="HX27" s="5">
        <v>3489576</v>
      </c>
      <c r="HY27" s="5">
        <v>3468959</v>
      </c>
      <c r="HZ27" s="5">
        <v>3456523</v>
      </c>
      <c r="IA27" s="5">
        <v>3446992</v>
      </c>
      <c r="IB27" s="5">
        <v>3433316</v>
      </c>
      <c r="IC27" s="5">
        <v>3425779</v>
      </c>
      <c r="ID27" s="5">
        <v>3439558</v>
      </c>
      <c r="IE27" s="5">
        <v>3421225</v>
      </c>
      <c r="IF27" s="5">
        <v>3382930</v>
      </c>
      <c r="IG27" s="5">
        <v>3344609</v>
      </c>
      <c r="IH27" s="5">
        <v>3312030</v>
      </c>
      <c r="II27" s="5">
        <v>3280007</v>
      </c>
      <c r="IJ27" s="5">
        <v>3248065</v>
      </c>
      <c r="IK27" s="5">
        <v>3224841</v>
      </c>
      <c r="IL27" s="5">
        <v>3172631</v>
      </c>
      <c r="IM27" s="5">
        <v>3142678</v>
      </c>
      <c r="IN27" s="5">
        <v>3132905</v>
      </c>
      <c r="IO27" s="5">
        <v>3116111</v>
      </c>
      <c r="IP27" s="5">
        <v>3092859</v>
      </c>
      <c r="IQ27" s="5">
        <v>3067228</v>
      </c>
      <c r="IR27" s="5">
        <v>3029241</v>
      </c>
      <c r="IS27" s="5">
        <v>2993590</v>
      </c>
      <c r="IT27" s="5">
        <v>2965652</v>
      </c>
      <c r="IU27" s="5">
        <v>2945911</v>
      </c>
      <c r="IV27" s="5">
        <v>2917691</v>
      </c>
      <c r="IW27" s="5">
        <v>2881355</v>
      </c>
      <c r="IX27" s="5">
        <v>2848419</v>
      </c>
      <c r="IY27" s="5">
        <v>4048298</v>
      </c>
      <c r="IZ27" s="5">
        <v>4021991</v>
      </c>
      <c r="JA27" s="5">
        <v>3991358</v>
      </c>
      <c r="JB27" s="5">
        <v>3953907</v>
      </c>
      <c r="JC27" s="5">
        <v>3896654</v>
      </c>
      <c r="JD27" s="5">
        <v>3864059</v>
      </c>
      <c r="JE27" s="5">
        <v>3842198</v>
      </c>
      <c r="JF27" s="5">
        <v>3828849</v>
      </c>
      <c r="JG27" s="5">
        <v>3818690</v>
      </c>
      <c r="JH27" s="5">
        <v>3801999</v>
      </c>
      <c r="JI27" s="5">
        <v>3792295</v>
      </c>
      <c r="JJ27" s="5">
        <v>3806862</v>
      </c>
      <c r="JK27" s="5">
        <v>3786653</v>
      </c>
      <c r="JL27" s="5">
        <v>3738629</v>
      </c>
      <c r="JM27" s="5">
        <v>3695521</v>
      </c>
      <c r="JN27" s="5">
        <v>3660930</v>
      </c>
      <c r="JO27" s="5">
        <v>3625642</v>
      </c>
      <c r="JP27" s="5">
        <v>3589532</v>
      </c>
      <c r="JQ27" s="5">
        <v>3566618</v>
      </c>
      <c r="JR27" s="5">
        <v>3507217</v>
      </c>
      <c r="JS27" s="5">
        <v>3470139</v>
      </c>
      <c r="JT27" s="5">
        <v>3444651</v>
      </c>
      <c r="JU27" s="5">
        <v>3420216</v>
      </c>
      <c r="JV27" s="5">
        <v>3395802</v>
      </c>
      <c r="JW27" s="5">
        <v>3368845</v>
      </c>
      <c r="JX27" s="5">
        <v>3328033</v>
      </c>
      <c r="JY27" s="5">
        <v>3289624</v>
      </c>
      <c r="JZ27" s="5">
        <v>3259577</v>
      </c>
      <c r="KA27" s="5">
        <v>3237640</v>
      </c>
      <c r="KB27" s="5">
        <v>3204713</v>
      </c>
      <c r="KC27" s="5">
        <v>3162560</v>
      </c>
      <c r="KD27" s="5">
        <v>3122742</v>
      </c>
    </row>
    <row r="28" spans="1:290" x14ac:dyDescent="0.3">
      <c r="A28" s="1" t="s">
        <v>22</v>
      </c>
      <c r="B28" s="2">
        <v>4056992</v>
      </c>
      <c r="C28" s="5">
        <v>9706310</v>
      </c>
      <c r="D28" s="5">
        <v>10176368</v>
      </c>
      <c r="E28" s="5">
        <v>9642277</v>
      </c>
      <c r="F28" s="5">
        <v>9906672</v>
      </c>
      <c r="G28" s="5">
        <v>10094057</v>
      </c>
      <c r="H28" s="5">
        <v>10025847</v>
      </c>
      <c r="I28" s="5">
        <v>10313530</v>
      </c>
      <c r="J28" s="5">
        <v>9977975</v>
      </c>
      <c r="K28" s="5">
        <v>10092686</v>
      </c>
      <c r="L28" s="5">
        <v>10196086</v>
      </c>
      <c r="M28" s="5">
        <v>9848250</v>
      </c>
      <c r="N28" s="5">
        <v>9913156</v>
      </c>
      <c r="O28" s="5">
        <v>10335993</v>
      </c>
      <c r="P28" s="5">
        <v>10052936</v>
      </c>
      <c r="Q28" s="5">
        <v>10759656</v>
      </c>
      <c r="R28" s="5">
        <v>10305006</v>
      </c>
      <c r="S28" s="5">
        <v>10359348</v>
      </c>
      <c r="T28" s="5">
        <v>9698657</v>
      </c>
      <c r="U28" s="5">
        <v>9340252</v>
      </c>
      <c r="V28" s="5">
        <v>9083913</v>
      </c>
      <c r="W28" s="5">
        <v>9070738</v>
      </c>
      <c r="X28" s="5">
        <v>8539546</v>
      </c>
      <c r="Y28" s="5">
        <v>8487115</v>
      </c>
      <c r="Z28" s="5">
        <v>8573444</v>
      </c>
      <c r="AA28" s="5">
        <v>8404752</v>
      </c>
      <c r="AB28" s="5">
        <v>8536314</v>
      </c>
      <c r="AC28" s="5">
        <v>8296454</v>
      </c>
      <c r="AD28" s="5">
        <v>8253207</v>
      </c>
      <c r="AE28" s="5">
        <v>8148763</v>
      </c>
      <c r="AF28" s="5">
        <v>8107908</v>
      </c>
      <c r="AG28" s="5">
        <v>8164810</v>
      </c>
      <c r="AH28" s="5">
        <v>8008420</v>
      </c>
      <c r="AI28" s="5">
        <v>20719688</v>
      </c>
      <c r="AJ28" s="5">
        <v>21467269</v>
      </c>
      <c r="AK28" s="5">
        <v>20949489</v>
      </c>
      <c r="AL28" s="5">
        <v>21616735</v>
      </c>
      <c r="AM28" s="5">
        <v>22071088</v>
      </c>
      <c r="AN28" s="5">
        <v>22045792</v>
      </c>
      <c r="AO28" s="5">
        <v>22403705</v>
      </c>
      <c r="AP28" s="5">
        <v>22109163</v>
      </c>
      <c r="AQ28" s="5">
        <v>22315269</v>
      </c>
      <c r="AR28" s="5">
        <v>22666066</v>
      </c>
      <c r="AS28" s="5">
        <v>22265850</v>
      </c>
      <c r="AT28" s="5">
        <v>23144916</v>
      </c>
      <c r="AU28" s="5">
        <v>24031810</v>
      </c>
      <c r="AV28" s="5">
        <v>23637866</v>
      </c>
      <c r="AW28" s="5">
        <v>24866157</v>
      </c>
      <c r="AX28" s="5">
        <v>24148618</v>
      </c>
      <c r="AY28" s="5">
        <v>24116876</v>
      </c>
      <c r="AZ28" s="5">
        <v>23341910</v>
      </c>
      <c r="BA28" s="5">
        <v>22935650</v>
      </c>
      <c r="BB28" s="5">
        <v>22406969</v>
      </c>
      <c r="BC28" s="5">
        <v>22315405</v>
      </c>
      <c r="BD28" s="5">
        <v>21692650</v>
      </c>
      <c r="BE28" s="5">
        <v>21223098</v>
      </c>
      <c r="BF28" s="5">
        <v>21221451</v>
      </c>
      <c r="BG28" s="5">
        <v>20855294</v>
      </c>
      <c r="BH28" s="5">
        <v>20909293</v>
      </c>
      <c r="BI28" s="5">
        <v>20307372</v>
      </c>
      <c r="BJ28" s="5">
        <v>20365822</v>
      </c>
      <c r="BK28" s="5">
        <v>20331194</v>
      </c>
      <c r="BL28" s="5">
        <v>20359635</v>
      </c>
      <c r="BM28" s="5">
        <v>20455660</v>
      </c>
      <c r="BN28" s="5">
        <v>20076014</v>
      </c>
      <c r="BO28" s="5">
        <v>23085320</v>
      </c>
      <c r="BP28" s="5">
        <v>22020420</v>
      </c>
      <c r="BQ28" s="5">
        <v>21611697</v>
      </c>
      <c r="BR28" s="5">
        <v>22342433</v>
      </c>
      <c r="BS28" s="5">
        <v>22643456</v>
      </c>
      <c r="BT28" s="5">
        <v>22647162</v>
      </c>
      <c r="BU28" s="5">
        <v>23299945</v>
      </c>
      <c r="BV28" s="5">
        <v>23273024</v>
      </c>
      <c r="BW28" s="5">
        <v>23916112</v>
      </c>
      <c r="BX28" s="5">
        <v>25770752</v>
      </c>
      <c r="BY28" s="5">
        <v>25747711</v>
      </c>
      <c r="BZ28" s="5">
        <v>26797935</v>
      </c>
      <c r="CA28" s="5">
        <v>27631706</v>
      </c>
      <c r="CB28" s="5">
        <v>27395670</v>
      </c>
      <c r="CC28" s="5">
        <v>29044741</v>
      </c>
      <c r="CD28" s="5">
        <v>29530803</v>
      </c>
      <c r="CE28" s="5">
        <v>30002079</v>
      </c>
      <c r="CF28" s="5">
        <v>29622655</v>
      </c>
      <c r="CG28" s="5">
        <v>32644691</v>
      </c>
      <c r="CH28" s="5">
        <v>42119696</v>
      </c>
      <c r="CI28" s="5">
        <v>29256787</v>
      </c>
      <c r="CJ28" s="5">
        <v>27299016</v>
      </c>
      <c r="CK28" s="5">
        <v>25720732</v>
      </c>
      <c r="CL28" s="5">
        <v>26030736</v>
      </c>
      <c r="CM28" s="5">
        <v>26366193</v>
      </c>
      <c r="CN28" s="5">
        <v>26882104</v>
      </c>
      <c r="CO28" s="5">
        <v>26106798</v>
      </c>
      <c r="CP28" s="5">
        <v>25809365</v>
      </c>
      <c r="CQ28" s="5">
        <v>24992339</v>
      </c>
      <c r="CR28" s="5">
        <v>25039470</v>
      </c>
      <c r="CS28" s="5">
        <v>20982598</v>
      </c>
      <c r="CT28" s="5">
        <v>20610693</v>
      </c>
      <c r="CU28" s="6">
        <v>21.221576806464711</v>
      </c>
      <c r="CV28" s="6">
        <v>20.322096029819011</v>
      </c>
      <c r="CW28" s="6">
        <v>19.467462992927089</v>
      </c>
      <c r="CX28" s="6">
        <v>19.240156519411389</v>
      </c>
      <c r="CY28" s="6">
        <v>20.02515808756711</v>
      </c>
      <c r="CZ28" s="6">
        <v>18.267931660154261</v>
      </c>
      <c r="DA28" s="6">
        <v>16.012216537320519</v>
      </c>
      <c r="DB28" s="6">
        <v>16.524085096244161</v>
      </c>
      <c r="DC28" s="6">
        <v>17.278486400348669</v>
      </c>
      <c r="DD28" s="6">
        <v>19.043979315302579</v>
      </c>
      <c r="DE28" s="6">
        <v>20.014984582069491</v>
      </c>
      <c r="DF28" s="6">
        <v>19.027857540262101</v>
      </c>
      <c r="DG28" s="6">
        <v>19.490070933075039</v>
      </c>
      <c r="DH28" s="6">
        <v>17.485699583335101</v>
      </c>
      <c r="DI28" s="6">
        <v>13.615663040930761</v>
      </c>
      <c r="DJ28" s="6">
        <v>11.36828346954883</v>
      </c>
      <c r="DK28" s="6">
        <v>11.288595813633741</v>
      </c>
      <c r="DL28" s="6">
        <v>10.70193706232476</v>
      </c>
      <c r="DM28" s="6">
        <v>10.629251919502281</v>
      </c>
      <c r="DN28" s="6">
        <v>10.628987750102841</v>
      </c>
      <c r="DO28" s="6" t="s">
        <v>178</v>
      </c>
      <c r="DP28" s="6" t="s">
        <v>178</v>
      </c>
      <c r="DQ28" s="6" t="s">
        <v>178</v>
      </c>
      <c r="DR28" s="6" t="s">
        <v>178</v>
      </c>
      <c r="DS28" s="6" t="s">
        <v>178</v>
      </c>
      <c r="DT28" s="6" t="s">
        <v>178</v>
      </c>
      <c r="DU28" s="6" t="s">
        <v>178</v>
      </c>
      <c r="DV28" s="6" t="s">
        <v>178</v>
      </c>
      <c r="DW28" s="6" t="s">
        <v>178</v>
      </c>
      <c r="DX28" s="6" t="s">
        <v>178</v>
      </c>
      <c r="DY28" s="6" t="s">
        <v>178</v>
      </c>
      <c r="DZ28" s="6" t="s">
        <v>178</v>
      </c>
      <c r="EA28" s="6">
        <v>20.32002219540858</v>
      </c>
      <c r="EB28" s="6">
        <v>19.615867793084071</v>
      </c>
      <c r="EC28" s="6">
        <v>18.682527876946029</v>
      </c>
      <c r="ED28" s="6">
        <v>18.46780392911997</v>
      </c>
      <c r="EE28" s="6">
        <v>19.272845752483988</v>
      </c>
      <c r="EF28" s="6">
        <v>17.445845847099118</v>
      </c>
      <c r="EG28" s="6">
        <v>15.41593527989799</v>
      </c>
      <c r="EH28" s="6">
        <v>15.90699643252988</v>
      </c>
      <c r="EI28" s="6">
        <v>16.712756180936481</v>
      </c>
      <c r="EJ28" s="6">
        <v>18.44882852427299</v>
      </c>
      <c r="EK28" s="6">
        <v>19.432448717699518</v>
      </c>
      <c r="EL28" s="6">
        <v>18.582977342835939</v>
      </c>
      <c r="EM28" s="6">
        <v>18.409982810231039</v>
      </c>
      <c r="EN28" s="6">
        <v>15.65220518095062</v>
      </c>
      <c r="EO28" s="6">
        <v>12.16588344731028</v>
      </c>
      <c r="EP28" s="6">
        <v>10.12536092372889</v>
      </c>
      <c r="EQ28" s="6">
        <v>10.252685758343439</v>
      </c>
      <c r="ER28" s="6">
        <v>9.5601018852589608</v>
      </c>
      <c r="ES28" s="6">
        <v>9.4474141788257793</v>
      </c>
      <c r="ET28" s="6">
        <v>9.4144861806163895</v>
      </c>
      <c r="EU28" s="6" t="s">
        <v>178</v>
      </c>
      <c r="EV28" s="6" t="s">
        <v>178</v>
      </c>
      <c r="EW28" s="6" t="s">
        <v>178</v>
      </c>
      <c r="EX28" s="6" t="s">
        <v>178</v>
      </c>
      <c r="EY28" s="6" t="s">
        <v>178</v>
      </c>
      <c r="EZ28" s="6" t="s">
        <v>178</v>
      </c>
      <c r="FA28" s="6" t="s">
        <v>178</v>
      </c>
      <c r="FB28" s="6" t="s">
        <v>178</v>
      </c>
      <c r="FC28" s="6" t="s">
        <v>178</v>
      </c>
      <c r="FD28" s="6" t="s">
        <v>178</v>
      </c>
      <c r="FE28" s="6" t="s">
        <v>178</v>
      </c>
      <c r="FF28" s="6" t="s">
        <v>178</v>
      </c>
      <c r="FG28" s="6" t="s">
        <v>178</v>
      </c>
      <c r="FH28" s="6">
        <v>17.965474718929709</v>
      </c>
      <c r="FI28" s="6">
        <v>17.104816932264345</v>
      </c>
      <c r="FJ28" s="6">
        <v>16.572192888800551</v>
      </c>
      <c r="FK28" s="6">
        <v>16.258723696654013</v>
      </c>
      <c r="FL28" s="6">
        <v>14.703798033981174</v>
      </c>
      <c r="FM28" s="6">
        <v>12.5481794396641</v>
      </c>
      <c r="FN28" s="6">
        <v>12.666347630656521</v>
      </c>
      <c r="FO28" s="6">
        <v>13.329351573203137</v>
      </c>
      <c r="FP28" s="6">
        <v>15.670278741465223</v>
      </c>
      <c r="FQ28" s="6">
        <v>18.691141815275166</v>
      </c>
      <c r="FR28" s="6">
        <v>18.277186397550889</v>
      </c>
      <c r="FS28" s="6">
        <v>17.937526291612343</v>
      </c>
      <c r="FT28" s="6">
        <v>17.006971893584122</v>
      </c>
      <c r="FU28" s="6">
        <v>13.384647241510324</v>
      </c>
      <c r="FV28" s="6">
        <v>11.212919235563763</v>
      </c>
      <c r="FW28" s="6">
        <v>11.117562611083246</v>
      </c>
      <c r="FX28" s="6">
        <v>10.603787720299831</v>
      </c>
      <c r="FY28" s="6">
        <v>10.62012145069763</v>
      </c>
      <c r="FZ28" s="6">
        <v>10.626478790159814</v>
      </c>
      <c r="GA28" s="6" t="s">
        <v>178</v>
      </c>
      <c r="GB28" s="6" t="s">
        <v>178</v>
      </c>
      <c r="GC28" s="6" t="s">
        <v>178</v>
      </c>
      <c r="GD28" s="6" t="s">
        <v>178</v>
      </c>
      <c r="GE28" s="6" t="s">
        <v>178</v>
      </c>
      <c r="GF28" s="6" t="s">
        <v>178</v>
      </c>
      <c r="GG28" s="6" t="s">
        <v>178</v>
      </c>
      <c r="GH28" s="6" t="s">
        <v>178</v>
      </c>
      <c r="GI28" s="6" t="s">
        <v>178</v>
      </c>
      <c r="GJ28" s="6" t="s">
        <v>178</v>
      </c>
      <c r="GK28" s="6" t="s">
        <v>178</v>
      </c>
      <c r="GL28" s="6" t="s">
        <v>178</v>
      </c>
      <c r="GM28" s="6">
        <v>20.320022195408587</v>
      </c>
      <c r="GN28" s="6">
        <v>13.52780365308694</v>
      </c>
      <c r="GO28" s="6">
        <v>12.782507487414133</v>
      </c>
      <c r="GP28" s="6">
        <v>12.297141741898042</v>
      </c>
      <c r="GQ28" s="6">
        <v>11.849257809549661</v>
      </c>
      <c r="GR28" s="6">
        <v>11.352483957029078</v>
      </c>
      <c r="GS28" s="6">
        <v>9.839010563698702</v>
      </c>
      <c r="GT28" s="6">
        <v>9.6006845668467857</v>
      </c>
      <c r="GU28" s="6">
        <v>9.9941349572857465</v>
      </c>
      <c r="GV28" s="6">
        <v>11.454003531093575</v>
      </c>
      <c r="GW28" s="6">
        <v>13.252638143639366</v>
      </c>
      <c r="GX28" s="6">
        <v>13.278721609002803</v>
      </c>
      <c r="GY28" s="6">
        <v>13.648812665478575</v>
      </c>
      <c r="GZ28" s="6">
        <v>14.965644529840384</v>
      </c>
      <c r="HA28" s="6">
        <v>11.963391310215773</v>
      </c>
      <c r="HB28" s="6">
        <v>9.9496335566697862</v>
      </c>
      <c r="HC28" s="6">
        <v>10.110219084760399</v>
      </c>
      <c r="HD28" s="6">
        <v>9.4728966052906554</v>
      </c>
      <c r="HE28" s="6">
        <v>9.4443758951675658</v>
      </c>
      <c r="HF28" s="6">
        <v>9.3959001136201472</v>
      </c>
      <c r="HG28" s="6" t="s">
        <v>178</v>
      </c>
      <c r="HH28" s="6" t="s">
        <v>178</v>
      </c>
      <c r="HI28" s="6" t="s">
        <v>178</v>
      </c>
      <c r="HJ28" s="6" t="s">
        <v>178</v>
      </c>
      <c r="HK28" s="6" t="s">
        <v>178</v>
      </c>
      <c r="HL28" s="6" t="s">
        <v>178</v>
      </c>
      <c r="HM28" s="6" t="s">
        <v>178</v>
      </c>
      <c r="HN28" s="6" t="s">
        <v>178</v>
      </c>
      <c r="HO28" s="6" t="s">
        <v>178</v>
      </c>
      <c r="HP28" s="6" t="s">
        <v>178</v>
      </c>
      <c r="HQ28" s="6" t="s">
        <v>178</v>
      </c>
      <c r="HR28" s="6" t="s">
        <v>178</v>
      </c>
      <c r="HS28" s="5">
        <v>1141723</v>
      </c>
      <c r="HT28" s="5">
        <v>1136892</v>
      </c>
      <c r="HU28" s="5">
        <v>1131436</v>
      </c>
      <c r="HV28" s="5">
        <v>1125414</v>
      </c>
      <c r="HW28" s="5">
        <v>1117778</v>
      </c>
      <c r="HX28" s="5">
        <v>1111467</v>
      </c>
      <c r="HY28" s="5">
        <v>1105417</v>
      </c>
      <c r="HZ28" s="5">
        <v>1103397</v>
      </c>
      <c r="IA28" s="5">
        <v>1100740</v>
      </c>
      <c r="IB28" s="5">
        <v>1096576</v>
      </c>
      <c r="IC28" s="5">
        <v>1093229</v>
      </c>
      <c r="ID28" s="5">
        <v>1094991</v>
      </c>
      <c r="IE28" s="5">
        <v>1091799</v>
      </c>
      <c r="IF28" s="5">
        <v>1084937</v>
      </c>
      <c r="IG28" s="5">
        <v>1076998</v>
      </c>
      <c r="IH28" s="5">
        <v>1069590</v>
      </c>
      <c r="II28" s="5">
        <v>1056670</v>
      </c>
      <c r="IJ28" s="5">
        <v>1045910</v>
      </c>
      <c r="IK28" s="5">
        <v>1050633</v>
      </c>
      <c r="IL28" s="5">
        <v>1022466</v>
      </c>
      <c r="IM28" s="5">
        <v>1022005</v>
      </c>
      <c r="IN28" s="5">
        <v>1013115</v>
      </c>
      <c r="IO28" s="5">
        <v>1005672</v>
      </c>
      <c r="IP28" s="5">
        <v>1002382</v>
      </c>
      <c r="IQ28" s="5">
        <v>997993</v>
      </c>
      <c r="IR28" s="5">
        <v>990588</v>
      </c>
      <c r="IS28" s="5">
        <v>983345</v>
      </c>
      <c r="IT28" s="5">
        <v>980146</v>
      </c>
      <c r="IU28" s="5">
        <v>974959</v>
      </c>
      <c r="IV28" s="5">
        <v>969824</v>
      </c>
      <c r="IW28" s="5">
        <v>960719</v>
      </c>
      <c r="IX28" s="5">
        <v>946271</v>
      </c>
      <c r="IY28" s="5">
        <v>1256150</v>
      </c>
      <c r="IZ28" s="5">
        <v>1251053</v>
      </c>
      <c r="JA28" s="5">
        <v>1245042</v>
      </c>
      <c r="JB28" s="5">
        <v>1238337</v>
      </c>
      <c r="JC28" s="5">
        <v>1230280</v>
      </c>
      <c r="JD28" s="5">
        <v>1223743</v>
      </c>
      <c r="JE28" s="5">
        <v>1217399</v>
      </c>
      <c r="JF28" s="5">
        <v>1215257</v>
      </c>
      <c r="JG28" s="5">
        <v>1212276</v>
      </c>
      <c r="JH28" s="5">
        <v>1207437</v>
      </c>
      <c r="JI28" s="5">
        <v>1203701</v>
      </c>
      <c r="JJ28" s="5">
        <v>1203921</v>
      </c>
      <c r="JK28" s="5">
        <v>1200506</v>
      </c>
      <c r="JL28" s="5">
        <v>1192910</v>
      </c>
      <c r="JM28" s="5">
        <v>1184032</v>
      </c>
      <c r="JN28" s="5">
        <v>1177316</v>
      </c>
      <c r="JO28" s="5">
        <v>1160298</v>
      </c>
      <c r="JP28" s="5">
        <v>1147835</v>
      </c>
      <c r="JQ28" s="5">
        <v>1153204</v>
      </c>
      <c r="JR28" s="5">
        <v>1121521</v>
      </c>
      <c r="JS28" s="5">
        <v>1120816</v>
      </c>
      <c r="JT28" s="5">
        <v>1111340</v>
      </c>
      <c r="JU28" s="5">
        <v>1103279</v>
      </c>
      <c r="JV28" s="5">
        <v>1099310</v>
      </c>
      <c r="JW28" s="5">
        <v>1094497</v>
      </c>
      <c r="JX28" s="5">
        <v>1086374</v>
      </c>
      <c r="JY28" s="5">
        <v>1078906</v>
      </c>
      <c r="JZ28" s="5">
        <v>1075409</v>
      </c>
      <c r="KA28" s="5">
        <v>1069895</v>
      </c>
      <c r="KB28" s="5">
        <v>1064674</v>
      </c>
      <c r="KC28" s="5">
        <v>1054035</v>
      </c>
      <c r="KD28" s="5">
        <v>1036563</v>
      </c>
    </row>
    <row r="29" spans="1:290" x14ac:dyDescent="0.3">
      <c r="A29" s="1" t="s">
        <v>23</v>
      </c>
      <c r="B29" s="2">
        <v>4057080</v>
      </c>
      <c r="C29" s="5">
        <v>13748460</v>
      </c>
      <c r="D29" s="5">
        <v>14216048</v>
      </c>
      <c r="E29" s="5">
        <v>13638167</v>
      </c>
      <c r="F29" s="5">
        <v>14306831</v>
      </c>
      <c r="G29" s="5">
        <v>14081387</v>
      </c>
      <c r="H29" s="5">
        <v>13529053</v>
      </c>
      <c r="I29" s="5">
        <v>14157757</v>
      </c>
      <c r="J29" s="5">
        <v>14420479</v>
      </c>
      <c r="K29" s="5">
        <v>14316504</v>
      </c>
      <c r="L29" s="5">
        <v>15012654</v>
      </c>
      <c r="M29" s="5">
        <v>14224016</v>
      </c>
      <c r="N29" s="5">
        <v>14060097</v>
      </c>
      <c r="O29" s="5">
        <v>14108355</v>
      </c>
      <c r="P29" s="5">
        <v>13634658</v>
      </c>
      <c r="Q29" s="5">
        <v>14269612</v>
      </c>
      <c r="R29" s="5">
        <v>13168606</v>
      </c>
      <c r="S29" s="5">
        <v>12440663</v>
      </c>
      <c r="T29" s="5">
        <v>12481689</v>
      </c>
      <c r="U29" s="5">
        <v>12049882</v>
      </c>
      <c r="V29" s="5">
        <v>11637167</v>
      </c>
      <c r="W29" s="5">
        <v>11854924</v>
      </c>
      <c r="X29" s="5">
        <v>11282669</v>
      </c>
      <c r="Y29" s="5">
        <v>11002745</v>
      </c>
      <c r="Z29" s="5">
        <v>10867085</v>
      </c>
      <c r="AA29" s="5">
        <v>10848648</v>
      </c>
      <c r="AB29" s="5">
        <v>10660148</v>
      </c>
      <c r="AC29" s="5">
        <v>10512496</v>
      </c>
      <c r="AD29" s="5">
        <v>9845397</v>
      </c>
      <c r="AE29" s="5">
        <v>10380814</v>
      </c>
      <c r="AF29" s="5">
        <v>9861492</v>
      </c>
      <c r="AG29" s="5">
        <v>9699143</v>
      </c>
      <c r="AH29" s="5">
        <v>9291713</v>
      </c>
      <c r="AI29" s="5">
        <v>45471465</v>
      </c>
      <c r="AJ29" s="5">
        <v>46352875</v>
      </c>
      <c r="AK29" s="5">
        <v>45545927</v>
      </c>
      <c r="AL29" s="5">
        <v>46893929</v>
      </c>
      <c r="AM29" s="5">
        <v>46744961</v>
      </c>
      <c r="AN29" s="5">
        <v>45916911</v>
      </c>
      <c r="AO29" s="5">
        <v>46730184</v>
      </c>
      <c r="AP29" s="5">
        <v>46679248</v>
      </c>
      <c r="AQ29" s="5">
        <v>46507447</v>
      </c>
      <c r="AR29" s="5">
        <v>47893002</v>
      </c>
      <c r="AS29" s="5">
        <v>47141539</v>
      </c>
      <c r="AT29" s="5">
        <v>46687088</v>
      </c>
      <c r="AU29" s="5">
        <v>46846531</v>
      </c>
      <c r="AV29" s="5">
        <v>45356982</v>
      </c>
      <c r="AW29" s="5">
        <v>46191696</v>
      </c>
      <c r="AX29" s="5">
        <v>44011348</v>
      </c>
      <c r="AY29" s="5">
        <v>30628082</v>
      </c>
      <c r="AZ29" s="5">
        <v>31773296</v>
      </c>
      <c r="BA29" s="5">
        <v>31999746</v>
      </c>
      <c r="BB29" s="5">
        <v>31920706</v>
      </c>
      <c r="BC29" s="5">
        <v>32630506</v>
      </c>
      <c r="BD29" s="5">
        <v>36374017</v>
      </c>
      <c r="BE29" s="5">
        <v>37527979</v>
      </c>
      <c r="BF29" s="5">
        <v>37203954</v>
      </c>
      <c r="BG29" s="5">
        <v>36958368</v>
      </c>
      <c r="BH29" s="5">
        <v>36774164</v>
      </c>
      <c r="BI29" s="5">
        <v>36240999</v>
      </c>
      <c r="BJ29" s="5">
        <v>35119289</v>
      </c>
      <c r="BK29" s="5">
        <v>35889676</v>
      </c>
      <c r="BL29" s="5">
        <v>35474230</v>
      </c>
      <c r="BM29" s="5">
        <v>34934610</v>
      </c>
      <c r="BN29" s="5">
        <v>33768923</v>
      </c>
      <c r="BO29" s="5">
        <v>45579922</v>
      </c>
      <c r="BP29" s="5">
        <v>47626426</v>
      </c>
      <c r="BQ29" s="5">
        <v>46342045</v>
      </c>
      <c r="BR29" s="5">
        <v>47450242</v>
      </c>
      <c r="BS29" s="5">
        <v>47202850</v>
      </c>
      <c r="BT29" s="5">
        <v>46406542</v>
      </c>
      <c r="BU29" s="5">
        <v>47335320</v>
      </c>
      <c r="BV29" s="5">
        <v>47641600</v>
      </c>
      <c r="BW29" s="5">
        <v>47197962</v>
      </c>
      <c r="BX29" s="5">
        <v>48363601</v>
      </c>
      <c r="BY29" s="5">
        <v>47940004</v>
      </c>
      <c r="BZ29" s="5">
        <v>47423233</v>
      </c>
      <c r="CA29" s="5">
        <v>46846531</v>
      </c>
      <c r="CB29" s="5">
        <v>45356982</v>
      </c>
      <c r="CC29" s="5">
        <v>46191696</v>
      </c>
      <c r="CD29" s="5">
        <v>44013466</v>
      </c>
      <c r="CE29" s="5">
        <v>30725567</v>
      </c>
      <c r="CF29" s="5">
        <v>31790853</v>
      </c>
      <c r="CG29" s="5">
        <v>32496671</v>
      </c>
      <c r="CH29" s="5">
        <v>36080525</v>
      </c>
      <c r="CI29" s="5">
        <v>41736292</v>
      </c>
      <c r="CJ29" s="5">
        <v>40329113</v>
      </c>
      <c r="CK29" s="5">
        <v>40027566</v>
      </c>
      <c r="CL29" s="5">
        <v>41121308</v>
      </c>
      <c r="CM29" s="5">
        <v>41993840</v>
      </c>
      <c r="CN29" s="5">
        <v>38558937</v>
      </c>
      <c r="CO29" s="5">
        <v>36845844</v>
      </c>
      <c r="CP29" s="5">
        <v>35562921</v>
      </c>
      <c r="CQ29" s="5">
        <v>36283734</v>
      </c>
      <c r="CR29" s="5">
        <v>36368520</v>
      </c>
      <c r="CS29" s="5">
        <v>37352293</v>
      </c>
      <c r="CT29" s="5">
        <v>36244429</v>
      </c>
      <c r="CU29" s="6">
        <v>25.297641944596862</v>
      </c>
      <c r="CV29" s="6">
        <v>26.35736822635711</v>
      </c>
      <c r="CW29" s="6">
        <v>25.342450224669271</v>
      </c>
      <c r="CX29" s="6">
        <v>24.908228969106698</v>
      </c>
      <c r="CY29" s="6">
        <v>26.304175590836859</v>
      </c>
      <c r="CZ29" s="6">
        <v>28.849002002044902</v>
      </c>
      <c r="DA29" s="6">
        <v>26.99235210120106</v>
      </c>
      <c r="DB29" s="6">
        <v>25.64890681383994</v>
      </c>
      <c r="DC29" s="6">
        <v>25.588354966738741</v>
      </c>
      <c r="DD29" s="6">
        <v>25.845467438144389</v>
      </c>
      <c r="DE29" s="6">
        <v>23.575911442699301</v>
      </c>
      <c r="DF29" s="6">
        <v>24.176434118739831</v>
      </c>
      <c r="DG29" s="6">
        <v>21.577463237515762</v>
      </c>
      <c r="DH29" s="6">
        <v>20.899591491918279</v>
      </c>
      <c r="DI29" s="6">
        <v>21.06737009666708</v>
      </c>
      <c r="DJ29" s="6">
        <v>18.928321231079419</v>
      </c>
      <c r="DK29" s="6">
        <v>19.372834068409372</v>
      </c>
      <c r="DL29" s="6">
        <v>16.99376075225884</v>
      </c>
      <c r="DM29" s="6">
        <v>18.08243433421173</v>
      </c>
      <c r="DN29" s="6">
        <v>18.47309572853942</v>
      </c>
      <c r="DO29" s="6" t="s">
        <v>178</v>
      </c>
      <c r="DP29" s="6" t="s">
        <v>178</v>
      </c>
      <c r="DQ29" s="6" t="s">
        <v>178</v>
      </c>
      <c r="DR29" s="6" t="s">
        <v>178</v>
      </c>
      <c r="DS29" s="6" t="s">
        <v>178</v>
      </c>
      <c r="DT29" s="6" t="s">
        <v>178</v>
      </c>
      <c r="DU29" s="6" t="s">
        <v>178</v>
      </c>
      <c r="DV29" s="6" t="s">
        <v>178</v>
      </c>
      <c r="DW29" s="6" t="s">
        <v>178</v>
      </c>
      <c r="DX29" s="6" t="s">
        <v>178</v>
      </c>
      <c r="DY29" s="6" t="s">
        <v>178</v>
      </c>
      <c r="DZ29" s="6" t="s">
        <v>178</v>
      </c>
      <c r="EA29" s="6">
        <v>22.040642603667429</v>
      </c>
      <c r="EB29" s="6">
        <v>23.016686254594418</v>
      </c>
      <c r="EC29" s="6">
        <v>22.61662410896021</v>
      </c>
      <c r="ED29" s="6">
        <v>22.144158001673961</v>
      </c>
      <c r="EE29" s="6">
        <v>23.54488147951071</v>
      </c>
      <c r="EF29" s="6">
        <v>25.488561704528749</v>
      </c>
      <c r="EG29" s="6">
        <v>23.856322109893039</v>
      </c>
      <c r="EH29" s="6">
        <v>22.940150579597312</v>
      </c>
      <c r="EI29" s="6">
        <v>23.15269686021281</v>
      </c>
      <c r="EJ29" s="6">
        <v>22.97416597095641</v>
      </c>
      <c r="EK29" s="6">
        <v>21.46038920812995</v>
      </c>
      <c r="EL29" s="6">
        <v>22.600343922785509</v>
      </c>
      <c r="EM29" s="6">
        <v>20.376313350278458</v>
      </c>
      <c r="EN29" s="6">
        <v>19.572050787576149</v>
      </c>
      <c r="EO29" s="6">
        <v>19.740415333285711</v>
      </c>
      <c r="EP29" s="6">
        <v>17.255680712760942</v>
      </c>
      <c r="EQ29" s="6">
        <v>17.565115569430692</v>
      </c>
      <c r="ER29" s="6">
        <v>15.34824178646986</v>
      </c>
      <c r="ES29" s="6">
        <v>16.563453347410942</v>
      </c>
      <c r="ET29" s="6">
        <v>16.56008798802883</v>
      </c>
      <c r="EU29" s="6" t="s">
        <v>178</v>
      </c>
      <c r="EV29" s="6" t="s">
        <v>178</v>
      </c>
      <c r="EW29" s="6" t="s">
        <v>178</v>
      </c>
      <c r="EX29" s="6" t="s">
        <v>178</v>
      </c>
      <c r="EY29" s="6" t="s">
        <v>178</v>
      </c>
      <c r="EZ29" s="6" t="s">
        <v>178</v>
      </c>
      <c r="FA29" s="6" t="s">
        <v>178</v>
      </c>
      <c r="FB29" s="6" t="s">
        <v>178</v>
      </c>
      <c r="FC29" s="6" t="s">
        <v>178</v>
      </c>
      <c r="FD29" s="6" t="s">
        <v>178</v>
      </c>
      <c r="FE29" s="6" t="s">
        <v>178</v>
      </c>
      <c r="FF29" s="6" t="s">
        <v>178</v>
      </c>
      <c r="FG29" s="6" t="s">
        <v>178</v>
      </c>
      <c r="FH29" s="6">
        <v>24.036104591930449</v>
      </c>
      <c r="FI29" s="6">
        <v>22.871038178075924</v>
      </c>
      <c r="FJ29" s="6">
        <v>22.483100405407448</v>
      </c>
      <c r="FK29" s="6">
        <v>23.65622843288973</v>
      </c>
      <c r="FL29" s="6">
        <v>25.410112941320413</v>
      </c>
      <c r="FM29" s="6">
        <v>23.9682918876644</v>
      </c>
      <c r="FN29" s="6">
        <v>23.206011914908814</v>
      </c>
      <c r="FO29" s="6">
        <v>23.309626890329174</v>
      </c>
      <c r="FP29" s="6">
        <v>23.477314821135849</v>
      </c>
      <c r="FQ29" s="6">
        <v>21.543717947612162</v>
      </c>
      <c r="FR29" s="6">
        <v>21.901312069024041</v>
      </c>
      <c r="FS29" s="6">
        <v>20.029137342437348</v>
      </c>
      <c r="FT29" s="6">
        <v>19.952742485564546</v>
      </c>
      <c r="FU29" s="6">
        <v>20.489499100087055</v>
      </c>
      <c r="FV29" s="6">
        <v>18.519190149602025</v>
      </c>
      <c r="FW29" s="6">
        <v>18.863055629369249</v>
      </c>
      <c r="FX29" s="6">
        <v>16.516365502570672</v>
      </c>
      <c r="FY29" s="6">
        <v>17.740640102801439</v>
      </c>
      <c r="FZ29" s="6">
        <v>18.259432064487626</v>
      </c>
      <c r="GA29" s="6" t="s">
        <v>178</v>
      </c>
      <c r="GB29" s="6" t="s">
        <v>178</v>
      </c>
      <c r="GC29" s="6" t="s">
        <v>178</v>
      </c>
      <c r="GD29" s="6" t="s">
        <v>178</v>
      </c>
      <c r="GE29" s="6" t="s">
        <v>178</v>
      </c>
      <c r="GF29" s="6" t="s">
        <v>178</v>
      </c>
      <c r="GG29" s="6" t="s">
        <v>178</v>
      </c>
      <c r="GH29" s="6" t="s">
        <v>178</v>
      </c>
      <c r="GI29" s="6" t="s">
        <v>178</v>
      </c>
      <c r="GJ29" s="6" t="s">
        <v>178</v>
      </c>
      <c r="GK29" s="6" t="s">
        <v>178</v>
      </c>
      <c r="GL29" s="6" t="s">
        <v>178</v>
      </c>
      <c r="GM29" s="6">
        <v>22.040642603667436</v>
      </c>
      <c r="GN29" s="6">
        <v>14.045681217888971</v>
      </c>
      <c r="GO29" s="6">
        <v>13.88857871172829</v>
      </c>
      <c r="GP29" s="6">
        <v>13.713611372228359</v>
      </c>
      <c r="GQ29" s="6">
        <v>14.150302894586709</v>
      </c>
      <c r="GR29" s="6">
        <v>14.730331096774997</v>
      </c>
      <c r="GS29" s="6">
        <v>14.20310030077183</v>
      </c>
      <c r="GT29" s="6">
        <v>14.199840344045308</v>
      </c>
      <c r="GU29" s="6">
        <v>14.225442817603357</v>
      </c>
      <c r="GV29" s="6">
        <v>14.09444530972403</v>
      </c>
      <c r="GW29" s="6">
        <v>13.068023516979787</v>
      </c>
      <c r="GX29" s="6">
        <v>12.939323088973239</v>
      </c>
      <c r="GY29" s="6">
        <v>11.822213891479064</v>
      </c>
      <c r="GZ29" s="6">
        <v>11.566131022642542</v>
      </c>
      <c r="HA29" s="6">
        <v>11.925733726897084</v>
      </c>
      <c r="HB29" s="6">
        <v>11.302775226282332</v>
      </c>
      <c r="HC29" s="6">
        <v>11.821535793090742</v>
      </c>
      <c r="HD29" s="6">
        <v>12.616284342364015</v>
      </c>
      <c r="HE29" s="6">
        <v>13.712220755656245</v>
      </c>
      <c r="HF29" s="6">
        <v>14.202677559292471</v>
      </c>
      <c r="HG29" s="6" t="s">
        <v>178</v>
      </c>
      <c r="HH29" s="6" t="s">
        <v>178</v>
      </c>
      <c r="HI29" s="6" t="s">
        <v>178</v>
      </c>
      <c r="HJ29" s="6" t="s">
        <v>178</v>
      </c>
      <c r="HK29" s="6" t="s">
        <v>178</v>
      </c>
      <c r="HL29" s="6" t="s">
        <v>178</v>
      </c>
      <c r="HM29" s="6" t="s">
        <v>178</v>
      </c>
      <c r="HN29" s="6" t="s">
        <v>178</v>
      </c>
      <c r="HO29" s="6" t="s">
        <v>178</v>
      </c>
      <c r="HP29" s="6" t="s">
        <v>178</v>
      </c>
      <c r="HQ29" s="6" t="s">
        <v>178</v>
      </c>
      <c r="HR29" s="6" t="s">
        <v>178</v>
      </c>
      <c r="HS29" s="5">
        <v>2959949</v>
      </c>
      <c r="HT29" s="5">
        <v>2934274</v>
      </c>
      <c r="HU29" s="5">
        <v>2910280</v>
      </c>
      <c r="HV29" s="5">
        <v>2896500</v>
      </c>
      <c r="HW29" s="5">
        <v>2886033</v>
      </c>
      <c r="HX29" s="5">
        <v>2868462</v>
      </c>
      <c r="HY29" s="5">
        <v>2859478</v>
      </c>
      <c r="HZ29" s="5">
        <v>2849583</v>
      </c>
      <c r="IA29" s="5">
        <v>2832764</v>
      </c>
      <c r="IB29" s="5">
        <v>2807485</v>
      </c>
      <c r="IC29" s="5">
        <v>2780684</v>
      </c>
      <c r="ID29" s="5">
        <v>2769280</v>
      </c>
      <c r="IE29" s="5">
        <v>2748259</v>
      </c>
      <c r="IF29" s="5">
        <v>2728950</v>
      </c>
      <c r="IG29" s="5">
        <v>2709844</v>
      </c>
      <c r="IH29" s="5">
        <v>2696196</v>
      </c>
      <c r="II29" s="5">
        <v>2691906</v>
      </c>
      <c r="IJ29" s="5">
        <v>2683349</v>
      </c>
      <c r="IK29" s="5">
        <v>2676565</v>
      </c>
      <c r="IL29" s="5">
        <v>2661874</v>
      </c>
      <c r="IM29" s="5">
        <v>2642102</v>
      </c>
      <c r="IN29" s="5">
        <v>2622074</v>
      </c>
      <c r="IO29" s="5">
        <v>2604388</v>
      </c>
      <c r="IP29" s="5">
        <v>2597305</v>
      </c>
      <c r="IQ29" s="5">
        <v>2590569</v>
      </c>
      <c r="IR29" s="5">
        <v>2577283</v>
      </c>
      <c r="IS29" s="5">
        <v>2562258</v>
      </c>
      <c r="IT29" s="5">
        <v>2544846</v>
      </c>
      <c r="IU29" s="5">
        <v>2531462</v>
      </c>
      <c r="IV29" s="5">
        <v>2520382</v>
      </c>
      <c r="IW29" s="5">
        <v>2503820</v>
      </c>
      <c r="IX29" s="5">
        <v>2489544</v>
      </c>
      <c r="IY29" s="5">
        <v>3518923</v>
      </c>
      <c r="IZ29" s="5">
        <v>3482662</v>
      </c>
      <c r="JA29" s="5">
        <v>3446102</v>
      </c>
      <c r="JB29" s="5">
        <v>3420121</v>
      </c>
      <c r="JC29" s="5">
        <v>3397758</v>
      </c>
      <c r="JD29" s="5">
        <v>3368083</v>
      </c>
      <c r="JE29" s="5">
        <v>3354613</v>
      </c>
      <c r="JF29" s="5">
        <v>3344679</v>
      </c>
      <c r="JG29" s="5">
        <v>3329304</v>
      </c>
      <c r="JH29" s="5">
        <v>3308063</v>
      </c>
      <c r="JI29" s="5">
        <v>3277855</v>
      </c>
      <c r="JJ29" s="5">
        <v>3261502</v>
      </c>
      <c r="JK29" s="5">
        <v>3236036</v>
      </c>
      <c r="JL29" s="5">
        <v>3203541</v>
      </c>
      <c r="JM29" s="5">
        <v>3176355</v>
      </c>
      <c r="JN29" s="5">
        <v>3152022</v>
      </c>
      <c r="JO29" s="5">
        <v>3137300</v>
      </c>
      <c r="JP29" s="5">
        <v>3117515</v>
      </c>
      <c r="JQ29" s="5">
        <v>3100641</v>
      </c>
      <c r="JR29" s="5">
        <v>3078641</v>
      </c>
      <c r="JS29" s="5">
        <v>3054696</v>
      </c>
      <c r="JT29" s="5">
        <v>3030746</v>
      </c>
      <c r="JU29" s="5">
        <v>3010139</v>
      </c>
      <c r="JV29" s="5">
        <v>3001870</v>
      </c>
      <c r="JW29" s="5">
        <v>2994447</v>
      </c>
      <c r="JX29" s="5">
        <v>2980021</v>
      </c>
      <c r="JY29" s="5">
        <v>2964714</v>
      </c>
      <c r="JZ29" s="5">
        <v>2950612</v>
      </c>
      <c r="KA29" s="5">
        <v>2938199</v>
      </c>
      <c r="KB29" s="5">
        <v>2928555</v>
      </c>
      <c r="KC29" s="5">
        <v>2908760</v>
      </c>
      <c r="KD29" s="5">
        <v>2883956</v>
      </c>
    </row>
    <row r="30" spans="1:290" x14ac:dyDescent="0.3">
      <c r="A30" s="1" t="s">
        <v>24</v>
      </c>
      <c r="B30" s="2">
        <v>4059417</v>
      </c>
      <c r="C30" s="5">
        <v>680</v>
      </c>
      <c r="D30" s="5">
        <v>700</v>
      </c>
      <c r="E30" s="5">
        <v>673</v>
      </c>
      <c r="F30" s="5">
        <v>678</v>
      </c>
      <c r="G30" s="5">
        <v>691</v>
      </c>
      <c r="H30" s="5">
        <v>698</v>
      </c>
      <c r="I30" s="5">
        <v>742</v>
      </c>
      <c r="J30" s="5">
        <v>734</v>
      </c>
      <c r="K30" s="5">
        <v>747</v>
      </c>
      <c r="L30" s="5">
        <v>736</v>
      </c>
      <c r="M30" s="5">
        <v>695</v>
      </c>
      <c r="N30" s="5">
        <v>733</v>
      </c>
      <c r="O30" s="5">
        <v>7970</v>
      </c>
      <c r="P30" s="5">
        <v>8103</v>
      </c>
      <c r="Q30" s="5">
        <v>8393</v>
      </c>
      <c r="R30" s="5">
        <v>8077</v>
      </c>
      <c r="S30" s="5">
        <v>8200</v>
      </c>
      <c r="T30" s="5">
        <v>8462</v>
      </c>
      <c r="U30" s="5">
        <v>8227</v>
      </c>
      <c r="V30" s="5">
        <v>8037</v>
      </c>
      <c r="W30" s="5">
        <v>8100</v>
      </c>
      <c r="X30" s="5">
        <v>7839</v>
      </c>
      <c r="Y30" s="5">
        <v>7759</v>
      </c>
      <c r="Z30" s="5">
        <v>7895</v>
      </c>
      <c r="AA30" s="5">
        <v>7818</v>
      </c>
      <c r="AB30" s="5">
        <v>7663</v>
      </c>
      <c r="AC30" s="5" t="s">
        <v>178</v>
      </c>
      <c r="AD30" s="5" t="s">
        <v>178</v>
      </c>
      <c r="AE30" s="5" t="s">
        <v>178</v>
      </c>
      <c r="AF30" s="5" t="s">
        <v>178</v>
      </c>
      <c r="AG30" s="5" t="s">
        <v>178</v>
      </c>
      <c r="AH30" s="5" t="s">
        <v>178</v>
      </c>
      <c r="AI30" s="5">
        <v>974977</v>
      </c>
      <c r="AJ30" s="5">
        <v>1085862</v>
      </c>
      <c r="AK30" s="5">
        <v>1086841</v>
      </c>
      <c r="AL30" s="5">
        <v>1048854</v>
      </c>
      <c r="AM30" s="5">
        <v>1017026</v>
      </c>
      <c r="AN30" s="5">
        <v>1029843</v>
      </c>
      <c r="AO30" s="5">
        <v>1052487</v>
      </c>
      <c r="AP30" s="5">
        <v>1012810</v>
      </c>
      <c r="AQ30" s="5">
        <v>1094662</v>
      </c>
      <c r="AR30" s="5">
        <v>1496257</v>
      </c>
      <c r="AS30" s="5">
        <v>1297160</v>
      </c>
      <c r="AT30" s="5">
        <v>1394573</v>
      </c>
      <c r="AU30" s="5">
        <v>1403109</v>
      </c>
      <c r="AV30" s="5">
        <v>1370110</v>
      </c>
      <c r="AW30" s="5">
        <v>1444158</v>
      </c>
      <c r="AX30" s="5">
        <v>1442034</v>
      </c>
      <c r="AY30" s="5">
        <v>1405172</v>
      </c>
      <c r="AZ30" s="5">
        <v>1451355</v>
      </c>
      <c r="BA30" s="5">
        <v>1363219</v>
      </c>
      <c r="BB30" s="5">
        <v>1460823</v>
      </c>
      <c r="BC30" s="5">
        <v>1376263</v>
      </c>
      <c r="BD30" s="5">
        <v>1425515</v>
      </c>
      <c r="BE30" s="5">
        <v>1430617</v>
      </c>
      <c r="BF30" s="5">
        <v>1280758</v>
      </c>
      <c r="BG30" s="5">
        <v>1328340</v>
      </c>
      <c r="BH30" s="5">
        <v>1182859</v>
      </c>
      <c r="BI30" s="5" t="s">
        <v>178</v>
      </c>
      <c r="BJ30" s="5" t="s">
        <v>178</v>
      </c>
      <c r="BK30" s="5" t="s">
        <v>178</v>
      </c>
      <c r="BL30" s="5" t="s">
        <v>178</v>
      </c>
      <c r="BM30" s="5" t="s">
        <v>178</v>
      </c>
      <c r="BN30" s="5" t="s">
        <v>178</v>
      </c>
      <c r="BO30" s="5">
        <v>974977</v>
      </c>
      <c r="BP30" s="5">
        <v>1085862</v>
      </c>
      <c r="BQ30" s="5">
        <v>1086841</v>
      </c>
      <c r="BR30" s="5">
        <v>1048854</v>
      </c>
      <c r="BS30" s="5">
        <v>1017026</v>
      </c>
      <c r="BT30" s="5">
        <v>1029843</v>
      </c>
      <c r="BU30" s="5">
        <v>1052487</v>
      </c>
      <c r="BV30" s="5">
        <v>1012810</v>
      </c>
      <c r="BW30" s="5">
        <v>1114972</v>
      </c>
      <c r="BX30" s="5">
        <v>1518808</v>
      </c>
      <c r="BY30" s="5">
        <v>1314962</v>
      </c>
      <c r="BZ30" s="5">
        <v>1438435</v>
      </c>
      <c r="CA30" s="5">
        <v>1496108</v>
      </c>
      <c r="CB30" s="5">
        <v>1421765</v>
      </c>
      <c r="CC30" s="5">
        <v>1552713</v>
      </c>
      <c r="CD30" s="5">
        <v>1517222</v>
      </c>
      <c r="CE30" s="5">
        <v>1422766</v>
      </c>
      <c r="CF30" s="5">
        <v>1457901</v>
      </c>
      <c r="CG30" s="5">
        <v>1390389</v>
      </c>
      <c r="CH30" s="5">
        <v>1461077</v>
      </c>
      <c r="CI30" s="5">
        <v>1376920</v>
      </c>
      <c r="CJ30" s="5">
        <v>1425888</v>
      </c>
      <c r="CK30" s="5">
        <v>1431359</v>
      </c>
      <c r="CL30" s="5">
        <v>1281197</v>
      </c>
      <c r="CM30" s="5">
        <v>1329219</v>
      </c>
      <c r="CN30" s="5">
        <v>1183320</v>
      </c>
      <c r="CO30" s="5" t="s">
        <v>178</v>
      </c>
      <c r="CP30" s="5" t="s">
        <v>178</v>
      </c>
      <c r="CQ30" s="5" t="s">
        <v>178</v>
      </c>
      <c r="CR30" s="5" t="s">
        <v>178</v>
      </c>
      <c r="CS30" s="5" t="s">
        <v>178</v>
      </c>
      <c r="CT30" s="5" t="s">
        <v>178</v>
      </c>
      <c r="CU30" s="6">
        <v>8.8235294117646994</v>
      </c>
      <c r="CV30" s="6">
        <v>8.8698140200286097</v>
      </c>
      <c r="CW30" s="6">
        <v>9.0638930163447196</v>
      </c>
      <c r="CX30" s="6">
        <v>8.2595870206489597</v>
      </c>
      <c r="CY30" s="6">
        <v>8.3936324167872591</v>
      </c>
      <c r="CZ30" s="6">
        <v>8.8952654232424599</v>
      </c>
      <c r="DA30" s="6">
        <v>8.3557951482479709</v>
      </c>
      <c r="DB30" s="6">
        <v>8.5351787773933108</v>
      </c>
      <c r="DC30" s="6">
        <v>8.5057471264367805</v>
      </c>
      <c r="DD30" s="6">
        <v>8.4295612009237804</v>
      </c>
      <c r="DE30" s="6">
        <v>8.5956416464890992</v>
      </c>
      <c r="DF30" s="6">
        <v>7.8478002378121197</v>
      </c>
      <c r="DG30" s="6">
        <v>7.1822541966426803</v>
      </c>
      <c r="DH30" s="6">
        <v>6.7616916008952703</v>
      </c>
      <c r="DI30" s="6">
        <v>6.4841009392327704</v>
      </c>
      <c r="DJ30" s="6">
        <v>6.0463474885307598</v>
      </c>
      <c r="DK30" s="6">
        <v>6.3292682926829196</v>
      </c>
      <c r="DL30" s="6">
        <v>5.5187898841881298</v>
      </c>
      <c r="DM30" s="6">
        <v>6.1018597301568001</v>
      </c>
      <c r="DN30" s="6">
        <v>5.3129277093442804</v>
      </c>
      <c r="DO30" s="6" t="s">
        <v>178</v>
      </c>
      <c r="DP30" s="6" t="s">
        <v>178</v>
      </c>
      <c r="DQ30" s="6" t="s">
        <v>178</v>
      </c>
      <c r="DR30" s="6" t="s">
        <v>178</v>
      </c>
      <c r="DS30" s="6" t="s">
        <v>178</v>
      </c>
      <c r="DT30" s="6" t="s">
        <v>178</v>
      </c>
      <c r="DU30" s="6" t="s">
        <v>178</v>
      </c>
      <c r="DV30" s="6" t="s">
        <v>178</v>
      </c>
      <c r="DW30" s="6" t="s">
        <v>178</v>
      </c>
      <c r="DX30" s="6" t="s">
        <v>178</v>
      </c>
      <c r="DY30" s="6" t="s">
        <v>178</v>
      </c>
      <c r="DZ30" s="6" t="s">
        <v>178</v>
      </c>
      <c r="EA30" s="6">
        <v>5.05612941556614</v>
      </c>
      <c r="EB30" s="6">
        <v>4.74756897982338</v>
      </c>
      <c r="EC30" s="6">
        <v>5.0585941633092002</v>
      </c>
      <c r="ED30" s="6">
        <v>4.8888596506282003</v>
      </c>
      <c r="EE30" s="6">
        <v>5.3044920019589403</v>
      </c>
      <c r="EF30" s="6">
        <v>5.8445171420331503</v>
      </c>
      <c r="EG30" s="6">
        <v>5.29967273183395</v>
      </c>
      <c r="EH30" s="6">
        <v>5.64054462337457</v>
      </c>
      <c r="EI30" s="6">
        <v>5.6738061611712096</v>
      </c>
      <c r="EJ30" s="6">
        <v>5.3358480528411798</v>
      </c>
      <c r="EK30" s="6">
        <v>5.9600203521539301</v>
      </c>
      <c r="EL30" s="6">
        <v>5.6658919970485497</v>
      </c>
      <c r="EM30" s="6">
        <v>5.2827684805670803</v>
      </c>
      <c r="EN30" s="6">
        <v>4.9567552970199404</v>
      </c>
      <c r="EO30" s="6">
        <v>4.6637588572433604</v>
      </c>
      <c r="EP30" s="6">
        <v>4.0582954354751601</v>
      </c>
      <c r="EQ30" s="6">
        <v>4.4818712584651497</v>
      </c>
      <c r="ER30" s="6">
        <v>3.6517599071212699</v>
      </c>
      <c r="ES30" s="6">
        <v>4.2334357135573901</v>
      </c>
      <c r="ET30" s="6">
        <v>3.56333381936073</v>
      </c>
      <c r="EU30" s="6" t="s">
        <v>178</v>
      </c>
      <c r="EV30" s="6" t="s">
        <v>178</v>
      </c>
      <c r="EW30" s="6" t="s">
        <v>178</v>
      </c>
      <c r="EX30" s="6" t="s">
        <v>178</v>
      </c>
      <c r="EY30" s="6" t="s">
        <v>178</v>
      </c>
      <c r="EZ30" s="6" t="s">
        <v>178</v>
      </c>
      <c r="FA30" s="6" t="s">
        <v>178</v>
      </c>
      <c r="FB30" s="6" t="s">
        <v>178</v>
      </c>
      <c r="FC30" s="6" t="s">
        <v>178</v>
      </c>
      <c r="FD30" s="6" t="s">
        <v>178</v>
      </c>
      <c r="FE30" s="6" t="s">
        <v>178</v>
      </c>
      <c r="FF30" s="6" t="s">
        <v>178</v>
      </c>
      <c r="FG30" s="6" t="s">
        <v>178</v>
      </c>
      <c r="FH30" s="6">
        <v>8.8698140200286133</v>
      </c>
      <c r="FI30" s="6">
        <v>9.0638930163447249</v>
      </c>
      <c r="FJ30" s="6">
        <v>8.2595870206489685</v>
      </c>
      <c r="FK30" s="6">
        <v>8.3936324167872645</v>
      </c>
      <c r="FL30" s="6">
        <v>8.8952654232424671</v>
      </c>
      <c r="FM30" s="6">
        <v>8.355795148247978</v>
      </c>
      <c r="FN30" s="6">
        <v>8.5351787773933108</v>
      </c>
      <c r="FO30" s="6">
        <v>8.5057471264367805</v>
      </c>
      <c r="FP30" s="6">
        <v>8.4295612009237875</v>
      </c>
      <c r="FQ30" s="6">
        <v>8.5956416464891046</v>
      </c>
      <c r="FR30" s="6">
        <v>7.8478002378121277</v>
      </c>
      <c r="FS30" s="6">
        <v>7.1822541966426856</v>
      </c>
      <c r="FT30" s="6">
        <v>6.7616916008952757</v>
      </c>
      <c r="FU30" s="6">
        <v>6.4841009392327713</v>
      </c>
      <c r="FV30" s="6">
        <v>6.0463474885307606</v>
      </c>
      <c r="FW30" s="6">
        <v>6.3292682926829267</v>
      </c>
      <c r="FX30" s="6">
        <v>5.5187898841881351</v>
      </c>
      <c r="FY30" s="6">
        <v>6.1018597301568009</v>
      </c>
      <c r="FZ30" s="6">
        <v>5.3129277093442822</v>
      </c>
      <c r="GA30" s="6" t="s">
        <v>178</v>
      </c>
      <c r="GB30" s="6" t="s">
        <v>178</v>
      </c>
      <c r="GC30" s="6" t="s">
        <v>178</v>
      </c>
      <c r="GD30" s="6" t="s">
        <v>178</v>
      </c>
      <c r="GE30" s="6" t="s">
        <v>178</v>
      </c>
      <c r="GF30" s="6" t="s">
        <v>178</v>
      </c>
      <c r="GG30" s="6" t="s">
        <v>178</v>
      </c>
      <c r="GH30" s="6" t="s">
        <v>178</v>
      </c>
      <c r="GI30" s="6" t="s">
        <v>178</v>
      </c>
      <c r="GJ30" s="6" t="s">
        <v>178</v>
      </c>
      <c r="GK30" s="6" t="s">
        <v>178</v>
      </c>
      <c r="GL30" s="6" t="s">
        <v>178</v>
      </c>
      <c r="GM30" s="6">
        <v>5.0561294155661409</v>
      </c>
      <c r="GN30" s="6">
        <v>4.7475689798233844</v>
      </c>
      <c r="GO30" s="6">
        <v>5.0585941633092064</v>
      </c>
      <c r="GP30" s="6">
        <v>4.8888596506282092</v>
      </c>
      <c r="GQ30" s="6">
        <v>5.3044920019589448</v>
      </c>
      <c r="GR30" s="6">
        <v>5.8445171420331565</v>
      </c>
      <c r="GS30" s="6">
        <v>5.2996727318339563</v>
      </c>
      <c r="GT30" s="6">
        <v>5.6405446233745717</v>
      </c>
      <c r="GU30" s="6">
        <v>5.6738061611712105</v>
      </c>
      <c r="GV30" s="6">
        <v>5.3358480528411896</v>
      </c>
      <c r="GW30" s="6">
        <v>5.9600203521539363</v>
      </c>
      <c r="GX30" s="6">
        <v>5.6658919970485586</v>
      </c>
      <c r="GY30" s="6">
        <v>5.2827684805670838</v>
      </c>
      <c r="GZ30" s="6">
        <v>4.9567552970199475</v>
      </c>
      <c r="HA30" s="6">
        <v>4.6637588572433604</v>
      </c>
      <c r="HB30" s="6">
        <v>4.058295435475169</v>
      </c>
      <c r="HC30" s="6">
        <v>4.4818712584651559</v>
      </c>
      <c r="HD30" s="6">
        <v>3.6517599071212765</v>
      </c>
      <c r="HE30" s="6">
        <v>4.2334357135573963</v>
      </c>
      <c r="HF30" s="6">
        <v>3.56333381936073</v>
      </c>
      <c r="HG30" s="6" t="s">
        <v>178</v>
      </c>
      <c r="HH30" s="6" t="s">
        <v>178</v>
      </c>
      <c r="HI30" s="6" t="s">
        <v>178</v>
      </c>
      <c r="HJ30" s="6" t="s">
        <v>178</v>
      </c>
      <c r="HK30" s="6" t="s">
        <v>178</v>
      </c>
      <c r="HL30" s="6" t="s">
        <v>178</v>
      </c>
      <c r="HM30" s="6" t="s">
        <v>178</v>
      </c>
      <c r="HN30" s="6" t="s">
        <v>178</v>
      </c>
      <c r="HO30" s="6" t="s">
        <v>178</v>
      </c>
      <c r="HP30" s="6" t="s">
        <v>178</v>
      </c>
      <c r="HQ30" s="6" t="s">
        <v>178</v>
      </c>
      <c r="HR30" s="6" t="s">
        <v>178</v>
      </c>
      <c r="HS30" s="5">
        <v>84</v>
      </c>
      <c r="HT30" s="5">
        <v>86</v>
      </c>
      <c r="HU30" s="5">
        <v>86</v>
      </c>
      <c r="HV30" s="5">
        <v>86</v>
      </c>
      <c r="HW30" s="5">
        <v>85</v>
      </c>
      <c r="HX30" s="5">
        <v>87</v>
      </c>
      <c r="HY30" s="5">
        <v>88</v>
      </c>
      <c r="HZ30" s="5">
        <v>87</v>
      </c>
      <c r="IA30" s="5">
        <v>89</v>
      </c>
      <c r="IB30" s="5">
        <v>92</v>
      </c>
      <c r="IC30" s="5">
        <v>94</v>
      </c>
      <c r="ID30" s="5">
        <v>94</v>
      </c>
      <c r="IE30" s="5">
        <v>965</v>
      </c>
      <c r="IF30" s="5">
        <v>963</v>
      </c>
      <c r="IG30" s="5">
        <v>967</v>
      </c>
      <c r="IH30" s="5">
        <v>972</v>
      </c>
      <c r="II30" s="5">
        <v>991</v>
      </c>
      <c r="IJ30" s="5">
        <v>976</v>
      </c>
      <c r="IK30" s="5">
        <v>889</v>
      </c>
      <c r="IL30" s="5">
        <v>871</v>
      </c>
      <c r="IM30" s="5">
        <v>866</v>
      </c>
      <c r="IN30" s="5">
        <v>859</v>
      </c>
      <c r="IO30" s="5">
        <v>859</v>
      </c>
      <c r="IP30" s="5">
        <v>854</v>
      </c>
      <c r="IQ30" s="5">
        <v>849</v>
      </c>
      <c r="IR30" s="5">
        <v>842</v>
      </c>
      <c r="IS30" s="5" t="s">
        <v>178</v>
      </c>
      <c r="IT30" s="5" t="s">
        <v>178</v>
      </c>
      <c r="IU30" s="5" t="s">
        <v>178</v>
      </c>
      <c r="IV30" s="5" t="s">
        <v>178</v>
      </c>
      <c r="IW30" s="5" t="s">
        <v>178</v>
      </c>
      <c r="IX30" s="5" t="s">
        <v>178</v>
      </c>
      <c r="IY30" s="5">
        <v>110</v>
      </c>
      <c r="IZ30" s="5">
        <v>112</v>
      </c>
      <c r="JA30" s="5">
        <v>112</v>
      </c>
      <c r="JB30" s="5">
        <v>113</v>
      </c>
      <c r="JC30" s="5">
        <v>108</v>
      </c>
      <c r="JD30" s="5">
        <v>108</v>
      </c>
      <c r="JE30" s="5">
        <v>110</v>
      </c>
      <c r="JF30" s="5">
        <v>110</v>
      </c>
      <c r="JG30" s="5">
        <v>112</v>
      </c>
      <c r="JH30" s="5">
        <v>116</v>
      </c>
      <c r="JI30" s="5">
        <v>116</v>
      </c>
      <c r="JJ30" s="5">
        <v>116</v>
      </c>
      <c r="JK30" s="5">
        <v>1174</v>
      </c>
      <c r="JL30" s="5">
        <v>1169</v>
      </c>
      <c r="JM30" s="5">
        <v>1169</v>
      </c>
      <c r="JN30" s="5">
        <v>1170</v>
      </c>
      <c r="JO30" s="5">
        <v>1188</v>
      </c>
      <c r="JP30" s="5">
        <v>1172</v>
      </c>
      <c r="JQ30" s="5">
        <v>1076</v>
      </c>
      <c r="JR30" s="5">
        <v>1045</v>
      </c>
      <c r="JS30" s="5">
        <v>1045</v>
      </c>
      <c r="JT30" s="5">
        <v>1035</v>
      </c>
      <c r="JU30" s="5">
        <v>1029</v>
      </c>
      <c r="JV30" s="5">
        <v>1023</v>
      </c>
      <c r="JW30" s="5">
        <v>1011</v>
      </c>
      <c r="JX30" s="5">
        <v>998</v>
      </c>
      <c r="JY30" s="5" t="s">
        <v>178</v>
      </c>
      <c r="JZ30" s="5" t="s">
        <v>178</v>
      </c>
      <c r="KA30" s="5" t="s">
        <v>178</v>
      </c>
      <c r="KB30" s="5" t="s">
        <v>178</v>
      </c>
      <c r="KC30" s="5" t="s">
        <v>178</v>
      </c>
      <c r="KD30" s="5" t="s">
        <v>178</v>
      </c>
    </row>
    <row r="31" spans="1:290" x14ac:dyDescent="0.3">
      <c r="A31" s="1" t="s">
        <v>25</v>
      </c>
      <c r="B31" s="2">
        <v>4057081</v>
      </c>
      <c r="C31" s="5">
        <v>12484700</v>
      </c>
      <c r="D31" s="5">
        <v>13051498</v>
      </c>
      <c r="E31" s="5">
        <v>12341231</v>
      </c>
      <c r="F31" s="5">
        <v>12789439</v>
      </c>
      <c r="G31" s="5">
        <v>12494679</v>
      </c>
      <c r="H31" s="5">
        <v>12593983</v>
      </c>
      <c r="I31" s="5">
        <v>12792609</v>
      </c>
      <c r="J31" s="5">
        <v>12901196</v>
      </c>
      <c r="K31" s="5">
        <v>12931530</v>
      </c>
      <c r="L31" s="5">
        <v>12968152</v>
      </c>
      <c r="M31" s="5">
        <v>12385603</v>
      </c>
      <c r="N31" s="5">
        <v>12853576</v>
      </c>
      <c r="O31" s="5">
        <v>13205447</v>
      </c>
      <c r="P31" s="5">
        <v>12975048</v>
      </c>
      <c r="Q31" s="5">
        <v>13286010</v>
      </c>
      <c r="R31" s="5">
        <v>12346200</v>
      </c>
      <c r="S31" s="5">
        <v>12462333</v>
      </c>
      <c r="T31" s="5">
        <v>12698034</v>
      </c>
      <c r="U31" s="5">
        <v>11813350</v>
      </c>
      <c r="V31" s="5">
        <v>11539312</v>
      </c>
      <c r="W31" s="5">
        <v>11447338</v>
      </c>
      <c r="X31" s="5">
        <v>11031902</v>
      </c>
      <c r="Y31" s="5">
        <v>10812365</v>
      </c>
      <c r="Z31" s="5">
        <v>10920777</v>
      </c>
      <c r="AA31" s="5">
        <v>10711599</v>
      </c>
      <c r="AB31" s="5">
        <v>10222146</v>
      </c>
      <c r="AC31" s="5">
        <v>10066140</v>
      </c>
      <c r="AD31" s="5">
        <v>9732528</v>
      </c>
      <c r="AE31" s="5">
        <v>9997392</v>
      </c>
      <c r="AF31" s="5">
        <v>9419020</v>
      </c>
      <c r="AG31" s="5">
        <v>9431120</v>
      </c>
      <c r="AH31" s="5">
        <v>9305752</v>
      </c>
      <c r="AI31" s="5">
        <v>32707948</v>
      </c>
      <c r="AJ31" s="5">
        <v>34088752</v>
      </c>
      <c r="AK31" s="5">
        <v>33248491</v>
      </c>
      <c r="AL31" s="5">
        <v>33659725</v>
      </c>
      <c r="AM31" s="5">
        <v>32992002</v>
      </c>
      <c r="AN31" s="5">
        <v>33253922</v>
      </c>
      <c r="AO31" s="5">
        <v>32556015</v>
      </c>
      <c r="AP31" s="5">
        <v>33756264</v>
      </c>
      <c r="AQ31" s="5">
        <v>33602986</v>
      </c>
      <c r="AR31" s="5">
        <v>33290120</v>
      </c>
      <c r="AS31" s="5">
        <v>33114933</v>
      </c>
      <c r="AT31" s="5">
        <v>35610695</v>
      </c>
      <c r="AU31" s="5">
        <v>36973716</v>
      </c>
      <c r="AV31" s="5">
        <v>36543835</v>
      </c>
      <c r="AW31" s="5">
        <v>34421732</v>
      </c>
      <c r="AX31" s="5">
        <v>33039318</v>
      </c>
      <c r="AY31" s="5">
        <v>34238970</v>
      </c>
      <c r="AZ31" s="5">
        <v>35746492</v>
      </c>
      <c r="BA31" s="5">
        <v>35504051</v>
      </c>
      <c r="BB31" s="5">
        <v>35860022</v>
      </c>
      <c r="BC31" s="5">
        <v>35754795</v>
      </c>
      <c r="BD31" s="5">
        <v>35061067</v>
      </c>
      <c r="BE31" s="5">
        <v>34451496</v>
      </c>
      <c r="BF31" s="5">
        <v>34015058</v>
      </c>
      <c r="BG31" s="5">
        <v>33266223</v>
      </c>
      <c r="BH31" s="5">
        <v>31932200</v>
      </c>
      <c r="BI31" s="5">
        <v>30729059</v>
      </c>
      <c r="BJ31" s="5">
        <v>29427787</v>
      </c>
      <c r="BK31" s="5">
        <v>29593467</v>
      </c>
      <c r="BL31" s="5">
        <v>28668298</v>
      </c>
      <c r="BM31" s="5">
        <v>28766767</v>
      </c>
      <c r="BN31" s="5">
        <v>28374374</v>
      </c>
      <c r="BO31" s="5">
        <v>37155929</v>
      </c>
      <c r="BP31" s="5">
        <v>37717794</v>
      </c>
      <c r="BQ31" s="5">
        <v>36119073</v>
      </c>
      <c r="BR31" s="5">
        <v>36746531</v>
      </c>
      <c r="BS31" s="5">
        <v>36357438</v>
      </c>
      <c r="BT31" s="5">
        <v>35893242</v>
      </c>
      <c r="BU31" s="5">
        <v>35276791</v>
      </c>
      <c r="BV31" s="5">
        <v>35814492</v>
      </c>
      <c r="BW31" s="5">
        <v>35283585</v>
      </c>
      <c r="BX31" s="5">
        <v>35008853</v>
      </c>
      <c r="BY31" s="5">
        <v>34719252</v>
      </c>
      <c r="BZ31" s="5">
        <v>37119800</v>
      </c>
      <c r="CA31" s="5">
        <v>38798898</v>
      </c>
      <c r="CB31" s="5">
        <v>37855350</v>
      </c>
      <c r="CC31" s="5">
        <v>38513231</v>
      </c>
      <c r="CD31" s="5">
        <v>35980746</v>
      </c>
      <c r="CE31" s="5">
        <v>36010387</v>
      </c>
      <c r="CF31" s="5">
        <v>37371745</v>
      </c>
      <c r="CG31" s="5">
        <v>38934190</v>
      </c>
      <c r="CH31" s="5">
        <v>40307415</v>
      </c>
      <c r="CI31" s="5">
        <v>40379595</v>
      </c>
      <c r="CJ31" s="5">
        <v>39766507</v>
      </c>
      <c r="CK31" s="5">
        <v>37880714</v>
      </c>
      <c r="CL31" s="5">
        <v>37051271</v>
      </c>
      <c r="CM31" s="5">
        <v>35506300</v>
      </c>
      <c r="CN31" s="5">
        <v>34461749</v>
      </c>
      <c r="CO31" s="5">
        <v>32764347</v>
      </c>
      <c r="CP31" s="5">
        <v>31601094</v>
      </c>
      <c r="CQ31" s="5">
        <v>30692171</v>
      </c>
      <c r="CR31" s="5">
        <v>29672734</v>
      </c>
      <c r="CS31" s="5">
        <v>29667035</v>
      </c>
      <c r="CT31" s="5">
        <v>29293914</v>
      </c>
      <c r="CU31" s="6">
        <v>15.850344822062199</v>
      </c>
      <c r="CV31" s="6">
        <v>15.86129040513203</v>
      </c>
      <c r="CW31" s="6">
        <v>15.858661101149471</v>
      </c>
      <c r="CX31" s="6">
        <v>15.39929937505468</v>
      </c>
      <c r="CY31" s="6">
        <v>14.64299322935787</v>
      </c>
      <c r="CZ31" s="6">
        <v>14.884592110375239</v>
      </c>
      <c r="DA31" s="6">
        <v>14.38973082035103</v>
      </c>
      <c r="DB31" s="6">
        <v>13.71387582980678</v>
      </c>
      <c r="DC31" s="6">
        <v>13.3706143047265</v>
      </c>
      <c r="DD31" s="6">
        <v>12.946169970864</v>
      </c>
      <c r="DE31" s="6">
        <v>11.70725397867184</v>
      </c>
      <c r="DF31" s="6">
        <v>11.097238620598651</v>
      </c>
      <c r="DG31" s="6">
        <v>10.29045215818171</v>
      </c>
      <c r="DH31" s="6">
        <v>9.5345935933796593</v>
      </c>
      <c r="DI31" s="6">
        <v>8.0489627811509994</v>
      </c>
      <c r="DJ31" s="6">
        <v>8.0733343052923097</v>
      </c>
      <c r="DK31" s="6">
        <v>8.0662826133758401</v>
      </c>
      <c r="DL31" s="6">
        <v>8.1028370218570807</v>
      </c>
      <c r="DM31" s="6">
        <v>8.0219158833015101</v>
      </c>
      <c r="DN31" s="6">
        <v>8.2625896587248793</v>
      </c>
      <c r="DO31" s="6" t="s">
        <v>178</v>
      </c>
      <c r="DP31" s="6" t="s">
        <v>178</v>
      </c>
      <c r="DQ31" s="6" t="s">
        <v>178</v>
      </c>
      <c r="DR31" s="6" t="s">
        <v>178</v>
      </c>
      <c r="DS31" s="6" t="s">
        <v>178</v>
      </c>
      <c r="DT31" s="6" t="s">
        <v>178</v>
      </c>
      <c r="DU31" s="6" t="s">
        <v>178</v>
      </c>
      <c r="DV31" s="6" t="s">
        <v>178</v>
      </c>
      <c r="DW31" s="6" t="s">
        <v>178</v>
      </c>
      <c r="DX31" s="6" t="s">
        <v>178</v>
      </c>
      <c r="DY31" s="6" t="s">
        <v>178</v>
      </c>
      <c r="DZ31" s="6" t="s">
        <v>178</v>
      </c>
      <c r="EA31" s="6">
        <v>12.89966013458441</v>
      </c>
      <c r="EB31" s="6">
        <v>12.75084520548009</v>
      </c>
      <c r="EC31" s="6">
        <v>12.66355817471535</v>
      </c>
      <c r="ED31" s="6">
        <v>12.25821957844278</v>
      </c>
      <c r="EE31" s="6">
        <v>12.08530479599267</v>
      </c>
      <c r="EF31" s="6">
        <v>12.34143148588608</v>
      </c>
      <c r="EG31" s="6">
        <v>12.1862457674872</v>
      </c>
      <c r="EH31" s="6">
        <v>11.470377764553559</v>
      </c>
      <c r="EI31" s="6">
        <v>11.178399443430409</v>
      </c>
      <c r="EJ31" s="6">
        <v>11.00529826867551</v>
      </c>
      <c r="EK31" s="6">
        <v>9.9202978909847097</v>
      </c>
      <c r="EL31" s="6">
        <v>9.6013402715111198</v>
      </c>
      <c r="EM31" s="6">
        <v>9.0812321920793604</v>
      </c>
      <c r="EN31" s="6">
        <v>8.2647239476843009</v>
      </c>
      <c r="EO31" s="6">
        <v>7.2443158874167004</v>
      </c>
      <c r="EP31" s="6">
        <v>7.1484163202158104</v>
      </c>
      <c r="EQ31" s="6">
        <v>7.0499755103614303</v>
      </c>
      <c r="ER31" s="6">
        <v>7.0245410374813799</v>
      </c>
      <c r="ES31" s="6">
        <v>6.9208496799421502</v>
      </c>
      <c r="ET31" s="6">
        <v>6.9172071338941103</v>
      </c>
      <c r="EU31" s="6" t="s">
        <v>178</v>
      </c>
      <c r="EV31" s="6" t="s">
        <v>178</v>
      </c>
      <c r="EW31" s="6" t="s">
        <v>178</v>
      </c>
      <c r="EX31" s="6" t="s">
        <v>178</v>
      </c>
      <c r="EY31" s="6" t="s">
        <v>178</v>
      </c>
      <c r="EZ31" s="6" t="s">
        <v>178</v>
      </c>
      <c r="FA31" s="6" t="s">
        <v>178</v>
      </c>
      <c r="FB31" s="6" t="s">
        <v>178</v>
      </c>
      <c r="FC31" s="6" t="s">
        <v>178</v>
      </c>
      <c r="FD31" s="6" t="s">
        <v>178</v>
      </c>
      <c r="FE31" s="6" t="s">
        <v>178</v>
      </c>
      <c r="FF31" s="6" t="s">
        <v>178</v>
      </c>
      <c r="FG31" s="6" t="s">
        <v>178</v>
      </c>
      <c r="FH31" s="6">
        <v>15.861290405132038</v>
      </c>
      <c r="FI31" s="6">
        <v>15.858661101149472</v>
      </c>
      <c r="FJ31" s="6">
        <v>15.399299375054685</v>
      </c>
      <c r="FK31" s="6">
        <v>14.642993229357872</v>
      </c>
      <c r="FL31" s="6">
        <v>14.884592110375248</v>
      </c>
      <c r="FM31" s="6">
        <v>14.389730820351032</v>
      </c>
      <c r="FN31" s="6">
        <v>13.713875829806787</v>
      </c>
      <c r="FO31" s="6">
        <v>13.370614304726509</v>
      </c>
      <c r="FP31" s="6">
        <v>12.946169970864007</v>
      </c>
      <c r="FQ31" s="6">
        <v>11.707253978671849</v>
      </c>
      <c r="FR31" s="6">
        <v>11.097238620598656</v>
      </c>
      <c r="FS31" s="6">
        <v>10.29045215818172</v>
      </c>
      <c r="FT31" s="6">
        <v>9.5345935933796628</v>
      </c>
      <c r="FU31" s="6">
        <v>8.0489627811509994</v>
      </c>
      <c r="FV31" s="6">
        <v>8.0733343052923168</v>
      </c>
      <c r="FW31" s="6">
        <v>8.0662826133758418</v>
      </c>
      <c r="FX31" s="6">
        <v>8.1028370218570842</v>
      </c>
      <c r="FY31" s="6">
        <v>8.0219158833015189</v>
      </c>
      <c r="FZ31" s="6">
        <v>8.2625896587248882</v>
      </c>
      <c r="GA31" s="6" t="s">
        <v>178</v>
      </c>
      <c r="GB31" s="6" t="s">
        <v>178</v>
      </c>
      <c r="GC31" s="6" t="s">
        <v>178</v>
      </c>
      <c r="GD31" s="6" t="s">
        <v>178</v>
      </c>
      <c r="GE31" s="6" t="s">
        <v>178</v>
      </c>
      <c r="GF31" s="6" t="s">
        <v>178</v>
      </c>
      <c r="GG31" s="6" t="s">
        <v>178</v>
      </c>
      <c r="GH31" s="6" t="s">
        <v>178</v>
      </c>
      <c r="GI31" s="6" t="s">
        <v>178</v>
      </c>
      <c r="GJ31" s="6" t="s">
        <v>178</v>
      </c>
      <c r="GK31" s="6" t="s">
        <v>178</v>
      </c>
      <c r="GL31" s="6" t="s">
        <v>178</v>
      </c>
      <c r="GM31" s="6">
        <v>12.899660134584417</v>
      </c>
      <c r="GN31" s="6">
        <v>11.575405469283142</v>
      </c>
      <c r="GO31" s="6">
        <v>11.465744097816467</v>
      </c>
      <c r="GP31" s="6">
        <v>11.070019792143087</v>
      </c>
      <c r="GQ31" s="6">
        <v>10.917313896464643</v>
      </c>
      <c r="GR31" s="6">
        <v>11.129954772437522</v>
      </c>
      <c r="GS31" s="6">
        <v>10.962220072743524</v>
      </c>
      <c r="GT31" s="6">
        <v>10.378026516756917</v>
      </c>
      <c r="GU31" s="6">
        <v>10.117834175738341</v>
      </c>
      <c r="GV31" s="6">
        <v>9.9503985611049508</v>
      </c>
      <c r="GW31" s="6">
        <v>9.3609141871789081</v>
      </c>
      <c r="GX31" s="6">
        <v>9.2441667920957897</v>
      </c>
      <c r="GY31" s="6">
        <v>8.7959909194031294</v>
      </c>
      <c r="GZ31" s="6">
        <v>7.9923555953460399</v>
      </c>
      <c r="HA31" s="6">
        <v>6.5514950304261088</v>
      </c>
      <c r="HB31" s="6">
        <v>6.4267623279705122</v>
      </c>
      <c r="HC31" s="6">
        <v>6.5546025892324415</v>
      </c>
      <c r="HD31" s="6">
        <v>6.6906407673001285</v>
      </c>
      <c r="HE31" s="6">
        <v>6.8114107407008202</v>
      </c>
      <c r="HF31" s="6">
        <v>6.8045990008105308</v>
      </c>
      <c r="HG31" s="6" t="s">
        <v>178</v>
      </c>
      <c r="HH31" s="6" t="s">
        <v>178</v>
      </c>
      <c r="HI31" s="6" t="s">
        <v>178</v>
      </c>
      <c r="HJ31" s="6" t="s">
        <v>178</v>
      </c>
      <c r="HK31" s="6" t="s">
        <v>178</v>
      </c>
      <c r="HL31" s="6" t="s">
        <v>178</v>
      </c>
      <c r="HM31" s="6" t="s">
        <v>178</v>
      </c>
      <c r="HN31" s="6" t="s">
        <v>178</v>
      </c>
      <c r="HO31" s="6" t="s">
        <v>178</v>
      </c>
      <c r="HP31" s="6" t="s">
        <v>178</v>
      </c>
      <c r="HQ31" s="6" t="s">
        <v>178</v>
      </c>
      <c r="HR31" s="6" t="s">
        <v>178</v>
      </c>
      <c r="HS31" s="5">
        <v>1611320</v>
      </c>
      <c r="HT31" s="5">
        <v>1603125</v>
      </c>
      <c r="HU31" s="5">
        <v>1594270</v>
      </c>
      <c r="HV31" s="5">
        <v>1584318</v>
      </c>
      <c r="HW31" s="5">
        <v>1577087</v>
      </c>
      <c r="HX31" s="5">
        <v>1574243</v>
      </c>
      <c r="HY31" s="5">
        <v>1573802</v>
      </c>
      <c r="HZ31" s="5">
        <v>1571873</v>
      </c>
      <c r="IA31" s="5">
        <v>1571319</v>
      </c>
      <c r="IB31" s="5">
        <v>1569183</v>
      </c>
      <c r="IC31" s="5">
        <v>1566980</v>
      </c>
      <c r="ID31" s="5">
        <v>1584752</v>
      </c>
      <c r="IE31" s="5">
        <v>1575386</v>
      </c>
      <c r="IF31" s="5">
        <v>1570113</v>
      </c>
      <c r="IG31" s="5">
        <v>1558388</v>
      </c>
      <c r="IH31" s="5">
        <v>1542527</v>
      </c>
      <c r="II31" s="5">
        <v>1530540</v>
      </c>
      <c r="IJ31" s="5">
        <v>1516169</v>
      </c>
      <c r="IK31" s="5">
        <v>1497558</v>
      </c>
      <c r="IL31" s="5">
        <v>1478731</v>
      </c>
      <c r="IM31" s="5">
        <v>1457459</v>
      </c>
      <c r="IN31" s="5">
        <v>1437678</v>
      </c>
      <c r="IO31" s="5">
        <v>1417168</v>
      </c>
      <c r="IP31" s="5">
        <v>1397964</v>
      </c>
      <c r="IQ31" s="5">
        <v>1378803</v>
      </c>
      <c r="IR31" s="5">
        <v>1359826</v>
      </c>
      <c r="IS31" s="5">
        <v>1342457</v>
      </c>
      <c r="IT31" s="5">
        <v>1327681</v>
      </c>
      <c r="IU31" s="5">
        <v>1315770</v>
      </c>
      <c r="IV31" s="5">
        <v>1299328</v>
      </c>
      <c r="IW31" s="5">
        <v>1281269</v>
      </c>
      <c r="IX31" s="5">
        <v>1264251</v>
      </c>
      <c r="IY31" s="5">
        <v>1836668</v>
      </c>
      <c r="IZ31" s="5">
        <v>1826166</v>
      </c>
      <c r="JA31" s="5">
        <v>1816438</v>
      </c>
      <c r="JB31" s="5">
        <v>1804630</v>
      </c>
      <c r="JC31" s="5">
        <v>1795336</v>
      </c>
      <c r="JD31" s="5">
        <v>1791366</v>
      </c>
      <c r="JE31" s="5">
        <v>1790148</v>
      </c>
      <c r="JF31" s="5">
        <v>1788525</v>
      </c>
      <c r="JG31" s="5">
        <v>1788799</v>
      </c>
      <c r="JH31" s="5">
        <v>1788635</v>
      </c>
      <c r="JI31" s="5">
        <v>1787254</v>
      </c>
      <c r="JJ31" s="5">
        <v>1804232</v>
      </c>
      <c r="JK31" s="5">
        <v>1797387</v>
      </c>
      <c r="JL31" s="5">
        <v>1792470</v>
      </c>
      <c r="JM31" s="5">
        <v>1779184</v>
      </c>
      <c r="JN31" s="5">
        <v>1760880</v>
      </c>
      <c r="JO31" s="5">
        <v>1741397</v>
      </c>
      <c r="JP31" s="5">
        <v>1721532</v>
      </c>
      <c r="JQ31" s="5">
        <v>1700014</v>
      </c>
      <c r="JR31" s="5">
        <v>1677235</v>
      </c>
      <c r="JS31" s="5">
        <v>1651437</v>
      </c>
      <c r="JT31" s="5">
        <v>1627792</v>
      </c>
      <c r="JU31" s="5">
        <v>1603469</v>
      </c>
      <c r="JV31" s="5">
        <v>1580343</v>
      </c>
      <c r="JW31" s="5">
        <v>1557477</v>
      </c>
      <c r="JX31" s="5">
        <v>1535038</v>
      </c>
      <c r="JY31" s="5">
        <v>1514561</v>
      </c>
      <c r="JZ31" s="5">
        <v>1497023</v>
      </c>
      <c r="KA31" s="5">
        <v>1482757</v>
      </c>
      <c r="KB31" s="5">
        <v>1463453</v>
      </c>
      <c r="KC31" s="5">
        <v>1440863</v>
      </c>
      <c r="KD31" s="5">
        <v>1419635</v>
      </c>
    </row>
    <row r="32" spans="1:290" x14ac:dyDescent="0.3">
      <c r="A32" s="1" t="s">
        <v>26</v>
      </c>
      <c r="B32" s="2">
        <v>4017451</v>
      </c>
      <c r="C32" s="5">
        <v>2772735</v>
      </c>
      <c r="D32" s="5">
        <v>2835024</v>
      </c>
      <c r="E32" s="5">
        <v>2610624</v>
      </c>
      <c r="F32" s="5">
        <v>2747945</v>
      </c>
      <c r="G32" s="5">
        <v>2726730</v>
      </c>
      <c r="H32" s="5">
        <v>2811931</v>
      </c>
      <c r="I32" s="5">
        <v>3251291</v>
      </c>
      <c r="J32" s="5">
        <v>4122293</v>
      </c>
      <c r="K32" s="5">
        <v>5256981</v>
      </c>
      <c r="L32" s="5">
        <v>5521597</v>
      </c>
      <c r="M32" s="5">
        <v>5120047</v>
      </c>
      <c r="N32" s="5">
        <v>5532673</v>
      </c>
      <c r="O32" s="5">
        <v>5535219</v>
      </c>
      <c r="P32" s="5">
        <v>5217605</v>
      </c>
      <c r="Q32" s="5">
        <v>5519913</v>
      </c>
      <c r="R32" s="5">
        <v>5140258</v>
      </c>
      <c r="S32" s="5">
        <v>5070736</v>
      </c>
      <c r="T32" s="5">
        <v>5301821</v>
      </c>
      <c r="U32" s="5">
        <v>4909198</v>
      </c>
      <c r="V32" s="5">
        <v>4816187</v>
      </c>
      <c r="W32" s="5">
        <v>4724615</v>
      </c>
      <c r="X32" s="5">
        <v>4789662</v>
      </c>
      <c r="Y32" s="5">
        <v>4788034</v>
      </c>
      <c r="Z32" s="5">
        <v>4923578</v>
      </c>
      <c r="AA32" s="5">
        <v>4870925</v>
      </c>
      <c r="AB32" s="5">
        <v>4465489</v>
      </c>
      <c r="AC32" s="5">
        <v>4557846</v>
      </c>
      <c r="AD32" s="5">
        <v>4259572</v>
      </c>
      <c r="AE32" s="5">
        <v>4571014</v>
      </c>
      <c r="AF32" s="5">
        <v>4124506</v>
      </c>
      <c r="AG32" s="5">
        <v>4321247</v>
      </c>
      <c r="AH32" s="5">
        <v>4307621</v>
      </c>
      <c r="AI32" s="5">
        <v>3912648</v>
      </c>
      <c r="AJ32" s="5">
        <v>3977393</v>
      </c>
      <c r="AK32" s="5">
        <v>3684426</v>
      </c>
      <c r="AL32" s="5">
        <v>3856016</v>
      </c>
      <c r="AM32" s="5">
        <v>3905044</v>
      </c>
      <c r="AN32" s="5">
        <v>4015531</v>
      </c>
      <c r="AO32" s="5">
        <v>4524882</v>
      </c>
      <c r="AP32" s="5">
        <v>5849714</v>
      </c>
      <c r="AQ32" s="5">
        <v>13159284</v>
      </c>
      <c r="AR32" s="5">
        <v>14277069</v>
      </c>
      <c r="AS32" s="5">
        <v>13536425</v>
      </c>
      <c r="AT32" s="5">
        <v>14932108</v>
      </c>
      <c r="AU32" s="5">
        <v>15234104</v>
      </c>
      <c r="AV32" s="5">
        <v>14767261</v>
      </c>
      <c r="AW32" s="5">
        <v>15189864</v>
      </c>
      <c r="AX32" s="5">
        <v>14717192</v>
      </c>
      <c r="AY32" s="5">
        <v>14508923</v>
      </c>
      <c r="AZ32" s="5">
        <v>14888792</v>
      </c>
      <c r="BA32" s="5">
        <v>14464134</v>
      </c>
      <c r="BB32" s="5">
        <v>14577371</v>
      </c>
      <c r="BC32" s="5">
        <v>14296354</v>
      </c>
      <c r="BD32" s="5">
        <v>14323633</v>
      </c>
      <c r="BE32" s="5">
        <v>14275551</v>
      </c>
      <c r="BF32" s="5">
        <v>14265788</v>
      </c>
      <c r="BG32" s="5">
        <v>14077571</v>
      </c>
      <c r="BH32" s="5">
        <v>13257931</v>
      </c>
      <c r="BI32" s="5">
        <v>13011791</v>
      </c>
      <c r="BJ32" s="5">
        <v>12408522</v>
      </c>
      <c r="BK32" s="5">
        <v>12827668</v>
      </c>
      <c r="BL32" s="5">
        <v>12112767</v>
      </c>
      <c r="BM32" s="5">
        <v>12089749</v>
      </c>
      <c r="BN32" s="5">
        <v>11933117</v>
      </c>
      <c r="BO32" s="5">
        <v>4491194</v>
      </c>
      <c r="BP32" s="5">
        <v>4236084</v>
      </c>
      <c r="BQ32" s="5">
        <v>12236126</v>
      </c>
      <c r="BR32" s="5">
        <v>16158129</v>
      </c>
      <c r="BS32" s="5">
        <v>16433036</v>
      </c>
      <c r="BT32" s="5">
        <v>18643195</v>
      </c>
      <c r="BU32" s="5">
        <v>19416290</v>
      </c>
      <c r="BV32" s="5">
        <v>15638358</v>
      </c>
      <c r="BW32" s="5">
        <v>15599325</v>
      </c>
      <c r="BX32" s="5">
        <v>17083136</v>
      </c>
      <c r="BY32" s="5">
        <v>16589859</v>
      </c>
      <c r="BZ32" s="5">
        <v>17105223</v>
      </c>
      <c r="CA32" s="5">
        <v>18597719</v>
      </c>
      <c r="CB32" s="5">
        <v>18417684</v>
      </c>
      <c r="CC32" s="5">
        <v>17906310</v>
      </c>
      <c r="CD32" s="5">
        <v>18464710</v>
      </c>
      <c r="CE32" s="5">
        <v>19344606</v>
      </c>
      <c r="CF32" s="5">
        <v>19246550</v>
      </c>
      <c r="CG32" s="5">
        <v>18054823</v>
      </c>
      <c r="CH32" s="5">
        <v>17522911</v>
      </c>
      <c r="CI32" s="5">
        <v>16867293</v>
      </c>
      <c r="CJ32" s="5">
        <v>17481400</v>
      </c>
      <c r="CK32" s="5">
        <v>16609954</v>
      </c>
      <c r="CL32" s="5">
        <v>16316514</v>
      </c>
      <c r="CM32" s="5">
        <v>16816835</v>
      </c>
      <c r="CN32" s="5">
        <v>14222775</v>
      </c>
      <c r="CO32" s="5">
        <v>14678804</v>
      </c>
      <c r="CP32" s="5">
        <v>14057340</v>
      </c>
      <c r="CQ32" s="5">
        <v>13318418</v>
      </c>
      <c r="CR32" s="5">
        <v>12632197</v>
      </c>
      <c r="CS32" s="5">
        <v>12587718</v>
      </c>
      <c r="CT32" s="5">
        <v>13563242</v>
      </c>
      <c r="CU32" s="6">
        <v>10.743125841662311</v>
      </c>
      <c r="CV32" s="6">
        <v>10.743471660204641</v>
      </c>
      <c r="CW32" s="6">
        <v>11.278316569560269</v>
      </c>
      <c r="CX32" s="6">
        <v>12.24096552150789</v>
      </c>
      <c r="CY32" s="6">
        <v>12.978732767820791</v>
      </c>
      <c r="CZ32" s="6">
        <v>13.63861379096477</v>
      </c>
      <c r="DA32" s="6">
        <v>13.39375239135703</v>
      </c>
      <c r="DB32" s="6">
        <v>13.64983032501571</v>
      </c>
      <c r="DC32" s="6">
        <v>13.21746753240442</v>
      </c>
      <c r="DD32" s="6">
        <v>12.481912966665419</v>
      </c>
      <c r="DE32" s="6">
        <v>10.941739769865301</v>
      </c>
      <c r="DF32" s="6">
        <v>9.8426565242514705</v>
      </c>
      <c r="DG32" s="6">
        <v>9.6284717912696802</v>
      </c>
      <c r="DH32" s="6">
        <v>9.4011350803932192</v>
      </c>
      <c r="DI32" s="6">
        <v>8.6636510394276094</v>
      </c>
      <c r="DJ32" s="6">
        <v>8.7429852742800005</v>
      </c>
      <c r="DK32" s="6">
        <v>7.2208255369634697</v>
      </c>
      <c r="DL32" s="6">
        <v>7.23681542624694</v>
      </c>
      <c r="DM32" s="6">
        <v>7.9928737850866796</v>
      </c>
      <c r="DN32" s="6">
        <v>8.7773377570264604</v>
      </c>
      <c r="DO32" s="6" t="s">
        <v>178</v>
      </c>
      <c r="DP32" s="6" t="s">
        <v>178</v>
      </c>
      <c r="DQ32" s="6" t="s">
        <v>178</v>
      </c>
      <c r="DR32" s="6" t="s">
        <v>178</v>
      </c>
      <c r="DS32" s="6" t="s">
        <v>178</v>
      </c>
      <c r="DT32" s="6" t="s">
        <v>178</v>
      </c>
      <c r="DU32" s="6" t="s">
        <v>178</v>
      </c>
      <c r="DV32" s="6" t="s">
        <v>178</v>
      </c>
      <c r="DW32" s="6" t="s">
        <v>178</v>
      </c>
      <c r="DX32" s="6" t="s">
        <v>178</v>
      </c>
      <c r="DY32" s="6" t="s">
        <v>178</v>
      </c>
      <c r="DZ32" s="6" t="s">
        <v>178</v>
      </c>
      <c r="EA32" s="6">
        <v>10.10209064424286</v>
      </c>
      <c r="EB32" s="6">
        <v>9.7583039338340196</v>
      </c>
      <c r="EC32" s="6">
        <v>10.547648310874481</v>
      </c>
      <c r="ED32" s="6">
        <v>11.41672207774424</v>
      </c>
      <c r="EE32" s="6">
        <v>12.080984449350909</v>
      </c>
      <c r="EF32" s="6">
        <v>12.606402490729121</v>
      </c>
      <c r="EG32" s="6">
        <v>12.4471754180551</v>
      </c>
      <c r="EH32" s="6">
        <v>12.643511338677859</v>
      </c>
      <c r="EI32" s="6">
        <v>12.46709949587904</v>
      </c>
      <c r="EJ32" s="6">
        <v>11.21654162051558</v>
      </c>
      <c r="EK32" s="6">
        <v>9.5031080550270701</v>
      </c>
      <c r="EL32" s="6">
        <v>8.8495346735071401</v>
      </c>
      <c r="EM32" s="6">
        <v>8.5868622013615603</v>
      </c>
      <c r="EN32" s="6">
        <v>8.2316869120026404</v>
      </c>
      <c r="EO32" s="6">
        <v>7.6159813999613402</v>
      </c>
      <c r="EP32" s="6">
        <v>7.6345825429001097</v>
      </c>
      <c r="EQ32" s="6">
        <v>6.0285242772130703</v>
      </c>
      <c r="ER32" s="6">
        <v>5.8303739937714898</v>
      </c>
      <c r="ES32" s="6">
        <v>6.0717703527912503</v>
      </c>
      <c r="ET32" s="6">
        <v>6.7437533168653898</v>
      </c>
      <c r="EU32" s="6" t="s">
        <v>178</v>
      </c>
      <c r="EV32" s="6" t="s">
        <v>178</v>
      </c>
      <c r="EW32" s="6" t="s">
        <v>178</v>
      </c>
      <c r="EX32" s="6" t="s">
        <v>178</v>
      </c>
      <c r="EY32" s="6" t="s">
        <v>178</v>
      </c>
      <c r="EZ32" s="6" t="s">
        <v>178</v>
      </c>
      <c r="FA32" s="6" t="s">
        <v>178</v>
      </c>
      <c r="FB32" s="6" t="s">
        <v>178</v>
      </c>
      <c r="FC32" s="6" t="s">
        <v>178</v>
      </c>
      <c r="FD32" s="6" t="s">
        <v>178</v>
      </c>
      <c r="FE32" s="6" t="s">
        <v>178</v>
      </c>
      <c r="FF32" s="6" t="s">
        <v>178</v>
      </c>
      <c r="FG32" s="6" t="s">
        <v>178</v>
      </c>
      <c r="FH32" s="6">
        <v>8.1464352869394823</v>
      </c>
      <c r="FI32" s="6">
        <v>8.1172603647084323</v>
      </c>
      <c r="FJ32" s="6">
        <v>8.7805366043618118</v>
      </c>
      <c r="FK32" s="6">
        <v>9.5643498762689738</v>
      </c>
      <c r="FL32" s="6">
        <v>9.8476582550150233</v>
      </c>
      <c r="FM32" s="6">
        <v>10.090983797116948</v>
      </c>
      <c r="FN32" s="6">
        <v>11.792037422567828</v>
      </c>
      <c r="FO32" s="6">
        <v>12.872647631620284</v>
      </c>
      <c r="FP32" s="6">
        <v>12.480774628478825</v>
      </c>
      <c r="FQ32" s="6">
        <v>10.941739769865304</v>
      </c>
      <c r="FR32" s="6">
        <v>9.8426565242514776</v>
      </c>
      <c r="FS32" s="6">
        <v>9.6284717912696856</v>
      </c>
      <c r="FT32" s="6">
        <v>9.4011350803932228</v>
      </c>
      <c r="FU32" s="6">
        <v>8.6636510394276147</v>
      </c>
      <c r="FV32" s="6">
        <v>8.7429852742800058</v>
      </c>
      <c r="FW32" s="6">
        <v>7.2208255369634706</v>
      </c>
      <c r="FX32" s="6">
        <v>7.2368154262469444</v>
      </c>
      <c r="FY32" s="6">
        <v>7.9928737850866884</v>
      </c>
      <c r="FZ32" s="6">
        <v>8.7773377570264604</v>
      </c>
      <c r="GA32" s="6" t="s">
        <v>178</v>
      </c>
      <c r="GB32" s="6" t="s">
        <v>178</v>
      </c>
      <c r="GC32" s="6" t="s">
        <v>178</v>
      </c>
      <c r="GD32" s="6" t="s">
        <v>178</v>
      </c>
      <c r="GE32" s="6" t="s">
        <v>178</v>
      </c>
      <c r="GF32" s="6" t="s">
        <v>178</v>
      </c>
      <c r="GG32" s="6" t="s">
        <v>178</v>
      </c>
      <c r="GH32" s="6" t="s">
        <v>178</v>
      </c>
      <c r="GI32" s="6" t="s">
        <v>178</v>
      </c>
      <c r="GJ32" s="6" t="s">
        <v>178</v>
      </c>
      <c r="GK32" s="6" t="s">
        <v>178</v>
      </c>
      <c r="GL32" s="6" t="s">
        <v>178</v>
      </c>
      <c r="GM32" s="6">
        <v>10.102090644242866</v>
      </c>
      <c r="GN32" s="6">
        <v>4.7983934388966496</v>
      </c>
      <c r="GO32" s="6">
        <v>4.8988764824110147</v>
      </c>
      <c r="GP32" s="6">
        <v>5.4265687878839062</v>
      </c>
      <c r="GQ32" s="6">
        <v>5.9537164184626326</v>
      </c>
      <c r="GR32" s="6">
        <v>6.1984841195825995</v>
      </c>
      <c r="GS32" s="6">
        <v>5.8232986711500665</v>
      </c>
      <c r="GT32" s="6">
        <v>6.6717875828901585</v>
      </c>
      <c r="GU32" s="6">
        <v>7.4407587873175816</v>
      </c>
      <c r="GV32" s="6">
        <v>8.2280403631865902</v>
      </c>
      <c r="GW32" s="6">
        <v>8.556697946466663</v>
      </c>
      <c r="GX32" s="6">
        <v>7.1405323347513958</v>
      </c>
      <c r="GY32" s="6">
        <v>6.8527430297180585</v>
      </c>
      <c r="GZ32" s="6">
        <v>6.6831553935425125</v>
      </c>
      <c r="HA32" s="6">
        <v>6.1522736477429953</v>
      </c>
      <c r="HB32" s="6">
        <v>6.1020132101286713</v>
      </c>
      <c r="HC32" s="6">
        <v>5.0717892706440031</v>
      </c>
      <c r="HD32" s="6">
        <v>5.4625788311100054</v>
      </c>
      <c r="HE32" s="6">
        <v>6.0717703527912557</v>
      </c>
      <c r="HF32" s="6">
        <v>6.7437533168653996</v>
      </c>
      <c r="HG32" s="6" t="s">
        <v>178</v>
      </c>
      <c r="HH32" s="6" t="s">
        <v>178</v>
      </c>
      <c r="HI32" s="6" t="s">
        <v>178</v>
      </c>
      <c r="HJ32" s="6" t="s">
        <v>178</v>
      </c>
      <c r="HK32" s="6" t="s">
        <v>178</v>
      </c>
      <c r="HL32" s="6" t="s">
        <v>178</v>
      </c>
      <c r="HM32" s="6" t="s">
        <v>178</v>
      </c>
      <c r="HN32" s="6" t="s">
        <v>178</v>
      </c>
      <c r="HO32" s="6" t="s">
        <v>178</v>
      </c>
      <c r="HP32" s="6" t="s">
        <v>178</v>
      </c>
      <c r="HQ32" s="6" t="s">
        <v>178</v>
      </c>
      <c r="HR32" s="6" t="s">
        <v>178</v>
      </c>
      <c r="HS32" s="5">
        <v>248442</v>
      </c>
      <c r="HT32" s="5">
        <v>245508</v>
      </c>
      <c r="HU32" s="5">
        <v>242080</v>
      </c>
      <c r="HV32" s="5">
        <v>249878</v>
      </c>
      <c r="HW32" s="5">
        <v>254349</v>
      </c>
      <c r="HX32" s="5">
        <v>256671</v>
      </c>
      <c r="HY32" s="5">
        <v>297455</v>
      </c>
      <c r="HZ32" s="5">
        <v>373168</v>
      </c>
      <c r="IA32" s="5">
        <v>454912</v>
      </c>
      <c r="IB32" s="5">
        <v>455684</v>
      </c>
      <c r="IC32" s="5">
        <v>456152</v>
      </c>
      <c r="ID32" s="5">
        <v>456610</v>
      </c>
      <c r="IE32" s="5">
        <v>456688</v>
      </c>
      <c r="IF32" s="5">
        <v>456674</v>
      </c>
      <c r="IG32" s="5">
        <v>454928</v>
      </c>
      <c r="IH32" s="5">
        <v>452031</v>
      </c>
      <c r="II32" s="5">
        <v>449689</v>
      </c>
      <c r="IJ32" s="5">
        <v>447762</v>
      </c>
      <c r="IK32" s="5">
        <v>445668</v>
      </c>
      <c r="IL32" s="5">
        <v>442856</v>
      </c>
      <c r="IM32" s="5">
        <v>439158</v>
      </c>
      <c r="IN32" s="5">
        <v>435449</v>
      </c>
      <c r="IO32" s="5">
        <v>430568</v>
      </c>
      <c r="IP32" s="5">
        <v>426765</v>
      </c>
      <c r="IQ32" s="5">
        <v>422886</v>
      </c>
      <c r="IR32" s="5">
        <v>418263</v>
      </c>
      <c r="IS32" s="5">
        <v>414410</v>
      </c>
      <c r="IT32" s="5">
        <v>411254</v>
      </c>
      <c r="IU32" s="5">
        <v>407670</v>
      </c>
      <c r="IV32" s="5">
        <v>404908</v>
      </c>
      <c r="IW32" s="5">
        <v>401477</v>
      </c>
      <c r="IX32" s="5">
        <v>396737</v>
      </c>
      <c r="IY32" s="5">
        <v>267768</v>
      </c>
      <c r="IZ32" s="5">
        <v>264944</v>
      </c>
      <c r="JA32" s="5">
        <v>261210</v>
      </c>
      <c r="JB32" s="5">
        <v>271323</v>
      </c>
      <c r="JC32" s="5">
        <v>277686</v>
      </c>
      <c r="JD32" s="5">
        <v>280473</v>
      </c>
      <c r="JE32" s="5">
        <v>323798</v>
      </c>
      <c r="JF32" s="5">
        <v>406484</v>
      </c>
      <c r="JG32" s="5">
        <v>513539</v>
      </c>
      <c r="JH32" s="5">
        <v>514246</v>
      </c>
      <c r="JI32" s="5">
        <v>514570</v>
      </c>
      <c r="JJ32" s="5">
        <v>514882</v>
      </c>
      <c r="JK32" s="5">
        <v>514405</v>
      </c>
      <c r="JL32" s="5">
        <v>513925</v>
      </c>
      <c r="JM32" s="5">
        <v>511595</v>
      </c>
      <c r="JN32" s="5">
        <v>507757</v>
      </c>
      <c r="JO32" s="5">
        <v>505326</v>
      </c>
      <c r="JP32" s="5">
        <v>503158</v>
      </c>
      <c r="JQ32" s="5">
        <v>500502</v>
      </c>
      <c r="JR32" s="5">
        <v>496623</v>
      </c>
      <c r="JS32" s="5">
        <v>492081</v>
      </c>
      <c r="JT32" s="5">
        <v>487560</v>
      </c>
      <c r="JU32" s="5">
        <v>481913</v>
      </c>
      <c r="JV32" s="5">
        <v>477307</v>
      </c>
      <c r="JW32" s="5">
        <v>472509</v>
      </c>
      <c r="JX32" s="5">
        <v>467091</v>
      </c>
      <c r="JY32" s="5">
        <v>462056</v>
      </c>
      <c r="JZ32" s="5">
        <v>458188</v>
      </c>
      <c r="KA32" s="5">
        <v>453996</v>
      </c>
      <c r="KB32" s="5">
        <v>450688</v>
      </c>
      <c r="KC32" s="5">
        <v>446549</v>
      </c>
      <c r="KD32" s="5">
        <v>440854</v>
      </c>
    </row>
    <row r="33" spans="1:290" x14ac:dyDescent="0.3">
      <c r="A33" s="1" t="s">
        <v>27</v>
      </c>
      <c r="B33" s="2">
        <v>4057082</v>
      </c>
      <c r="C33" s="5">
        <v>5286839</v>
      </c>
      <c r="D33" s="5">
        <v>5423442</v>
      </c>
      <c r="E33" s="5">
        <v>5009763</v>
      </c>
      <c r="F33" s="5">
        <v>5181322</v>
      </c>
      <c r="G33" s="5">
        <v>5337441</v>
      </c>
      <c r="H33" s="5">
        <v>5187745</v>
      </c>
      <c r="I33" s="5">
        <v>5121720</v>
      </c>
      <c r="J33" s="5">
        <v>5051067</v>
      </c>
      <c r="K33" s="5">
        <v>5197204</v>
      </c>
      <c r="L33" s="5">
        <v>5357690</v>
      </c>
      <c r="M33" s="5">
        <v>4921914</v>
      </c>
      <c r="N33" s="5">
        <v>5036528</v>
      </c>
      <c r="O33" s="5">
        <v>5333062</v>
      </c>
      <c r="P33" s="5">
        <v>5169900</v>
      </c>
      <c r="Q33" s="5">
        <v>5577645</v>
      </c>
      <c r="R33" s="5">
        <v>5362614</v>
      </c>
      <c r="S33" s="5">
        <v>5219599</v>
      </c>
      <c r="T33" s="5">
        <v>5013493</v>
      </c>
      <c r="U33" s="5">
        <v>4690527</v>
      </c>
      <c r="V33" s="5">
        <v>4494712</v>
      </c>
      <c r="W33" s="5">
        <v>4440595</v>
      </c>
      <c r="X33" s="5">
        <v>4179745</v>
      </c>
      <c r="Y33" s="5">
        <v>4102313</v>
      </c>
      <c r="Z33" s="5">
        <v>4225611</v>
      </c>
      <c r="AA33" s="5">
        <v>3871531</v>
      </c>
      <c r="AB33" s="5">
        <v>3569887</v>
      </c>
      <c r="AC33" s="5">
        <v>3501655</v>
      </c>
      <c r="AD33" s="5">
        <v>3232067</v>
      </c>
      <c r="AE33" s="5">
        <v>3236616</v>
      </c>
      <c r="AF33" s="5">
        <v>3081943</v>
      </c>
      <c r="AG33" s="5">
        <v>3049882</v>
      </c>
      <c r="AH33" s="5">
        <v>2944477</v>
      </c>
      <c r="AI33" s="5">
        <v>12104265</v>
      </c>
      <c r="AJ33" s="5">
        <v>12498259</v>
      </c>
      <c r="AK33" s="5">
        <v>11876306</v>
      </c>
      <c r="AL33" s="5">
        <v>12141119</v>
      </c>
      <c r="AM33" s="5">
        <v>12474704</v>
      </c>
      <c r="AN33" s="5">
        <v>12419201</v>
      </c>
      <c r="AO33" s="5">
        <v>12470035</v>
      </c>
      <c r="AP33" s="5">
        <v>12645081</v>
      </c>
      <c r="AQ33" s="5">
        <v>12690577</v>
      </c>
      <c r="AR33" s="5">
        <v>12857272</v>
      </c>
      <c r="AS33" s="5">
        <v>12496104</v>
      </c>
      <c r="AT33" s="5">
        <v>13016089</v>
      </c>
      <c r="AU33" s="5">
        <v>13684590</v>
      </c>
      <c r="AV33" s="5">
        <v>13478686</v>
      </c>
      <c r="AW33" s="5">
        <v>14101673</v>
      </c>
      <c r="AX33" s="5">
        <v>13902860</v>
      </c>
      <c r="AY33" s="5">
        <v>14674650</v>
      </c>
      <c r="AZ33" s="5">
        <v>14036309</v>
      </c>
      <c r="BA33" s="5">
        <v>13339105</v>
      </c>
      <c r="BB33" s="5">
        <v>13137146</v>
      </c>
      <c r="BC33" s="5">
        <v>12363783</v>
      </c>
      <c r="BD33" s="5">
        <v>12192614</v>
      </c>
      <c r="BE33" s="5">
        <v>11896539</v>
      </c>
      <c r="BF33" s="5">
        <v>11592448</v>
      </c>
      <c r="BG33" s="5">
        <v>11097464</v>
      </c>
      <c r="BH33" s="5">
        <v>10338928</v>
      </c>
      <c r="BI33" s="5">
        <v>10148310</v>
      </c>
      <c r="BJ33" s="5">
        <v>9533418</v>
      </c>
      <c r="BK33" s="5">
        <v>9489154</v>
      </c>
      <c r="BL33" s="5">
        <v>9251638</v>
      </c>
      <c r="BM33" s="5">
        <v>8997823</v>
      </c>
      <c r="BN33" s="5">
        <v>8453729</v>
      </c>
      <c r="BO33" s="5">
        <v>12408307</v>
      </c>
      <c r="BP33" s="5">
        <v>12837353</v>
      </c>
      <c r="BQ33" s="5">
        <v>12222536</v>
      </c>
      <c r="BR33" s="5">
        <v>12486406</v>
      </c>
      <c r="BS33" s="5">
        <v>12805844</v>
      </c>
      <c r="BT33" s="5">
        <v>12782957</v>
      </c>
      <c r="BU33" s="5">
        <v>12817180</v>
      </c>
      <c r="BV33" s="5">
        <v>12960744</v>
      </c>
      <c r="BW33" s="5">
        <v>12923635</v>
      </c>
      <c r="BX33" s="5">
        <v>12984728</v>
      </c>
      <c r="BY33" s="5">
        <v>12496774</v>
      </c>
      <c r="BZ33" s="5">
        <v>13016751</v>
      </c>
      <c r="CA33" s="5">
        <v>13695905</v>
      </c>
      <c r="CB33" s="5">
        <v>13479607</v>
      </c>
      <c r="CC33" s="5">
        <v>14102470</v>
      </c>
      <c r="CD33" s="5">
        <v>13903579</v>
      </c>
      <c r="CE33" s="5">
        <v>15671846</v>
      </c>
      <c r="CF33" s="5">
        <v>14636339</v>
      </c>
      <c r="CG33" s="5">
        <v>16720980</v>
      </c>
      <c r="CH33" s="5">
        <v>20562699</v>
      </c>
      <c r="CI33" s="5">
        <v>21521577</v>
      </c>
      <c r="CJ33" s="5">
        <v>22279549</v>
      </c>
      <c r="CK33" s="5">
        <v>18511856</v>
      </c>
      <c r="CL33" s="5">
        <v>15780825</v>
      </c>
      <c r="CM33" s="5">
        <v>14173390</v>
      </c>
      <c r="CN33" s="5">
        <v>14725980</v>
      </c>
      <c r="CO33" s="5">
        <v>14505614</v>
      </c>
      <c r="CP33" s="5">
        <v>12519490</v>
      </c>
      <c r="CQ33" s="5">
        <v>11441466</v>
      </c>
      <c r="CR33" s="5">
        <v>11081211</v>
      </c>
      <c r="CS33" s="5">
        <v>10828839</v>
      </c>
      <c r="CT33" s="5">
        <v>10225043</v>
      </c>
      <c r="CU33" s="6">
        <v>13.15423428163227</v>
      </c>
      <c r="CV33" s="6">
        <v>13.3868298128722</v>
      </c>
      <c r="CW33" s="6">
        <v>14.07469095087915</v>
      </c>
      <c r="CX33" s="6">
        <v>14.160529240454681</v>
      </c>
      <c r="CY33" s="6">
        <v>14.141915990570009</v>
      </c>
      <c r="CZ33" s="6">
        <v>13.97765266537249</v>
      </c>
      <c r="DA33" s="6">
        <v>13.626447003975549</v>
      </c>
      <c r="DB33" s="6">
        <v>13.83656226171494</v>
      </c>
      <c r="DC33" s="6">
        <v>14.014681606104929</v>
      </c>
      <c r="DD33" s="6">
        <v>14.57877719497675</v>
      </c>
      <c r="DE33" s="6">
        <v>14.61285997227009</v>
      </c>
      <c r="DF33" s="6">
        <v>14.350015422171269</v>
      </c>
      <c r="DG33" s="6">
        <v>13.689287739506639</v>
      </c>
      <c r="DH33" s="6">
        <v>11.86916585621741</v>
      </c>
      <c r="DI33" s="6">
        <v>9.1439626626903596</v>
      </c>
      <c r="DJ33" s="6">
        <v>8.5789657028731607</v>
      </c>
      <c r="DK33" s="6">
        <v>8.3135864308891598</v>
      </c>
      <c r="DL33" s="6">
        <v>8.4080643001899205</v>
      </c>
      <c r="DM33" s="6">
        <v>8.4262052061400592</v>
      </c>
      <c r="DN33" s="6">
        <v>8.7351560127395391</v>
      </c>
      <c r="DO33" s="6" t="s">
        <v>178</v>
      </c>
      <c r="DP33" s="6" t="s">
        <v>178</v>
      </c>
      <c r="DQ33" s="6" t="s">
        <v>178</v>
      </c>
      <c r="DR33" s="6" t="s">
        <v>178</v>
      </c>
      <c r="DS33" s="6" t="s">
        <v>178</v>
      </c>
      <c r="DT33" s="6" t="s">
        <v>178</v>
      </c>
      <c r="DU33" s="6" t="s">
        <v>178</v>
      </c>
      <c r="DV33" s="6" t="s">
        <v>178</v>
      </c>
      <c r="DW33" s="6" t="s">
        <v>178</v>
      </c>
      <c r="DX33" s="6" t="s">
        <v>178</v>
      </c>
      <c r="DY33" s="6" t="s">
        <v>178</v>
      </c>
      <c r="DZ33" s="6" t="s">
        <v>178</v>
      </c>
      <c r="EA33" s="6">
        <v>12.94032366572911</v>
      </c>
      <c r="EB33" s="6">
        <v>12.985365281743119</v>
      </c>
      <c r="EC33" s="6">
        <v>13.58070300607821</v>
      </c>
      <c r="ED33" s="6">
        <v>13.727268183056941</v>
      </c>
      <c r="EE33" s="6">
        <v>13.74562794943194</v>
      </c>
      <c r="EF33" s="6">
        <v>13.41837512417507</v>
      </c>
      <c r="EG33" s="6">
        <v>13.29681292793607</v>
      </c>
      <c r="EH33" s="6">
        <v>13.030355818715419</v>
      </c>
      <c r="EI33" s="6">
        <v>13.13506000077526</v>
      </c>
      <c r="EJ33" s="6">
        <v>13.852008608331349</v>
      </c>
      <c r="EK33" s="6">
        <v>14.05792916529721</v>
      </c>
      <c r="EL33" s="6">
        <v>13.889060996756781</v>
      </c>
      <c r="EM33" s="6">
        <v>13.11149139801336</v>
      </c>
      <c r="EN33" s="6">
        <v>10.67340069732604</v>
      </c>
      <c r="EO33" s="6">
        <v>8.1018140908451599</v>
      </c>
      <c r="EP33" s="6">
        <v>7.6830150217640902</v>
      </c>
      <c r="EQ33" s="6">
        <v>7.4006075261069402</v>
      </c>
      <c r="ER33" s="6">
        <v>7.2265783657077396</v>
      </c>
      <c r="ES33" s="6">
        <v>7.1543947604272597</v>
      </c>
      <c r="ET33" s="6">
        <v>6.5626673310021202</v>
      </c>
      <c r="EU33" s="6" t="s">
        <v>178</v>
      </c>
      <c r="EV33" s="6" t="s">
        <v>178</v>
      </c>
      <c r="EW33" s="6" t="s">
        <v>178</v>
      </c>
      <c r="EX33" s="6" t="s">
        <v>178</v>
      </c>
      <c r="EY33" s="6" t="s">
        <v>178</v>
      </c>
      <c r="EZ33" s="6" t="s">
        <v>178</v>
      </c>
      <c r="FA33" s="6" t="s">
        <v>178</v>
      </c>
      <c r="FB33" s="6" t="s">
        <v>178</v>
      </c>
      <c r="FC33" s="6" t="s">
        <v>178</v>
      </c>
      <c r="FD33" s="6" t="s">
        <v>178</v>
      </c>
      <c r="FE33" s="6" t="s">
        <v>178</v>
      </c>
      <c r="FF33" s="6" t="s">
        <v>178</v>
      </c>
      <c r="FG33" s="6" t="s">
        <v>178</v>
      </c>
      <c r="FH33" s="6">
        <v>12.494634401781894</v>
      </c>
      <c r="FI33" s="6">
        <v>13.006101684630254</v>
      </c>
      <c r="FJ33" s="6">
        <v>12.970647259521799</v>
      </c>
      <c r="FK33" s="6">
        <v>12.889472689253145</v>
      </c>
      <c r="FL33" s="6">
        <v>12.661416472860559</v>
      </c>
      <c r="FM33" s="6">
        <v>12.500937185164359</v>
      </c>
      <c r="FN33" s="6">
        <v>12.955223124143869</v>
      </c>
      <c r="FO33" s="6">
        <v>13.333878498154297</v>
      </c>
      <c r="FP33" s="6">
        <v>14.262210019616662</v>
      </c>
      <c r="FQ33" s="6">
        <v>14.394519206447084</v>
      </c>
      <c r="FR33" s="6">
        <v>14.108111778590329</v>
      </c>
      <c r="FS33" s="6">
        <v>13.526375654361416</v>
      </c>
      <c r="FT33" s="6">
        <v>11.845548269792452</v>
      </c>
      <c r="FU33" s="6">
        <v>9.1413251111414286</v>
      </c>
      <c r="FV33" s="6">
        <v>8.5759977692788425</v>
      </c>
      <c r="FW33" s="6">
        <v>8.3133589381099959</v>
      </c>
      <c r="FX33" s="6">
        <v>8.4080643001899293</v>
      </c>
      <c r="FY33" s="6">
        <v>8.4216776121043679</v>
      </c>
      <c r="FZ33" s="6">
        <v>8.7350888633329262</v>
      </c>
      <c r="GA33" s="6" t="s">
        <v>178</v>
      </c>
      <c r="GB33" s="6" t="s">
        <v>178</v>
      </c>
      <c r="GC33" s="6" t="s">
        <v>178</v>
      </c>
      <c r="GD33" s="6" t="s">
        <v>178</v>
      </c>
      <c r="GE33" s="6" t="s">
        <v>178</v>
      </c>
      <c r="GF33" s="6" t="s">
        <v>178</v>
      </c>
      <c r="GG33" s="6" t="s">
        <v>178</v>
      </c>
      <c r="GH33" s="6" t="s">
        <v>178</v>
      </c>
      <c r="GI33" s="6" t="s">
        <v>178</v>
      </c>
      <c r="GJ33" s="6" t="s">
        <v>178</v>
      </c>
      <c r="GK33" s="6" t="s">
        <v>178</v>
      </c>
      <c r="GL33" s="6" t="s">
        <v>178</v>
      </c>
      <c r="GM33" s="6">
        <v>12.940323665729117</v>
      </c>
      <c r="GN33" s="6">
        <v>7.8282387008999335</v>
      </c>
      <c r="GO33" s="6">
        <v>8.0092321628263736</v>
      </c>
      <c r="GP33" s="6">
        <v>7.9706409269195042</v>
      </c>
      <c r="GQ33" s="6">
        <v>7.9211736950964751</v>
      </c>
      <c r="GR33" s="6">
        <v>7.5156767331489363</v>
      </c>
      <c r="GS33" s="6">
        <v>7.3041174303039247</v>
      </c>
      <c r="GT33" s="6">
        <v>7.26314898759043</v>
      </c>
      <c r="GU33" s="6">
        <v>7.593618477709879</v>
      </c>
      <c r="GV33" s="6">
        <v>8.2984972465075764</v>
      </c>
      <c r="GW33" s="6">
        <v>8.2299097566657373</v>
      </c>
      <c r="GX33" s="6">
        <v>8.5061685315906193</v>
      </c>
      <c r="GY33" s="6">
        <v>8.1462512319515046</v>
      </c>
      <c r="GZ33" s="6">
        <v>8.0378458256242489</v>
      </c>
      <c r="HA33" s="6">
        <v>7.0224788221936505</v>
      </c>
      <c r="HB33" s="6">
        <v>6.7088210627165923</v>
      </c>
      <c r="HC33" s="6">
        <v>6.2748890092779046</v>
      </c>
      <c r="HD33" s="6">
        <v>6.5776190466012787</v>
      </c>
      <c r="HE33" s="6">
        <v>6.6824381167944207</v>
      </c>
      <c r="HF33" s="6">
        <v>6.3757835986598614</v>
      </c>
      <c r="HG33" s="6" t="s">
        <v>178</v>
      </c>
      <c r="HH33" s="6" t="s">
        <v>178</v>
      </c>
      <c r="HI33" s="6" t="s">
        <v>178</v>
      </c>
      <c r="HJ33" s="6" t="s">
        <v>178</v>
      </c>
      <c r="HK33" s="6" t="s">
        <v>178</v>
      </c>
      <c r="HL33" s="6" t="s">
        <v>178</v>
      </c>
      <c r="HM33" s="6" t="s">
        <v>178</v>
      </c>
      <c r="HN33" s="6" t="s">
        <v>178</v>
      </c>
      <c r="HO33" s="6" t="s">
        <v>178</v>
      </c>
      <c r="HP33" s="6" t="s">
        <v>178</v>
      </c>
      <c r="HQ33" s="6" t="s">
        <v>178</v>
      </c>
      <c r="HR33" s="6" t="s">
        <v>178</v>
      </c>
      <c r="HS33" s="5">
        <v>465731</v>
      </c>
      <c r="HT33" s="5">
        <v>462182</v>
      </c>
      <c r="HU33" s="5">
        <v>458170</v>
      </c>
      <c r="HV33" s="5">
        <v>454702</v>
      </c>
      <c r="HW33" s="5">
        <v>450247</v>
      </c>
      <c r="HX33" s="5">
        <v>446918</v>
      </c>
      <c r="HY33" s="5">
        <v>443844</v>
      </c>
      <c r="HZ33" s="5">
        <v>441640</v>
      </c>
      <c r="IA33" s="5">
        <v>440980</v>
      </c>
      <c r="IB33" s="5">
        <v>439914</v>
      </c>
      <c r="IC33" s="5">
        <v>438461</v>
      </c>
      <c r="ID33" s="5">
        <v>437478</v>
      </c>
      <c r="IE33" s="5">
        <v>454108</v>
      </c>
      <c r="IF33" s="5">
        <v>451249</v>
      </c>
      <c r="IG33" s="5">
        <v>445442</v>
      </c>
      <c r="IH33" s="5">
        <v>438196</v>
      </c>
      <c r="II33" s="5">
        <v>430901</v>
      </c>
      <c r="IJ33" s="5">
        <v>425471</v>
      </c>
      <c r="IK33" s="5">
        <v>420007</v>
      </c>
      <c r="IL33" s="5">
        <v>412394</v>
      </c>
      <c r="IM33" s="5">
        <v>406487</v>
      </c>
      <c r="IN33" s="5">
        <v>399964</v>
      </c>
      <c r="IO33" s="5">
        <v>394396</v>
      </c>
      <c r="IP33" s="5">
        <v>389376</v>
      </c>
      <c r="IQ33" s="5">
        <v>369495</v>
      </c>
      <c r="IR33" s="5">
        <v>345480</v>
      </c>
      <c r="IS33" s="5">
        <v>338578</v>
      </c>
      <c r="IT33" s="5">
        <v>333485</v>
      </c>
      <c r="IU33" s="5">
        <v>328839</v>
      </c>
      <c r="IV33" s="5">
        <v>323607</v>
      </c>
      <c r="IW33" s="5">
        <v>316396</v>
      </c>
      <c r="IX33" s="5">
        <v>307514</v>
      </c>
      <c r="IY33" s="5">
        <v>529284</v>
      </c>
      <c r="IZ33" s="5">
        <v>525355</v>
      </c>
      <c r="JA33" s="5">
        <v>520657</v>
      </c>
      <c r="JB33" s="5">
        <v>516709</v>
      </c>
      <c r="JC33" s="5">
        <v>511765</v>
      </c>
      <c r="JD33" s="5">
        <v>507922</v>
      </c>
      <c r="JE33" s="5">
        <v>504496</v>
      </c>
      <c r="JF33" s="5">
        <v>501965</v>
      </c>
      <c r="JG33" s="5">
        <v>500998</v>
      </c>
      <c r="JH33" s="5">
        <v>499689</v>
      </c>
      <c r="JI33" s="5">
        <v>498046</v>
      </c>
      <c r="JJ33" s="5">
        <v>496682</v>
      </c>
      <c r="JK33" s="5">
        <v>516058</v>
      </c>
      <c r="JL33" s="5">
        <v>512673</v>
      </c>
      <c r="JM33" s="5">
        <v>505820</v>
      </c>
      <c r="JN33" s="5">
        <v>497416</v>
      </c>
      <c r="JO33" s="5">
        <v>488901</v>
      </c>
      <c r="JP33" s="5">
        <v>482698</v>
      </c>
      <c r="JQ33" s="5">
        <v>476373</v>
      </c>
      <c r="JR33" s="5">
        <v>470916</v>
      </c>
      <c r="JS33" s="5">
        <v>459830</v>
      </c>
      <c r="JT33" s="5">
        <v>452126</v>
      </c>
      <c r="JU33" s="5">
        <v>445302</v>
      </c>
      <c r="JV33" s="5">
        <v>439378</v>
      </c>
      <c r="JW33" s="5">
        <v>417101</v>
      </c>
      <c r="JX33" s="5">
        <v>390397</v>
      </c>
      <c r="JY33" s="5">
        <v>382557</v>
      </c>
      <c r="JZ33" s="5">
        <v>376704</v>
      </c>
      <c r="KA33" s="5">
        <v>371352</v>
      </c>
      <c r="KB33" s="5">
        <v>365375</v>
      </c>
      <c r="KC33" s="5">
        <v>357274</v>
      </c>
      <c r="KD33" s="5">
        <v>346537</v>
      </c>
    </row>
    <row r="34" spans="1:290" x14ac:dyDescent="0.3">
      <c r="A34" s="1" t="s">
        <v>28</v>
      </c>
      <c r="B34" s="2">
        <v>4057099</v>
      </c>
      <c r="C34" s="5">
        <v>8253672</v>
      </c>
      <c r="D34" s="5">
        <v>8366547</v>
      </c>
      <c r="E34" s="5">
        <v>7781917</v>
      </c>
      <c r="F34" s="5">
        <v>8139813</v>
      </c>
      <c r="G34" s="5">
        <v>7977834</v>
      </c>
      <c r="H34" s="5">
        <v>8155692</v>
      </c>
      <c r="I34" s="5">
        <v>7571438</v>
      </c>
      <c r="J34" s="5">
        <v>7571107</v>
      </c>
      <c r="K34" s="5">
        <v>8232253</v>
      </c>
      <c r="L34" s="5">
        <v>8790593</v>
      </c>
      <c r="M34" s="5">
        <v>7893334</v>
      </c>
      <c r="N34" s="5">
        <v>7828251</v>
      </c>
      <c r="O34" s="5">
        <v>7814159</v>
      </c>
      <c r="P34" s="5">
        <v>7598169</v>
      </c>
      <c r="Q34" s="5">
        <v>7633956</v>
      </c>
      <c r="R34" s="5">
        <v>7459974</v>
      </c>
      <c r="S34" s="5">
        <v>6998139</v>
      </c>
      <c r="T34" s="5">
        <v>7229801</v>
      </c>
      <c r="U34" s="5">
        <v>6494226</v>
      </c>
      <c r="V34" s="5">
        <v>6664735</v>
      </c>
      <c r="W34" s="5">
        <v>6268556</v>
      </c>
      <c r="X34" s="5">
        <v>6323764</v>
      </c>
      <c r="Y34" s="5">
        <v>5647185</v>
      </c>
      <c r="Z34" s="5">
        <v>5939703</v>
      </c>
      <c r="AA34" s="5">
        <v>5726815</v>
      </c>
      <c r="AB34" s="5">
        <v>5311139</v>
      </c>
      <c r="AC34" s="5">
        <v>5650759</v>
      </c>
      <c r="AD34" s="5">
        <v>5155886</v>
      </c>
      <c r="AE34" s="5">
        <v>5153506</v>
      </c>
      <c r="AF34" s="5">
        <v>5082965</v>
      </c>
      <c r="AG34" s="5">
        <v>4818109</v>
      </c>
      <c r="AH34" s="5">
        <v>4689257</v>
      </c>
      <c r="AI34" s="5">
        <v>21983941</v>
      </c>
      <c r="AJ34" s="5">
        <v>22657235</v>
      </c>
      <c r="AK34" s="5">
        <v>21963071</v>
      </c>
      <c r="AL34" s="5">
        <v>22524213</v>
      </c>
      <c r="AM34" s="5">
        <v>22172583</v>
      </c>
      <c r="AN34" s="5">
        <v>22374515</v>
      </c>
      <c r="AO34" s="5">
        <v>21371090</v>
      </c>
      <c r="AP34" s="5">
        <v>21304407</v>
      </c>
      <c r="AQ34" s="5">
        <v>22151222</v>
      </c>
      <c r="AR34" s="5">
        <v>22921978</v>
      </c>
      <c r="AS34" s="5">
        <v>21131988</v>
      </c>
      <c r="AT34" s="5">
        <v>22001834</v>
      </c>
      <c r="AU34" s="5">
        <v>22116532</v>
      </c>
      <c r="AV34" s="5">
        <v>21580435</v>
      </c>
      <c r="AW34" s="5">
        <v>21877039</v>
      </c>
      <c r="AX34" s="5">
        <v>21679929</v>
      </c>
      <c r="AY34" s="5">
        <v>20668054</v>
      </c>
      <c r="AZ34" s="5">
        <v>20928898</v>
      </c>
      <c r="BA34" s="5">
        <v>19663967</v>
      </c>
      <c r="BB34" s="5">
        <v>20188257</v>
      </c>
      <c r="BC34" s="5">
        <v>18878812</v>
      </c>
      <c r="BD34" s="5">
        <v>18583146</v>
      </c>
      <c r="BE34" s="5">
        <v>16908962</v>
      </c>
      <c r="BF34" s="5">
        <v>16988528</v>
      </c>
      <c r="BG34" s="5">
        <v>16522174</v>
      </c>
      <c r="BH34" s="5">
        <v>15815506</v>
      </c>
      <c r="BI34" s="5">
        <v>15883369</v>
      </c>
      <c r="BJ34" s="5">
        <v>14854884</v>
      </c>
      <c r="BK34" s="5">
        <v>14768623</v>
      </c>
      <c r="BL34" s="5">
        <v>14481707</v>
      </c>
      <c r="BM34" s="5">
        <v>14033939</v>
      </c>
      <c r="BN34" s="5">
        <v>13650304</v>
      </c>
      <c r="BO34" s="5">
        <v>23029798</v>
      </c>
      <c r="BP34" s="5">
        <v>23671043</v>
      </c>
      <c r="BQ34" s="5">
        <v>22879069</v>
      </c>
      <c r="BR34" s="5">
        <v>23471194</v>
      </c>
      <c r="BS34" s="5">
        <v>23114845</v>
      </c>
      <c r="BT34" s="5">
        <v>23332942</v>
      </c>
      <c r="BU34" s="5">
        <v>22326578</v>
      </c>
      <c r="BV34" s="5">
        <v>23899168</v>
      </c>
      <c r="BW34" s="5">
        <v>24199564</v>
      </c>
      <c r="BX34" s="5">
        <v>24886777</v>
      </c>
      <c r="BY34" s="5">
        <v>23107061</v>
      </c>
      <c r="BZ34" s="5">
        <v>24286576</v>
      </c>
      <c r="CA34" s="5">
        <v>24888263</v>
      </c>
      <c r="CB34" s="5">
        <v>24542303</v>
      </c>
      <c r="CC34" s="5">
        <v>25158031</v>
      </c>
      <c r="CD34" s="5">
        <v>25050003</v>
      </c>
      <c r="CE34" s="5">
        <v>22530743</v>
      </c>
      <c r="CF34" s="5">
        <v>23085647</v>
      </c>
      <c r="CG34" s="5">
        <v>22928680</v>
      </c>
      <c r="CH34" s="5">
        <v>23353221</v>
      </c>
      <c r="CI34" s="5">
        <v>21746014</v>
      </c>
      <c r="CJ34" s="5">
        <v>21203600</v>
      </c>
      <c r="CK34" s="5">
        <v>18853265</v>
      </c>
      <c r="CL34" s="5">
        <v>18906755</v>
      </c>
      <c r="CM34" s="5">
        <v>17780829</v>
      </c>
      <c r="CN34" s="5">
        <v>17010928</v>
      </c>
      <c r="CO34" s="5">
        <v>17087396</v>
      </c>
      <c r="CP34" s="5">
        <v>15878287</v>
      </c>
      <c r="CQ34" s="5">
        <v>15762523</v>
      </c>
      <c r="CR34" s="5">
        <v>15393849</v>
      </c>
      <c r="CS34" s="5">
        <v>14896344</v>
      </c>
      <c r="CT34" s="5">
        <v>14471550</v>
      </c>
      <c r="CU34" s="6" t="s">
        <v>178</v>
      </c>
      <c r="CV34" s="6">
        <v>13.018931226944639</v>
      </c>
      <c r="CW34" s="6">
        <v>15.12545045134765</v>
      </c>
      <c r="CX34" s="6">
        <v>14.56422893253198</v>
      </c>
      <c r="CY34" s="6">
        <v>14.415215959620109</v>
      </c>
      <c r="CZ34" s="6">
        <v>14.46507543443278</v>
      </c>
      <c r="DA34" s="6">
        <v>14.187344596891631</v>
      </c>
      <c r="DB34" s="6">
        <v>13.6356546011039</v>
      </c>
      <c r="DC34" s="6">
        <v>12.51385404625611</v>
      </c>
      <c r="DD34" s="6">
        <v>11.46977228953723</v>
      </c>
      <c r="DE34" s="6">
        <v>11.4981972761063</v>
      </c>
      <c r="DF34" s="6">
        <v>11.532269468620759</v>
      </c>
      <c r="DG34" s="6">
        <v>10.02633808705453</v>
      </c>
      <c r="DH34" s="6">
        <v>9.8640211872096994</v>
      </c>
      <c r="DI34" s="6">
        <v>9.7648191841818299</v>
      </c>
      <c r="DJ34" s="6">
        <v>8.8550576717827703</v>
      </c>
      <c r="DK34" s="6">
        <v>8.6323521153266594</v>
      </c>
      <c r="DL34" s="6">
        <v>8.0468051610272493</v>
      </c>
      <c r="DM34" s="6">
        <v>8.1687794665599807</v>
      </c>
      <c r="DN34" s="6">
        <v>7.9733552796922904</v>
      </c>
      <c r="DO34" s="6" t="s">
        <v>178</v>
      </c>
      <c r="DP34" s="6" t="s">
        <v>178</v>
      </c>
      <c r="DQ34" s="6" t="s">
        <v>178</v>
      </c>
      <c r="DR34" s="6" t="s">
        <v>178</v>
      </c>
      <c r="DS34" s="6" t="s">
        <v>178</v>
      </c>
      <c r="DT34" s="6" t="s">
        <v>178</v>
      </c>
      <c r="DU34" s="6" t="s">
        <v>178</v>
      </c>
      <c r="DV34" s="6" t="s">
        <v>178</v>
      </c>
      <c r="DW34" s="6" t="s">
        <v>178</v>
      </c>
      <c r="DX34" s="6" t="s">
        <v>178</v>
      </c>
      <c r="DY34" s="6" t="s">
        <v>178</v>
      </c>
      <c r="DZ34" s="6" t="s">
        <v>178</v>
      </c>
      <c r="EA34" s="6" t="s">
        <v>178</v>
      </c>
      <c r="EB34" s="6">
        <v>10.185726546067951</v>
      </c>
      <c r="EC34" s="6">
        <v>11.738349341037051</v>
      </c>
      <c r="ED34" s="6">
        <v>11.239087465564269</v>
      </c>
      <c r="EE34" s="6">
        <v>11.17554053129488</v>
      </c>
      <c r="EF34" s="6">
        <v>11.512178029333819</v>
      </c>
      <c r="EG34" s="6">
        <v>11.120401439514779</v>
      </c>
      <c r="EH34" s="6">
        <v>10.698166815908079</v>
      </c>
      <c r="EI34" s="6">
        <v>10.21703452748566</v>
      </c>
      <c r="EJ34" s="6">
        <v>9.5841816094579606</v>
      </c>
      <c r="EK34" s="6">
        <v>9.3915536957526093</v>
      </c>
      <c r="EL34" s="6">
        <v>9.2500788797879299</v>
      </c>
      <c r="EM34" s="6">
        <v>7.9311033031760996</v>
      </c>
      <c r="EN34" s="6">
        <v>7.7651863829436198</v>
      </c>
      <c r="EO34" s="6">
        <v>7.6083239601117798</v>
      </c>
      <c r="EP34" s="6">
        <v>6.87201051258055</v>
      </c>
      <c r="EQ34" s="6">
        <v>6.6856947441689396</v>
      </c>
      <c r="ER34" s="6">
        <v>6.1740231138782304</v>
      </c>
      <c r="ES34" s="6">
        <v>6.1688569758075698</v>
      </c>
      <c r="ET34" s="6">
        <v>6.0125993046353603</v>
      </c>
      <c r="EU34" s="6" t="s">
        <v>178</v>
      </c>
      <c r="EV34" s="6" t="s">
        <v>178</v>
      </c>
      <c r="EW34" s="6" t="s">
        <v>178</v>
      </c>
      <c r="EX34" s="6" t="s">
        <v>178</v>
      </c>
      <c r="EY34" s="6" t="s">
        <v>178</v>
      </c>
      <c r="EZ34" s="6" t="s">
        <v>178</v>
      </c>
      <c r="FA34" s="6" t="s">
        <v>178</v>
      </c>
      <c r="FB34" s="6" t="s">
        <v>178</v>
      </c>
      <c r="FC34" s="6" t="s">
        <v>178</v>
      </c>
      <c r="FD34" s="6" t="s">
        <v>178</v>
      </c>
      <c r="FE34" s="6" t="s">
        <v>178</v>
      </c>
      <c r="FF34" s="6" t="s">
        <v>178</v>
      </c>
      <c r="FG34" s="6" t="s">
        <v>178</v>
      </c>
      <c r="FH34" s="6">
        <v>13.018931226944639</v>
      </c>
      <c r="FI34" s="6">
        <v>15.125450451347657</v>
      </c>
      <c r="FJ34" s="6">
        <v>14.564228932531988</v>
      </c>
      <c r="FK34" s="6">
        <v>14.415215959620118</v>
      </c>
      <c r="FL34" s="6">
        <v>14.465075434432787</v>
      </c>
      <c r="FM34" s="6">
        <v>14.187344596891634</v>
      </c>
      <c r="FN34" s="6">
        <v>13.635654601103907</v>
      </c>
      <c r="FO34" s="6">
        <v>12.513854046256116</v>
      </c>
      <c r="FP34" s="6">
        <v>11.469772289537236</v>
      </c>
      <c r="FQ34" s="6">
        <v>11.498197276106303</v>
      </c>
      <c r="FR34" s="6">
        <v>11.532269468620768</v>
      </c>
      <c r="FS34" s="6">
        <v>10.026338087054537</v>
      </c>
      <c r="FT34" s="6">
        <v>9.8640211872097083</v>
      </c>
      <c r="FU34" s="6">
        <v>9.7648191841818317</v>
      </c>
      <c r="FV34" s="6">
        <v>8.8550576717827703</v>
      </c>
      <c r="FW34" s="6">
        <v>8.6323521153266611</v>
      </c>
      <c r="FX34" s="6">
        <v>8.0468051610272546</v>
      </c>
      <c r="FY34" s="6">
        <v>8.1687794665599878</v>
      </c>
      <c r="FZ34" s="6">
        <v>7.9733552796922913</v>
      </c>
      <c r="GA34" s="6" t="s">
        <v>178</v>
      </c>
      <c r="GB34" s="6" t="s">
        <v>178</v>
      </c>
      <c r="GC34" s="6" t="s">
        <v>178</v>
      </c>
      <c r="GD34" s="6" t="s">
        <v>178</v>
      </c>
      <c r="GE34" s="6" t="s">
        <v>178</v>
      </c>
      <c r="GF34" s="6" t="s">
        <v>178</v>
      </c>
      <c r="GG34" s="6" t="s">
        <v>178</v>
      </c>
      <c r="GH34" s="6" t="s">
        <v>178</v>
      </c>
      <c r="GI34" s="6" t="s">
        <v>178</v>
      </c>
      <c r="GJ34" s="6" t="s">
        <v>178</v>
      </c>
      <c r="GK34" s="6" t="s">
        <v>178</v>
      </c>
      <c r="GL34" s="6" t="s">
        <v>178</v>
      </c>
      <c r="GM34" s="6" t="s">
        <v>178</v>
      </c>
      <c r="GN34" s="6">
        <v>10.185726546067956</v>
      </c>
      <c r="GO34" s="6">
        <v>11.738349341037052</v>
      </c>
      <c r="GP34" s="6">
        <v>11.23908746556428</v>
      </c>
      <c r="GQ34" s="6">
        <v>11.175540531294889</v>
      </c>
      <c r="GR34" s="6">
        <v>11.512178029333819</v>
      </c>
      <c r="GS34" s="6">
        <v>11.120401439514783</v>
      </c>
      <c r="GT34" s="6">
        <v>10.698166815908088</v>
      </c>
      <c r="GU34" s="6">
        <v>10.217034527485662</v>
      </c>
      <c r="GV34" s="6">
        <v>9.5841816094579624</v>
      </c>
      <c r="GW34" s="6">
        <v>9.39155369575262</v>
      </c>
      <c r="GX34" s="6">
        <v>9.2500788797879299</v>
      </c>
      <c r="GY34" s="6">
        <v>7.931103303176104</v>
      </c>
      <c r="GZ34" s="6">
        <v>7.7651863829436243</v>
      </c>
      <c r="HA34" s="6">
        <v>7.6083239601117869</v>
      </c>
      <c r="HB34" s="6">
        <v>6.8720105125805535</v>
      </c>
      <c r="HC34" s="6">
        <v>6.6856947441689476</v>
      </c>
      <c r="HD34" s="6">
        <v>6.1740231138782367</v>
      </c>
      <c r="HE34" s="6">
        <v>6.1688569758075777</v>
      </c>
      <c r="HF34" s="6">
        <v>6.012599304635363</v>
      </c>
      <c r="HG34" s="6" t="s">
        <v>178</v>
      </c>
      <c r="HH34" s="6" t="s">
        <v>178</v>
      </c>
      <c r="HI34" s="6" t="s">
        <v>178</v>
      </c>
      <c r="HJ34" s="6" t="s">
        <v>178</v>
      </c>
      <c r="HK34" s="6" t="s">
        <v>178</v>
      </c>
      <c r="HL34" s="6" t="s">
        <v>178</v>
      </c>
      <c r="HM34" s="6" t="s">
        <v>178</v>
      </c>
      <c r="HN34" s="6" t="s">
        <v>178</v>
      </c>
      <c r="HO34" s="6" t="s">
        <v>178</v>
      </c>
      <c r="HP34" s="6" t="s">
        <v>178</v>
      </c>
      <c r="HQ34" s="6" t="s">
        <v>178</v>
      </c>
      <c r="HR34" s="6" t="s">
        <v>178</v>
      </c>
      <c r="HS34" s="5">
        <v>636386</v>
      </c>
      <c r="HT34" s="5">
        <v>625021</v>
      </c>
      <c r="HU34" s="5">
        <v>615096</v>
      </c>
      <c r="HV34" s="5">
        <v>605717</v>
      </c>
      <c r="HW34" s="5">
        <v>596686</v>
      </c>
      <c r="HX34" s="5">
        <v>587870</v>
      </c>
      <c r="HY34" s="5">
        <v>580407</v>
      </c>
      <c r="HZ34" s="5">
        <v>574222</v>
      </c>
      <c r="IA34" s="5">
        <v>569948</v>
      </c>
      <c r="IB34" s="5">
        <v>565981</v>
      </c>
      <c r="IC34" s="5">
        <v>560401</v>
      </c>
      <c r="ID34" s="5">
        <v>553548</v>
      </c>
      <c r="IE34" s="5">
        <v>541629</v>
      </c>
      <c r="IF34" s="5">
        <v>526429</v>
      </c>
      <c r="IG34" s="5">
        <v>512289</v>
      </c>
      <c r="IH34" s="5">
        <v>492275</v>
      </c>
      <c r="II34" s="5">
        <v>481380</v>
      </c>
      <c r="IJ34" s="5">
        <v>472228</v>
      </c>
      <c r="IK34" s="5">
        <v>462162</v>
      </c>
      <c r="IL34" s="5">
        <v>452873</v>
      </c>
      <c r="IM34" s="5">
        <v>446173</v>
      </c>
      <c r="IN34" s="5">
        <v>436693</v>
      </c>
      <c r="IO34" s="5">
        <v>427375</v>
      </c>
      <c r="IP34" s="5">
        <v>419789</v>
      </c>
      <c r="IQ34" s="5">
        <v>413207</v>
      </c>
      <c r="IR34" s="5">
        <v>407055</v>
      </c>
      <c r="IS34" s="5">
        <v>401427</v>
      </c>
      <c r="IT34" s="5">
        <v>395471</v>
      </c>
      <c r="IU34" s="5">
        <v>389070</v>
      </c>
      <c r="IV34" s="5">
        <v>381320</v>
      </c>
      <c r="IW34" s="5">
        <v>373769</v>
      </c>
      <c r="IX34" s="5">
        <v>366199</v>
      </c>
      <c r="IY34" s="5">
        <v>739385</v>
      </c>
      <c r="IZ34" s="5">
        <v>726679</v>
      </c>
      <c r="JA34" s="5">
        <v>715592</v>
      </c>
      <c r="JB34" s="5">
        <v>705025</v>
      </c>
      <c r="JC34" s="5">
        <v>694834</v>
      </c>
      <c r="JD34" s="5">
        <v>684671</v>
      </c>
      <c r="JE34" s="5">
        <v>675948</v>
      </c>
      <c r="JF34" s="5">
        <v>668719</v>
      </c>
      <c r="JG34" s="5">
        <v>663433</v>
      </c>
      <c r="JH34" s="5">
        <v>658951</v>
      </c>
      <c r="JI34" s="5">
        <v>653181</v>
      </c>
      <c r="JJ34" s="5">
        <v>646519</v>
      </c>
      <c r="JK34" s="5">
        <v>633567</v>
      </c>
      <c r="JL34" s="5">
        <v>616630</v>
      </c>
      <c r="JM34" s="5">
        <v>600175</v>
      </c>
      <c r="JN34" s="5">
        <v>578096</v>
      </c>
      <c r="JO34" s="5">
        <v>565041</v>
      </c>
      <c r="JP34" s="5">
        <v>553918</v>
      </c>
      <c r="JQ34" s="5">
        <v>541999</v>
      </c>
      <c r="JR34" s="5">
        <v>530696</v>
      </c>
      <c r="JS34" s="5">
        <v>522302</v>
      </c>
      <c r="JT34" s="5">
        <v>510471</v>
      </c>
      <c r="JU34" s="5">
        <v>498710</v>
      </c>
      <c r="JV34" s="5">
        <v>488984</v>
      </c>
      <c r="JW34" s="5">
        <v>480554</v>
      </c>
      <c r="JX34" s="5">
        <v>472817</v>
      </c>
      <c r="JY34" s="5">
        <v>465573</v>
      </c>
      <c r="JZ34" s="5">
        <v>458205</v>
      </c>
      <c r="KA34" s="5">
        <v>450240</v>
      </c>
      <c r="KB34" s="5">
        <v>441110</v>
      </c>
      <c r="KC34" s="5">
        <v>431932</v>
      </c>
      <c r="KD34" s="5">
        <v>422464</v>
      </c>
    </row>
    <row r="35" spans="1:290" x14ac:dyDescent="0.3">
      <c r="A35" s="1" t="s">
        <v>29</v>
      </c>
      <c r="B35" s="2">
        <v>4057083</v>
      </c>
      <c r="C35" s="5">
        <v>15065768</v>
      </c>
      <c r="D35" s="5">
        <v>15938964</v>
      </c>
      <c r="E35" s="5">
        <v>14884781</v>
      </c>
      <c r="F35" s="5">
        <v>15874913</v>
      </c>
      <c r="G35" s="5">
        <v>15000789</v>
      </c>
      <c r="H35" s="5">
        <v>14939840</v>
      </c>
      <c r="I35" s="5">
        <v>15273084</v>
      </c>
      <c r="J35" s="5">
        <v>15666032</v>
      </c>
      <c r="K35" s="5">
        <v>15907355</v>
      </c>
      <c r="L35" s="5">
        <v>15726131</v>
      </c>
      <c r="M35" s="5">
        <v>14625206</v>
      </c>
      <c r="N35" s="5">
        <v>15492548</v>
      </c>
      <c r="O35" s="5">
        <v>16146745</v>
      </c>
      <c r="P35" s="5">
        <v>15768800</v>
      </c>
      <c r="Q35" s="5">
        <v>16811958</v>
      </c>
      <c r="R35" s="5">
        <v>15081590</v>
      </c>
      <c r="S35" s="5">
        <v>15074412</v>
      </c>
      <c r="T35" s="5">
        <v>15957874</v>
      </c>
      <c r="U35" s="5">
        <v>14503497</v>
      </c>
      <c r="V35" s="5">
        <v>13903046</v>
      </c>
      <c r="W35" s="5">
        <v>14064096</v>
      </c>
      <c r="X35" s="5">
        <v>13751782</v>
      </c>
      <c r="Y35" s="5">
        <v>12898365</v>
      </c>
      <c r="Z35" s="5">
        <v>12948602</v>
      </c>
      <c r="AA35" s="5">
        <v>13006210</v>
      </c>
      <c r="AB35" s="5">
        <v>12169417</v>
      </c>
      <c r="AC35" s="5">
        <v>12032342</v>
      </c>
      <c r="AD35" s="5">
        <v>11309007</v>
      </c>
      <c r="AE35" s="5">
        <v>12221577</v>
      </c>
      <c r="AF35" s="5">
        <v>11513261</v>
      </c>
      <c r="AG35" s="5">
        <v>11523820</v>
      </c>
      <c r="AH35" s="5">
        <v>11723406</v>
      </c>
      <c r="AI35" s="5">
        <v>42072635</v>
      </c>
      <c r="AJ35" s="5">
        <v>43789344</v>
      </c>
      <c r="AK35" s="5">
        <v>42322880</v>
      </c>
      <c r="AL35" s="5">
        <v>43664588</v>
      </c>
      <c r="AM35" s="5">
        <v>42173283</v>
      </c>
      <c r="AN35" s="5">
        <v>42200819</v>
      </c>
      <c r="AO35" s="5">
        <v>42514994</v>
      </c>
      <c r="AP35" s="5">
        <v>42772684</v>
      </c>
      <c r="AQ35" s="5">
        <v>42760234</v>
      </c>
      <c r="AR35" s="5">
        <v>42831209</v>
      </c>
      <c r="AS35" s="5">
        <v>43126702</v>
      </c>
      <c r="AT35" s="5">
        <v>47891809</v>
      </c>
      <c r="AU35" s="5">
        <v>49214506</v>
      </c>
      <c r="AV35" s="5">
        <v>47353823</v>
      </c>
      <c r="AW35" s="5">
        <v>45137017</v>
      </c>
      <c r="AX35" s="5">
        <v>40378836</v>
      </c>
      <c r="AY35" s="5">
        <v>43671787</v>
      </c>
      <c r="AZ35" s="5">
        <v>48345861</v>
      </c>
      <c r="BA35" s="5">
        <v>48089315</v>
      </c>
      <c r="BB35" s="5">
        <v>50131010</v>
      </c>
      <c r="BC35" s="5">
        <v>49822240</v>
      </c>
      <c r="BD35" s="5">
        <v>47905201</v>
      </c>
      <c r="BE35" s="5">
        <v>45822259</v>
      </c>
      <c r="BF35" s="5">
        <v>45327646</v>
      </c>
      <c r="BG35" s="5">
        <v>44926064</v>
      </c>
      <c r="BH35" s="5">
        <v>43211456</v>
      </c>
      <c r="BI35" s="5">
        <v>41716211</v>
      </c>
      <c r="BJ35" s="5">
        <v>39307330</v>
      </c>
      <c r="BK35" s="5">
        <v>40134957</v>
      </c>
      <c r="BL35" s="5">
        <v>39673769</v>
      </c>
      <c r="BM35" s="5">
        <v>39594170</v>
      </c>
      <c r="BN35" s="5">
        <v>39947548</v>
      </c>
      <c r="BO35" s="5">
        <v>45118244</v>
      </c>
      <c r="BP35" s="5">
        <v>46593146</v>
      </c>
      <c r="BQ35" s="5">
        <v>44946216</v>
      </c>
      <c r="BR35" s="5">
        <v>45998164</v>
      </c>
      <c r="BS35" s="5">
        <v>46281765</v>
      </c>
      <c r="BT35" s="5">
        <v>46076577</v>
      </c>
      <c r="BU35" s="5">
        <v>47062371</v>
      </c>
      <c r="BV35" s="5">
        <v>45570243</v>
      </c>
      <c r="BW35" s="5">
        <v>49072652</v>
      </c>
      <c r="BX35" s="5">
        <v>50577320</v>
      </c>
      <c r="BY35" s="5">
        <v>51132499</v>
      </c>
      <c r="BZ35" s="5">
        <v>54299237</v>
      </c>
      <c r="CA35" s="5">
        <v>55704127</v>
      </c>
      <c r="CB35" s="5">
        <v>53421425</v>
      </c>
      <c r="CC35" s="5">
        <v>52108904</v>
      </c>
      <c r="CD35" s="5">
        <v>48947981</v>
      </c>
      <c r="CE35" s="5">
        <v>49271444</v>
      </c>
      <c r="CF35" s="5">
        <v>54474313</v>
      </c>
      <c r="CG35" s="5">
        <v>52054390</v>
      </c>
      <c r="CH35" s="5">
        <v>54999865</v>
      </c>
      <c r="CI35" s="5">
        <v>55524472</v>
      </c>
      <c r="CJ35" s="5">
        <v>54912598</v>
      </c>
      <c r="CK35" s="5">
        <v>50642290</v>
      </c>
      <c r="CL35" s="5">
        <v>48452760</v>
      </c>
      <c r="CM35" s="5">
        <v>48941703</v>
      </c>
      <c r="CN35" s="5">
        <v>46131511</v>
      </c>
      <c r="CO35" s="5">
        <v>46575915</v>
      </c>
      <c r="CP35" s="5">
        <v>43831638</v>
      </c>
      <c r="CQ35" s="5">
        <v>46609992</v>
      </c>
      <c r="CR35" s="5">
        <v>40595715</v>
      </c>
      <c r="CS35" s="5">
        <v>40585276</v>
      </c>
      <c r="CT35" s="5">
        <v>40958448</v>
      </c>
      <c r="CU35" s="6">
        <v>16.1086378072462</v>
      </c>
      <c r="CV35" s="6">
        <v>15.62625750587279</v>
      </c>
      <c r="CW35" s="6">
        <v>15.51666580560345</v>
      </c>
      <c r="CX35" s="6">
        <v>15.60463354980276</v>
      </c>
      <c r="CY35" s="6">
        <v>14.546627808800819</v>
      </c>
      <c r="CZ35" s="6">
        <v>14.58257772801422</v>
      </c>
      <c r="DA35" s="6">
        <v>15.39177025412811</v>
      </c>
      <c r="DB35" s="6">
        <v>15.02672789127457</v>
      </c>
      <c r="DC35" s="6">
        <v>13.71876016433677</v>
      </c>
      <c r="DD35" s="6">
        <v>12.571184864223749</v>
      </c>
      <c r="DE35" s="6">
        <v>11.991188363432279</v>
      </c>
      <c r="DF35" s="6">
        <v>10.77583235501352</v>
      </c>
      <c r="DG35" s="6">
        <v>10.406704261447119</v>
      </c>
      <c r="DH35" s="6">
        <v>10.20659783877022</v>
      </c>
      <c r="DI35" s="6">
        <v>8.6373817969328694</v>
      </c>
      <c r="DJ35" s="6">
        <v>8.5521287874819496</v>
      </c>
      <c r="DK35" s="6">
        <v>8.6208005990548706</v>
      </c>
      <c r="DL35" s="6">
        <v>8.5884623478039703</v>
      </c>
      <c r="DM35" s="6">
        <v>8.6642690380119998</v>
      </c>
      <c r="DN35" s="6">
        <v>9.0968914294033105</v>
      </c>
      <c r="DO35" s="6" t="s">
        <v>178</v>
      </c>
      <c r="DP35" s="6" t="s">
        <v>178</v>
      </c>
      <c r="DQ35" s="6" t="s">
        <v>178</v>
      </c>
      <c r="DR35" s="6" t="s">
        <v>178</v>
      </c>
      <c r="DS35" s="6" t="s">
        <v>178</v>
      </c>
      <c r="DT35" s="6" t="s">
        <v>178</v>
      </c>
      <c r="DU35" s="6" t="s">
        <v>178</v>
      </c>
      <c r="DV35" s="6" t="s">
        <v>178</v>
      </c>
      <c r="DW35" s="6" t="s">
        <v>178</v>
      </c>
      <c r="DX35" s="6" t="s">
        <v>178</v>
      </c>
      <c r="DY35" s="6" t="s">
        <v>178</v>
      </c>
      <c r="DZ35" s="6" t="s">
        <v>178</v>
      </c>
      <c r="EA35" s="6">
        <v>11.736773238150009</v>
      </c>
      <c r="EB35" s="6">
        <v>11.47179124695918</v>
      </c>
      <c r="EC35" s="6">
        <v>11.31009179784731</v>
      </c>
      <c r="ED35" s="6">
        <v>11.256618723616601</v>
      </c>
      <c r="EE35" s="6">
        <v>10.81228853667864</v>
      </c>
      <c r="EF35" s="6">
        <v>11.22343896105482</v>
      </c>
      <c r="EG35" s="6">
        <v>11.92841546021897</v>
      </c>
      <c r="EH35" s="6">
        <v>11.913811906538569</v>
      </c>
      <c r="EI35" s="6">
        <v>10.85792975685294</v>
      </c>
      <c r="EJ35" s="6">
        <v>9.8009985000095003</v>
      </c>
      <c r="EK35" s="6">
        <v>9.4932747897714602</v>
      </c>
      <c r="EL35" s="6">
        <v>8.8424166351380098</v>
      </c>
      <c r="EM35" s="6">
        <v>8.4758793200892804</v>
      </c>
      <c r="EN35" s="6">
        <v>8.3635811575101702</v>
      </c>
      <c r="EO35" s="6">
        <v>7.5374935772035299</v>
      </c>
      <c r="EP35" s="6">
        <v>7.1696572172608501</v>
      </c>
      <c r="EQ35" s="6">
        <v>7.3111778091425403</v>
      </c>
      <c r="ER35" s="6">
        <v>7.2260580900606897</v>
      </c>
      <c r="ES35" s="6">
        <v>7.3009669611638204</v>
      </c>
      <c r="ET35" s="6">
        <v>7.6472885744771499</v>
      </c>
      <c r="EU35" s="6" t="s">
        <v>178</v>
      </c>
      <c r="EV35" s="6" t="s">
        <v>178</v>
      </c>
      <c r="EW35" s="6" t="s">
        <v>178</v>
      </c>
      <c r="EX35" s="6" t="s">
        <v>178</v>
      </c>
      <c r="EY35" s="6" t="s">
        <v>178</v>
      </c>
      <c r="EZ35" s="6" t="s">
        <v>178</v>
      </c>
      <c r="FA35" s="6" t="s">
        <v>178</v>
      </c>
      <c r="FB35" s="6" t="s">
        <v>178</v>
      </c>
      <c r="FC35" s="6" t="s">
        <v>178</v>
      </c>
      <c r="FD35" s="6" t="s">
        <v>178</v>
      </c>
      <c r="FE35" s="6" t="s">
        <v>178</v>
      </c>
      <c r="FF35" s="6" t="s">
        <v>178</v>
      </c>
      <c r="FG35" s="6" t="s">
        <v>178</v>
      </c>
      <c r="FH35" s="6">
        <v>15.626061081847174</v>
      </c>
      <c r="FI35" s="6">
        <v>15.51645165035144</v>
      </c>
      <c r="FJ35" s="6">
        <v>15.60440535066639</v>
      </c>
      <c r="FK35" s="6">
        <v>14.546350008676388</v>
      </c>
      <c r="FL35" s="6">
        <v>14.582280325487572</v>
      </c>
      <c r="FM35" s="6">
        <v>15.3914592494811</v>
      </c>
      <c r="FN35" s="6">
        <v>15.026323511135942</v>
      </c>
      <c r="FO35" s="6">
        <v>13.718334803330032</v>
      </c>
      <c r="FP35" s="6">
        <v>12.570756540529102</v>
      </c>
      <c r="FQ35" s="6">
        <v>11.991072278361782</v>
      </c>
      <c r="FR35" s="6">
        <v>10.775705490173703</v>
      </c>
      <c r="FS35" s="6">
        <v>10.406538635157265</v>
      </c>
      <c r="FT35" s="6">
        <v>10.206321669942273</v>
      </c>
      <c r="FU35" s="6">
        <v>8.6369212818333398</v>
      </c>
      <c r="FV35" s="6">
        <v>8.5516797303000924</v>
      </c>
      <c r="FW35" s="6">
        <v>8.6208005990548759</v>
      </c>
      <c r="FX35" s="6">
        <v>8.5884623478039739</v>
      </c>
      <c r="FY35" s="6">
        <v>8.6642690380120051</v>
      </c>
      <c r="FZ35" s="6">
        <v>9.0968914294033123</v>
      </c>
      <c r="GA35" s="6" t="s">
        <v>178</v>
      </c>
      <c r="GB35" s="6" t="s">
        <v>178</v>
      </c>
      <c r="GC35" s="6" t="s">
        <v>178</v>
      </c>
      <c r="GD35" s="6" t="s">
        <v>178</v>
      </c>
      <c r="GE35" s="6" t="s">
        <v>178</v>
      </c>
      <c r="GF35" s="6" t="s">
        <v>178</v>
      </c>
      <c r="GG35" s="6" t="s">
        <v>178</v>
      </c>
      <c r="GH35" s="6" t="s">
        <v>178</v>
      </c>
      <c r="GI35" s="6" t="s">
        <v>178</v>
      </c>
      <c r="GJ35" s="6" t="s">
        <v>178</v>
      </c>
      <c r="GK35" s="6" t="s">
        <v>178</v>
      </c>
      <c r="GL35" s="6" t="s">
        <v>178</v>
      </c>
      <c r="GM35" s="6">
        <v>11.736773238150011</v>
      </c>
      <c r="GN35" s="6">
        <v>10.496490565901084</v>
      </c>
      <c r="GO35" s="6">
        <v>10.300846755456863</v>
      </c>
      <c r="GP35" s="6">
        <v>10.245666352494368</v>
      </c>
      <c r="GQ35" s="6">
        <v>9.790295990526813</v>
      </c>
      <c r="GR35" s="6">
        <v>10.215576623330712</v>
      </c>
      <c r="GS35" s="6">
        <v>10.827698479319048</v>
      </c>
      <c r="GT35" s="6">
        <v>10.810253496018627</v>
      </c>
      <c r="GU35" s="6">
        <v>9.8419469561353861</v>
      </c>
      <c r="GV35" s="6">
        <v>8.9924565578233651</v>
      </c>
      <c r="GW35" s="6">
        <v>9.2060980307991489</v>
      </c>
      <c r="GX35" s="6">
        <v>8.6493740233445049</v>
      </c>
      <c r="GY35" s="6">
        <v>8.1938607262694703</v>
      </c>
      <c r="GZ35" s="6">
        <v>7.9332740204019974</v>
      </c>
      <c r="HA35" s="6">
        <v>6.7561258987658102</v>
      </c>
      <c r="HB35" s="6">
        <v>6.1022924701628156</v>
      </c>
      <c r="HC35" s="6">
        <v>6.3359929654093312</v>
      </c>
      <c r="HD35" s="6">
        <v>7.2260580900606985</v>
      </c>
      <c r="HE35" s="6">
        <v>7.3009669611638257</v>
      </c>
      <c r="HF35" s="6">
        <v>7.6472885744771553</v>
      </c>
      <c r="HG35" s="6" t="s">
        <v>178</v>
      </c>
      <c r="HH35" s="6" t="s">
        <v>178</v>
      </c>
      <c r="HI35" s="6" t="s">
        <v>178</v>
      </c>
      <c r="HJ35" s="6" t="s">
        <v>178</v>
      </c>
      <c r="HK35" s="6" t="s">
        <v>178</v>
      </c>
      <c r="HL35" s="6" t="s">
        <v>178</v>
      </c>
      <c r="HM35" s="6" t="s">
        <v>178</v>
      </c>
      <c r="HN35" s="6" t="s">
        <v>178</v>
      </c>
      <c r="HO35" s="6" t="s">
        <v>178</v>
      </c>
      <c r="HP35" s="6" t="s">
        <v>178</v>
      </c>
      <c r="HQ35" s="6" t="s">
        <v>178</v>
      </c>
      <c r="HR35" s="6" t="s">
        <v>178</v>
      </c>
      <c r="HS35" s="5">
        <v>2003510</v>
      </c>
      <c r="HT35" s="5">
        <v>1991840</v>
      </c>
      <c r="HU35" s="5">
        <v>1978247</v>
      </c>
      <c r="HV35" s="5">
        <v>1966635</v>
      </c>
      <c r="HW35" s="5">
        <v>1953736</v>
      </c>
      <c r="HX35" s="5">
        <v>1943879</v>
      </c>
      <c r="HY35" s="5">
        <v>1935087</v>
      </c>
      <c r="HZ35" s="5">
        <v>1925908</v>
      </c>
      <c r="IA35" s="5">
        <v>1922760</v>
      </c>
      <c r="IB35" s="5">
        <v>1922753</v>
      </c>
      <c r="IC35" s="5">
        <v>1932344</v>
      </c>
      <c r="ID35" s="5">
        <v>1950805</v>
      </c>
      <c r="IE35" s="5">
        <v>1967223</v>
      </c>
      <c r="IF35" s="5">
        <v>1976982</v>
      </c>
      <c r="IG35" s="5">
        <v>1977013</v>
      </c>
      <c r="IH35" s="5">
        <v>1966973</v>
      </c>
      <c r="II35" s="5">
        <v>1952000</v>
      </c>
      <c r="IJ35" s="5">
        <v>1945275</v>
      </c>
      <c r="IK35" s="5">
        <v>1930478</v>
      </c>
      <c r="IL35" s="5">
        <v>1913436</v>
      </c>
      <c r="IM35" s="5">
        <v>1893736</v>
      </c>
      <c r="IN35" s="5">
        <v>1878556</v>
      </c>
      <c r="IO35" s="5">
        <v>1859432</v>
      </c>
      <c r="IP35" s="5">
        <v>1835944</v>
      </c>
      <c r="IQ35" s="5">
        <v>1815372</v>
      </c>
      <c r="IR35" s="5">
        <v>1796781</v>
      </c>
      <c r="IS35" s="5">
        <v>1783287</v>
      </c>
      <c r="IT35" s="5">
        <v>1774085</v>
      </c>
      <c r="IU35" s="5">
        <v>1763738</v>
      </c>
      <c r="IV35" s="5">
        <v>1749062</v>
      </c>
      <c r="IW35" s="5">
        <v>1728348</v>
      </c>
      <c r="IX35" s="5">
        <v>1707466</v>
      </c>
      <c r="IY35" s="5">
        <v>2208925</v>
      </c>
      <c r="IZ35" s="5">
        <v>2196473</v>
      </c>
      <c r="JA35" s="5">
        <v>2181941</v>
      </c>
      <c r="JB35" s="5">
        <v>2169416</v>
      </c>
      <c r="JC35" s="5">
        <v>2154874</v>
      </c>
      <c r="JD35" s="5">
        <v>2143851</v>
      </c>
      <c r="JE35" s="5">
        <v>2134161</v>
      </c>
      <c r="JF35" s="5">
        <v>2124244</v>
      </c>
      <c r="JG35" s="5">
        <v>2120262</v>
      </c>
      <c r="JH35" s="5">
        <v>2119747</v>
      </c>
      <c r="JI35" s="5">
        <v>2133001</v>
      </c>
      <c r="JJ35" s="5">
        <v>2150421</v>
      </c>
      <c r="JK35" s="5">
        <v>2163360</v>
      </c>
      <c r="JL35" s="5">
        <v>2168454</v>
      </c>
      <c r="JM35" s="5">
        <v>2158201</v>
      </c>
      <c r="JN35" s="5">
        <v>2146636</v>
      </c>
      <c r="JO35" s="5">
        <v>2136357</v>
      </c>
      <c r="JP35" s="5">
        <v>2132404</v>
      </c>
      <c r="JQ35" s="5">
        <v>2117948</v>
      </c>
      <c r="JR35" s="5">
        <v>2101124</v>
      </c>
      <c r="JS35" s="5">
        <v>2078607</v>
      </c>
      <c r="JT35" s="5">
        <v>2061667</v>
      </c>
      <c r="JU35" s="5">
        <v>2039495</v>
      </c>
      <c r="JV35" s="5">
        <v>2013608</v>
      </c>
      <c r="JW35" s="5">
        <v>1991488</v>
      </c>
      <c r="JX35" s="5">
        <v>1971111</v>
      </c>
      <c r="JY35" s="5">
        <v>1955978</v>
      </c>
      <c r="JZ35" s="5">
        <v>1945624</v>
      </c>
      <c r="KA35" s="5">
        <v>1934119</v>
      </c>
      <c r="KB35" s="5">
        <v>1917648</v>
      </c>
      <c r="KC35" s="5">
        <v>1893685</v>
      </c>
      <c r="KD35" s="5">
        <v>1869061</v>
      </c>
    </row>
    <row r="36" spans="1:290" x14ac:dyDescent="0.3">
      <c r="A36" s="1" t="s">
        <v>30</v>
      </c>
      <c r="B36" s="2">
        <v>4004320</v>
      </c>
      <c r="C36" s="5">
        <v>28724810</v>
      </c>
      <c r="D36" s="5">
        <v>29557841</v>
      </c>
      <c r="E36" s="5">
        <v>26717072</v>
      </c>
      <c r="F36" s="5">
        <v>28380458</v>
      </c>
      <c r="G36" s="5">
        <v>27618726</v>
      </c>
      <c r="H36" s="5">
        <v>27865981</v>
      </c>
      <c r="I36" s="5">
        <v>26915110</v>
      </c>
      <c r="J36" s="5">
        <v>26367603</v>
      </c>
      <c r="K36" s="5">
        <v>27835829</v>
      </c>
      <c r="L36" s="5">
        <v>30374862</v>
      </c>
      <c r="M36" s="5">
        <v>27583498</v>
      </c>
      <c r="N36" s="5">
        <v>27370072</v>
      </c>
      <c r="O36" s="5">
        <v>27426860</v>
      </c>
      <c r="P36" s="5">
        <v>25729097</v>
      </c>
      <c r="Q36" s="5">
        <v>26148820</v>
      </c>
      <c r="R36" s="5">
        <v>25094202</v>
      </c>
      <c r="S36" s="5">
        <v>24078658</v>
      </c>
      <c r="T36" s="5">
        <v>24685433</v>
      </c>
      <c r="U36" s="5">
        <v>22713966</v>
      </c>
      <c r="V36" s="5">
        <v>23302240</v>
      </c>
      <c r="W36" s="5">
        <v>22032753</v>
      </c>
      <c r="X36" s="5">
        <v>21620683</v>
      </c>
      <c r="Y36" s="5">
        <v>20114160</v>
      </c>
      <c r="Z36" s="5">
        <v>20944969</v>
      </c>
      <c r="AA36" s="5">
        <v>20027293</v>
      </c>
      <c r="AB36" s="5">
        <v>18788622</v>
      </c>
      <c r="AC36" s="5">
        <v>19476309</v>
      </c>
      <c r="AD36" s="5">
        <v>17827792</v>
      </c>
      <c r="AE36" s="5">
        <v>17918354</v>
      </c>
      <c r="AF36" s="5">
        <v>17220681</v>
      </c>
      <c r="AG36" s="5">
        <v>16895409</v>
      </c>
      <c r="AH36" s="5">
        <v>16743966</v>
      </c>
      <c r="AI36" s="5">
        <v>79894279</v>
      </c>
      <c r="AJ36" s="5">
        <v>81033245</v>
      </c>
      <c r="AK36" s="5">
        <v>77435296</v>
      </c>
      <c r="AL36" s="5">
        <v>79462909</v>
      </c>
      <c r="AM36" s="5">
        <v>78943228</v>
      </c>
      <c r="AN36" s="5">
        <v>77953405</v>
      </c>
      <c r="AO36" s="5">
        <v>75867871</v>
      </c>
      <c r="AP36" s="5">
        <v>75231515</v>
      </c>
      <c r="AQ36" s="5">
        <v>76216475</v>
      </c>
      <c r="AR36" s="5">
        <v>79553460</v>
      </c>
      <c r="AS36" s="5">
        <v>74443058</v>
      </c>
      <c r="AT36" s="5">
        <v>77246972</v>
      </c>
      <c r="AU36" s="5">
        <v>79000660</v>
      </c>
      <c r="AV36" s="5">
        <v>76604365</v>
      </c>
      <c r="AW36" s="5">
        <v>77413429</v>
      </c>
      <c r="AX36" s="5">
        <v>75774994</v>
      </c>
      <c r="AY36" s="5">
        <v>73763185</v>
      </c>
      <c r="AZ36" s="5">
        <v>75362410</v>
      </c>
      <c r="BA36" s="5">
        <v>72976962</v>
      </c>
      <c r="BB36" s="5">
        <v>76385729</v>
      </c>
      <c r="BC36" s="5">
        <v>74109763</v>
      </c>
      <c r="BD36" s="5">
        <v>73357642</v>
      </c>
      <c r="BE36" s="5">
        <v>70254809</v>
      </c>
      <c r="BF36" s="5">
        <v>70023116</v>
      </c>
      <c r="BG36" s="5">
        <v>68643968</v>
      </c>
      <c r="BH36" s="5">
        <v>65612937</v>
      </c>
      <c r="BI36" s="5">
        <v>64938453</v>
      </c>
      <c r="BJ36" s="5">
        <v>60935188</v>
      </c>
      <c r="BK36" s="5">
        <v>59989549</v>
      </c>
      <c r="BL36" s="5">
        <v>58359308</v>
      </c>
      <c r="BM36" s="5">
        <v>57239028</v>
      </c>
      <c r="BN36" s="5">
        <v>55728210</v>
      </c>
      <c r="BO36" s="5">
        <v>89920778</v>
      </c>
      <c r="BP36" s="5">
        <v>92280213</v>
      </c>
      <c r="BQ36" s="5">
        <v>87306564</v>
      </c>
      <c r="BR36" s="5">
        <v>88544715</v>
      </c>
      <c r="BS36" s="5">
        <v>87375571</v>
      </c>
      <c r="BT36" s="5">
        <v>87645520</v>
      </c>
      <c r="BU36" s="5">
        <v>85789697</v>
      </c>
      <c r="BV36" s="5">
        <v>81361881</v>
      </c>
      <c r="BW36" s="5">
        <v>82127428</v>
      </c>
      <c r="BX36" s="5">
        <v>85443031</v>
      </c>
      <c r="BY36" s="5">
        <v>79829687</v>
      </c>
      <c r="BZ36" s="5">
        <v>85476081</v>
      </c>
      <c r="CA36" s="5">
        <v>86603699</v>
      </c>
      <c r="CB36" s="5">
        <v>82652168</v>
      </c>
      <c r="CC36" s="5">
        <v>85276919</v>
      </c>
      <c r="CD36" s="5">
        <v>82708269</v>
      </c>
      <c r="CE36" s="5">
        <v>82828429</v>
      </c>
      <c r="CF36" s="5">
        <v>83782666</v>
      </c>
      <c r="CG36" s="5">
        <v>79684691</v>
      </c>
      <c r="CH36" s="5">
        <v>84766559</v>
      </c>
      <c r="CI36" s="5">
        <v>81547672</v>
      </c>
      <c r="CJ36" s="5">
        <v>82011091</v>
      </c>
      <c r="CK36" s="5">
        <v>77541337</v>
      </c>
      <c r="CL36" s="5">
        <v>76851957</v>
      </c>
      <c r="CM36" s="5">
        <v>76737181</v>
      </c>
      <c r="CN36" s="5">
        <v>75562887</v>
      </c>
      <c r="CO36" s="5">
        <v>76057599</v>
      </c>
      <c r="CP36" s="5">
        <v>71041794</v>
      </c>
      <c r="CQ36" s="5">
        <v>69906922</v>
      </c>
      <c r="CR36" s="5">
        <v>67521352</v>
      </c>
      <c r="CS36" s="5">
        <v>66628153</v>
      </c>
      <c r="CT36" s="5">
        <v>66197778</v>
      </c>
      <c r="CU36" s="6">
        <v>10.623565482243389</v>
      </c>
      <c r="CV36" s="6">
        <v>10.30314764870681</v>
      </c>
      <c r="CW36" s="6">
        <v>10.26975148063562</v>
      </c>
      <c r="CX36" s="6">
        <v>10.55894944041772</v>
      </c>
      <c r="CY36" s="6">
        <v>10.73212428408174</v>
      </c>
      <c r="CZ36" s="6">
        <v>10.55522672402043</v>
      </c>
      <c r="DA36" s="6">
        <v>10.05081415410028</v>
      </c>
      <c r="DB36" s="6">
        <v>10.13072746885638</v>
      </c>
      <c r="DC36" s="6">
        <v>9.1342459796777007</v>
      </c>
      <c r="DD36" s="6">
        <v>8.8634312149302907</v>
      </c>
      <c r="DE36" s="6">
        <v>8.3412474849094504</v>
      </c>
      <c r="DF36" s="6">
        <v>8.1427334206501101</v>
      </c>
      <c r="DG36" s="6">
        <v>8.0731297713263501</v>
      </c>
      <c r="DH36" s="6">
        <v>7.8134767030494601</v>
      </c>
      <c r="DI36" s="6">
        <v>7.6200264486122098</v>
      </c>
      <c r="DJ36" s="6">
        <v>7.5084435839003696</v>
      </c>
      <c r="DK36" s="6">
        <v>7.4169831225643801</v>
      </c>
      <c r="DL36" s="6">
        <v>7.32333518314221</v>
      </c>
      <c r="DM36" s="6">
        <v>7.3395901006455597</v>
      </c>
      <c r="DN36" s="6">
        <v>7.2410077314455599</v>
      </c>
      <c r="DO36" s="6" t="s">
        <v>178</v>
      </c>
      <c r="DP36" s="6" t="s">
        <v>178</v>
      </c>
      <c r="DQ36" s="6" t="s">
        <v>178</v>
      </c>
      <c r="DR36" s="6" t="s">
        <v>178</v>
      </c>
      <c r="DS36" s="6" t="s">
        <v>178</v>
      </c>
      <c r="DT36" s="6" t="s">
        <v>178</v>
      </c>
      <c r="DU36" s="6" t="s">
        <v>178</v>
      </c>
      <c r="DV36" s="6" t="s">
        <v>178</v>
      </c>
      <c r="DW36" s="6" t="s">
        <v>178</v>
      </c>
      <c r="DX36" s="6" t="s">
        <v>178</v>
      </c>
      <c r="DY36" s="6" t="s">
        <v>178</v>
      </c>
      <c r="DZ36" s="6" t="s">
        <v>178</v>
      </c>
      <c r="EA36" s="6">
        <v>8.3726282829337499</v>
      </c>
      <c r="EB36" s="6">
        <v>8.1692557172059406</v>
      </c>
      <c r="EC36" s="6">
        <v>8.0455313297956508</v>
      </c>
      <c r="ED36" s="6">
        <v>8.2978286133471393</v>
      </c>
      <c r="EE36" s="6">
        <v>8.3814599017917004</v>
      </c>
      <c r="EF36" s="6">
        <v>8.3469734259844</v>
      </c>
      <c r="EG36" s="6">
        <v>8.0712677438912106</v>
      </c>
      <c r="EH36" s="6">
        <v>8.0993969083302293</v>
      </c>
      <c r="EI36" s="6">
        <v>7.3442520137542404</v>
      </c>
      <c r="EJ36" s="6">
        <v>7.2649875945056301</v>
      </c>
      <c r="EK36" s="6">
        <v>6.93159730219572</v>
      </c>
      <c r="EL36" s="6">
        <v>6.5930092379543304</v>
      </c>
      <c r="EM36" s="6">
        <v>6.5262107484084702</v>
      </c>
      <c r="EN36" s="6">
        <v>6.2382816728300199</v>
      </c>
      <c r="EO36" s="6">
        <v>6.0646260741143498</v>
      </c>
      <c r="EP36" s="6">
        <v>5.9419272273383399</v>
      </c>
      <c r="EQ36" s="6">
        <v>5.8764178905777902</v>
      </c>
      <c r="ER36" s="6">
        <v>5.7657247363964199</v>
      </c>
      <c r="ES36" s="6">
        <v>5.6987874378932402</v>
      </c>
      <c r="ET36" s="6">
        <v>5.5802399948293999</v>
      </c>
      <c r="EU36" s="6" t="s">
        <v>178</v>
      </c>
      <c r="EV36" s="6" t="s">
        <v>178</v>
      </c>
      <c r="EW36" s="6" t="s">
        <v>178</v>
      </c>
      <c r="EX36" s="6" t="s">
        <v>178</v>
      </c>
      <c r="EY36" s="6" t="s">
        <v>178</v>
      </c>
      <c r="EZ36" s="6" t="s">
        <v>178</v>
      </c>
      <c r="FA36" s="6" t="s">
        <v>178</v>
      </c>
      <c r="FB36" s="6" t="s">
        <v>178</v>
      </c>
      <c r="FC36" s="6" t="s">
        <v>178</v>
      </c>
      <c r="FD36" s="6" t="s">
        <v>178</v>
      </c>
      <c r="FE36" s="6" t="s">
        <v>178</v>
      </c>
      <c r="FF36" s="6" t="s">
        <v>178</v>
      </c>
      <c r="FG36" s="6" t="s">
        <v>178</v>
      </c>
      <c r="FH36" s="6">
        <v>10.303147648706819</v>
      </c>
      <c r="FI36" s="6">
        <v>10.269751480635623</v>
      </c>
      <c r="FJ36" s="6">
        <v>10.558949440417729</v>
      </c>
      <c r="FK36" s="6">
        <v>10.732124284081749</v>
      </c>
      <c r="FL36" s="6">
        <v>10.555226724020438</v>
      </c>
      <c r="FM36" s="6">
        <v>10.050814154100289</v>
      </c>
      <c r="FN36" s="6">
        <v>10.130727468856383</v>
      </c>
      <c r="FO36" s="6">
        <v>9.1342459796777025</v>
      </c>
      <c r="FP36" s="6">
        <v>8.8634312149302925</v>
      </c>
      <c r="FQ36" s="6">
        <v>8.3412474849094558</v>
      </c>
      <c r="FR36" s="6">
        <v>8.1427334206501172</v>
      </c>
      <c r="FS36" s="6">
        <v>8.0731297713263572</v>
      </c>
      <c r="FT36" s="6">
        <v>7.813476703049469</v>
      </c>
      <c r="FU36" s="6">
        <v>7.6200264486122125</v>
      </c>
      <c r="FV36" s="6">
        <v>7.5084435839003758</v>
      </c>
      <c r="FW36" s="6">
        <v>7.416983122564389</v>
      </c>
      <c r="FX36" s="6">
        <v>7.3233351831422189</v>
      </c>
      <c r="FY36" s="6">
        <v>7.3395901006455677</v>
      </c>
      <c r="FZ36" s="6">
        <v>7.2410077314455599</v>
      </c>
      <c r="GA36" s="6" t="s">
        <v>178</v>
      </c>
      <c r="GB36" s="6" t="s">
        <v>178</v>
      </c>
      <c r="GC36" s="6" t="s">
        <v>178</v>
      </c>
      <c r="GD36" s="6" t="s">
        <v>178</v>
      </c>
      <c r="GE36" s="6" t="s">
        <v>178</v>
      </c>
      <c r="GF36" s="6" t="s">
        <v>178</v>
      </c>
      <c r="GG36" s="6" t="s">
        <v>178</v>
      </c>
      <c r="GH36" s="6" t="s">
        <v>178</v>
      </c>
      <c r="GI36" s="6" t="s">
        <v>178</v>
      </c>
      <c r="GJ36" s="6" t="s">
        <v>178</v>
      </c>
      <c r="GK36" s="6" t="s">
        <v>178</v>
      </c>
      <c r="GL36" s="6" t="s">
        <v>178</v>
      </c>
      <c r="GM36" s="6">
        <v>8.3726282829337499</v>
      </c>
      <c r="GN36" s="6">
        <v>8.1692557172059441</v>
      </c>
      <c r="GO36" s="6">
        <v>8.0455313297956526</v>
      </c>
      <c r="GP36" s="6">
        <v>8.2978286133471411</v>
      </c>
      <c r="GQ36" s="6">
        <v>8.3814599017917022</v>
      </c>
      <c r="GR36" s="6">
        <v>8.3469734259844071</v>
      </c>
      <c r="GS36" s="6">
        <v>8.0712677438912177</v>
      </c>
      <c r="GT36" s="6">
        <v>8.0993969083302382</v>
      </c>
      <c r="GU36" s="6">
        <v>7.344252013754244</v>
      </c>
      <c r="GV36" s="6">
        <v>7.2649875945056319</v>
      </c>
      <c r="GW36" s="6">
        <v>6.9315973021957262</v>
      </c>
      <c r="GX36" s="6">
        <v>6.5930092379543366</v>
      </c>
      <c r="GY36" s="6">
        <v>6.5262107484084755</v>
      </c>
      <c r="GZ36" s="6">
        <v>6.2382816728300234</v>
      </c>
      <c r="HA36" s="6">
        <v>6.0646260741143507</v>
      </c>
      <c r="HB36" s="6">
        <v>5.9419272273383488</v>
      </c>
      <c r="HC36" s="6">
        <v>5.8764178905778</v>
      </c>
      <c r="HD36" s="6">
        <v>5.765724736396427</v>
      </c>
      <c r="HE36" s="6">
        <v>5.6987874378932428</v>
      </c>
      <c r="HF36" s="6">
        <v>5.5802399948294008</v>
      </c>
      <c r="HG36" s="6" t="s">
        <v>178</v>
      </c>
      <c r="HH36" s="6" t="s">
        <v>178</v>
      </c>
      <c r="HI36" s="6" t="s">
        <v>178</v>
      </c>
      <c r="HJ36" s="6" t="s">
        <v>178</v>
      </c>
      <c r="HK36" s="6" t="s">
        <v>178</v>
      </c>
      <c r="HL36" s="6" t="s">
        <v>178</v>
      </c>
      <c r="HM36" s="6" t="s">
        <v>178</v>
      </c>
      <c r="HN36" s="6" t="s">
        <v>178</v>
      </c>
      <c r="HO36" s="6" t="s">
        <v>178</v>
      </c>
      <c r="HP36" s="6" t="s">
        <v>178</v>
      </c>
      <c r="HQ36" s="6" t="s">
        <v>178</v>
      </c>
      <c r="HR36" s="6" t="s">
        <v>178</v>
      </c>
      <c r="HS36" s="5">
        <v>2260939</v>
      </c>
      <c r="HT36" s="5">
        <v>2215198</v>
      </c>
      <c r="HU36" s="5">
        <v>2181646</v>
      </c>
      <c r="HV36" s="5">
        <v>2148432</v>
      </c>
      <c r="HW36" s="5">
        <v>2117482</v>
      </c>
      <c r="HX36" s="5">
        <v>2089299</v>
      </c>
      <c r="HY36" s="5">
        <v>2068329</v>
      </c>
      <c r="HZ36" s="5">
        <v>2052799</v>
      </c>
      <c r="IA36" s="5">
        <v>2040848</v>
      </c>
      <c r="IB36" s="5">
        <v>2034357</v>
      </c>
      <c r="IC36" s="5">
        <v>2024098</v>
      </c>
      <c r="ID36" s="5">
        <v>2012004</v>
      </c>
      <c r="IE36" s="5">
        <v>1980604</v>
      </c>
      <c r="IF36" s="5">
        <v>1939776</v>
      </c>
      <c r="IG36" s="5">
        <v>1901089</v>
      </c>
      <c r="IH36" s="5">
        <v>1865189</v>
      </c>
      <c r="II36" s="5">
        <v>1835015</v>
      </c>
      <c r="IJ36" s="5">
        <v>1839688</v>
      </c>
      <c r="IK36" s="5">
        <v>1813868</v>
      </c>
      <c r="IL36" s="5">
        <v>1764183</v>
      </c>
      <c r="IM36" s="5">
        <v>1722109</v>
      </c>
      <c r="IN36" s="5">
        <v>1677936</v>
      </c>
      <c r="IO36" s="5">
        <v>1587029</v>
      </c>
      <c r="IP36" s="5">
        <v>1549346</v>
      </c>
      <c r="IQ36" s="5">
        <v>1514434</v>
      </c>
      <c r="IR36" s="5">
        <v>1483497</v>
      </c>
      <c r="IS36" s="5">
        <v>1455609</v>
      </c>
      <c r="IT36" s="5">
        <v>1431403</v>
      </c>
      <c r="IU36" s="5">
        <v>1409775</v>
      </c>
      <c r="IV36" s="5">
        <v>1383799</v>
      </c>
      <c r="IW36" s="5">
        <v>1356088</v>
      </c>
      <c r="IX36" s="5">
        <v>1327452</v>
      </c>
      <c r="IY36" s="5">
        <v>2650817</v>
      </c>
      <c r="IZ36" s="5">
        <v>2596447</v>
      </c>
      <c r="JA36" s="5">
        <v>2558843</v>
      </c>
      <c r="JB36" s="5">
        <v>2519317</v>
      </c>
      <c r="JC36" s="5">
        <v>2484059</v>
      </c>
      <c r="JD36" s="5">
        <v>2452127</v>
      </c>
      <c r="JE36" s="5">
        <v>2428441</v>
      </c>
      <c r="JF36" s="5">
        <v>2410646</v>
      </c>
      <c r="JG36" s="5">
        <v>2396555</v>
      </c>
      <c r="JH36" s="5">
        <v>2388580</v>
      </c>
      <c r="JI36" s="5">
        <v>2376853</v>
      </c>
      <c r="JJ36" s="5">
        <v>2364417</v>
      </c>
      <c r="JK36" s="5">
        <v>2330251</v>
      </c>
      <c r="JL36" s="5">
        <v>2284274</v>
      </c>
      <c r="JM36" s="5">
        <v>2239513</v>
      </c>
      <c r="JN36" s="5">
        <v>2196638</v>
      </c>
      <c r="JO36" s="5">
        <v>2159749</v>
      </c>
      <c r="JP36" s="5">
        <v>2159296</v>
      </c>
      <c r="JQ36" s="5">
        <v>2128194</v>
      </c>
      <c r="JR36" s="5">
        <v>2072404</v>
      </c>
      <c r="JS36" s="5">
        <v>2022836</v>
      </c>
      <c r="JT36" s="5">
        <v>1968201</v>
      </c>
      <c r="JU36" s="5">
        <v>1862854</v>
      </c>
      <c r="JV36" s="5">
        <v>1816565</v>
      </c>
      <c r="JW36" s="5">
        <v>1774325</v>
      </c>
      <c r="JX36" s="5">
        <v>1736612</v>
      </c>
      <c r="JY36" s="5">
        <v>1702533</v>
      </c>
      <c r="JZ36" s="5">
        <v>1672970</v>
      </c>
      <c r="KA36" s="5">
        <v>1653461</v>
      </c>
      <c r="KB36" s="5">
        <v>1621421</v>
      </c>
      <c r="KC36" s="5">
        <v>1585820</v>
      </c>
      <c r="KD36" s="5">
        <v>1549435</v>
      </c>
    </row>
    <row r="37" spans="1:290" x14ac:dyDescent="0.3">
      <c r="A37" s="1" t="s">
        <v>31</v>
      </c>
      <c r="B37" s="2">
        <v>4056998</v>
      </c>
      <c r="C37" s="5">
        <v>20775082</v>
      </c>
      <c r="D37" s="5">
        <v>20635602</v>
      </c>
      <c r="E37" s="5">
        <v>19790794</v>
      </c>
      <c r="F37" s="5">
        <v>20265419</v>
      </c>
      <c r="G37" s="5">
        <v>19931985</v>
      </c>
      <c r="H37" s="5">
        <v>19002681</v>
      </c>
      <c r="I37" s="5">
        <v>18507962</v>
      </c>
      <c r="J37" s="5">
        <v>18251334</v>
      </c>
      <c r="K37" s="5">
        <v>19237836</v>
      </c>
      <c r="L37" s="5">
        <v>20524060</v>
      </c>
      <c r="M37" s="5">
        <v>19399195</v>
      </c>
      <c r="N37" s="5">
        <v>19328406</v>
      </c>
      <c r="O37" s="5">
        <v>19911884</v>
      </c>
      <c r="P37" s="5">
        <v>20020717</v>
      </c>
      <c r="Q37" s="5">
        <v>19893534</v>
      </c>
      <c r="R37" s="5">
        <v>19347267</v>
      </c>
      <c r="S37" s="5">
        <v>19428943</v>
      </c>
      <c r="T37" s="5">
        <v>18753816</v>
      </c>
      <c r="U37" s="5">
        <v>17603735</v>
      </c>
      <c r="V37" s="5">
        <v>17115692</v>
      </c>
      <c r="W37" s="5">
        <v>16244772</v>
      </c>
      <c r="X37" s="5">
        <v>16526269</v>
      </c>
      <c r="Y37" s="5">
        <v>15079778</v>
      </c>
      <c r="Z37" s="5">
        <v>15481371</v>
      </c>
      <c r="AA37" s="5">
        <v>14937961</v>
      </c>
      <c r="AB37" s="5">
        <v>13863412</v>
      </c>
      <c r="AC37" s="5">
        <v>13372584</v>
      </c>
      <c r="AD37" s="5">
        <v>12825815</v>
      </c>
      <c r="AE37" s="5">
        <v>12623947</v>
      </c>
      <c r="AF37" s="5">
        <v>12415513</v>
      </c>
      <c r="AG37" s="5">
        <v>11786858</v>
      </c>
      <c r="AH37" s="5">
        <v>11065591</v>
      </c>
      <c r="AI37" s="5">
        <v>39187343</v>
      </c>
      <c r="AJ37" s="5">
        <v>39144651</v>
      </c>
      <c r="AK37" s="5">
        <v>38024012</v>
      </c>
      <c r="AL37" s="5">
        <v>38773961</v>
      </c>
      <c r="AM37" s="5">
        <v>38553183</v>
      </c>
      <c r="AN37" s="5">
        <v>37240099</v>
      </c>
      <c r="AO37" s="5">
        <v>36615990</v>
      </c>
      <c r="AP37" s="5">
        <v>36380683</v>
      </c>
      <c r="AQ37" s="5">
        <v>37596936</v>
      </c>
      <c r="AR37" s="5">
        <v>38925066</v>
      </c>
      <c r="AS37" s="5">
        <v>37824252</v>
      </c>
      <c r="AT37" s="5">
        <v>38555709</v>
      </c>
      <c r="AU37" s="5">
        <v>39281638</v>
      </c>
      <c r="AV37" s="5">
        <v>39431837</v>
      </c>
      <c r="AW37" s="5">
        <v>39176586</v>
      </c>
      <c r="AX37" s="5">
        <v>38193103</v>
      </c>
      <c r="AY37" s="5">
        <v>37956702</v>
      </c>
      <c r="AZ37" s="5">
        <v>36859347</v>
      </c>
      <c r="BA37" s="5">
        <v>35262906</v>
      </c>
      <c r="BB37" s="5">
        <v>34831964</v>
      </c>
      <c r="BC37" s="5">
        <v>33441029</v>
      </c>
      <c r="BD37" s="5">
        <v>33386612</v>
      </c>
      <c r="BE37" s="5">
        <v>30850268</v>
      </c>
      <c r="BF37" s="5">
        <v>30784795</v>
      </c>
      <c r="BG37" s="5">
        <v>29499476</v>
      </c>
      <c r="BH37" s="5">
        <v>27675220</v>
      </c>
      <c r="BI37" s="5">
        <v>26528258</v>
      </c>
      <c r="BJ37" s="5">
        <v>25414014</v>
      </c>
      <c r="BK37" s="5">
        <v>25179114</v>
      </c>
      <c r="BL37" s="5">
        <v>24878329</v>
      </c>
      <c r="BM37" s="5">
        <v>24123296</v>
      </c>
      <c r="BN37" s="5">
        <v>22691671</v>
      </c>
      <c r="BO37" s="5">
        <v>42257337</v>
      </c>
      <c r="BP37" s="5">
        <v>41528282</v>
      </c>
      <c r="BQ37" s="5">
        <v>40290293</v>
      </c>
      <c r="BR37" s="5">
        <v>40660935</v>
      </c>
      <c r="BS37" s="5">
        <v>39989379</v>
      </c>
      <c r="BT37" s="5">
        <v>38728049</v>
      </c>
      <c r="BU37" s="5">
        <v>38164155</v>
      </c>
      <c r="BV37" s="5">
        <v>38199194</v>
      </c>
      <c r="BW37" s="5">
        <v>40359823</v>
      </c>
      <c r="BX37" s="5">
        <v>42615979</v>
      </c>
      <c r="BY37" s="5">
        <v>41865641</v>
      </c>
      <c r="BZ37" s="5">
        <v>45333062</v>
      </c>
      <c r="CA37" s="5">
        <v>45211677</v>
      </c>
      <c r="CB37" s="5">
        <v>43964779</v>
      </c>
      <c r="CC37" s="5">
        <v>44632672</v>
      </c>
      <c r="CD37" s="5">
        <v>43293950</v>
      </c>
      <c r="CE37" s="5">
        <v>42279318</v>
      </c>
      <c r="CF37" s="5">
        <v>41038954</v>
      </c>
      <c r="CG37" s="5">
        <v>39982303</v>
      </c>
      <c r="CH37" s="5">
        <v>40041064</v>
      </c>
      <c r="CI37" s="5">
        <v>38297267</v>
      </c>
      <c r="CJ37" s="5">
        <v>37251077</v>
      </c>
      <c r="CK37" s="5">
        <v>33289873</v>
      </c>
      <c r="CL37" s="5">
        <v>33492528</v>
      </c>
      <c r="CM37" s="5">
        <v>32402597</v>
      </c>
      <c r="CN37" s="5">
        <v>30014616</v>
      </c>
      <c r="CO37" s="5">
        <v>28647760</v>
      </c>
      <c r="CP37" s="5">
        <v>27375514</v>
      </c>
      <c r="CQ37" s="5">
        <v>27350241</v>
      </c>
      <c r="CR37" s="5">
        <v>27143674</v>
      </c>
      <c r="CS37" s="5">
        <v>26510476</v>
      </c>
      <c r="CT37" s="5">
        <v>26130921</v>
      </c>
      <c r="CU37" s="6">
        <v>13.62375303145599</v>
      </c>
      <c r="CV37" s="6">
        <v>13.13543036619093</v>
      </c>
      <c r="CW37" s="6">
        <v>12.38843171223953</v>
      </c>
      <c r="CX37" s="6">
        <v>11.862740168362659</v>
      </c>
      <c r="CY37" s="6">
        <v>13.17209500207831</v>
      </c>
      <c r="CZ37" s="6">
        <v>13.45313327103686</v>
      </c>
      <c r="DA37" s="6">
        <v>12.48926813227734</v>
      </c>
      <c r="DB37" s="6">
        <v>13.17468082059097</v>
      </c>
      <c r="DC37" s="6">
        <v>12.804163628383151</v>
      </c>
      <c r="DD37" s="6">
        <v>13.56998566560417</v>
      </c>
      <c r="DE37" s="6">
        <v>13.72564100079199</v>
      </c>
      <c r="DF37" s="6">
        <v>11.76325662861179</v>
      </c>
      <c r="DG37" s="6">
        <v>11.867998025701629</v>
      </c>
      <c r="DH37" s="6">
        <v>11.791365913618369</v>
      </c>
      <c r="DI37" s="6">
        <v>10.05656913447354</v>
      </c>
      <c r="DJ37" s="6">
        <v>9.3359491033022906</v>
      </c>
      <c r="DK37" s="6">
        <v>8.7046835229276205</v>
      </c>
      <c r="DL37" s="6">
        <v>8.67582896195632</v>
      </c>
      <c r="DM37" s="6">
        <v>9.3346724430923302</v>
      </c>
      <c r="DN37" s="6">
        <v>8.6211121349928401</v>
      </c>
      <c r="DO37" s="6" t="s">
        <v>178</v>
      </c>
      <c r="DP37" s="6" t="s">
        <v>178</v>
      </c>
      <c r="DQ37" s="6" t="s">
        <v>178</v>
      </c>
      <c r="DR37" s="6" t="s">
        <v>178</v>
      </c>
      <c r="DS37" s="6" t="s">
        <v>178</v>
      </c>
      <c r="DT37" s="6" t="s">
        <v>178</v>
      </c>
      <c r="DU37" s="6" t="s">
        <v>178</v>
      </c>
      <c r="DV37" s="6" t="s">
        <v>178</v>
      </c>
      <c r="DW37" s="6" t="s">
        <v>178</v>
      </c>
      <c r="DX37" s="6" t="s">
        <v>178</v>
      </c>
      <c r="DY37" s="6" t="s">
        <v>178</v>
      </c>
      <c r="DZ37" s="6" t="s">
        <v>178</v>
      </c>
      <c r="EA37" s="6">
        <v>11.86818091401701</v>
      </c>
      <c r="EB37" s="6">
        <v>11.46050835911144</v>
      </c>
      <c r="EC37" s="6">
        <v>10.778510168784919</v>
      </c>
      <c r="ED37" s="6">
        <v>10.25380409290657</v>
      </c>
      <c r="EE37" s="6">
        <v>11.52399271416837</v>
      </c>
      <c r="EF37" s="6">
        <v>11.716840494972899</v>
      </c>
      <c r="EG37" s="6">
        <v>10.83595718701037</v>
      </c>
      <c r="EH37" s="6">
        <v>11.61967464986844</v>
      </c>
      <c r="EI37" s="6">
        <v>11.27758655652152</v>
      </c>
      <c r="EJ37" s="6">
        <v>11.99648576061502</v>
      </c>
      <c r="EK37" s="6">
        <v>12.287973335203031</v>
      </c>
      <c r="EL37" s="6">
        <v>10.38163505176367</v>
      </c>
      <c r="EM37" s="6">
        <v>10.53514621768063</v>
      </c>
      <c r="EN37" s="6">
        <v>10.54739093185032</v>
      </c>
      <c r="EO37" s="6">
        <v>8.8710486411449896</v>
      </c>
      <c r="EP37" s="6">
        <v>8.1797543394156698</v>
      </c>
      <c r="EQ37" s="6">
        <v>7.4579951651226102</v>
      </c>
      <c r="ER37" s="6">
        <v>7.3909176958560803</v>
      </c>
      <c r="ES37" s="6">
        <v>7.9279115566935898</v>
      </c>
      <c r="ET37" s="6">
        <v>7.1835254538044397</v>
      </c>
      <c r="EU37" s="6" t="s">
        <v>178</v>
      </c>
      <c r="EV37" s="6" t="s">
        <v>178</v>
      </c>
      <c r="EW37" s="6" t="s">
        <v>178</v>
      </c>
      <c r="EX37" s="6" t="s">
        <v>178</v>
      </c>
      <c r="EY37" s="6" t="s">
        <v>178</v>
      </c>
      <c r="EZ37" s="6" t="s">
        <v>178</v>
      </c>
      <c r="FA37" s="6" t="s">
        <v>178</v>
      </c>
      <c r="FB37" s="6" t="s">
        <v>178</v>
      </c>
      <c r="FC37" s="6" t="s">
        <v>178</v>
      </c>
      <c r="FD37" s="6" t="s">
        <v>178</v>
      </c>
      <c r="FE37" s="6" t="s">
        <v>178</v>
      </c>
      <c r="FF37" s="6" t="s">
        <v>178</v>
      </c>
      <c r="FG37" s="6" t="s">
        <v>178</v>
      </c>
      <c r="FH37" s="6">
        <v>13.135430366190935</v>
      </c>
      <c r="FI37" s="6">
        <v>12.388431712239539</v>
      </c>
      <c r="FJ37" s="6">
        <v>11.862740168362667</v>
      </c>
      <c r="FK37" s="6">
        <v>13.172095002078319</v>
      </c>
      <c r="FL37" s="6">
        <v>13.453133271036862</v>
      </c>
      <c r="FM37" s="6">
        <v>12.48926813227734</v>
      </c>
      <c r="FN37" s="6">
        <v>13.174680820590977</v>
      </c>
      <c r="FO37" s="6">
        <v>12.804163628383151</v>
      </c>
      <c r="FP37" s="6">
        <v>13.569985665604174</v>
      </c>
      <c r="FQ37" s="6">
        <v>13.725641000791992</v>
      </c>
      <c r="FR37" s="6">
        <v>11.763256628611796</v>
      </c>
      <c r="FS37" s="6">
        <v>11.867998025701636</v>
      </c>
      <c r="FT37" s="6">
        <v>11.791365913618378</v>
      </c>
      <c r="FU37" s="6">
        <v>10.056569134473543</v>
      </c>
      <c r="FV37" s="6">
        <v>9.3359491033022906</v>
      </c>
      <c r="FW37" s="6">
        <v>8.704683522927624</v>
      </c>
      <c r="FX37" s="6">
        <v>8.6758289619563289</v>
      </c>
      <c r="FY37" s="6">
        <v>9.334672443092332</v>
      </c>
      <c r="FZ37" s="6">
        <v>8.6211121349928472</v>
      </c>
      <c r="GA37" s="6" t="s">
        <v>178</v>
      </c>
      <c r="GB37" s="6" t="s">
        <v>178</v>
      </c>
      <c r="GC37" s="6" t="s">
        <v>178</v>
      </c>
      <c r="GD37" s="6" t="s">
        <v>178</v>
      </c>
      <c r="GE37" s="6" t="s">
        <v>178</v>
      </c>
      <c r="GF37" s="6" t="s">
        <v>178</v>
      </c>
      <c r="GG37" s="6" t="s">
        <v>178</v>
      </c>
      <c r="GH37" s="6" t="s">
        <v>178</v>
      </c>
      <c r="GI37" s="6" t="s">
        <v>178</v>
      </c>
      <c r="GJ37" s="6" t="s">
        <v>178</v>
      </c>
      <c r="GK37" s="6" t="s">
        <v>178</v>
      </c>
      <c r="GL37" s="6" t="s">
        <v>178</v>
      </c>
      <c r="GM37" s="6">
        <v>11.868180914017012</v>
      </c>
      <c r="GN37" s="6">
        <v>11.46050835911144</v>
      </c>
      <c r="GO37" s="6">
        <v>10.778510168784925</v>
      </c>
      <c r="GP37" s="6">
        <v>10.253804092906577</v>
      </c>
      <c r="GQ37" s="6">
        <v>11.523992714168374</v>
      </c>
      <c r="GR37" s="6">
        <v>11.716840494972905</v>
      </c>
      <c r="GS37" s="6">
        <v>10.835957187010374</v>
      </c>
      <c r="GT37" s="6">
        <v>11.619674649868449</v>
      </c>
      <c r="GU37" s="6">
        <v>11.277586556521522</v>
      </c>
      <c r="GV37" s="6">
        <v>11.996485760615023</v>
      </c>
      <c r="GW37" s="6">
        <v>12.287973335203032</v>
      </c>
      <c r="GX37" s="6">
        <v>10.38163505176367</v>
      </c>
      <c r="GY37" s="6">
        <v>10.535146217680637</v>
      </c>
      <c r="GZ37" s="6">
        <v>10.547390931850321</v>
      </c>
      <c r="HA37" s="6">
        <v>8.8710486411449949</v>
      </c>
      <c r="HB37" s="6">
        <v>8.1797543394156786</v>
      </c>
      <c r="HC37" s="6">
        <v>7.4579951651226182</v>
      </c>
      <c r="HD37" s="6">
        <v>7.3909176958560874</v>
      </c>
      <c r="HE37" s="6">
        <v>7.9279115566935978</v>
      </c>
      <c r="HF37" s="6">
        <v>7.1835254538044424</v>
      </c>
      <c r="HG37" s="6" t="s">
        <v>178</v>
      </c>
      <c r="HH37" s="6" t="s">
        <v>178</v>
      </c>
      <c r="HI37" s="6" t="s">
        <v>178</v>
      </c>
      <c r="HJ37" s="6" t="s">
        <v>178</v>
      </c>
      <c r="HK37" s="6" t="s">
        <v>178</v>
      </c>
      <c r="HL37" s="6" t="s">
        <v>178</v>
      </c>
      <c r="HM37" s="6" t="s">
        <v>178</v>
      </c>
      <c r="HN37" s="6" t="s">
        <v>178</v>
      </c>
      <c r="HO37" s="6" t="s">
        <v>178</v>
      </c>
      <c r="HP37" s="6" t="s">
        <v>178</v>
      </c>
      <c r="HQ37" s="6" t="s">
        <v>178</v>
      </c>
      <c r="HR37" s="6" t="s">
        <v>178</v>
      </c>
      <c r="HS37" s="5">
        <v>1626117</v>
      </c>
      <c r="HT37" s="5">
        <v>1597132</v>
      </c>
      <c r="HU37" s="5">
        <v>1573260</v>
      </c>
      <c r="HV37" s="5">
        <v>1543967</v>
      </c>
      <c r="HW37" s="5">
        <v>1524605</v>
      </c>
      <c r="HX37" s="5">
        <v>1503757</v>
      </c>
      <c r="HY37" s="5">
        <v>1488159</v>
      </c>
      <c r="HZ37" s="5">
        <v>1458689</v>
      </c>
      <c r="IA37" s="5">
        <v>1452455</v>
      </c>
      <c r="IB37" s="5">
        <v>1451467</v>
      </c>
      <c r="IC37" s="5">
        <v>1441325</v>
      </c>
      <c r="ID37" s="5">
        <v>1449041</v>
      </c>
      <c r="IE37" s="5">
        <v>1442854</v>
      </c>
      <c r="IF37" s="5">
        <v>1431742</v>
      </c>
      <c r="IG37" s="5">
        <v>1397013</v>
      </c>
      <c r="IH37" s="5">
        <v>1364676</v>
      </c>
      <c r="II37" s="5">
        <v>1331914</v>
      </c>
      <c r="IJ37" s="5">
        <v>1301515</v>
      </c>
      <c r="IK37" s="5">
        <v>1274672</v>
      </c>
      <c r="IL37" s="5">
        <v>1234285</v>
      </c>
      <c r="IM37" s="5">
        <v>1213470</v>
      </c>
      <c r="IN37" s="5">
        <v>1182787</v>
      </c>
      <c r="IO37" s="5">
        <v>1160610</v>
      </c>
      <c r="IP37" s="5">
        <v>1141671</v>
      </c>
      <c r="IQ37" s="5">
        <v>1124679</v>
      </c>
      <c r="IR37" s="5">
        <v>1100537</v>
      </c>
      <c r="IS37" s="5">
        <v>1076658</v>
      </c>
      <c r="IT37" s="5">
        <v>1050077</v>
      </c>
      <c r="IU37" s="5">
        <v>1029901</v>
      </c>
      <c r="IV37" s="5">
        <v>1007806</v>
      </c>
      <c r="IW37" s="5">
        <v>977448</v>
      </c>
      <c r="IX37" s="5">
        <v>941439</v>
      </c>
      <c r="IY37" s="5">
        <v>1832872</v>
      </c>
      <c r="IZ37" s="5">
        <v>1801551</v>
      </c>
      <c r="JA37" s="5">
        <v>1775327</v>
      </c>
      <c r="JB37" s="5">
        <v>1743136</v>
      </c>
      <c r="JC37" s="5">
        <v>1721848</v>
      </c>
      <c r="JD37" s="5">
        <v>1699077</v>
      </c>
      <c r="JE37" s="5">
        <v>1682182</v>
      </c>
      <c r="JF37" s="5">
        <v>1649823</v>
      </c>
      <c r="JG37" s="5">
        <v>1642146</v>
      </c>
      <c r="JH37" s="5">
        <v>1640814</v>
      </c>
      <c r="JI37" s="5">
        <v>1630172</v>
      </c>
      <c r="JJ37" s="5">
        <v>1638911</v>
      </c>
      <c r="JK37" s="5">
        <v>1632430</v>
      </c>
      <c r="JL37" s="5">
        <v>1620373</v>
      </c>
      <c r="JM37" s="5">
        <v>1583391</v>
      </c>
      <c r="JN37" s="5">
        <v>1548602</v>
      </c>
      <c r="JO37" s="5">
        <v>1510494</v>
      </c>
      <c r="JP37" s="5">
        <v>1475761</v>
      </c>
      <c r="JQ37" s="5">
        <v>1444938</v>
      </c>
      <c r="JR37" s="5">
        <v>1400281</v>
      </c>
      <c r="JS37" s="5">
        <v>1376579</v>
      </c>
      <c r="JT37" s="5">
        <v>1340836</v>
      </c>
      <c r="JU37" s="5">
        <v>1314491</v>
      </c>
      <c r="JV37" s="5">
        <v>1292057</v>
      </c>
      <c r="JW37" s="5">
        <v>1271769</v>
      </c>
      <c r="JX37" s="5">
        <v>1243875</v>
      </c>
      <c r="JY37" s="5">
        <v>1214637</v>
      </c>
      <c r="JZ37" s="5">
        <v>1182154</v>
      </c>
      <c r="KA37" s="5">
        <v>1159220</v>
      </c>
      <c r="KB37" s="5">
        <v>1135482</v>
      </c>
      <c r="KC37" s="5">
        <v>1101801</v>
      </c>
      <c r="KD37" s="5">
        <v>1060954</v>
      </c>
    </row>
    <row r="38" spans="1:290" x14ac:dyDescent="0.3">
      <c r="A38" s="1" t="s">
        <v>32</v>
      </c>
      <c r="B38" s="2">
        <v>4062444</v>
      </c>
      <c r="C38" s="5">
        <v>9246749</v>
      </c>
      <c r="D38" s="5">
        <v>9550112</v>
      </c>
      <c r="E38" s="5">
        <v>8644836</v>
      </c>
      <c r="F38" s="5">
        <v>9036012</v>
      </c>
      <c r="G38" s="5">
        <v>8924185</v>
      </c>
      <c r="H38" s="5">
        <v>9245016</v>
      </c>
      <c r="I38" s="5">
        <v>9183527</v>
      </c>
      <c r="J38" s="5">
        <v>8934854</v>
      </c>
      <c r="K38" s="5">
        <v>9228204</v>
      </c>
      <c r="L38" s="5">
        <v>9627037</v>
      </c>
      <c r="M38" s="5">
        <v>8881263</v>
      </c>
      <c r="N38" s="5">
        <v>9283226</v>
      </c>
      <c r="O38" s="5">
        <v>9418614</v>
      </c>
      <c r="P38" s="5">
        <v>8707170</v>
      </c>
      <c r="Q38" s="5">
        <v>9069635</v>
      </c>
      <c r="R38" s="5">
        <v>8451630</v>
      </c>
      <c r="S38" s="5">
        <v>8286086</v>
      </c>
      <c r="T38" s="5">
        <v>8483853</v>
      </c>
      <c r="U38" s="5">
        <v>7865063</v>
      </c>
      <c r="V38" s="5">
        <v>7701426</v>
      </c>
      <c r="W38" s="5">
        <v>7871763</v>
      </c>
      <c r="X38" s="5">
        <v>7206474</v>
      </c>
      <c r="Y38" s="5">
        <v>7055370</v>
      </c>
      <c r="Z38" s="5">
        <v>7092679</v>
      </c>
      <c r="AA38" s="5">
        <v>7094008</v>
      </c>
      <c r="AB38" s="5">
        <v>6574558</v>
      </c>
      <c r="AC38" s="5">
        <v>6668740</v>
      </c>
      <c r="AD38" s="5">
        <v>5942542</v>
      </c>
      <c r="AE38" s="5">
        <v>6293738</v>
      </c>
      <c r="AF38" s="5">
        <v>5653361</v>
      </c>
      <c r="AG38" s="5">
        <v>5758726</v>
      </c>
      <c r="AH38" s="5">
        <v>5700289</v>
      </c>
      <c r="AI38" s="5">
        <v>27836983</v>
      </c>
      <c r="AJ38" s="5">
        <v>28630670</v>
      </c>
      <c r="AK38" s="5">
        <v>27496412</v>
      </c>
      <c r="AL38" s="5">
        <v>28058383</v>
      </c>
      <c r="AM38" s="5">
        <v>27820955</v>
      </c>
      <c r="AN38" s="5">
        <v>28224148</v>
      </c>
      <c r="AO38" s="5">
        <v>28003070</v>
      </c>
      <c r="AP38" s="5">
        <v>27781825</v>
      </c>
      <c r="AQ38" s="5">
        <v>27810378</v>
      </c>
      <c r="AR38" s="5">
        <v>28258839</v>
      </c>
      <c r="AS38" s="5">
        <v>26215892</v>
      </c>
      <c r="AT38" s="5">
        <v>28547519</v>
      </c>
      <c r="AU38" s="5">
        <v>29734206</v>
      </c>
      <c r="AV38" s="5">
        <v>28591830</v>
      </c>
      <c r="AW38" s="5">
        <v>28861759</v>
      </c>
      <c r="AX38" s="5">
        <v>27737055</v>
      </c>
      <c r="AY38" s="5">
        <v>27014573</v>
      </c>
      <c r="AZ38" s="5">
        <v>27272384</v>
      </c>
      <c r="BA38" s="5">
        <v>26065607</v>
      </c>
      <c r="BB38" s="5">
        <v>25976605</v>
      </c>
      <c r="BC38" s="5">
        <v>26100392</v>
      </c>
      <c r="BD38" s="5">
        <v>24325548</v>
      </c>
      <c r="BE38" s="5">
        <v>23300018</v>
      </c>
      <c r="BF38" s="5">
        <v>23045989</v>
      </c>
      <c r="BG38" s="5">
        <v>22709682</v>
      </c>
      <c r="BH38" s="5">
        <v>21428177</v>
      </c>
      <c r="BI38" s="5">
        <v>21013536</v>
      </c>
      <c r="BJ38" s="5">
        <v>19460853</v>
      </c>
      <c r="BK38" s="5">
        <v>19484433</v>
      </c>
      <c r="BL38" s="5">
        <v>18222544</v>
      </c>
      <c r="BM38" s="5">
        <v>17585622</v>
      </c>
      <c r="BN38" s="5">
        <v>16992567</v>
      </c>
      <c r="BO38" s="5">
        <v>31887363</v>
      </c>
      <c r="BP38" s="5">
        <v>34254697</v>
      </c>
      <c r="BQ38" s="5">
        <v>33145670</v>
      </c>
      <c r="BR38" s="5">
        <v>34368826</v>
      </c>
      <c r="BS38" s="5">
        <v>33517569</v>
      </c>
      <c r="BT38" s="5">
        <v>33433620</v>
      </c>
      <c r="BU38" s="5">
        <v>33714982</v>
      </c>
      <c r="BV38" s="5">
        <v>33577930</v>
      </c>
      <c r="BW38" s="5">
        <v>33180757</v>
      </c>
      <c r="BX38" s="5">
        <v>34899271</v>
      </c>
      <c r="BY38" s="5">
        <v>32620768</v>
      </c>
      <c r="BZ38" s="5">
        <v>36933358</v>
      </c>
      <c r="CA38" s="5">
        <v>38002695</v>
      </c>
      <c r="CB38" s="5">
        <v>35069799</v>
      </c>
      <c r="CC38" s="5">
        <v>43514908</v>
      </c>
      <c r="CD38" s="5">
        <v>44003959</v>
      </c>
      <c r="CE38" s="5">
        <v>41776473</v>
      </c>
      <c r="CF38" s="5">
        <v>60288588</v>
      </c>
      <c r="CG38" s="5">
        <v>92802728</v>
      </c>
      <c r="CH38" s="5">
        <v>68072342</v>
      </c>
      <c r="CI38" s="5">
        <v>55071731</v>
      </c>
      <c r="CJ38" s="5">
        <v>68291789</v>
      </c>
      <c r="CK38" s="5">
        <v>56617148</v>
      </c>
      <c r="CL38" s="5">
        <v>33490537</v>
      </c>
      <c r="CM38" s="5">
        <v>30165823</v>
      </c>
      <c r="CN38" s="5">
        <v>28369566</v>
      </c>
      <c r="CO38" s="5">
        <v>26686806</v>
      </c>
      <c r="CP38" s="5">
        <v>25751063</v>
      </c>
      <c r="CQ38" s="5">
        <v>27185188</v>
      </c>
      <c r="CR38" s="5">
        <v>21146616</v>
      </c>
      <c r="CS38" s="5">
        <v>20690191</v>
      </c>
      <c r="CT38" s="5">
        <v>19972202</v>
      </c>
      <c r="CU38" s="6">
        <v>11.73408081045565</v>
      </c>
      <c r="CV38" s="6">
        <v>11.525016669961561</v>
      </c>
      <c r="CW38" s="6">
        <v>11.63182274365875</v>
      </c>
      <c r="CX38" s="6">
        <v>11.04955371905216</v>
      </c>
      <c r="CY38" s="6">
        <v>11.01316254649584</v>
      </c>
      <c r="CZ38" s="6">
        <v>11.692851586195189</v>
      </c>
      <c r="DA38" s="6">
        <v>10.885556279194249</v>
      </c>
      <c r="DB38" s="6">
        <v>10.29291581037586</v>
      </c>
      <c r="DC38" s="6">
        <v>9.8321731942640103</v>
      </c>
      <c r="DD38" s="6">
        <v>9.0817039552252599</v>
      </c>
      <c r="DE38" s="6">
        <v>9.2665311228819505</v>
      </c>
      <c r="DF38" s="6">
        <v>8.7927300272556099</v>
      </c>
      <c r="DG38" s="6">
        <v>7.8259391456110201</v>
      </c>
      <c r="DH38" s="6">
        <v>8.1916857027024808</v>
      </c>
      <c r="DI38" s="6">
        <v>7.2206985176360403</v>
      </c>
      <c r="DJ38" s="6">
        <v>7.0122568072667599</v>
      </c>
      <c r="DK38" s="6">
        <v>6.6919653018324903</v>
      </c>
      <c r="DL38" s="6">
        <v>6.5178404199129796</v>
      </c>
      <c r="DM38" s="6">
        <v>6.3857466875980498</v>
      </c>
      <c r="DN38" s="6">
        <v>6.3444094639096704</v>
      </c>
      <c r="DO38" s="6" t="s">
        <v>178</v>
      </c>
      <c r="DP38" s="6" t="s">
        <v>178</v>
      </c>
      <c r="DQ38" s="6" t="s">
        <v>178</v>
      </c>
      <c r="DR38" s="6" t="s">
        <v>178</v>
      </c>
      <c r="DS38" s="6" t="s">
        <v>178</v>
      </c>
      <c r="DT38" s="6" t="s">
        <v>178</v>
      </c>
      <c r="DU38" s="6" t="s">
        <v>178</v>
      </c>
      <c r="DV38" s="6" t="s">
        <v>178</v>
      </c>
      <c r="DW38" s="6" t="s">
        <v>178</v>
      </c>
      <c r="DX38" s="6" t="s">
        <v>178</v>
      </c>
      <c r="DY38" s="6" t="s">
        <v>178</v>
      </c>
      <c r="DZ38" s="6" t="s">
        <v>178</v>
      </c>
      <c r="EA38" s="6">
        <v>9.6034114041740803</v>
      </c>
      <c r="EB38" s="6">
        <v>9.3648349829046893</v>
      </c>
      <c r="EC38" s="6">
        <v>9.2813782394590199</v>
      </c>
      <c r="ED38" s="6">
        <v>8.85121925949902</v>
      </c>
      <c r="EE38" s="6">
        <v>8.8098737085049699</v>
      </c>
      <c r="EF38" s="6">
        <v>9.6731671049910801</v>
      </c>
      <c r="EG38" s="6">
        <v>9.0269066927304706</v>
      </c>
      <c r="EH38" s="6">
        <v>8.3807957180638706</v>
      </c>
      <c r="EI38" s="6">
        <v>8.0143175328289296</v>
      </c>
      <c r="EJ38" s="6">
        <v>7.5023747437040802</v>
      </c>
      <c r="EK38" s="6">
        <v>7.63856518786391</v>
      </c>
      <c r="EL38" s="6">
        <v>7.1251901084644098</v>
      </c>
      <c r="EM38" s="6">
        <v>6.1810293505062797</v>
      </c>
      <c r="EN38" s="6">
        <v>6.4324738920174003</v>
      </c>
      <c r="EO38" s="6">
        <v>5.57925088421496</v>
      </c>
      <c r="EP38" s="6">
        <v>5.2972134208191797</v>
      </c>
      <c r="EQ38" s="6">
        <v>5.0560710324756899</v>
      </c>
      <c r="ER38" s="6">
        <v>4.9853068561453497</v>
      </c>
      <c r="ES38" s="6">
        <v>4.7848070447774296</v>
      </c>
      <c r="ET38" s="6">
        <v>4.6582773813877303</v>
      </c>
      <c r="EU38" s="6" t="s">
        <v>178</v>
      </c>
      <c r="EV38" s="6" t="s">
        <v>178</v>
      </c>
      <c r="EW38" s="6" t="s">
        <v>178</v>
      </c>
      <c r="EX38" s="6" t="s">
        <v>178</v>
      </c>
      <c r="EY38" s="6" t="s">
        <v>178</v>
      </c>
      <c r="EZ38" s="6" t="s">
        <v>178</v>
      </c>
      <c r="FA38" s="6" t="s">
        <v>178</v>
      </c>
      <c r="FB38" s="6" t="s">
        <v>178</v>
      </c>
      <c r="FC38" s="6" t="s">
        <v>178</v>
      </c>
      <c r="FD38" s="6" t="s">
        <v>178</v>
      </c>
      <c r="FE38" s="6" t="s">
        <v>178</v>
      </c>
      <c r="FF38" s="6" t="s">
        <v>178</v>
      </c>
      <c r="FG38" s="6" t="s">
        <v>178</v>
      </c>
      <c r="FH38" s="6">
        <v>11.525016669961566</v>
      </c>
      <c r="FI38" s="6">
        <v>11.631822743658759</v>
      </c>
      <c r="FJ38" s="6">
        <v>11.049553719052167</v>
      </c>
      <c r="FK38" s="6">
        <v>11.013162546495844</v>
      </c>
      <c r="FL38" s="6">
        <v>11.6928515861952</v>
      </c>
      <c r="FM38" s="6">
        <v>10.885556279194258</v>
      </c>
      <c r="FN38" s="6">
        <v>10.292915810375861</v>
      </c>
      <c r="FO38" s="6">
        <v>9.8321731942640191</v>
      </c>
      <c r="FP38" s="6">
        <v>9.0817039552252687</v>
      </c>
      <c r="FQ38" s="6">
        <v>9.2665311228819593</v>
      </c>
      <c r="FR38" s="6">
        <v>8.7927300272556117</v>
      </c>
      <c r="FS38" s="6">
        <v>7.825939145611021</v>
      </c>
      <c r="FT38" s="6">
        <v>8.1916857027024843</v>
      </c>
      <c r="FU38" s="6">
        <v>7.2206985176360465</v>
      </c>
      <c r="FV38" s="6">
        <v>7.0122568072667644</v>
      </c>
      <c r="FW38" s="6">
        <v>6.6919653018324938</v>
      </c>
      <c r="FX38" s="6">
        <v>6.5178404199129805</v>
      </c>
      <c r="FY38" s="6">
        <v>6.3857466875980524</v>
      </c>
      <c r="FZ38" s="6">
        <v>6.3444094639096704</v>
      </c>
      <c r="GA38" s="6" t="s">
        <v>178</v>
      </c>
      <c r="GB38" s="6" t="s">
        <v>178</v>
      </c>
      <c r="GC38" s="6" t="s">
        <v>178</v>
      </c>
      <c r="GD38" s="6" t="s">
        <v>178</v>
      </c>
      <c r="GE38" s="6" t="s">
        <v>178</v>
      </c>
      <c r="GF38" s="6" t="s">
        <v>178</v>
      </c>
      <c r="GG38" s="6" t="s">
        <v>178</v>
      </c>
      <c r="GH38" s="6" t="s">
        <v>178</v>
      </c>
      <c r="GI38" s="6" t="s">
        <v>178</v>
      </c>
      <c r="GJ38" s="6" t="s">
        <v>178</v>
      </c>
      <c r="GK38" s="6" t="s">
        <v>178</v>
      </c>
      <c r="GL38" s="6" t="s">
        <v>178</v>
      </c>
      <c r="GM38" s="6">
        <v>9.6034114041740803</v>
      </c>
      <c r="GN38" s="6">
        <v>9.3648349829046964</v>
      </c>
      <c r="GO38" s="6">
        <v>9.2813782394590252</v>
      </c>
      <c r="GP38" s="6">
        <v>8.8512192594990236</v>
      </c>
      <c r="GQ38" s="6">
        <v>8.8098737085049734</v>
      </c>
      <c r="GR38" s="6">
        <v>9.6731671049910872</v>
      </c>
      <c r="GS38" s="6">
        <v>9.026906692730476</v>
      </c>
      <c r="GT38" s="6">
        <v>8.3807957180638777</v>
      </c>
      <c r="GU38" s="6">
        <v>8.0143175328289313</v>
      </c>
      <c r="GV38" s="6">
        <v>7.5023747437040846</v>
      </c>
      <c r="GW38" s="6">
        <v>7.6385651878639109</v>
      </c>
      <c r="GX38" s="6">
        <v>7.1251901084644169</v>
      </c>
      <c r="GY38" s="6">
        <v>6.1810293505062823</v>
      </c>
      <c r="GZ38" s="6">
        <v>6.4324738920174047</v>
      </c>
      <c r="HA38" s="6">
        <v>5.5792508842149608</v>
      </c>
      <c r="HB38" s="6">
        <v>5.2972134208191894</v>
      </c>
      <c r="HC38" s="6">
        <v>5.0560710324756934</v>
      </c>
      <c r="HD38" s="6">
        <v>4.9853068561453506</v>
      </c>
      <c r="HE38" s="6">
        <v>4.784807044777434</v>
      </c>
      <c r="HF38" s="6">
        <v>4.6580990856965334</v>
      </c>
      <c r="HG38" s="6" t="s">
        <v>178</v>
      </c>
      <c r="HH38" s="6" t="s">
        <v>178</v>
      </c>
      <c r="HI38" s="6" t="s">
        <v>178</v>
      </c>
      <c r="HJ38" s="6" t="s">
        <v>178</v>
      </c>
      <c r="HK38" s="6" t="s">
        <v>178</v>
      </c>
      <c r="HL38" s="6" t="s">
        <v>178</v>
      </c>
      <c r="HM38" s="6" t="s">
        <v>178</v>
      </c>
      <c r="HN38" s="6" t="s">
        <v>178</v>
      </c>
      <c r="HO38" s="6" t="s">
        <v>178</v>
      </c>
      <c r="HP38" s="6" t="s">
        <v>178</v>
      </c>
      <c r="HQ38" s="6" t="s">
        <v>178</v>
      </c>
      <c r="HR38" s="6" t="s">
        <v>178</v>
      </c>
      <c r="HS38" s="5">
        <v>733944</v>
      </c>
      <c r="HT38" s="5">
        <v>724302</v>
      </c>
      <c r="HU38" s="5">
        <v>714024</v>
      </c>
      <c r="HV38" s="5">
        <v>707782</v>
      </c>
      <c r="HW38" s="5">
        <v>699440</v>
      </c>
      <c r="HX38" s="5">
        <v>693006</v>
      </c>
      <c r="HY38" s="5">
        <v>688302</v>
      </c>
      <c r="HZ38" s="5">
        <v>683335</v>
      </c>
      <c r="IA38" s="5">
        <v>678931</v>
      </c>
      <c r="IB38" s="5">
        <v>677998</v>
      </c>
      <c r="IC38" s="5">
        <v>672740</v>
      </c>
      <c r="ID38" s="5">
        <v>673414</v>
      </c>
      <c r="IE38" s="5">
        <v>671749</v>
      </c>
      <c r="IF38" s="5">
        <v>665217</v>
      </c>
      <c r="IG38" s="5">
        <v>659371</v>
      </c>
      <c r="IH38" s="5">
        <v>649717</v>
      </c>
      <c r="II38" s="5">
        <v>648572</v>
      </c>
      <c r="IJ38" s="5">
        <v>641394</v>
      </c>
      <c r="IK38" s="5">
        <v>631614</v>
      </c>
      <c r="IL38" s="5">
        <v>621418</v>
      </c>
      <c r="IM38" s="5">
        <v>609000</v>
      </c>
      <c r="IN38" s="5">
        <v>596530</v>
      </c>
      <c r="IO38" s="5">
        <v>584487</v>
      </c>
      <c r="IP38" s="5">
        <v>573119</v>
      </c>
      <c r="IQ38" s="5">
        <v>560215</v>
      </c>
      <c r="IR38" s="5">
        <v>549502</v>
      </c>
      <c r="IS38" s="5">
        <v>539955</v>
      </c>
      <c r="IT38" s="5">
        <v>530920</v>
      </c>
      <c r="IU38" s="5">
        <v>522769</v>
      </c>
      <c r="IV38" s="5">
        <v>515727</v>
      </c>
      <c r="IW38" s="5">
        <v>509013</v>
      </c>
      <c r="IX38" s="5">
        <v>501965</v>
      </c>
      <c r="IY38" s="5">
        <v>840116</v>
      </c>
      <c r="IZ38" s="5">
        <v>830270</v>
      </c>
      <c r="JA38" s="5">
        <v>819569</v>
      </c>
      <c r="JB38" s="5">
        <v>812986</v>
      </c>
      <c r="JC38" s="5">
        <v>804322</v>
      </c>
      <c r="JD38" s="5">
        <v>797580</v>
      </c>
      <c r="JE38" s="5">
        <v>792756</v>
      </c>
      <c r="JF38" s="5">
        <v>787622</v>
      </c>
      <c r="JG38" s="5">
        <v>782879</v>
      </c>
      <c r="JH38" s="5">
        <v>781819</v>
      </c>
      <c r="JI38" s="5">
        <v>776145</v>
      </c>
      <c r="JJ38" s="5">
        <v>776647</v>
      </c>
      <c r="JK38" s="5">
        <v>773954</v>
      </c>
      <c r="JL38" s="5">
        <v>766165</v>
      </c>
      <c r="JM38" s="5">
        <v>758912</v>
      </c>
      <c r="JN38" s="5">
        <v>747696</v>
      </c>
      <c r="JO38" s="5">
        <v>742436</v>
      </c>
      <c r="JP38" s="5">
        <v>733201</v>
      </c>
      <c r="JQ38" s="5">
        <v>722231</v>
      </c>
      <c r="JR38" s="5">
        <v>710524</v>
      </c>
      <c r="JS38" s="5">
        <v>696330</v>
      </c>
      <c r="JT38" s="5">
        <v>682160</v>
      </c>
      <c r="JU38" s="5">
        <v>668327</v>
      </c>
      <c r="JV38" s="5">
        <v>655626</v>
      </c>
      <c r="JW38" s="5">
        <v>642640</v>
      </c>
      <c r="JX38" s="5">
        <v>629541</v>
      </c>
      <c r="JY38" s="5">
        <v>618163</v>
      </c>
      <c r="JZ38" s="5">
        <v>607473</v>
      </c>
      <c r="KA38" s="5">
        <v>597978</v>
      </c>
      <c r="KB38" s="5">
        <v>589583</v>
      </c>
      <c r="KC38" s="5">
        <v>581159</v>
      </c>
      <c r="KD38" s="5">
        <v>572385</v>
      </c>
    </row>
    <row r="39" spans="1:290" x14ac:dyDescent="0.3">
      <c r="A39" s="1" t="s">
        <v>33</v>
      </c>
      <c r="B39" s="2">
        <v>4057103</v>
      </c>
      <c r="C39" s="5">
        <v>1507639</v>
      </c>
      <c r="D39" s="5">
        <v>1547286</v>
      </c>
      <c r="E39" s="5">
        <v>1406689</v>
      </c>
      <c r="F39" s="5">
        <v>1472994</v>
      </c>
      <c r="G39" s="5">
        <v>1433316</v>
      </c>
      <c r="H39" s="5">
        <v>1479517</v>
      </c>
      <c r="I39" s="5">
        <v>1461552</v>
      </c>
      <c r="J39" s="5">
        <v>1459567</v>
      </c>
      <c r="K39" s="5">
        <v>1494371</v>
      </c>
      <c r="L39" s="5">
        <v>1555035</v>
      </c>
      <c r="M39" s="5">
        <v>1404421</v>
      </c>
      <c r="N39" s="5">
        <v>1472798</v>
      </c>
      <c r="O39" s="5">
        <v>1537077</v>
      </c>
      <c r="P39" s="5">
        <v>1402220</v>
      </c>
      <c r="Q39" s="5">
        <v>1478082</v>
      </c>
      <c r="R39" s="5">
        <v>1382100</v>
      </c>
      <c r="S39" s="5">
        <v>1344648</v>
      </c>
      <c r="T39" s="5">
        <v>1399674</v>
      </c>
      <c r="U39" s="5">
        <v>1280477</v>
      </c>
      <c r="V39" s="5">
        <v>1279227</v>
      </c>
      <c r="W39" s="5">
        <v>1309768</v>
      </c>
      <c r="X39" s="5">
        <v>1048516</v>
      </c>
      <c r="Y39" s="5">
        <v>1185923</v>
      </c>
      <c r="Z39" s="5">
        <v>1255817</v>
      </c>
      <c r="AA39" s="5">
        <v>1150435</v>
      </c>
      <c r="AB39" s="5">
        <v>1045464</v>
      </c>
      <c r="AC39" s="5">
        <v>1096048</v>
      </c>
      <c r="AD39" s="5">
        <v>1028082</v>
      </c>
      <c r="AE39" s="5">
        <v>1094598</v>
      </c>
      <c r="AF39" s="5">
        <v>945861</v>
      </c>
      <c r="AG39" s="5">
        <v>981789</v>
      </c>
      <c r="AH39" s="5">
        <v>960703</v>
      </c>
      <c r="AI39" s="5">
        <v>4070995</v>
      </c>
      <c r="AJ39" s="5">
        <v>4133607</v>
      </c>
      <c r="AK39" s="5">
        <v>3957490</v>
      </c>
      <c r="AL39" s="5">
        <v>4099199</v>
      </c>
      <c r="AM39" s="5">
        <v>4033290</v>
      </c>
      <c r="AN39" s="5">
        <v>4062378</v>
      </c>
      <c r="AO39" s="5">
        <v>4032604</v>
      </c>
      <c r="AP39" s="5">
        <v>3998687</v>
      </c>
      <c r="AQ39" s="5">
        <v>4022677</v>
      </c>
      <c r="AR39" s="5">
        <v>4116600</v>
      </c>
      <c r="AS39" s="5">
        <v>3838465</v>
      </c>
      <c r="AT39" s="5">
        <v>4041377</v>
      </c>
      <c r="AU39" s="5">
        <v>4142152</v>
      </c>
      <c r="AV39" s="5">
        <v>3884050</v>
      </c>
      <c r="AW39" s="5">
        <v>3968232</v>
      </c>
      <c r="AX39" s="5">
        <v>3812355</v>
      </c>
      <c r="AY39" s="5">
        <v>3728276</v>
      </c>
      <c r="AZ39" s="5">
        <v>3797166</v>
      </c>
      <c r="BA39" s="5">
        <v>3734877</v>
      </c>
      <c r="BB39" s="5">
        <v>3843664</v>
      </c>
      <c r="BC39" s="5">
        <v>3711708</v>
      </c>
      <c r="BD39" s="5">
        <v>3432468</v>
      </c>
      <c r="BE39" s="5">
        <v>3445298</v>
      </c>
      <c r="BF39" s="5">
        <v>3462444</v>
      </c>
      <c r="BG39" s="5">
        <v>3272464</v>
      </c>
      <c r="BH39" s="5">
        <v>3053733</v>
      </c>
      <c r="BI39" s="5">
        <v>2971694</v>
      </c>
      <c r="BJ39" s="5">
        <v>2807171</v>
      </c>
      <c r="BK39" s="5">
        <v>2767728</v>
      </c>
      <c r="BL39" s="5">
        <v>2580861</v>
      </c>
      <c r="BM39" s="5">
        <v>2531851</v>
      </c>
      <c r="BN39" s="5">
        <v>2436919</v>
      </c>
      <c r="BO39" s="5">
        <v>4554566</v>
      </c>
      <c r="BP39" s="5">
        <v>4641035</v>
      </c>
      <c r="BQ39" s="5">
        <v>4908072</v>
      </c>
      <c r="BR39" s="5">
        <v>4672987</v>
      </c>
      <c r="BS39" s="5">
        <v>5277786</v>
      </c>
      <c r="BT39" s="5">
        <v>4447988</v>
      </c>
      <c r="BU39" s="5">
        <v>4546692</v>
      </c>
      <c r="BV39" s="5">
        <v>4423431</v>
      </c>
      <c r="BW39" s="5">
        <v>4685518</v>
      </c>
      <c r="BX39" s="5">
        <v>4688285</v>
      </c>
      <c r="BY39" s="5">
        <v>4498263</v>
      </c>
      <c r="BZ39" s="5">
        <v>4580203</v>
      </c>
      <c r="CA39" s="5">
        <v>4684997</v>
      </c>
      <c r="CB39" s="5">
        <v>4614785</v>
      </c>
      <c r="CC39" s="5">
        <v>3968232</v>
      </c>
      <c r="CD39" s="5">
        <v>3812355</v>
      </c>
      <c r="CE39" s="5">
        <v>3728276</v>
      </c>
      <c r="CF39" s="5">
        <v>3797166</v>
      </c>
      <c r="CG39" s="5">
        <v>3734877</v>
      </c>
      <c r="CH39" s="5">
        <v>3843664</v>
      </c>
      <c r="CI39" s="5">
        <v>3711708</v>
      </c>
      <c r="CJ39" s="5">
        <v>3432468</v>
      </c>
      <c r="CK39" s="5">
        <v>3474428</v>
      </c>
      <c r="CL39" s="5">
        <v>3515513</v>
      </c>
      <c r="CM39" s="5">
        <v>3323460</v>
      </c>
      <c r="CN39" s="5">
        <v>3101205</v>
      </c>
      <c r="CO39" s="5">
        <v>3016848</v>
      </c>
      <c r="CP39" s="5">
        <v>2850279</v>
      </c>
      <c r="CQ39" s="5">
        <v>2810472</v>
      </c>
      <c r="CR39" s="5">
        <v>2619083</v>
      </c>
      <c r="CS39" s="5">
        <v>2572481</v>
      </c>
      <c r="CT39" s="5">
        <v>2478352</v>
      </c>
      <c r="CU39" s="6" t="s">
        <v>178</v>
      </c>
      <c r="CV39" s="6">
        <v>9.2052148083805996</v>
      </c>
      <c r="CW39" s="6">
        <v>8.6364505587233502</v>
      </c>
      <c r="CX39" s="6">
        <v>8.8586239998262002</v>
      </c>
      <c r="CY39" s="6">
        <v>8.6381509729885106</v>
      </c>
      <c r="CZ39" s="6">
        <v>9.0657964727678007</v>
      </c>
      <c r="DA39" s="6">
        <v>8.7276402071222901</v>
      </c>
      <c r="DB39" s="6">
        <v>8.7646541748340407</v>
      </c>
      <c r="DC39" s="6">
        <v>8.3926280689333499</v>
      </c>
      <c r="DD39" s="6">
        <v>8.2574990273530808</v>
      </c>
      <c r="DE39" s="6">
        <v>8.7443927030375495</v>
      </c>
      <c r="DF39" s="6">
        <v>8.2497396112705204</v>
      </c>
      <c r="DG39" s="6">
        <v>7.8960208915878001</v>
      </c>
      <c r="DH39" s="6">
        <v>6.4794397455463404</v>
      </c>
      <c r="DI39" s="6">
        <v>6.6137016662799004</v>
      </c>
      <c r="DJ39" s="6">
        <v>6.5791910860284997</v>
      </c>
      <c r="DK39" s="6">
        <v>6.4874970996126802</v>
      </c>
      <c r="DL39" s="6">
        <v>6.4552888744093204</v>
      </c>
      <c r="DM39" s="6">
        <v>6.6511151703622904</v>
      </c>
      <c r="DN39" s="6">
        <v>6.7193703697623599</v>
      </c>
      <c r="DO39" s="6" t="s">
        <v>178</v>
      </c>
      <c r="DP39" s="6" t="s">
        <v>178</v>
      </c>
      <c r="DQ39" s="6" t="s">
        <v>178</v>
      </c>
      <c r="DR39" s="6" t="s">
        <v>178</v>
      </c>
      <c r="DS39" s="6" t="s">
        <v>178</v>
      </c>
      <c r="DT39" s="6" t="s">
        <v>178</v>
      </c>
      <c r="DU39" s="6" t="s">
        <v>178</v>
      </c>
      <c r="DV39" s="6" t="s">
        <v>178</v>
      </c>
      <c r="DW39" s="6" t="s">
        <v>178</v>
      </c>
      <c r="DX39" s="6" t="s">
        <v>178</v>
      </c>
      <c r="DY39" s="6" t="s">
        <v>178</v>
      </c>
      <c r="DZ39" s="6" t="s">
        <v>178</v>
      </c>
      <c r="EA39" s="6" t="s">
        <v>178</v>
      </c>
      <c r="EB39" s="6">
        <v>8.4552546964430793</v>
      </c>
      <c r="EC39" s="6">
        <v>7.6039610965536202</v>
      </c>
      <c r="ED39" s="6">
        <v>7.89832355052779</v>
      </c>
      <c r="EE39" s="6">
        <v>7.73928976096437</v>
      </c>
      <c r="EF39" s="6">
        <v>8.3443982810068302</v>
      </c>
      <c r="EG39" s="6">
        <v>8.0244675648786696</v>
      </c>
      <c r="EH39" s="6">
        <v>8.0864293704408396</v>
      </c>
      <c r="EI39" s="6">
        <v>7.7675140211356704</v>
      </c>
      <c r="EJ39" s="6">
        <v>7.6197833163290003</v>
      </c>
      <c r="EK39" s="6">
        <v>8.1486740142218306</v>
      </c>
      <c r="EL39" s="6">
        <v>7.7068286378627802</v>
      </c>
      <c r="EM39" s="6">
        <v>7.3724962290133202</v>
      </c>
      <c r="EN39" s="6">
        <v>5.9371789755538602</v>
      </c>
      <c r="EO39" s="6">
        <v>5.99992641559263</v>
      </c>
      <c r="EP39" s="6">
        <v>5.9320288902791001</v>
      </c>
      <c r="EQ39" s="6">
        <v>5.9100238287079598</v>
      </c>
      <c r="ER39" s="6">
        <v>5.9120143812516996</v>
      </c>
      <c r="ES39" s="6">
        <v>5.8216910489957199</v>
      </c>
      <c r="ET39" s="6">
        <v>5.90493862106573</v>
      </c>
      <c r="EU39" s="6" t="s">
        <v>178</v>
      </c>
      <c r="EV39" s="6" t="s">
        <v>178</v>
      </c>
      <c r="EW39" s="6" t="s">
        <v>178</v>
      </c>
      <c r="EX39" s="6" t="s">
        <v>178</v>
      </c>
      <c r="EY39" s="6" t="s">
        <v>178</v>
      </c>
      <c r="EZ39" s="6" t="s">
        <v>178</v>
      </c>
      <c r="FA39" s="6" t="s">
        <v>178</v>
      </c>
      <c r="FB39" s="6" t="s">
        <v>178</v>
      </c>
      <c r="FC39" s="6" t="s">
        <v>178</v>
      </c>
      <c r="FD39" s="6" t="s">
        <v>178</v>
      </c>
      <c r="FE39" s="6" t="s">
        <v>178</v>
      </c>
      <c r="FF39" s="6" t="s">
        <v>178</v>
      </c>
      <c r="FG39" s="6" t="s">
        <v>178</v>
      </c>
      <c r="FH39" s="6">
        <v>9.2052148083806102</v>
      </c>
      <c r="FI39" s="6">
        <v>8.6364505587233573</v>
      </c>
      <c r="FJ39" s="6">
        <v>8.8586239998262055</v>
      </c>
      <c r="FK39" s="6">
        <v>8.6381509729885106</v>
      </c>
      <c r="FL39" s="6">
        <v>9.0657964727678024</v>
      </c>
      <c r="FM39" s="6">
        <v>8.7276402071222918</v>
      </c>
      <c r="FN39" s="6">
        <v>8.7646541748340425</v>
      </c>
      <c r="FO39" s="6">
        <v>8.3926280689333499</v>
      </c>
      <c r="FP39" s="6">
        <v>8.2574990273530808</v>
      </c>
      <c r="FQ39" s="6">
        <v>8.7443927030375512</v>
      </c>
      <c r="FR39" s="6">
        <v>8.2497396112705204</v>
      </c>
      <c r="FS39" s="6">
        <v>7.8960208915878045</v>
      </c>
      <c r="FT39" s="6">
        <v>6.4794397455463484</v>
      </c>
      <c r="FU39" s="6">
        <v>6.613701666279904</v>
      </c>
      <c r="FV39" s="6">
        <v>6.5791910860285068</v>
      </c>
      <c r="FW39" s="6">
        <v>6.4874970996126864</v>
      </c>
      <c r="FX39" s="6">
        <v>6.4552888744093266</v>
      </c>
      <c r="FY39" s="6">
        <v>6.6511151703622948</v>
      </c>
      <c r="FZ39" s="6">
        <v>6.7193703697623643</v>
      </c>
      <c r="GA39" s="6" t="s">
        <v>178</v>
      </c>
      <c r="GB39" s="6" t="s">
        <v>178</v>
      </c>
      <c r="GC39" s="6" t="s">
        <v>178</v>
      </c>
      <c r="GD39" s="6" t="s">
        <v>178</v>
      </c>
      <c r="GE39" s="6" t="s">
        <v>178</v>
      </c>
      <c r="GF39" s="6" t="s">
        <v>178</v>
      </c>
      <c r="GG39" s="6" t="s">
        <v>178</v>
      </c>
      <c r="GH39" s="6" t="s">
        <v>178</v>
      </c>
      <c r="GI39" s="6" t="s">
        <v>178</v>
      </c>
      <c r="GJ39" s="6" t="s">
        <v>178</v>
      </c>
      <c r="GK39" s="6" t="s">
        <v>178</v>
      </c>
      <c r="GL39" s="6" t="s">
        <v>178</v>
      </c>
      <c r="GM39" s="6" t="s">
        <v>178</v>
      </c>
      <c r="GN39" s="6">
        <v>8.4552546964430828</v>
      </c>
      <c r="GO39" s="6">
        <v>7.6039610965536237</v>
      </c>
      <c r="GP39" s="6">
        <v>7.898323550527798</v>
      </c>
      <c r="GQ39" s="6">
        <v>7.7392897609643736</v>
      </c>
      <c r="GR39" s="6">
        <v>8.3443982810068391</v>
      </c>
      <c r="GS39" s="6">
        <v>8.0244675648786732</v>
      </c>
      <c r="GT39" s="6">
        <v>8.0864293704408468</v>
      </c>
      <c r="GU39" s="6">
        <v>7.7675140211356766</v>
      </c>
      <c r="GV39" s="6">
        <v>7.6197833163290092</v>
      </c>
      <c r="GW39" s="6">
        <v>8.1486740142218306</v>
      </c>
      <c r="GX39" s="6">
        <v>7.7068286378627882</v>
      </c>
      <c r="GY39" s="6">
        <v>7.3724962290133247</v>
      </c>
      <c r="GZ39" s="6">
        <v>5.9371789755538673</v>
      </c>
      <c r="HA39" s="6">
        <v>5.9999264155926371</v>
      </c>
      <c r="HB39" s="6">
        <v>5.9320288902791054</v>
      </c>
      <c r="HC39" s="6">
        <v>5.9100238287079607</v>
      </c>
      <c r="HD39" s="6">
        <v>5.9120143812517023</v>
      </c>
      <c r="HE39" s="6">
        <v>5.8216910489957234</v>
      </c>
      <c r="HF39" s="6">
        <v>5.9049386210657335</v>
      </c>
      <c r="HG39" s="6" t="s">
        <v>178</v>
      </c>
      <c r="HH39" s="6" t="s">
        <v>178</v>
      </c>
      <c r="HI39" s="6" t="s">
        <v>178</v>
      </c>
      <c r="HJ39" s="6" t="s">
        <v>178</v>
      </c>
      <c r="HK39" s="6" t="s">
        <v>178</v>
      </c>
      <c r="HL39" s="6" t="s">
        <v>178</v>
      </c>
      <c r="HM39" s="6" t="s">
        <v>178</v>
      </c>
      <c r="HN39" s="6" t="s">
        <v>178</v>
      </c>
      <c r="HO39" s="6" t="s">
        <v>178</v>
      </c>
      <c r="HP39" s="6" t="s">
        <v>178</v>
      </c>
      <c r="HQ39" s="6" t="s">
        <v>178</v>
      </c>
      <c r="HR39" s="6" t="s">
        <v>178</v>
      </c>
      <c r="HS39" s="5">
        <v>128049</v>
      </c>
      <c r="HT39" s="5">
        <v>126987</v>
      </c>
      <c r="HU39" s="5">
        <v>125795</v>
      </c>
      <c r="HV39" s="5">
        <v>124307</v>
      </c>
      <c r="HW39" s="5">
        <v>122962</v>
      </c>
      <c r="HX39" s="5">
        <v>122287</v>
      </c>
      <c r="HY39" s="5">
        <v>121661</v>
      </c>
      <c r="HZ39" s="5">
        <v>121088</v>
      </c>
      <c r="IA39" s="5">
        <v>120423</v>
      </c>
      <c r="IB39" s="5">
        <v>120099</v>
      </c>
      <c r="IC39" s="5">
        <v>119747</v>
      </c>
      <c r="ID39" s="5">
        <v>119534</v>
      </c>
      <c r="IE39" s="5">
        <v>118843</v>
      </c>
      <c r="IF39" s="5">
        <v>117722</v>
      </c>
      <c r="IG39" s="5">
        <v>116500</v>
      </c>
      <c r="IH39" s="5">
        <v>115217</v>
      </c>
      <c r="II39" s="5">
        <v>113989</v>
      </c>
      <c r="IJ39" s="5">
        <v>113009</v>
      </c>
      <c r="IK39" s="5">
        <v>112163</v>
      </c>
      <c r="IL39" s="5">
        <v>110477</v>
      </c>
      <c r="IM39" s="5">
        <v>108453</v>
      </c>
      <c r="IN39" s="5">
        <v>106433</v>
      </c>
      <c r="IO39" s="5">
        <v>104529</v>
      </c>
      <c r="IP39" s="5">
        <v>102196</v>
      </c>
      <c r="IQ39" s="5">
        <v>100830</v>
      </c>
      <c r="IR39" s="5">
        <v>98765</v>
      </c>
      <c r="IS39" s="5">
        <v>97686</v>
      </c>
      <c r="IT39" s="5">
        <v>96723</v>
      </c>
      <c r="IU39" s="5">
        <v>95257</v>
      </c>
      <c r="IV39" s="5">
        <v>93565</v>
      </c>
      <c r="IW39" s="5">
        <v>91655</v>
      </c>
      <c r="IX39" s="5">
        <v>89776</v>
      </c>
      <c r="IY39" s="5">
        <v>143431</v>
      </c>
      <c r="IZ39" s="5">
        <v>142393</v>
      </c>
      <c r="JA39" s="5">
        <v>141273</v>
      </c>
      <c r="JB39" s="5">
        <v>140014</v>
      </c>
      <c r="JC39" s="5">
        <v>138605</v>
      </c>
      <c r="JD39" s="5">
        <v>137869</v>
      </c>
      <c r="JE39" s="5">
        <v>137115</v>
      </c>
      <c r="JF39" s="5">
        <v>136377</v>
      </c>
      <c r="JG39" s="5">
        <v>135574</v>
      </c>
      <c r="JH39" s="5">
        <v>135213</v>
      </c>
      <c r="JI39" s="5">
        <v>134819</v>
      </c>
      <c r="JJ39" s="5">
        <v>134703</v>
      </c>
      <c r="JK39" s="5">
        <v>133868</v>
      </c>
      <c r="JL39" s="5">
        <v>132546</v>
      </c>
      <c r="JM39" s="5">
        <v>131028</v>
      </c>
      <c r="JN39" s="5">
        <v>129602</v>
      </c>
      <c r="JO39" s="5">
        <v>128250</v>
      </c>
      <c r="JP39" s="5">
        <v>127058</v>
      </c>
      <c r="JQ39" s="5">
        <v>126041</v>
      </c>
      <c r="JR39" s="5">
        <v>123945</v>
      </c>
      <c r="JS39" s="5">
        <v>121514</v>
      </c>
      <c r="JT39" s="5">
        <v>119046</v>
      </c>
      <c r="JU39" s="5">
        <v>116860</v>
      </c>
      <c r="JV39" s="5">
        <v>114283</v>
      </c>
      <c r="JW39" s="5">
        <v>112669</v>
      </c>
      <c r="JX39" s="5">
        <v>110449</v>
      </c>
      <c r="JY39" s="5">
        <v>109211</v>
      </c>
      <c r="JZ39" s="5">
        <v>108127</v>
      </c>
      <c r="KA39" s="5">
        <v>106506</v>
      </c>
      <c r="KB39" s="5">
        <v>104638</v>
      </c>
      <c r="KC39" s="5">
        <v>102402</v>
      </c>
      <c r="KD39" s="5">
        <v>100204</v>
      </c>
    </row>
    <row r="40" spans="1:290" x14ac:dyDescent="0.3">
      <c r="A40" s="1" t="s">
        <v>34</v>
      </c>
      <c r="B40" s="2">
        <v>4057079</v>
      </c>
      <c r="C40" s="5">
        <v>7467301</v>
      </c>
      <c r="D40" s="5">
        <v>7712381</v>
      </c>
      <c r="E40" s="5">
        <v>7011701</v>
      </c>
      <c r="F40" s="5">
        <v>7364509</v>
      </c>
      <c r="G40" s="5">
        <v>7136587</v>
      </c>
      <c r="H40" s="5">
        <v>7325305</v>
      </c>
      <c r="I40" s="5">
        <v>7247457</v>
      </c>
      <c r="J40" s="5">
        <v>7186457</v>
      </c>
      <c r="K40" s="5">
        <v>7331858</v>
      </c>
      <c r="L40" s="5">
        <v>7640842</v>
      </c>
      <c r="M40" s="5">
        <v>7040514</v>
      </c>
      <c r="N40" s="5">
        <v>7393924</v>
      </c>
      <c r="O40" s="5">
        <v>7783694</v>
      </c>
      <c r="P40" s="5">
        <v>7207067</v>
      </c>
      <c r="Q40" s="5">
        <v>7677452</v>
      </c>
      <c r="R40" s="5">
        <v>7197172</v>
      </c>
      <c r="S40" s="5">
        <v>7020368</v>
      </c>
      <c r="T40" s="5">
        <v>7302647</v>
      </c>
      <c r="U40" s="5">
        <v>6666015</v>
      </c>
      <c r="V40" s="5">
        <v>6649480</v>
      </c>
      <c r="W40" s="5">
        <v>6833949</v>
      </c>
      <c r="X40" s="5">
        <v>6342731</v>
      </c>
      <c r="Y40" s="5">
        <v>5903188</v>
      </c>
      <c r="Z40" s="5">
        <v>6353457</v>
      </c>
      <c r="AA40" s="5">
        <v>6118381</v>
      </c>
      <c r="AB40" s="5">
        <v>5931770</v>
      </c>
      <c r="AC40" s="5">
        <v>6073314</v>
      </c>
      <c r="AD40" s="5">
        <v>5552285</v>
      </c>
      <c r="AE40" s="5">
        <v>6012972</v>
      </c>
      <c r="AF40" s="5">
        <v>5308142</v>
      </c>
      <c r="AG40" s="5">
        <v>5538672</v>
      </c>
      <c r="AH40" s="5">
        <v>5523397</v>
      </c>
      <c r="AI40" s="5">
        <v>20174172</v>
      </c>
      <c r="AJ40" s="5">
        <v>20687064</v>
      </c>
      <c r="AK40" s="5">
        <v>19730738</v>
      </c>
      <c r="AL40" s="5">
        <v>20489648</v>
      </c>
      <c r="AM40" s="5">
        <v>20162115</v>
      </c>
      <c r="AN40" s="5">
        <v>20286737</v>
      </c>
      <c r="AO40" s="5">
        <v>20010063</v>
      </c>
      <c r="AP40" s="5">
        <v>19919494</v>
      </c>
      <c r="AQ40" s="5">
        <v>20238172</v>
      </c>
      <c r="AR40" s="5">
        <v>20830286</v>
      </c>
      <c r="AS40" s="5">
        <v>19633388</v>
      </c>
      <c r="AT40" s="5">
        <v>21009453</v>
      </c>
      <c r="AU40" s="5">
        <v>21900363</v>
      </c>
      <c r="AV40" s="5">
        <v>20989524</v>
      </c>
      <c r="AW40" s="5">
        <v>21723135</v>
      </c>
      <c r="AX40" s="5">
        <v>21106139</v>
      </c>
      <c r="AY40" s="5">
        <v>20590342</v>
      </c>
      <c r="AZ40" s="5">
        <v>21055621</v>
      </c>
      <c r="BA40" s="5">
        <v>19954681</v>
      </c>
      <c r="BB40" s="5">
        <v>20300417</v>
      </c>
      <c r="BC40" s="5">
        <v>20070826</v>
      </c>
      <c r="BD40" s="5">
        <v>19268201</v>
      </c>
      <c r="BE40" s="5">
        <v>18508551</v>
      </c>
      <c r="BF40" s="5">
        <v>18605356</v>
      </c>
      <c r="BG40" s="5">
        <v>18083892</v>
      </c>
      <c r="BH40" s="5">
        <v>17526577</v>
      </c>
      <c r="BI40" s="5">
        <v>17381250</v>
      </c>
      <c r="BJ40" s="5">
        <v>16436040</v>
      </c>
      <c r="BK40" s="5">
        <v>16755760</v>
      </c>
      <c r="BL40" s="5">
        <v>15535386</v>
      </c>
      <c r="BM40" s="5">
        <v>15670703</v>
      </c>
      <c r="BN40" s="5">
        <v>15500682</v>
      </c>
      <c r="BO40" s="5">
        <v>21237518</v>
      </c>
      <c r="BP40" s="5">
        <v>21785878</v>
      </c>
      <c r="BQ40" s="5">
        <v>20805946</v>
      </c>
      <c r="BR40" s="5">
        <v>21320518</v>
      </c>
      <c r="BS40" s="5">
        <v>20805363</v>
      </c>
      <c r="BT40" s="5">
        <v>27741596</v>
      </c>
      <c r="BU40" s="5">
        <v>39309749</v>
      </c>
      <c r="BV40" s="5">
        <v>36868678</v>
      </c>
      <c r="BW40" s="5">
        <v>38742673</v>
      </c>
      <c r="BX40" s="5">
        <v>44716936</v>
      </c>
      <c r="BY40" s="5">
        <v>35525041</v>
      </c>
      <c r="BZ40" s="5">
        <v>32592585</v>
      </c>
      <c r="CA40" s="5">
        <v>37584241</v>
      </c>
      <c r="CB40" s="5">
        <v>133164017</v>
      </c>
      <c r="CC40" s="5">
        <v>288006842</v>
      </c>
      <c r="CD40" s="5">
        <v>255403852</v>
      </c>
      <c r="CE40" s="5">
        <v>179078246</v>
      </c>
      <c r="CF40" s="5">
        <v>135262782</v>
      </c>
      <c r="CG40" s="5">
        <v>83122693</v>
      </c>
      <c r="CH40" s="5">
        <v>58685081</v>
      </c>
      <c r="CI40" s="5">
        <v>47637544</v>
      </c>
      <c r="CJ40" s="5">
        <v>60774014</v>
      </c>
      <c r="CK40" s="5">
        <v>48780854</v>
      </c>
      <c r="CL40" s="5">
        <v>28250711</v>
      </c>
      <c r="CM40" s="5">
        <v>25628563</v>
      </c>
      <c r="CN40" s="5">
        <v>22208836</v>
      </c>
      <c r="CO40" s="5">
        <v>22473866</v>
      </c>
      <c r="CP40" s="5">
        <v>21321893</v>
      </c>
      <c r="CQ40" s="5">
        <v>21079435</v>
      </c>
      <c r="CR40" s="5">
        <v>22107852</v>
      </c>
      <c r="CS40" s="5">
        <v>19216396</v>
      </c>
      <c r="CT40" s="5">
        <v>18426405</v>
      </c>
      <c r="CU40" s="6">
        <v>11.05403297383071</v>
      </c>
      <c r="CV40" s="6">
        <v>11.114268712583071</v>
      </c>
      <c r="CW40" s="6">
        <v>11.607827025578089</v>
      </c>
      <c r="CX40" s="6">
        <v>11.686278928429349</v>
      </c>
      <c r="CY40" s="6">
        <v>11.3090632959575</v>
      </c>
      <c r="CZ40" s="6">
        <v>11.31898932522137</v>
      </c>
      <c r="DA40" s="6">
        <v>11.098753151144781</v>
      </c>
      <c r="DB40" s="6">
        <v>10.636299606246141</v>
      </c>
      <c r="DC40" s="6">
        <v>12.14791743740048</v>
      </c>
      <c r="DD40" s="6">
        <v>12.9414546433447</v>
      </c>
      <c r="DE40" s="6">
        <v>11.402386859984571</v>
      </c>
      <c r="DF40" s="6">
        <v>10.649355222234989</v>
      </c>
      <c r="DG40" s="6">
        <v>10.16857924423781</v>
      </c>
      <c r="DH40" s="6">
        <v>9.4668776034913495</v>
      </c>
      <c r="DI40" s="6">
        <v>7.4914299768973098</v>
      </c>
      <c r="DJ40" s="6">
        <v>7.5307007324987296</v>
      </c>
      <c r="DK40" s="6">
        <v>7.5034611662857502</v>
      </c>
      <c r="DL40" s="6">
        <v>7.5629511394800604</v>
      </c>
      <c r="DM40" s="6">
        <v>7.5239796025036103</v>
      </c>
      <c r="DN40" s="6">
        <v>7.7330257403586398</v>
      </c>
      <c r="DO40" s="6" t="s">
        <v>178</v>
      </c>
      <c r="DP40" s="6" t="s">
        <v>178</v>
      </c>
      <c r="DQ40" s="6" t="s">
        <v>178</v>
      </c>
      <c r="DR40" s="6" t="s">
        <v>178</v>
      </c>
      <c r="DS40" s="6" t="s">
        <v>178</v>
      </c>
      <c r="DT40" s="6" t="s">
        <v>178</v>
      </c>
      <c r="DU40" s="6" t="s">
        <v>178</v>
      </c>
      <c r="DV40" s="6" t="s">
        <v>178</v>
      </c>
      <c r="DW40" s="6" t="s">
        <v>178</v>
      </c>
      <c r="DX40" s="6" t="s">
        <v>178</v>
      </c>
      <c r="DY40" s="6" t="s">
        <v>178</v>
      </c>
      <c r="DZ40" s="6" t="s">
        <v>178</v>
      </c>
      <c r="EA40" s="6">
        <v>10.7249037765386</v>
      </c>
      <c r="EB40" s="6">
        <v>10.70147766813046</v>
      </c>
      <c r="EC40" s="6">
        <v>11.018976511352699</v>
      </c>
      <c r="ED40" s="6">
        <v>11.160665070195369</v>
      </c>
      <c r="EE40" s="6">
        <v>10.88667918644777</v>
      </c>
      <c r="EF40" s="6">
        <v>11.221404392428431</v>
      </c>
      <c r="EG40" s="6">
        <v>10.93800807025459</v>
      </c>
      <c r="EH40" s="6">
        <v>10.40348207207593</v>
      </c>
      <c r="EI40" s="6">
        <v>12.29043000421569</v>
      </c>
      <c r="EJ40" s="6">
        <v>12.647077304851759</v>
      </c>
      <c r="EK40" s="6">
        <v>10.203871231214871</v>
      </c>
      <c r="EL40" s="6">
        <v>9.1676109081110297</v>
      </c>
      <c r="EM40" s="6">
        <v>8.8224970189379004</v>
      </c>
      <c r="EN40" s="6">
        <v>8.1291994520249808</v>
      </c>
      <c r="EO40" s="6">
        <v>7.22278183863002</v>
      </c>
      <c r="EP40" s="6">
        <v>6.43607701498913</v>
      </c>
      <c r="EQ40" s="6">
        <v>6.4936099478341198</v>
      </c>
      <c r="ER40" s="6">
        <v>6.4300269656582598</v>
      </c>
      <c r="ES40" s="6">
        <v>6.3047306017585303</v>
      </c>
      <c r="ET40" s="6">
        <v>6.2140644697101504</v>
      </c>
      <c r="EU40" s="6" t="s">
        <v>178</v>
      </c>
      <c r="EV40" s="6" t="s">
        <v>178</v>
      </c>
      <c r="EW40" s="6" t="s">
        <v>178</v>
      </c>
      <c r="EX40" s="6" t="s">
        <v>178</v>
      </c>
      <c r="EY40" s="6" t="s">
        <v>178</v>
      </c>
      <c r="EZ40" s="6" t="s">
        <v>178</v>
      </c>
      <c r="FA40" s="6" t="s">
        <v>178</v>
      </c>
      <c r="FB40" s="6" t="s">
        <v>178</v>
      </c>
      <c r="FC40" s="6" t="s">
        <v>178</v>
      </c>
      <c r="FD40" s="6" t="s">
        <v>178</v>
      </c>
      <c r="FE40" s="6" t="s">
        <v>178</v>
      </c>
      <c r="FF40" s="6" t="s">
        <v>178</v>
      </c>
      <c r="FG40" s="6" t="s">
        <v>178</v>
      </c>
      <c r="FH40" s="6">
        <v>7.8669868617745937</v>
      </c>
      <c r="FI40" s="6">
        <v>8.3909168402931034</v>
      </c>
      <c r="FJ40" s="6">
        <v>8.6216745746389893</v>
      </c>
      <c r="FK40" s="6">
        <v>8.2941888048166454</v>
      </c>
      <c r="FL40" s="6">
        <v>8.4127555098388402</v>
      </c>
      <c r="FM40" s="6">
        <v>8.3206691228841887</v>
      </c>
      <c r="FN40" s="6">
        <v>8.2895646630878055</v>
      </c>
      <c r="FO40" s="6">
        <v>9.3683620168312043</v>
      </c>
      <c r="FP40" s="6">
        <v>11.263078074379759</v>
      </c>
      <c r="FQ40" s="6">
        <v>11.0080315158808</v>
      </c>
      <c r="FR40" s="6">
        <v>10.538883007182655</v>
      </c>
      <c r="FS40" s="6">
        <v>10.048723646031865</v>
      </c>
      <c r="FT40" s="6">
        <v>9.3336443243832754</v>
      </c>
      <c r="FU40" s="6">
        <v>7.2977076248734605</v>
      </c>
      <c r="FV40" s="6">
        <v>7.2751224057341428</v>
      </c>
      <c r="FW40" s="6">
        <v>7.2915265980358868</v>
      </c>
      <c r="FX40" s="6">
        <v>7.4965283136375076</v>
      </c>
      <c r="FY40" s="6">
        <v>7.510139116098598</v>
      </c>
      <c r="FZ40" s="6">
        <v>7.7330257403586451</v>
      </c>
      <c r="GA40" s="6" t="s">
        <v>178</v>
      </c>
      <c r="GB40" s="6" t="s">
        <v>178</v>
      </c>
      <c r="GC40" s="6" t="s">
        <v>178</v>
      </c>
      <c r="GD40" s="6" t="s">
        <v>178</v>
      </c>
      <c r="GE40" s="6" t="s">
        <v>178</v>
      </c>
      <c r="GF40" s="6" t="s">
        <v>178</v>
      </c>
      <c r="GG40" s="6" t="s">
        <v>178</v>
      </c>
      <c r="GH40" s="6" t="s">
        <v>178</v>
      </c>
      <c r="GI40" s="6" t="s">
        <v>178</v>
      </c>
      <c r="GJ40" s="6" t="s">
        <v>178</v>
      </c>
      <c r="GK40" s="6" t="s">
        <v>178</v>
      </c>
      <c r="GL40" s="6" t="s">
        <v>178</v>
      </c>
      <c r="GM40" s="6">
        <v>10.724903776538609</v>
      </c>
      <c r="GN40" s="6">
        <v>4.6887272161965567</v>
      </c>
      <c r="GO40" s="6">
        <v>4.8899742118110332</v>
      </c>
      <c r="GP40" s="6">
        <v>4.9613009419489238</v>
      </c>
      <c r="GQ40" s="6">
        <v>4.7969231876629657</v>
      </c>
      <c r="GR40" s="6">
        <v>5.1162934679933985</v>
      </c>
      <c r="GS40" s="6">
        <v>5.0120184535160357</v>
      </c>
      <c r="GT40" s="6">
        <v>5.0038568401548114</v>
      </c>
      <c r="GU40" s="6">
        <v>5.3329819181782785</v>
      </c>
      <c r="GV40" s="6">
        <v>7.1632573839840701</v>
      </c>
      <c r="GW40" s="6">
        <v>9.0980222058464904</v>
      </c>
      <c r="GX40" s="6">
        <v>8.9515077854232779</v>
      </c>
      <c r="GY40" s="6">
        <v>8.6227155230258052</v>
      </c>
      <c r="GZ40" s="6">
        <v>7.9326382056115232</v>
      </c>
      <c r="HA40" s="6">
        <v>6.2922136373140267</v>
      </c>
      <c r="HB40" s="6">
        <v>5.429055756197557</v>
      </c>
      <c r="HC40" s="6">
        <v>5.4210901402220513</v>
      </c>
      <c r="HD40" s="6">
        <v>5.7028334619054935</v>
      </c>
      <c r="HE40" s="6">
        <v>6.1252144296368352</v>
      </c>
      <c r="HF40" s="6">
        <v>6.2140644697101539</v>
      </c>
      <c r="HG40" s="6" t="s">
        <v>178</v>
      </c>
      <c r="HH40" s="6" t="s">
        <v>178</v>
      </c>
      <c r="HI40" s="6" t="s">
        <v>178</v>
      </c>
      <c r="HJ40" s="6" t="s">
        <v>178</v>
      </c>
      <c r="HK40" s="6" t="s">
        <v>178</v>
      </c>
      <c r="HL40" s="6" t="s">
        <v>178</v>
      </c>
      <c r="HM40" s="6" t="s">
        <v>178</v>
      </c>
      <c r="HN40" s="6" t="s">
        <v>178</v>
      </c>
      <c r="HO40" s="6" t="s">
        <v>178</v>
      </c>
      <c r="HP40" s="6" t="s">
        <v>178</v>
      </c>
      <c r="HQ40" s="6" t="s">
        <v>178</v>
      </c>
      <c r="HR40" s="6" t="s">
        <v>178</v>
      </c>
      <c r="HS40" s="5">
        <v>644016</v>
      </c>
      <c r="HT40" s="5">
        <v>639394</v>
      </c>
      <c r="HU40" s="5">
        <v>634069</v>
      </c>
      <c r="HV40" s="5">
        <v>629102</v>
      </c>
      <c r="HW40" s="5">
        <v>623795</v>
      </c>
      <c r="HX40" s="5">
        <v>619513</v>
      </c>
      <c r="HY40" s="5">
        <v>615738</v>
      </c>
      <c r="HZ40" s="5">
        <v>613181</v>
      </c>
      <c r="IA40" s="5">
        <v>610416</v>
      </c>
      <c r="IB40" s="5">
        <v>608961</v>
      </c>
      <c r="IC40" s="5">
        <v>607980</v>
      </c>
      <c r="ID40" s="5">
        <v>611926</v>
      </c>
      <c r="IE40" s="5">
        <v>610626</v>
      </c>
      <c r="IF40" s="5">
        <v>607172</v>
      </c>
      <c r="IG40" s="5">
        <v>602537</v>
      </c>
      <c r="IH40" s="5">
        <v>596692</v>
      </c>
      <c r="II40" s="5">
        <v>591050</v>
      </c>
      <c r="IJ40" s="5">
        <v>585995</v>
      </c>
      <c r="IK40" s="5">
        <v>585931</v>
      </c>
      <c r="IL40" s="5">
        <v>572706</v>
      </c>
      <c r="IM40" s="5">
        <v>562920</v>
      </c>
      <c r="IN40" s="5">
        <v>554604</v>
      </c>
      <c r="IO40" s="5">
        <v>547681</v>
      </c>
      <c r="IP40" s="5">
        <v>540189</v>
      </c>
      <c r="IQ40" s="5">
        <v>534000</v>
      </c>
      <c r="IR40" s="5">
        <v>526163</v>
      </c>
      <c r="IS40" s="5">
        <v>522592</v>
      </c>
      <c r="IT40" s="5">
        <v>520026</v>
      </c>
      <c r="IU40" s="5">
        <v>513321</v>
      </c>
      <c r="IV40" s="5">
        <v>506513</v>
      </c>
      <c r="IW40" s="5">
        <v>497972</v>
      </c>
      <c r="IX40" s="5">
        <v>489606</v>
      </c>
      <c r="IY40" s="5">
        <v>722911</v>
      </c>
      <c r="IZ40" s="5">
        <v>718099</v>
      </c>
      <c r="JA40" s="5">
        <v>712328</v>
      </c>
      <c r="JB40" s="5">
        <v>706793</v>
      </c>
      <c r="JC40" s="5">
        <v>701129</v>
      </c>
      <c r="JD40" s="5">
        <v>696157</v>
      </c>
      <c r="JE40" s="5">
        <v>691985</v>
      </c>
      <c r="JF40" s="5">
        <v>689044</v>
      </c>
      <c r="JG40" s="5">
        <v>685859</v>
      </c>
      <c r="JH40" s="5">
        <v>684529</v>
      </c>
      <c r="JI40" s="5">
        <v>683606</v>
      </c>
      <c r="JJ40" s="5">
        <v>687930</v>
      </c>
      <c r="JK40" s="5">
        <v>686578</v>
      </c>
      <c r="JL40" s="5">
        <v>682853</v>
      </c>
      <c r="JM40" s="5">
        <v>677662</v>
      </c>
      <c r="JN40" s="5">
        <v>671381</v>
      </c>
      <c r="JO40" s="5">
        <v>664815</v>
      </c>
      <c r="JP40" s="5">
        <v>659442</v>
      </c>
      <c r="JQ40" s="5">
        <v>659127</v>
      </c>
      <c r="JR40" s="5">
        <v>643563</v>
      </c>
      <c r="JS40" s="5">
        <v>632452</v>
      </c>
      <c r="JT40" s="5">
        <v>622803</v>
      </c>
      <c r="JU40" s="5">
        <v>615254</v>
      </c>
      <c r="JV40" s="5">
        <v>607168</v>
      </c>
      <c r="JW40" s="5">
        <v>599908</v>
      </c>
      <c r="JX40" s="5">
        <v>591190</v>
      </c>
      <c r="JY40" s="5">
        <v>587479</v>
      </c>
      <c r="JZ40" s="5">
        <v>584691</v>
      </c>
      <c r="KA40" s="5">
        <v>577353</v>
      </c>
      <c r="KB40" s="5">
        <v>569785</v>
      </c>
      <c r="KC40" s="5">
        <v>559668</v>
      </c>
      <c r="KD40" s="5">
        <v>549625</v>
      </c>
    </row>
    <row r="41" spans="1:290" x14ac:dyDescent="0.3">
      <c r="A41" s="1" t="s">
        <v>35</v>
      </c>
      <c r="B41" s="2">
        <v>4004192</v>
      </c>
      <c r="C41" s="5">
        <v>18242806</v>
      </c>
      <c r="D41" s="5">
        <v>18717246</v>
      </c>
      <c r="E41" s="5">
        <v>17372065</v>
      </c>
      <c r="F41" s="5">
        <v>17946817</v>
      </c>
      <c r="G41" s="5">
        <v>17685926</v>
      </c>
      <c r="H41" s="5">
        <v>18232019</v>
      </c>
      <c r="I41" s="5">
        <v>17371628</v>
      </c>
      <c r="J41" s="5">
        <v>16776982</v>
      </c>
      <c r="K41" s="5">
        <v>17762809</v>
      </c>
      <c r="L41" s="5">
        <v>19270778</v>
      </c>
      <c r="M41" s="5">
        <v>17229226</v>
      </c>
      <c r="N41" s="5">
        <v>17081010</v>
      </c>
      <c r="O41" s="5">
        <v>17184046</v>
      </c>
      <c r="P41" s="5">
        <v>16177572</v>
      </c>
      <c r="Q41" s="5">
        <v>16720430</v>
      </c>
      <c r="R41" s="5">
        <v>16030536</v>
      </c>
      <c r="S41" s="5">
        <v>15221143</v>
      </c>
      <c r="T41" s="5">
        <v>15455132</v>
      </c>
      <c r="U41" s="5">
        <v>14085801</v>
      </c>
      <c r="V41" s="5">
        <v>14443147</v>
      </c>
      <c r="W41" s="5">
        <v>13318127</v>
      </c>
      <c r="X41" s="5">
        <v>13117263</v>
      </c>
      <c r="Y41" s="5">
        <v>12487639</v>
      </c>
      <c r="Z41" s="5">
        <v>12610662</v>
      </c>
      <c r="AA41" s="5">
        <v>12074209</v>
      </c>
      <c r="AB41" s="5">
        <v>11147199</v>
      </c>
      <c r="AC41" s="5">
        <v>11397710</v>
      </c>
      <c r="AD41" s="5">
        <v>10490030</v>
      </c>
      <c r="AE41" s="5">
        <v>10340063</v>
      </c>
      <c r="AF41" s="5">
        <v>10013870</v>
      </c>
      <c r="AG41" s="5">
        <v>9942970</v>
      </c>
      <c r="AH41" s="5">
        <v>9854258</v>
      </c>
      <c r="AI41" s="5">
        <v>44190984</v>
      </c>
      <c r="AJ41" s="5">
        <v>44827278</v>
      </c>
      <c r="AK41" s="5">
        <v>43270010</v>
      </c>
      <c r="AL41" s="5">
        <v>43867827</v>
      </c>
      <c r="AM41" s="5">
        <v>43574984</v>
      </c>
      <c r="AN41" s="5">
        <v>44065500</v>
      </c>
      <c r="AO41" s="5">
        <v>43120581</v>
      </c>
      <c r="AP41" s="5">
        <v>42520804</v>
      </c>
      <c r="AQ41" s="5">
        <v>43618260</v>
      </c>
      <c r="AR41" s="5">
        <v>45703382</v>
      </c>
      <c r="AS41" s="5">
        <v>42980718</v>
      </c>
      <c r="AT41" s="5">
        <v>43786847</v>
      </c>
      <c r="AU41" s="5">
        <v>44515184</v>
      </c>
      <c r="AV41" s="5">
        <v>43291620</v>
      </c>
      <c r="AW41" s="5">
        <v>44148207</v>
      </c>
      <c r="AX41" s="5">
        <v>43586697</v>
      </c>
      <c r="AY41" s="5">
        <v>41927371</v>
      </c>
      <c r="AZ41" s="5">
        <v>42430720</v>
      </c>
      <c r="BA41" s="5">
        <v>40648720</v>
      </c>
      <c r="BB41" s="5">
        <v>41999963</v>
      </c>
      <c r="BC41" s="5">
        <v>40217290</v>
      </c>
      <c r="BD41" s="5">
        <v>40049754</v>
      </c>
      <c r="BE41" s="5">
        <v>38865421</v>
      </c>
      <c r="BF41" s="5">
        <v>37944793</v>
      </c>
      <c r="BG41" s="5">
        <v>36950305</v>
      </c>
      <c r="BH41" s="5">
        <v>35129604</v>
      </c>
      <c r="BI41" s="5">
        <v>34750405</v>
      </c>
      <c r="BJ41" s="5">
        <v>32896617</v>
      </c>
      <c r="BK41" s="5">
        <v>31831066</v>
      </c>
      <c r="BL41" s="5">
        <v>31182247</v>
      </c>
      <c r="BM41" s="5">
        <v>30820083</v>
      </c>
      <c r="BN41" s="5">
        <v>29950118</v>
      </c>
      <c r="BO41" s="5">
        <v>68356825</v>
      </c>
      <c r="BP41" s="5">
        <v>69332749</v>
      </c>
      <c r="BQ41" s="5">
        <v>66822736</v>
      </c>
      <c r="BR41" s="5">
        <v>69052154</v>
      </c>
      <c r="BS41" s="5">
        <v>64880560</v>
      </c>
      <c r="BT41" s="5">
        <v>62871047</v>
      </c>
      <c r="BU41" s="5">
        <v>60204063</v>
      </c>
      <c r="BV41" s="5">
        <v>58390142</v>
      </c>
      <c r="BW41" s="5">
        <v>56223125</v>
      </c>
      <c r="BX41" s="5">
        <v>59702002</v>
      </c>
      <c r="BY41" s="5">
        <v>56946640</v>
      </c>
      <c r="BZ41" s="5">
        <v>58115817</v>
      </c>
      <c r="CA41" s="5">
        <v>59824614</v>
      </c>
      <c r="CB41" s="5">
        <v>57875207</v>
      </c>
      <c r="CC41" s="5">
        <v>59541285</v>
      </c>
      <c r="CD41" s="5">
        <v>56802377</v>
      </c>
      <c r="CE41" s="5">
        <v>57470061</v>
      </c>
      <c r="CF41" s="5">
        <v>57527067</v>
      </c>
      <c r="CG41" s="5">
        <v>53560600</v>
      </c>
      <c r="CH41" s="5">
        <v>56652785</v>
      </c>
      <c r="CI41" s="5">
        <v>54759161</v>
      </c>
      <c r="CJ41" s="5">
        <v>54476052</v>
      </c>
      <c r="CK41" s="5">
        <v>52765312</v>
      </c>
      <c r="CL41" s="5">
        <v>51328109</v>
      </c>
      <c r="CM41" s="5">
        <v>49890360</v>
      </c>
      <c r="CN41" s="5">
        <v>45571717</v>
      </c>
      <c r="CO41" s="5">
        <v>45504807</v>
      </c>
      <c r="CP41" s="5">
        <v>42829073</v>
      </c>
      <c r="CQ41" s="5">
        <v>40995410</v>
      </c>
      <c r="CR41" s="5">
        <v>40384651</v>
      </c>
      <c r="CS41" s="5">
        <v>38596653</v>
      </c>
      <c r="CT41" s="5">
        <v>37587749</v>
      </c>
      <c r="CU41" s="6">
        <v>11.890363796008129</v>
      </c>
      <c r="CV41" s="6">
        <v>11.221656220151189</v>
      </c>
      <c r="CW41" s="6">
        <v>10.46524405705366</v>
      </c>
      <c r="CX41" s="6">
        <v>10.683844383101469</v>
      </c>
      <c r="CY41" s="6">
        <v>10.90091070153748</v>
      </c>
      <c r="CZ41" s="6">
        <v>10.477398463160689</v>
      </c>
      <c r="DA41" s="6">
        <v>10.532254086951429</v>
      </c>
      <c r="DB41" s="6">
        <v>10.37148397727314</v>
      </c>
      <c r="DC41" s="6">
        <v>10.08515658109911</v>
      </c>
      <c r="DD41" s="6">
        <v>10.245641860144829</v>
      </c>
      <c r="DE41" s="6">
        <v>10.35145165546032</v>
      </c>
      <c r="DF41" s="6">
        <v>9.5762604201976291</v>
      </c>
      <c r="DG41" s="6">
        <v>9.3867178086745202</v>
      </c>
      <c r="DH41" s="6">
        <v>9.0228676452271301</v>
      </c>
      <c r="DI41" s="6">
        <v>8.5554976755980494</v>
      </c>
      <c r="DJ41" s="6">
        <v>8.2845951002511704</v>
      </c>
      <c r="DK41" s="6">
        <v>8.2451889454031093</v>
      </c>
      <c r="DL41" s="6">
        <v>8.1196847752578201</v>
      </c>
      <c r="DM41" s="6">
        <v>8.0480691158422495</v>
      </c>
      <c r="DN41" s="6">
        <v>7.8890770827161099</v>
      </c>
      <c r="DO41" s="6" t="s">
        <v>178</v>
      </c>
      <c r="DP41" s="6" t="s">
        <v>178</v>
      </c>
      <c r="DQ41" s="6" t="s">
        <v>178</v>
      </c>
      <c r="DR41" s="6" t="s">
        <v>178</v>
      </c>
      <c r="DS41" s="6" t="s">
        <v>178</v>
      </c>
      <c r="DT41" s="6" t="s">
        <v>178</v>
      </c>
      <c r="DU41" s="6" t="s">
        <v>178</v>
      </c>
      <c r="DV41" s="6" t="s">
        <v>178</v>
      </c>
      <c r="DW41" s="6" t="s">
        <v>178</v>
      </c>
      <c r="DX41" s="6" t="s">
        <v>178</v>
      </c>
      <c r="DY41" s="6" t="s">
        <v>178</v>
      </c>
      <c r="DZ41" s="6" t="s">
        <v>178</v>
      </c>
      <c r="EA41" s="6">
        <v>9.7316389243561492</v>
      </c>
      <c r="EB41" s="6">
        <v>9.2970423053570102</v>
      </c>
      <c r="EC41" s="6">
        <v>8.6126418736672292</v>
      </c>
      <c r="ED41" s="6">
        <v>8.8912404984181208</v>
      </c>
      <c r="EE41" s="6">
        <v>9.0739103885844195</v>
      </c>
      <c r="EF41" s="6">
        <v>8.8795747239904195</v>
      </c>
      <c r="EG41" s="6">
        <v>8.8791732393209895</v>
      </c>
      <c r="EH41" s="6">
        <v>8.7678516144708798</v>
      </c>
      <c r="EI41" s="6">
        <v>8.6008657841922105</v>
      </c>
      <c r="EJ41" s="6">
        <v>8.8719758200826302</v>
      </c>
      <c r="EK41" s="6">
        <v>8.8614713230244302</v>
      </c>
      <c r="EL41" s="6">
        <v>8.1988844732300503</v>
      </c>
      <c r="EM41" s="6">
        <v>7.9383093193549401</v>
      </c>
      <c r="EN41" s="6">
        <v>7.5456381627668296</v>
      </c>
      <c r="EO41" s="6">
        <v>7.12802900466603</v>
      </c>
      <c r="EP41" s="6">
        <v>6.7984229224802197</v>
      </c>
      <c r="EQ41" s="6">
        <v>6.7240611562327901</v>
      </c>
      <c r="ER41" s="6">
        <v>6.6152895826420099</v>
      </c>
      <c r="ES41" s="6">
        <v>6.4983276226164</v>
      </c>
      <c r="ET41" s="6">
        <v>6.3159031830575598</v>
      </c>
      <c r="EU41" s="6" t="s">
        <v>178</v>
      </c>
      <c r="EV41" s="6" t="s">
        <v>178</v>
      </c>
      <c r="EW41" s="6" t="s">
        <v>178</v>
      </c>
      <c r="EX41" s="6" t="s">
        <v>178</v>
      </c>
      <c r="EY41" s="6" t="s">
        <v>178</v>
      </c>
      <c r="EZ41" s="6" t="s">
        <v>178</v>
      </c>
      <c r="FA41" s="6" t="s">
        <v>178</v>
      </c>
      <c r="FB41" s="6" t="s">
        <v>178</v>
      </c>
      <c r="FC41" s="6" t="s">
        <v>178</v>
      </c>
      <c r="FD41" s="6" t="s">
        <v>178</v>
      </c>
      <c r="FE41" s="6" t="s">
        <v>178</v>
      </c>
      <c r="FF41" s="6" t="s">
        <v>178</v>
      </c>
      <c r="FG41" s="6" t="s">
        <v>178</v>
      </c>
      <c r="FH41" s="6">
        <v>11.221656220151191</v>
      </c>
      <c r="FI41" s="6">
        <v>10.465244057053665</v>
      </c>
      <c r="FJ41" s="6">
        <v>10.683844383101473</v>
      </c>
      <c r="FK41" s="6">
        <v>10.900910701537482</v>
      </c>
      <c r="FL41" s="6">
        <v>10.477398463160691</v>
      </c>
      <c r="FM41" s="6">
        <v>10.532254086951435</v>
      </c>
      <c r="FN41" s="6">
        <v>10.371483977273147</v>
      </c>
      <c r="FO41" s="6">
        <v>10.085156581099115</v>
      </c>
      <c r="FP41" s="6">
        <v>10.245641860144834</v>
      </c>
      <c r="FQ41" s="6">
        <v>10.35145165546032</v>
      </c>
      <c r="FR41" s="6">
        <v>9.5762604201976345</v>
      </c>
      <c r="FS41" s="6">
        <v>9.386717808674522</v>
      </c>
      <c r="FT41" s="6">
        <v>9.0228676452271301</v>
      </c>
      <c r="FU41" s="6">
        <v>8.5554976755980565</v>
      </c>
      <c r="FV41" s="6">
        <v>8.2845951002511704</v>
      </c>
      <c r="FW41" s="6">
        <v>8.2451889454031146</v>
      </c>
      <c r="FX41" s="6">
        <v>8.1196847752578236</v>
      </c>
      <c r="FY41" s="6">
        <v>8.0480691158422584</v>
      </c>
      <c r="FZ41" s="6">
        <v>7.8890770827161152</v>
      </c>
      <c r="GA41" s="6" t="s">
        <v>178</v>
      </c>
      <c r="GB41" s="6" t="s">
        <v>178</v>
      </c>
      <c r="GC41" s="6" t="s">
        <v>178</v>
      </c>
      <c r="GD41" s="6" t="s">
        <v>178</v>
      </c>
      <c r="GE41" s="6" t="s">
        <v>178</v>
      </c>
      <c r="GF41" s="6" t="s">
        <v>178</v>
      </c>
      <c r="GG41" s="6" t="s">
        <v>178</v>
      </c>
      <c r="GH41" s="6" t="s">
        <v>178</v>
      </c>
      <c r="GI41" s="6" t="s">
        <v>178</v>
      </c>
      <c r="GJ41" s="6" t="s">
        <v>178</v>
      </c>
      <c r="GK41" s="6" t="s">
        <v>178</v>
      </c>
      <c r="GL41" s="6" t="s">
        <v>178</v>
      </c>
      <c r="GM41" s="6">
        <v>9.7316389243561545</v>
      </c>
      <c r="GN41" s="6">
        <v>9.297042305357019</v>
      </c>
      <c r="GO41" s="6">
        <v>8.6126418736672345</v>
      </c>
      <c r="GP41" s="6">
        <v>8.8912404984181226</v>
      </c>
      <c r="GQ41" s="6">
        <v>9.073910388584423</v>
      </c>
      <c r="GR41" s="6">
        <v>8.879574723990423</v>
      </c>
      <c r="GS41" s="6">
        <v>8.879173239320993</v>
      </c>
      <c r="GT41" s="6">
        <v>8.7678516144708833</v>
      </c>
      <c r="GU41" s="6">
        <v>8.6008657841922176</v>
      </c>
      <c r="GV41" s="6">
        <v>8.8719758200826355</v>
      </c>
      <c r="GW41" s="6">
        <v>8.861471323024432</v>
      </c>
      <c r="GX41" s="6">
        <v>8.1988844732300539</v>
      </c>
      <c r="GY41" s="6">
        <v>7.9383093193549419</v>
      </c>
      <c r="GZ41" s="6">
        <v>7.5456381627668359</v>
      </c>
      <c r="HA41" s="6">
        <v>7.1280290046660335</v>
      </c>
      <c r="HB41" s="6">
        <v>6.7984229224802233</v>
      </c>
      <c r="HC41" s="6">
        <v>6.7240611562327901</v>
      </c>
      <c r="HD41" s="6">
        <v>6.6152895826420099</v>
      </c>
      <c r="HE41" s="6">
        <v>6.4983276226164071</v>
      </c>
      <c r="HF41" s="6">
        <v>6.315903183057566</v>
      </c>
      <c r="HG41" s="6" t="s">
        <v>178</v>
      </c>
      <c r="HH41" s="6" t="s">
        <v>178</v>
      </c>
      <c r="HI41" s="6" t="s">
        <v>178</v>
      </c>
      <c r="HJ41" s="6" t="s">
        <v>178</v>
      </c>
      <c r="HK41" s="6" t="s">
        <v>178</v>
      </c>
      <c r="HL41" s="6" t="s">
        <v>178</v>
      </c>
      <c r="HM41" s="6" t="s">
        <v>178</v>
      </c>
      <c r="HN41" s="6" t="s">
        <v>178</v>
      </c>
      <c r="HO41" s="6" t="s">
        <v>178</v>
      </c>
      <c r="HP41" s="6" t="s">
        <v>178</v>
      </c>
      <c r="HQ41" s="6" t="s">
        <v>178</v>
      </c>
      <c r="HR41" s="6" t="s">
        <v>178</v>
      </c>
      <c r="HS41" s="5">
        <v>1348978</v>
      </c>
      <c r="HT41" s="5">
        <v>1330794</v>
      </c>
      <c r="HU41" s="5">
        <v>1309968</v>
      </c>
      <c r="HV41" s="5">
        <v>1291742</v>
      </c>
      <c r="HW41" s="5">
        <v>1274550</v>
      </c>
      <c r="HX41" s="5">
        <v>1257007</v>
      </c>
      <c r="HY41" s="5">
        <v>1242328</v>
      </c>
      <c r="HZ41" s="5">
        <v>1231065</v>
      </c>
      <c r="IA41" s="5">
        <v>1221426</v>
      </c>
      <c r="IB41" s="5">
        <v>1216054</v>
      </c>
      <c r="IC41" s="5">
        <v>1232488</v>
      </c>
      <c r="ID41" s="5">
        <v>1218822</v>
      </c>
      <c r="IE41" s="5">
        <v>1197211</v>
      </c>
      <c r="IF41" s="5">
        <v>1172853</v>
      </c>
      <c r="IG41" s="5">
        <v>1148509</v>
      </c>
      <c r="IH41" s="5">
        <v>1125895</v>
      </c>
      <c r="II41" s="5">
        <v>1106049</v>
      </c>
      <c r="IJ41" s="5">
        <v>1085944</v>
      </c>
      <c r="IK41" s="5">
        <v>1062094</v>
      </c>
      <c r="IL41" s="5">
        <v>1034889</v>
      </c>
      <c r="IM41" s="5">
        <v>1009694</v>
      </c>
      <c r="IN41" s="5">
        <v>984750</v>
      </c>
      <c r="IO41" s="5">
        <v>959915</v>
      </c>
      <c r="IP41" s="5">
        <v>934930</v>
      </c>
      <c r="IQ41" s="5">
        <v>911834</v>
      </c>
      <c r="IR41" s="5">
        <v>887581</v>
      </c>
      <c r="IS41" s="5">
        <v>865646</v>
      </c>
      <c r="IT41" s="5">
        <v>846232</v>
      </c>
      <c r="IU41" s="5">
        <v>829090</v>
      </c>
      <c r="IV41" s="5">
        <v>815497</v>
      </c>
      <c r="IW41" s="5">
        <v>800618</v>
      </c>
      <c r="IX41" s="5">
        <v>783870</v>
      </c>
      <c r="IY41" s="5">
        <v>1590969</v>
      </c>
      <c r="IZ41" s="5">
        <v>1571011</v>
      </c>
      <c r="JA41" s="5">
        <v>1547496</v>
      </c>
      <c r="JB41" s="5">
        <v>1526422</v>
      </c>
      <c r="JC41" s="5">
        <v>1506535</v>
      </c>
      <c r="JD41" s="5">
        <v>1486287</v>
      </c>
      <c r="JE41" s="5">
        <v>1470039</v>
      </c>
      <c r="JF41" s="5">
        <v>1456809</v>
      </c>
      <c r="JG41" s="5">
        <v>1445158</v>
      </c>
      <c r="JH41" s="5">
        <v>1438889</v>
      </c>
      <c r="JI41" s="5">
        <v>1461874</v>
      </c>
      <c r="JJ41" s="5">
        <v>1447424</v>
      </c>
      <c r="JK41" s="5">
        <v>1423759</v>
      </c>
      <c r="JL41" s="5">
        <v>1395954</v>
      </c>
      <c r="JM41" s="5">
        <v>1367435</v>
      </c>
      <c r="JN41" s="5">
        <v>1339495</v>
      </c>
      <c r="JO41" s="5">
        <v>1314214</v>
      </c>
      <c r="JP41" s="5">
        <v>1290632</v>
      </c>
      <c r="JQ41" s="5">
        <v>1262766</v>
      </c>
      <c r="JR41" s="5">
        <v>1229772</v>
      </c>
      <c r="JS41" s="5">
        <v>1199456</v>
      </c>
      <c r="JT41" s="5">
        <v>1168550</v>
      </c>
      <c r="JU41" s="5">
        <v>1138214</v>
      </c>
      <c r="JV41" s="5">
        <v>1108633</v>
      </c>
      <c r="JW41" s="5">
        <v>1077024</v>
      </c>
      <c r="JX41" s="5">
        <v>1048350</v>
      </c>
      <c r="JY41" s="5">
        <v>1022609</v>
      </c>
      <c r="JZ41" s="5">
        <v>999063</v>
      </c>
      <c r="KA41" s="5">
        <v>978929</v>
      </c>
      <c r="KB41" s="5">
        <v>963104</v>
      </c>
      <c r="KC41" s="5">
        <v>944207</v>
      </c>
      <c r="KD41" s="5">
        <v>922707</v>
      </c>
    </row>
    <row r="42" spans="1:290" x14ac:dyDescent="0.3">
      <c r="A42" s="1" t="s">
        <v>36</v>
      </c>
      <c r="B42" s="2">
        <v>4004307</v>
      </c>
      <c r="C42" s="5">
        <v>4047883</v>
      </c>
      <c r="D42" s="5">
        <v>4257666</v>
      </c>
      <c r="E42" s="5">
        <v>3876119</v>
      </c>
      <c r="F42" s="5">
        <v>4197290</v>
      </c>
      <c r="G42" s="5">
        <v>4108765</v>
      </c>
      <c r="H42" s="5">
        <v>4068016</v>
      </c>
      <c r="I42" s="5">
        <v>4090906</v>
      </c>
      <c r="J42" s="5">
        <v>4188051</v>
      </c>
      <c r="K42" s="5">
        <v>4231990</v>
      </c>
      <c r="L42" s="5">
        <v>4326761</v>
      </c>
      <c r="M42" s="5">
        <v>3945655</v>
      </c>
      <c r="N42" s="5">
        <v>4060410</v>
      </c>
      <c r="O42" s="5">
        <v>4210531</v>
      </c>
      <c r="P42" s="5">
        <v>3990794</v>
      </c>
      <c r="Q42" s="5">
        <v>4133600</v>
      </c>
      <c r="R42" s="5">
        <v>3885587</v>
      </c>
      <c r="S42" s="5">
        <v>3758737</v>
      </c>
      <c r="T42" s="5">
        <v>3924096</v>
      </c>
      <c r="U42" s="5">
        <v>3583859</v>
      </c>
      <c r="V42" s="5">
        <v>3508516</v>
      </c>
      <c r="W42" s="5">
        <v>3525851</v>
      </c>
      <c r="X42" s="5">
        <v>3382323</v>
      </c>
      <c r="Y42" s="5">
        <v>3273532</v>
      </c>
      <c r="Z42" s="5">
        <v>3320870</v>
      </c>
      <c r="AA42" s="5">
        <v>3378533</v>
      </c>
      <c r="AB42" s="5">
        <v>3219263</v>
      </c>
      <c r="AC42" s="5">
        <v>3230508</v>
      </c>
      <c r="AD42" s="5">
        <v>3069087</v>
      </c>
      <c r="AE42" s="5">
        <v>3285561</v>
      </c>
      <c r="AF42" s="5">
        <v>3077721</v>
      </c>
      <c r="AG42" s="5">
        <v>3119456</v>
      </c>
      <c r="AH42" s="5">
        <v>3156293</v>
      </c>
      <c r="AI42" s="5">
        <v>12625965</v>
      </c>
      <c r="AJ42" s="5">
        <v>13153523</v>
      </c>
      <c r="AK42" s="5">
        <v>12672936</v>
      </c>
      <c r="AL42" s="5">
        <v>13153540</v>
      </c>
      <c r="AM42" s="5">
        <v>13483108</v>
      </c>
      <c r="AN42" s="5">
        <v>13722504</v>
      </c>
      <c r="AO42" s="5">
        <v>13983050</v>
      </c>
      <c r="AP42" s="5">
        <v>14202467</v>
      </c>
      <c r="AQ42" s="5">
        <v>14027155</v>
      </c>
      <c r="AR42" s="5">
        <v>14089963</v>
      </c>
      <c r="AS42" s="5">
        <v>13163573</v>
      </c>
      <c r="AT42" s="5">
        <v>13837926</v>
      </c>
      <c r="AU42" s="5">
        <v>14138379</v>
      </c>
      <c r="AV42" s="5">
        <v>13714343</v>
      </c>
      <c r="AW42" s="5">
        <v>13896547</v>
      </c>
      <c r="AX42" s="5">
        <v>13637497</v>
      </c>
      <c r="AY42" s="5">
        <v>13363091</v>
      </c>
      <c r="AZ42" s="5">
        <v>13780130</v>
      </c>
      <c r="BA42" s="5">
        <v>13107723</v>
      </c>
      <c r="BB42" s="5">
        <v>13251740</v>
      </c>
      <c r="BC42" s="5">
        <v>13074243</v>
      </c>
      <c r="BD42" s="5">
        <v>12690231</v>
      </c>
      <c r="BE42" s="5">
        <v>12548160</v>
      </c>
      <c r="BF42" s="5">
        <v>12413633</v>
      </c>
      <c r="BG42" s="5">
        <v>12415259</v>
      </c>
      <c r="BH42" s="5">
        <v>12109484</v>
      </c>
      <c r="BI42" s="5">
        <v>11838405</v>
      </c>
      <c r="BJ42" s="5">
        <v>11557196</v>
      </c>
      <c r="BK42" s="5">
        <v>11849078</v>
      </c>
      <c r="BL42" s="5">
        <v>11682322</v>
      </c>
      <c r="BM42" s="5">
        <v>11557477</v>
      </c>
      <c r="BN42" s="5">
        <v>11591277</v>
      </c>
      <c r="BO42" s="5">
        <v>12654983</v>
      </c>
      <c r="BP42" s="5">
        <v>13178049</v>
      </c>
      <c r="BQ42" s="5">
        <v>12696823</v>
      </c>
      <c r="BR42" s="5">
        <v>13172591</v>
      </c>
      <c r="BS42" s="5">
        <v>13503863</v>
      </c>
      <c r="BT42" s="5">
        <v>13747339</v>
      </c>
      <c r="BU42" s="5">
        <v>14007273</v>
      </c>
      <c r="BV42" s="5">
        <v>14222059</v>
      </c>
      <c r="BW42" s="5">
        <v>14049670</v>
      </c>
      <c r="BX42" s="5">
        <v>14109961</v>
      </c>
      <c r="BY42" s="5">
        <v>13185422</v>
      </c>
      <c r="BZ42" s="5">
        <v>13860634</v>
      </c>
      <c r="CA42" s="5">
        <v>14160858</v>
      </c>
      <c r="CB42" s="5">
        <v>13784129</v>
      </c>
      <c r="CC42" s="5">
        <v>13979271</v>
      </c>
      <c r="CD42" s="5">
        <v>13949600</v>
      </c>
      <c r="CE42" s="5">
        <v>13574855</v>
      </c>
      <c r="CF42" s="5">
        <v>13974623</v>
      </c>
      <c r="CG42" s="5">
        <v>13470906</v>
      </c>
      <c r="CH42" s="5">
        <v>14214421</v>
      </c>
      <c r="CI42" s="5">
        <v>16420832</v>
      </c>
      <c r="CJ42" s="5">
        <v>14599349</v>
      </c>
      <c r="CK42" s="5">
        <v>14005206</v>
      </c>
      <c r="CL42" s="5">
        <v>15736647</v>
      </c>
      <c r="CM42" s="5">
        <v>15402928</v>
      </c>
      <c r="CN42" s="5">
        <v>15333950</v>
      </c>
      <c r="CO42" s="5">
        <v>14671548</v>
      </c>
      <c r="CP42" s="5">
        <v>15628965</v>
      </c>
      <c r="CQ42" s="5">
        <v>14840160</v>
      </c>
      <c r="CR42" s="5">
        <v>13524063</v>
      </c>
      <c r="CS42" s="5">
        <v>13739475</v>
      </c>
      <c r="CT42" s="5">
        <v>11604361</v>
      </c>
      <c r="CU42" s="6">
        <v>16.024522494996031</v>
      </c>
      <c r="CV42" s="6">
        <v>15.83523301219973</v>
      </c>
      <c r="CW42" s="6">
        <v>16.069676527449921</v>
      </c>
      <c r="CX42" s="6">
        <v>15.386447151548539</v>
      </c>
      <c r="CY42" s="6">
        <v>15.58982970216935</v>
      </c>
      <c r="CZ42" s="6">
        <v>14.265147916070941</v>
      </c>
      <c r="DA42" s="6">
        <v>14.008701477990581</v>
      </c>
      <c r="DB42" s="6">
        <v>15.653403804848489</v>
      </c>
      <c r="DC42" s="6">
        <v>14.97692491916732</v>
      </c>
      <c r="DD42" s="6">
        <v>13.533200535307129</v>
      </c>
      <c r="DE42" s="6">
        <v>13.57612234963306</v>
      </c>
      <c r="DF42" s="6">
        <v>13.446444727915621</v>
      </c>
      <c r="DG42" s="6">
        <v>12.04580888697342</v>
      </c>
      <c r="DH42" s="6">
        <v>10.43416089774415</v>
      </c>
      <c r="DI42" s="6">
        <v>10.278270906846091</v>
      </c>
      <c r="DJ42" s="6">
        <v>9.4860665752348101</v>
      </c>
      <c r="DK42" s="6">
        <v>9.5499496582658701</v>
      </c>
      <c r="DL42" s="6">
        <v>10.23280789119449</v>
      </c>
      <c r="DM42" s="6">
        <v>11.840978080712141</v>
      </c>
      <c r="DN42" s="6">
        <v>12.975609025446939</v>
      </c>
      <c r="DO42" s="6" t="s">
        <v>178</v>
      </c>
      <c r="DP42" s="6" t="s">
        <v>178</v>
      </c>
      <c r="DQ42" s="6" t="s">
        <v>178</v>
      </c>
      <c r="DR42" s="6" t="s">
        <v>178</v>
      </c>
      <c r="DS42" s="6" t="s">
        <v>178</v>
      </c>
      <c r="DT42" s="6" t="s">
        <v>178</v>
      </c>
      <c r="DU42" s="6" t="s">
        <v>178</v>
      </c>
      <c r="DV42" s="6" t="s">
        <v>178</v>
      </c>
      <c r="DW42" s="6" t="s">
        <v>178</v>
      </c>
      <c r="DX42" s="6" t="s">
        <v>178</v>
      </c>
      <c r="DY42" s="6" t="s">
        <v>178</v>
      </c>
      <c r="DZ42" s="6" t="s">
        <v>178</v>
      </c>
      <c r="EA42" s="6">
        <v>14.57675042102476</v>
      </c>
      <c r="EB42" s="6">
        <v>14.46635768350073</v>
      </c>
      <c r="EC42" s="6">
        <v>14.71969084293122</v>
      </c>
      <c r="ED42" s="6">
        <v>14.171916554715949</v>
      </c>
      <c r="EE42" s="6">
        <v>14.295823589389791</v>
      </c>
      <c r="EF42" s="6">
        <v>13.133685756998069</v>
      </c>
      <c r="EG42" s="6">
        <v>12.51105276843659</v>
      </c>
      <c r="EH42" s="6">
        <v>13.62658777250644</v>
      </c>
      <c r="EI42" s="6">
        <v>13.209168503790011</v>
      </c>
      <c r="EJ42" s="6">
        <v>12.28662736219588</v>
      </c>
      <c r="EK42" s="6">
        <v>12.134832270255369</v>
      </c>
      <c r="EL42" s="6">
        <v>12.10509871000022</v>
      </c>
      <c r="EM42" s="6">
        <v>10.89392284808668</v>
      </c>
      <c r="EN42" s="6">
        <v>9.6665551138509294</v>
      </c>
      <c r="EO42" s="6">
        <v>8.9073324122159203</v>
      </c>
      <c r="EP42" s="6">
        <v>7.2937704713327696</v>
      </c>
      <c r="EQ42" s="6">
        <v>7.1303618089088499</v>
      </c>
      <c r="ER42" s="6">
        <v>7.5406583336875199</v>
      </c>
      <c r="ES42" s="6">
        <v>8.1406258867613506</v>
      </c>
      <c r="ET42" s="6">
        <v>8.7423852935251904</v>
      </c>
      <c r="EU42" s="6" t="s">
        <v>178</v>
      </c>
      <c r="EV42" s="6" t="s">
        <v>178</v>
      </c>
      <c r="EW42" s="6" t="s">
        <v>178</v>
      </c>
      <c r="EX42" s="6" t="s">
        <v>178</v>
      </c>
      <c r="EY42" s="6" t="s">
        <v>178</v>
      </c>
      <c r="EZ42" s="6" t="s">
        <v>178</v>
      </c>
      <c r="FA42" s="6" t="s">
        <v>178</v>
      </c>
      <c r="FB42" s="6" t="s">
        <v>178</v>
      </c>
      <c r="FC42" s="6" t="s">
        <v>178</v>
      </c>
      <c r="FD42" s="6" t="s">
        <v>178</v>
      </c>
      <c r="FE42" s="6" t="s">
        <v>178</v>
      </c>
      <c r="FF42" s="6" t="s">
        <v>178</v>
      </c>
      <c r="FG42" s="6" t="s">
        <v>178</v>
      </c>
      <c r="FH42" s="6">
        <v>13.39116313961687</v>
      </c>
      <c r="FI42" s="6">
        <v>13.407696413704745</v>
      </c>
      <c r="FJ42" s="6">
        <v>12.629821923108445</v>
      </c>
      <c r="FK42" s="6">
        <v>12.531706630853771</v>
      </c>
      <c r="FL42" s="6">
        <v>10.724736579207162</v>
      </c>
      <c r="FM42" s="6">
        <v>9.9993766660433323</v>
      </c>
      <c r="FN42" s="6">
        <v>11.443962836173677</v>
      </c>
      <c r="FO42" s="6">
        <v>12.35886663248259</v>
      </c>
      <c r="FP42" s="6">
        <v>11.815790148797218</v>
      </c>
      <c r="FQ42" s="6">
        <v>11.821940843788928</v>
      </c>
      <c r="FR42" s="6">
        <v>11.56964444477282</v>
      </c>
      <c r="FS42" s="6">
        <v>10.726029222428609</v>
      </c>
      <c r="FT42" s="6">
        <v>9.2133726671639771</v>
      </c>
      <c r="FU42" s="6">
        <v>8.7822984280768406</v>
      </c>
      <c r="FV42" s="6">
        <v>8.0838493643302805</v>
      </c>
      <c r="FW42" s="6">
        <v>8.0502040978126423</v>
      </c>
      <c r="FX42" s="6">
        <v>8.5420693071729143</v>
      </c>
      <c r="FY42" s="6">
        <v>10.307166970475242</v>
      </c>
      <c r="FZ42" s="6">
        <v>11.275002590942067</v>
      </c>
      <c r="GA42" s="6" t="s">
        <v>178</v>
      </c>
      <c r="GB42" s="6" t="s">
        <v>178</v>
      </c>
      <c r="GC42" s="6" t="s">
        <v>178</v>
      </c>
      <c r="GD42" s="6" t="s">
        <v>178</v>
      </c>
      <c r="GE42" s="6" t="s">
        <v>178</v>
      </c>
      <c r="GF42" s="6" t="s">
        <v>178</v>
      </c>
      <c r="GG42" s="6" t="s">
        <v>178</v>
      </c>
      <c r="GH42" s="6" t="s">
        <v>178</v>
      </c>
      <c r="GI42" s="6" t="s">
        <v>178</v>
      </c>
      <c r="GJ42" s="6" t="s">
        <v>178</v>
      </c>
      <c r="GK42" s="6" t="s">
        <v>178</v>
      </c>
      <c r="GL42" s="6" t="s">
        <v>178</v>
      </c>
      <c r="GM42" s="6">
        <v>14.576750421024766</v>
      </c>
      <c r="GN42" s="6">
        <v>6.7398161122349514</v>
      </c>
      <c r="GO42" s="6">
        <v>6.5053405212519566</v>
      </c>
      <c r="GP42" s="6">
        <v>6.3084501233870309</v>
      </c>
      <c r="GQ42" s="6">
        <v>6.1520473214441331</v>
      </c>
      <c r="GR42" s="6">
        <v>5.4301314104189728</v>
      </c>
      <c r="GS42" s="6">
        <v>4.9371281568939764</v>
      </c>
      <c r="GT42" s="6">
        <v>5.4303886987497378</v>
      </c>
      <c r="GU42" s="6">
        <v>6.0315580743208441</v>
      </c>
      <c r="GV42" s="6">
        <v>6.2268154997993959</v>
      </c>
      <c r="GW42" s="6">
        <v>6.2690198170359981</v>
      </c>
      <c r="GX42" s="6">
        <v>6.3932774318926118</v>
      </c>
      <c r="GY42" s="6">
        <v>5.9736426209795201</v>
      </c>
      <c r="GZ42" s="6">
        <v>5.0066918981548154</v>
      </c>
      <c r="HA42" s="6">
        <v>5.0977400865682494</v>
      </c>
      <c r="HB42" s="6">
        <v>5.475791820464428</v>
      </c>
      <c r="HC42" s="6">
        <v>5.7481756467739649</v>
      </c>
      <c r="HD42" s="6">
        <v>6.6093566164211355</v>
      </c>
      <c r="HE42" s="6">
        <v>7.7198045866131828</v>
      </c>
      <c r="HF42" s="6">
        <v>7.9416362902386988</v>
      </c>
      <c r="HG42" s="6" t="s">
        <v>178</v>
      </c>
      <c r="HH42" s="6" t="s">
        <v>178</v>
      </c>
      <c r="HI42" s="6" t="s">
        <v>178</v>
      </c>
      <c r="HJ42" s="6" t="s">
        <v>178</v>
      </c>
      <c r="HK42" s="6" t="s">
        <v>178</v>
      </c>
      <c r="HL42" s="6" t="s">
        <v>178</v>
      </c>
      <c r="HM42" s="6" t="s">
        <v>178</v>
      </c>
      <c r="HN42" s="6" t="s">
        <v>178</v>
      </c>
      <c r="HO42" s="6" t="s">
        <v>178</v>
      </c>
      <c r="HP42" s="6" t="s">
        <v>178</v>
      </c>
      <c r="HQ42" s="6" t="s">
        <v>178</v>
      </c>
      <c r="HR42" s="6" t="s">
        <v>178</v>
      </c>
      <c r="HS42" s="5">
        <v>538534</v>
      </c>
      <c r="HT42" s="5">
        <v>535487</v>
      </c>
      <c r="HU42" s="5">
        <v>532204</v>
      </c>
      <c r="HV42" s="5">
        <v>526284</v>
      </c>
      <c r="HW42" s="5">
        <v>525593</v>
      </c>
      <c r="HX42" s="5">
        <v>527512</v>
      </c>
      <c r="HY42" s="5">
        <v>526814</v>
      </c>
      <c r="HZ42" s="5">
        <v>525683</v>
      </c>
      <c r="IA42" s="5">
        <v>524865</v>
      </c>
      <c r="IB42" s="5">
        <v>524584</v>
      </c>
      <c r="IC42" s="5">
        <v>524351</v>
      </c>
      <c r="ID42" s="5">
        <v>524404</v>
      </c>
      <c r="IE42" s="5">
        <v>524412</v>
      </c>
      <c r="IF42" s="5">
        <v>524272</v>
      </c>
      <c r="IG42" s="5">
        <v>524694</v>
      </c>
      <c r="IH42" s="5">
        <v>525858</v>
      </c>
      <c r="II42" s="5">
        <v>526288</v>
      </c>
      <c r="IJ42" s="5">
        <v>525886</v>
      </c>
      <c r="IK42" s="5">
        <v>525920</v>
      </c>
      <c r="IL42" s="5">
        <v>524987</v>
      </c>
      <c r="IM42" s="5">
        <v>523414</v>
      </c>
      <c r="IN42" s="5">
        <v>522749</v>
      </c>
      <c r="IO42" s="5">
        <v>522668</v>
      </c>
      <c r="IP42" s="5">
        <v>522004</v>
      </c>
      <c r="IQ42" s="5">
        <v>521896</v>
      </c>
      <c r="IR42" s="5">
        <v>521733</v>
      </c>
      <c r="IS42" s="5">
        <v>520989</v>
      </c>
      <c r="IT42" s="5">
        <v>520077</v>
      </c>
      <c r="IU42" s="5">
        <v>518990</v>
      </c>
      <c r="IV42" s="5">
        <v>516980</v>
      </c>
      <c r="IW42" s="5">
        <v>514804</v>
      </c>
      <c r="IX42" s="5">
        <v>511753</v>
      </c>
      <c r="IY42" s="5">
        <v>600804</v>
      </c>
      <c r="IZ42" s="5">
        <v>597498</v>
      </c>
      <c r="JA42" s="5">
        <v>594106</v>
      </c>
      <c r="JB42" s="5">
        <v>587954</v>
      </c>
      <c r="JC42" s="5">
        <v>587359</v>
      </c>
      <c r="JD42" s="5">
        <v>591422</v>
      </c>
      <c r="JE42" s="5">
        <v>590346</v>
      </c>
      <c r="JF42" s="5">
        <v>588676</v>
      </c>
      <c r="JG42" s="5">
        <v>587610</v>
      </c>
      <c r="JH42" s="5">
        <v>587094</v>
      </c>
      <c r="JI42" s="5">
        <v>586835</v>
      </c>
      <c r="JJ42" s="5">
        <v>586996</v>
      </c>
      <c r="JK42" s="5">
        <v>585944</v>
      </c>
      <c r="JL42" s="5">
        <v>585678</v>
      </c>
      <c r="JM42" s="5">
        <v>586050</v>
      </c>
      <c r="JN42" s="5">
        <v>586772</v>
      </c>
      <c r="JO42" s="5">
        <v>587202</v>
      </c>
      <c r="JP42" s="5">
        <v>586184</v>
      </c>
      <c r="JQ42" s="5">
        <v>585667</v>
      </c>
      <c r="JR42" s="5">
        <v>584250</v>
      </c>
      <c r="JS42" s="5">
        <v>582106</v>
      </c>
      <c r="JT42" s="5">
        <v>581205</v>
      </c>
      <c r="JU42" s="5">
        <v>580798</v>
      </c>
      <c r="JV42" s="5">
        <v>579738</v>
      </c>
      <c r="JW42" s="5">
        <v>579526</v>
      </c>
      <c r="JX42" s="5">
        <v>578876</v>
      </c>
      <c r="JY42" s="5">
        <v>577599</v>
      </c>
      <c r="JZ42" s="5">
        <v>576616</v>
      </c>
      <c r="KA42" s="5">
        <v>575321</v>
      </c>
      <c r="KB42" s="5">
        <v>572915</v>
      </c>
      <c r="KC42" s="5">
        <v>570351</v>
      </c>
      <c r="KD42" s="5">
        <v>566765</v>
      </c>
    </row>
    <row r="43" spans="1:290" x14ac:dyDescent="0.3">
      <c r="A43" s="1" t="s">
        <v>37</v>
      </c>
      <c r="B43" s="2">
        <v>4056994</v>
      </c>
      <c r="C43" s="5">
        <v>2998517</v>
      </c>
      <c r="D43" s="5">
        <v>2988695</v>
      </c>
      <c r="E43" s="5">
        <v>2823260</v>
      </c>
      <c r="F43" s="5">
        <v>2805789</v>
      </c>
      <c r="G43" s="5">
        <v>2771138</v>
      </c>
      <c r="H43" s="5">
        <v>2640535</v>
      </c>
      <c r="I43" s="5">
        <v>2679262</v>
      </c>
      <c r="J43" s="5">
        <v>2648348</v>
      </c>
      <c r="K43" s="5">
        <v>2633390</v>
      </c>
      <c r="L43" s="5">
        <v>2508834</v>
      </c>
      <c r="M43" s="5">
        <v>2361650</v>
      </c>
      <c r="N43" s="5">
        <v>2227838</v>
      </c>
      <c r="O43" s="5">
        <v>2232668</v>
      </c>
      <c r="P43" s="5">
        <v>2113733</v>
      </c>
      <c r="Q43" s="5">
        <v>2090098</v>
      </c>
      <c r="R43" s="5">
        <v>1986085</v>
      </c>
      <c r="S43" s="5">
        <v>1932171</v>
      </c>
      <c r="T43" s="5">
        <v>1870931</v>
      </c>
      <c r="U43" s="5">
        <v>1789199</v>
      </c>
      <c r="V43" s="5">
        <v>1767928</v>
      </c>
      <c r="W43" s="5">
        <v>1653859</v>
      </c>
      <c r="X43" s="5">
        <v>1621436</v>
      </c>
      <c r="Y43" s="5">
        <v>1587733</v>
      </c>
      <c r="Z43" s="5">
        <v>1545274</v>
      </c>
      <c r="AA43" s="5">
        <v>1472771</v>
      </c>
      <c r="AB43" s="5">
        <v>1497094</v>
      </c>
      <c r="AC43" s="5">
        <v>1424935</v>
      </c>
      <c r="AD43" s="5">
        <v>1395387</v>
      </c>
      <c r="AE43" s="5">
        <v>1342830</v>
      </c>
      <c r="AF43" s="5">
        <v>1318471</v>
      </c>
      <c r="AG43" s="5">
        <v>1299768</v>
      </c>
      <c r="AH43" s="5">
        <v>1246081</v>
      </c>
      <c r="AI43" s="5">
        <v>8001660</v>
      </c>
      <c r="AJ43" s="5">
        <v>8034676</v>
      </c>
      <c r="AK43" s="5">
        <v>7843959</v>
      </c>
      <c r="AL43" s="5">
        <v>7812491</v>
      </c>
      <c r="AM43" s="5">
        <v>7803882</v>
      </c>
      <c r="AN43" s="5">
        <v>7625640</v>
      </c>
      <c r="AO43" s="5">
        <v>7746396</v>
      </c>
      <c r="AP43" s="5">
        <v>7715468</v>
      </c>
      <c r="AQ43" s="5">
        <v>7661213</v>
      </c>
      <c r="AR43" s="5">
        <v>7434173</v>
      </c>
      <c r="AS43" s="5">
        <v>7119683</v>
      </c>
      <c r="AT43" s="5">
        <v>7034354</v>
      </c>
      <c r="AU43" s="5">
        <v>7028514</v>
      </c>
      <c r="AV43" s="5">
        <v>6821168</v>
      </c>
      <c r="AW43" s="5">
        <v>6652638</v>
      </c>
      <c r="AX43" s="5">
        <v>6581336</v>
      </c>
      <c r="AY43" s="5">
        <v>6450445</v>
      </c>
      <c r="AZ43" s="5">
        <v>6321684</v>
      </c>
      <c r="BA43" s="5">
        <v>6218472</v>
      </c>
      <c r="BB43" s="5">
        <v>6114742</v>
      </c>
      <c r="BC43" s="5">
        <v>5866168</v>
      </c>
      <c r="BD43" s="5">
        <v>5948221</v>
      </c>
      <c r="BE43" s="5">
        <v>5784447</v>
      </c>
      <c r="BF43" s="5">
        <v>5652907</v>
      </c>
      <c r="BG43" s="5">
        <v>5410470</v>
      </c>
      <c r="BH43" s="5">
        <v>5380998</v>
      </c>
      <c r="BI43" s="5">
        <v>4948077</v>
      </c>
      <c r="BJ43" s="5">
        <v>4859667</v>
      </c>
      <c r="BK43" s="5">
        <v>4675096</v>
      </c>
      <c r="BL43" s="5">
        <v>4541296</v>
      </c>
      <c r="BM43" s="5">
        <v>4462183</v>
      </c>
      <c r="BN43" s="5">
        <v>4249990</v>
      </c>
      <c r="BO43" s="5">
        <v>11880603</v>
      </c>
      <c r="BP43" s="5">
        <v>11728995</v>
      </c>
      <c r="BQ43" s="5">
        <v>10904754</v>
      </c>
      <c r="BR43" s="5">
        <v>10598511</v>
      </c>
      <c r="BS43" s="5">
        <v>10915601</v>
      </c>
      <c r="BT43" s="5">
        <v>11009422</v>
      </c>
      <c r="BU43" s="5">
        <v>10884241</v>
      </c>
      <c r="BV43" s="5">
        <v>10844444</v>
      </c>
      <c r="BW43" s="5">
        <v>11020188</v>
      </c>
      <c r="BX43" s="5">
        <v>10895853</v>
      </c>
      <c r="BY43" s="5">
        <v>10687696</v>
      </c>
      <c r="BZ43" s="5">
        <v>11300424</v>
      </c>
      <c r="CA43" s="5">
        <v>10110800</v>
      </c>
      <c r="CB43" s="5">
        <v>8932342</v>
      </c>
      <c r="CC43" s="5">
        <v>8115299</v>
      </c>
      <c r="CD43" s="5">
        <v>8460897</v>
      </c>
      <c r="CE43" s="5">
        <v>8439081</v>
      </c>
      <c r="CF43" s="5">
        <v>8791283</v>
      </c>
      <c r="CG43" s="5">
        <v>8608769</v>
      </c>
      <c r="CH43" s="5">
        <v>9111570</v>
      </c>
      <c r="CI43" s="5">
        <v>8270023</v>
      </c>
      <c r="CJ43" s="5">
        <v>8594809</v>
      </c>
      <c r="CK43" s="5">
        <v>8322349</v>
      </c>
      <c r="CL43" s="5">
        <v>8164459</v>
      </c>
      <c r="CM43" s="5">
        <v>7594469</v>
      </c>
      <c r="CN43" s="5">
        <v>7626692</v>
      </c>
      <c r="CO43" s="5">
        <v>7596764</v>
      </c>
      <c r="CP43" s="5">
        <v>7485525</v>
      </c>
      <c r="CQ43" s="5">
        <v>7030371</v>
      </c>
      <c r="CR43" s="5">
        <v>5984095</v>
      </c>
      <c r="CS43" s="5">
        <v>5873345</v>
      </c>
      <c r="CT43" s="5">
        <v>5521356</v>
      </c>
      <c r="CU43" s="6">
        <v>11.616446529338511</v>
      </c>
      <c r="CV43" s="6">
        <v>12.00835147112703</v>
      </c>
      <c r="CW43" s="6">
        <v>12.80320843278351</v>
      </c>
      <c r="CX43" s="6">
        <v>12.30739841014586</v>
      </c>
      <c r="CY43" s="6">
        <v>11.491093584764361</v>
      </c>
      <c r="CZ43" s="6">
        <v>11.994191619608021</v>
      </c>
      <c r="DA43" s="6">
        <v>11.57456547947015</v>
      </c>
      <c r="DB43" s="6">
        <v>11.304065779874851</v>
      </c>
      <c r="DC43" s="6">
        <v>11.969438632333221</v>
      </c>
      <c r="DD43" s="6">
        <v>11.541098374782861</v>
      </c>
      <c r="DE43" s="6">
        <v>11.144411746025019</v>
      </c>
      <c r="DF43" s="6">
        <v>12.779250555920131</v>
      </c>
      <c r="DG43" s="6">
        <v>12.12423880308223</v>
      </c>
      <c r="DH43" s="6">
        <v>12.08586321646905</v>
      </c>
      <c r="DI43" s="6">
        <v>12.403868143981761</v>
      </c>
      <c r="DJ43" s="6">
        <v>11.201534677518829</v>
      </c>
      <c r="DK43" s="6">
        <v>10.74066425797716</v>
      </c>
      <c r="DL43" s="6">
        <v>10.995488342434861</v>
      </c>
      <c r="DM43" s="6">
        <v>10.9106924383481</v>
      </c>
      <c r="DN43" s="6">
        <v>10.45114908395694</v>
      </c>
      <c r="DO43" s="6" t="s">
        <v>178</v>
      </c>
      <c r="DP43" s="6" t="s">
        <v>178</v>
      </c>
      <c r="DQ43" s="6" t="s">
        <v>178</v>
      </c>
      <c r="DR43" s="6" t="s">
        <v>178</v>
      </c>
      <c r="DS43" s="6" t="s">
        <v>178</v>
      </c>
      <c r="DT43" s="6" t="s">
        <v>178</v>
      </c>
      <c r="DU43" s="6" t="s">
        <v>178</v>
      </c>
      <c r="DV43" s="6" t="s">
        <v>178</v>
      </c>
      <c r="DW43" s="6" t="s">
        <v>178</v>
      </c>
      <c r="DX43" s="6" t="s">
        <v>178</v>
      </c>
      <c r="DY43" s="6" t="s">
        <v>178</v>
      </c>
      <c r="DZ43" s="6" t="s">
        <v>178</v>
      </c>
      <c r="EA43" s="6">
        <v>9.3716880674905205</v>
      </c>
      <c r="EB43" s="6">
        <v>9.7313444873197099</v>
      </c>
      <c r="EC43" s="6">
        <v>10.611437592644039</v>
      </c>
      <c r="ED43" s="6">
        <v>10.12205966061272</v>
      </c>
      <c r="EE43" s="6">
        <v>9.7880720550396596</v>
      </c>
      <c r="EF43" s="6">
        <v>10.25759374673904</v>
      </c>
      <c r="EG43" s="6">
        <v>9.8553848775516002</v>
      </c>
      <c r="EH43" s="6">
        <v>9.6521947858509591</v>
      </c>
      <c r="EI43" s="6">
        <v>10.451673905946739</v>
      </c>
      <c r="EJ43" s="6">
        <v>9.9811505597192802</v>
      </c>
      <c r="EK43" s="6">
        <v>9.5569423526300206</v>
      </c>
      <c r="EL43" s="6">
        <v>11.06223826665533</v>
      </c>
      <c r="EM43" s="6">
        <v>10.40342240194726</v>
      </c>
      <c r="EN43" s="6">
        <v>10.229318497946389</v>
      </c>
      <c r="EO43" s="6">
        <v>10.67163131377357</v>
      </c>
      <c r="EP43" s="6">
        <v>9.3815906071350792</v>
      </c>
      <c r="EQ43" s="6">
        <v>8.9300350595966602</v>
      </c>
      <c r="ER43" s="6">
        <v>9.1742485072015594</v>
      </c>
      <c r="ES43" s="6">
        <v>9.1026702379619895</v>
      </c>
      <c r="ET43" s="6">
        <v>8.6726144782559906</v>
      </c>
      <c r="EU43" s="6" t="s">
        <v>178</v>
      </c>
      <c r="EV43" s="6" t="s">
        <v>178</v>
      </c>
      <c r="EW43" s="6" t="s">
        <v>178</v>
      </c>
      <c r="EX43" s="6" t="s">
        <v>178</v>
      </c>
      <c r="EY43" s="6" t="s">
        <v>178</v>
      </c>
      <c r="EZ43" s="6" t="s">
        <v>178</v>
      </c>
      <c r="FA43" s="6" t="s">
        <v>178</v>
      </c>
      <c r="FB43" s="6" t="s">
        <v>178</v>
      </c>
      <c r="FC43" s="6" t="s">
        <v>178</v>
      </c>
      <c r="FD43" s="6" t="s">
        <v>178</v>
      </c>
      <c r="FE43" s="6" t="s">
        <v>178</v>
      </c>
      <c r="FF43" s="6" t="s">
        <v>178</v>
      </c>
      <c r="FG43" s="6" t="s">
        <v>178</v>
      </c>
      <c r="FH43" s="6">
        <v>12.00835147112703</v>
      </c>
      <c r="FI43" s="6">
        <v>12.80320843278351</v>
      </c>
      <c r="FJ43" s="6">
        <v>12.307398410145868</v>
      </c>
      <c r="FK43" s="6">
        <v>11.491093584764366</v>
      </c>
      <c r="FL43" s="6">
        <v>11.99419161960803</v>
      </c>
      <c r="FM43" s="6">
        <v>11.574565479470154</v>
      </c>
      <c r="FN43" s="6">
        <v>11.304065779874849</v>
      </c>
      <c r="FO43" s="6">
        <v>11.96943863233323</v>
      </c>
      <c r="FP43" s="6">
        <v>11.541098374782868</v>
      </c>
      <c r="FQ43" s="6">
        <v>11.144411746025025</v>
      </c>
      <c r="FR43" s="6">
        <v>12.779250555920134</v>
      </c>
      <c r="FS43" s="6">
        <v>12.124238803082232</v>
      </c>
      <c r="FT43" s="6">
        <v>12.085863216469054</v>
      </c>
      <c r="FU43" s="6">
        <v>12.403868143981764</v>
      </c>
      <c r="FV43" s="6">
        <v>11.201534677518836</v>
      </c>
      <c r="FW43" s="6">
        <v>10.740664257977166</v>
      </c>
      <c r="FX43" s="6">
        <v>10.995488342434863</v>
      </c>
      <c r="FY43" s="6">
        <v>10.910692438348111</v>
      </c>
      <c r="FZ43" s="6">
        <v>10.451149083956944</v>
      </c>
      <c r="GA43" s="6" t="s">
        <v>178</v>
      </c>
      <c r="GB43" s="6" t="s">
        <v>178</v>
      </c>
      <c r="GC43" s="6" t="s">
        <v>178</v>
      </c>
      <c r="GD43" s="6" t="s">
        <v>178</v>
      </c>
      <c r="GE43" s="6" t="s">
        <v>178</v>
      </c>
      <c r="GF43" s="6" t="s">
        <v>178</v>
      </c>
      <c r="GG43" s="6" t="s">
        <v>178</v>
      </c>
      <c r="GH43" s="6" t="s">
        <v>178</v>
      </c>
      <c r="GI43" s="6" t="s">
        <v>178</v>
      </c>
      <c r="GJ43" s="6" t="s">
        <v>178</v>
      </c>
      <c r="GK43" s="6" t="s">
        <v>178</v>
      </c>
      <c r="GL43" s="6" t="s">
        <v>178</v>
      </c>
      <c r="GM43" s="6">
        <v>9.3716880674905223</v>
      </c>
      <c r="GN43" s="6">
        <v>9.7313444873197135</v>
      </c>
      <c r="GO43" s="6">
        <v>10.611437592644045</v>
      </c>
      <c r="GP43" s="6">
        <v>10.122059660612729</v>
      </c>
      <c r="GQ43" s="6">
        <v>9.7880720550396649</v>
      </c>
      <c r="GR43" s="6">
        <v>10.25759374673904</v>
      </c>
      <c r="GS43" s="6">
        <v>9.8553848775516055</v>
      </c>
      <c r="GT43" s="6">
        <v>9.652194785850968</v>
      </c>
      <c r="GU43" s="6">
        <v>10.451673905946748</v>
      </c>
      <c r="GV43" s="6">
        <v>9.9811505597192856</v>
      </c>
      <c r="GW43" s="6">
        <v>9.5569423526300259</v>
      </c>
      <c r="GX43" s="6">
        <v>11.062238266655331</v>
      </c>
      <c r="GY43" s="6">
        <v>10.403422401947267</v>
      </c>
      <c r="GZ43" s="6">
        <v>10.229318497946393</v>
      </c>
      <c r="HA43" s="6">
        <v>10.671631313773574</v>
      </c>
      <c r="HB43" s="6">
        <v>9.3815906071350863</v>
      </c>
      <c r="HC43" s="6">
        <v>8.9300350595966638</v>
      </c>
      <c r="HD43" s="6">
        <v>9.1742485072015629</v>
      </c>
      <c r="HE43" s="6">
        <v>9.1026702379619948</v>
      </c>
      <c r="HF43" s="6">
        <v>8.6726144782559924</v>
      </c>
      <c r="HG43" s="6" t="s">
        <v>178</v>
      </c>
      <c r="HH43" s="6" t="s">
        <v>178</v>
      </c>
      <c r="HI43" s="6" t="s">
        <v>178</v>
      </c>
      <c r="HJ43" s="6" t="s">
        <v>178</v>
      </c>
      <c r="HK43" s="6" t="s">
        <v>178</v>
      </c>
      <c r="HL43" s="6" t="s">
        <v>178</v>
      </c>
      <c r="HM43" s="6" t="s">
        <v>178</v>
      </c>
      <c r="HN43" s="6" t="s">
        <v>178</v>
      </c>
      <c r="HO43" s="6" t="s">
        <v>178</v>
      </c>
      <c r="HP43" s="6" t="s">
        <v>178</v>
      </c>
      <c r="HQ43" s="6" t="s">
        <v>178</v>
      </c>
      <c r="HR43" s="6" t="s">
        <v>178</v>
      </c>
      <c r="HS43" s="5">
        <v>380155</v>
      </c>
      <c r="HT43" s="5">
        <v>374138</v>
      </c>
      <c r="HU43" s="5">
        <v>368044</v>
      </c>
      <c r="HV43" s="5">
        <v>362138</v>
      </c>
      <c r="HW43" s="5">
        <v>356969</v>
      </c>
      <c r="HX43" s="5">
        <v>352277</v>
      </c>
      <c r="HY43" s="5">
        <v>347891</v>
      </c>
      <c r="HZ43" s="5">
        <v>340962</v>
      </c>
      <c r="IA43" s="5">
        <v>336219</v>
      </c>
      <c r="IB43" s="5">
        <v>331869</v>
      </c>
      <c r="IC43" s="5">
        <v>326002</v>
      </c>
      <c r="ID43" s="5">
        <v>320323</v>
      </c>
      <c r="IE43" s="5">
        <v>315114</v>
      </c>
      <c r="IF43" s="5">
        <v>308483</v>
      </c>
      <c r="IG43" s="5">
        <v>301331</v>
      </c>
      <c r="IH43" s="5">
        <v>293395</v>
      </c>
      <c r="II43" s="5">
        <v>285792</v>
      </c>
      <c r="IJ43" s="5">
        <v>279483</v>
      </c>
      <c r="IK43" s="5">
        <v>274046</v>
      </c>
      <c r="IL43" s="5">
        <v>269786</v>
      </c>
      <c r="IM43" s="5">
        <v>263866</v>
      </c>
      <c r="IN43" s="5">
        <v>257742</v>
      </c>
      <c r="IO43" s="5">
        <v>252604</v>
      </c>
      <c r="IP43" s="5">
        <v>247703</v>
      </c>
      <c r="IQ43" s="5">
        <v>243228</v>
      </c>
      <c r="IR43" s="5">
        <v>237670</v>
      </c>
      <c r="IS43" s="5">
        <v>232006</v>
      </c>
      <c r="IT43" s="5">
        <v>226179</v>
      </c>
      <c r="IU43" s="5">
        <v>221490</v>
      </c>
      <c r="IV43" s="5">
        <v>216776</v>
      </c>
      <c r="IW43" s="5">
        <v>212256</v>
      </c>
      <c r="IX43" s="5">
        <v>206831</v>
      </c>
      <c r="IY43" s="5">
        <v>429191</v>
      </c>
      <c r="IZ43" s="5">
        <v>422281</v>
      </c>
      <c r="JA43" s="5">
        <v>415602</v>
      </c>
      <c r="JB43" s="5">
        <v>408504</v>
      </c>
      <c r="JC43" s="5">
        <v>402518</v>
      </c>
      <c r="JD43" s="5">
        <v>397014</v>
      </c>
      <c r="JE43" s="5">
        <v>391774</v>
      </c>
      <c r="JF43" s="5">
        <v>383588</v>
      </c>
      <c r="JG43" s="5">
        <v>378547</v>
      </c>
      <c r="JH43" s="5">
        <v>373155</v>
      </c>
      <c r="JI43" s="5">
        <v>367031</v>
      </c>
      <c r="JJ43" s="5">
        <v>361034</v>
      </c>
      <c r="JK43" s="5">
        <v>354203</v>
      </c>
      <c r="JL43" s="5">
        <v>345929</v>
      </c>
      <c r="JM43" s="5">
        <v>337621</v>
      </c>
      <c r="JN43" s="5">
        <v>328779</v>
      </c>
      <c r="JO43" s="5">
        <v>320180</v>
      </c>
      <c r="JP43" s="5">
        <v>312953</v>
      </c>
      <c r="JQ43" s="5">
        <v>306721</v>
      </c>
      <c r="JR43" s="5">
        <v>301601</v>
      </c>
      <c r="JS43" s="5">
        <v>294811</v>
      </c>
      <c r="JT43" s="5">
        <v>287911</v>
      </c>
      <c r="JU43" s="5">
        <v>282124</v>
      </c>
      <c r="JV43" s="5">
        <v>276461</v>
      </c>
      <c r="JW43" s="5">
        <v>271187</v>
      </c>
      <c r="JX43" s="5">
        <v>264806</v>
      </c>
      <c r="JY43" s="5">
        <v>258545</v>
      </c>
      <c r="JZ43" s="5">
        <v>252093</v>
      </c>
      <c r="KA43" s="5">
        <v>246838</v>
      </c>
      <c r="KB43" s="5">
        <v>241592</v>
      </c>
      <c r="KC43" s="5">
        <v>236394</v>
      </c>
      <c r="KD43" s="5">
        <v>230275</v>
      </c>
    </row>
    <row r="44" spans="1:290" x14ac:dyDescent="0.3">
      <c r="A44" s="1" t="s">
        <v>38</v>
      </c>
      <c r="B44" s="2">
        <v>3005475</v>
      </c>
      <c r="C44" s="5">
        <v>1912242</v>
      </c>
      <c r="D44" s="5">
        <v>2002307</v>
      </c>
      <c r="E44" s="5">
        <v>1745673</v>
      </c>
      <c r="F44" s="5">
        <v>1825014</v>
      </c>
      <c r="G44" s="5">
        <v>1836255</v>
      </c>
      <c r="H44" s="5">
        <v>1950416</v>
      </c>
      <c r="I44" s="5">
        <v>1936603</v>
      </c>
      <c r="J44" s="5">
        <v>1850812</v>
      </c>
      <c r="K44" s="5">
        <v>1982703</v>
      </c>
      <c r="L44" s="5">
        <v>2060368</v>
      </c>
      <c r="M44" s="5">
        <v>1866473</v>
      </c>
      <c r="N44" s="5">
        <v>1952869</v>
      </c>
      <c r="O44" s="5">
        <v>1930493</v>
      </c>
      <c r="P44" s="5">
        <v>1898846</v>
      </c>
      <c r="Q44" s="5">
        <v>1881441</v>
      </c>
      <c r="R44" s="5">
        <v>1703858</v>
      </c>
      <c r="S44" s="5">
        <v>1728315</v>
      </c>
      <c r="T44" s="5">
        <v>1726449</v>
      </c>
      <c r="U44" s="5">
        <v>1681085</v>
      </c>
      <c r="V44" s="5">
        <v>1660928</v>
      </c>
      <c r="W44" s="5">
        <v>1509176</v>
      </c>
      <c r="X44" s="5">
        <v>1548630</v>
      </c>
      <c r="Y44" s="5">
        <v>1429787</v>
      </c>
      <c r="Z44" s="5">
        <v>1440512</v>
      </c>
      <c r="AA44" s="5">
        <v>1350340</v>
      </c>
      <c r="AB44" s="5">
        <v>1264721</v>
      </c>
      <c r="AC44" s="5">
        <v>1248483</v>
      </c>
      <c r="AD44" s="5">
        <v>1068595</v>
      </c>
      <c r="AE44" s="5">
        <v>1142752</v>
      </c>
      <c r="AF44" s="5">
        <v>1057656</v>
      </c>
      <c r="AG44" s="5">
        <v>1005670</v>
      </c>
      <c r="AH44" s="5">
        <v>1006264</v>
      </c>
      <c r="AI44" s="5">
        <v>4780568</v>
      </c>
      <c r="AJ44" s="5">
        <v>4891522</v>
      </c>
      <c r="AK44" s="5">
        <v>4515535</v>
      </c>
      <c r="AL44" s="5">
        <v>4618760</v>
      </c>
      <c r="AM44" s="5">
        <v>4609241</v>
      </c>
      <c r="AN44" s="5">
        <v>4693833</v>
      </c>
      <c r="AO44" s="5">
        <v>4623234</v>
      </c>
      <c r="AP44" s="5">
        <v>4561708</v>
      </c>
      <c r="AQ44" s="5">
        <v>4710490</v>
      </c>
      <c r="AR44" s="5">
        <v>4838772</v>
      </c>
      <c r="AS44" s="5">
        <v>4561879</v>
      </c>
      <c r="AT44" s="5">
        <v>4771977</v>
      </c>
      <c r="AU44" s="5">
        <v>4768386</v>
      </c>
      <c r="AV44" s="5">
        <v>4704140</v>
      </c>
      <c r="AW44" s="5">
        <v>4586094</v>
      </c>
      <c r="AX44" s="5">
        <v>4314604</v>
      </c>
      <c r="AY44" s="5">
        <v>4277750</v>
      </c>
      <c r="AZ44" s="5">
        <v>4234863</v>
      </c>
      <c r="BA44" s="5">
        <v>4163389</v>
      </c>
      <c r="BB44" s="5">
        <v>4107599</v>
      </c>
      <c r="BC44" s="5">
        <v>3859167</v>
      </c>
      <c r="BD44" s="5">
        <v>3855971</v>
      </c>
      <c r="BE44" s="5">
        <v>3647733</v>
      </c>
      <c r="BF44" s="5">
        <v>3616430</v>
      </c>
      <c r="BG44" s="5">
        <v>3388177</v>
      </c>
      <c r="BH44" s="5">
        <v>3197751</v>
      </c>
      <c r="BI44" s="5">
        <v>3044736</v>
      </c>
      <c r="BJ44" s="5">
        <v>2694130</v>
      </c>
      <c r="BK44" s="5">
        <v>2737393</v>
      </c>
      <c r="BL44" s="5">
        <v>2576917</v>
      </c>
      <c r="BM44" s="5">
        <v>2470904</v>
      </c>
      <c r="BN44" s="5">
        <v>2438416</v>
      </c>
      <c r="BO44" s="5">
        <v>5113889</v>
      </c>
      <c r="BP44" s="5">
        <v>5236677</v>
      </c>
      <c r="BQ44" s="5">
        <v>4841355</v>
      </c>
      <c r="BR44" s="5">
        <v>4950707</v>
      </c>
      <c r="BS44" s="5">
        <v>4940028</v>
      </c>
      <c r="BT44" s="5">
        <v>5131750</v>
      </c>
      <c r="BU44" s="5">
        <v>5620276</v>
      </c>
      <c r="BV44" s="5">
        <v>5618811</v>
      </c>
      <c r="BW44" s="5">
        <v>5815365</v>
      </c>
      <c r="BX44" s="5">
        <v>5992663</v>
      </c>
      <c r="BY44" s="5">
        <v>5409839</v>
      </c>
      <c r="BZ44" s="5">
        <v>5804705</v>
      </c>
      <c r="CA44" s="5">
        <v>5570398</v>
      </c>
      <c r="CB44" s="5">
        <v>5345291</v>
      </c>
      <c r="CC44" s="5">
        <v>5268035</v>
      </c>
      <c r="CD44" s="5">
        <v>4848664</v>
      </c>
      <c r="CE44" s="5">
        <v>4910979</v>
      </c>
      <c r="CF44" s="5">
        <v>5293120</v>
      </c>
      <c r="CG44" s="5">
        <v>4591700</v>
      </c>
      <c r="CH44" s="5">
        <v>4578525</v>
      </c>
      <c r="CI44" s="5">
        <v>4355015</v>
      </c>
      <c r="CJ44" s="5">
        <v>4390618</v>
      </c>
      <c r="CK44" s="5">
        <v>4173828</v>
      </c>
      <c r="CL44" s="5">
        <v>4098574</v>
      </c>
      <c r="CM44" s="5">
        <v>3845636</v>
      </c>
      <c r="CN44" s="5">
        <v>3736533</v>
      </c>
      <c r="CO44" s="5">
        <v>3644280</v>
      </c>
      <c r="CP44" s="5">
        <v>3275297</v>
      </c>
      <c r="CQ44" s="5">
        <v>3235400</v>
      </c>
      <c r="CR44" s="5">
        <v>3246261</v>
      </c>
      <c r="CS44" s="5">
        <v>3122231</v>
      </c>
      <c r="CT44" s="5">
        <v>3613827</v>
      </c>
      <c r="CU44" s="6">
        <v>13.249637467243931</v>
      </c>
      <c r="CV44" s="6">
        <v>13.74748540184626</v>
      </c>
      <c r="CW44" s="6">
        <v>13.652892808164641</v>
      </c>
      <c r="CX44" s="6">
        <v>12.96390450654005</v>
      </c>
      <c r="CY44" s="6">
        <v>12.55664382125576</v>
      </c>
      <c r="CZ44" s="6">
        <v>12.12397765399791</v>
      </c>
      <c r="DA44" s="6">
        <v>11.755487188384601</v>
      </c>
      <c r="DB44" s="6">
        <v>11.590906266597431</v>
      </c>
      <c r="DC44" s="6">
        <v>11.181099741110989</v>
      </c>
      <c r="DD44" s="6">
        <v>9.9448205636951403</v>
      </c>
      <c r="DE44" s="6">
        <v>9.6654440404741706</v>
      </c>
      <c r="DF44" s="6">
        <v>9.1810002713954297</v>
      </c>
      <c r="DG44" s="6">
        <v>9.0434459194857997</v>
      </c>
      <c r="DH44" s="6">
        <v>8.3935716745855107</v>
      </c>
      <c r="DI44" s="6">
        <v>7.92887362870992</v>
      </c>
      <c r="DJ44" s="6">
        <v>7.30066707436887</v>
      </c>
      <c r="DK44" s="6">
        <v>7.2438720696909504</v>
      </c>
      <c r="DL44" s="6">
        <v>7.3033681832662296</v>
      </c>
      <c r="DM44" s="6">
        <v>6.5781959735503897</v>
      </c>
      <c r="DN44" s="6">
        <v>6.5368878121146698</v>
      </c>
      <c r="DO44" s="6" t="s">
        <v>178</v>
      </c>
      <c r="DP44" s="6" t="s">
        <v>178</v>
      </c>
      <c r="DQ44" s="6" t="s">
        <v>178</v>
      </c>
      <c r="DR44" s="6" t="s">
        <v>178</v>
      </c>
      <c r="DS44" s="6" t="s">
        <v>178</v>
      </c>
      <c r="DT44" s="6" t="s">
        <v>178</v>
      </c>
      <c r="DU44" s="6" t="s">
        <v>178</v>
      </c>
      <c r="DV44" s="6" t="s">
        <v>178</v>
      </c>
      <c r="DW44" s="6" t="s">
        <v>178</v>
      </c>
      <c r="DX44" s="6" t="s">
        <v>178</v>
      </c>
      <c r="DY44" s="6" t="s">
        <v>178</v>
      </c>
      <c r="DZ44" s="6" t="s">
        <v>178</v>
      </c>
      <c r="EA44" s="6">
        <v>11.27466443318032</v>
      </c>
      <c r="EB44" s="6">
        <v>11.81779171844842</v>
      </c>
      <c r="EC44" s="6">
        <v>11.472040411601281</v>
      </c>
      <c r="ED44" s="6">
        <v>11.05619013803973</v>
      </c>
      <c r="EE44" s="6">
        <v>10.9823094479784</v>
      </c>
      <c r="EF44" s="6">
        <v>10.838199825174859</v>
      </c>
      <c r="EG44" s="6">
        <v>10.502042509637191</v>
      </c>
      <c r="EH44" s="6">
        <v>10.217661845593391</v>
      </c>
      <c r="EI44" s="6">
        <v>10.018127621940041</v>
      </c>
      <c r="EJ44" s="6">
        <v>8.9525193582173301</v>
      </c>
      <c r="EK44" s="6">
        <v>8.6318817311901501</v>
      </c>
      <c r="EL44" s="6">
        <v>8.1845549935707904</v>
      </c>
      <c r="EM44" s="6">
        <v>7.9982199427646998</v>
      </c>
      <c r="EN44" s="6">
        <v>7.4031172541633499</v>
      </c>
      <c r="EO44" s="6">
        <v>7.0523630784715703</v>
      </c>
      <c r="EP44" s="6">
        <v>6.4014000824641304</v>
      </c>
      <c r="EQ44" s="6">
        <v>6.39864414703991</v>
      </c>
      <c r="ER44" s="6">
        <v>6.4819996665773996</v>
      </c>
      <c r="ES44" s="6">
        <v>5.8541985517563999</v>
      </c>
      <c r="ET44" s="6">
        <v>5.7180849445138104</v>
      </c>
      <c r="EU44" s="6" t="s">
        <v>178</v>
      </c>
      <c r="EV44" s="6" t="s">
        <v>178</v>
      </c>
      <c r="EW44" s="6" t="s">
        <v>178</v>
      </c>
      <c r="EX44" s="6" t="s">
        <v>178</v>
      </c>
      <c r="EY44" s="6" t="s">
        <v>178</v>
      </c>
      <c r="EZ44" s="6" t="s">
        <v>178</v>
      </c>
      <c r="FA44" s="6" t="s">
        <v>178</v>
      </c>
      <c r="FB44" s="6" t="s">
        <v>178</v>
      </c>
      <c r="FC44" s="6" t="s">
        <v>178</v>
      </c>
      <c r="FD44" s="6" t="s">
        <v>178</v>
      </c>
      <c r="FE44" s="6" t="s">
        <v>178</v>
      </c>
      <c r="FF44" s="6" t="s">
        <v>178</v>
      </c>
      <c r="FG44" s="6" t="s">
        <v>178</v>
      </c>
      <c r="FH44" s="6">
        <v>13.747485401846269</v>
      </c>
      <c r="FI44" s="6">
        <v>13.652892808164641</v>
      </c>
      <c r="FJ44" s="6">
        <v>12.963904506540054</v>
      </c>
      <c r="FK44" s="6">
        <v>12.556643821255763</v>
      </c>
      <c r="FL44" s="6">
        <v>12.123977653997917</v>
      </c>
      <c r="FM44" s="6">
        <v>11.755487188384603</v>
      </c>
      <c r="FN44" s="6">
        <v>11.590906266597436</v>
      </c>
      <c r="FO44" s="6">
        <v>11.181099741110998</v>
      </c>
      <c r="FP44" s="6">
        <v>9.9448205636951439</v>
      </c>
      <c r="FQ44" s="6">
        <v>9.6654440404741777</v>
      </c>
      <c r="FR44" s="6">
        <v>9.1810002713954333</v>
      </c>
      <c r="FS44" s="6">
        <v>9.0434459194858103</v>
      </c>
      <c r="FT44" s="6">
        <v>8.3935716745855125</v>
      </c>
      <c r="FU44" s="6">
        <v>7.9288736287099244</v>
      </c>
      <c r="FV44" s="6">
        <v>7.3006670743688735</v>
      </c>
      <c r="FW44" s="6">
        <v>7.2438720696909602</v>
      </c>
      <c r="FX44" s="6">
        <v>7.3033681832662403</v>
      </c>
      <c r="FY44" s="6">
        <v>6.5781959735504003</v>
      </c>
      <c r="FZ44" s="6">
        <v>6.5368878121146734</v>
      </c>
      <c r="GA44" s="6" t="s">
        <v>178</v>
      </c>
      <c r="GB44" s="6" t="s">
        <v>178</v>
      </c>
      <c r="GC44" s="6" t="s">
        <v>178</v>
      </c>
      <c r="GD44" s="6" t="s">
        <v>178</v>
      </c>
      <c r="GE44" s="6" t="s">
        <v>178</v>
      </c>
      <c r="GF44" s="6" t="s">
        <v>178</v>
      </c>
      <c r="GG44" s="6" t="s">
        <v>178</v>
      </c>
      <c r="GH44" s="6" t="s">
        <v>178</v>
      </c>
      <c r="GI44" s="6" t="s">
        <v>178</v>
      </c>
      <c r="GJ44" s="6" t="s">
        <v>178</v>
      </c>
      <c r="GK44" s="6" t="s">
        <v>178</v>
      </c>
      <c r="GL44" s="6" t="s">
        <v>178</v>
      </c>
      <c r="GM44" s="6">
        <v>11.274664433180325</v>
      </c>
      <c r="GN44" s="6">
        <v>11.817791718448426</v>
      </c>
      <c r="GO44" s="6">
        <v>11.472040411601283</v>
      </c>
      <c r="GP44" s="6">
        <v>11.056190138039732</v>
      </c>
      <c r="GQ44" s="6">
        <v>10.982309447978409</v>
      </c>
      <c r="GR44" s="6">
        <v>10.838199825174863</v>
      </c>
      <c r="GS44" s="6">
        <v>10.502042509637194</v>
      </c>
      <c r="GT44" s="6">
        <v>10.217661845593394</v>
      </c>
      <c r="GU44" s="6">
        <v>10.018127621940048</v>
      </c>
      <c r="GV44" s="6">
        <v>8.9525193582173337</v>
      </c>
      <c r="GW44" s="6">
        <v>8.6318817311901519</v>
      </c>
      <c r="GX44" s="6">
        <v>8.1845549935707975</v>
      </c>
      <c r="GY44" s="6">
        <v>7.9982199427647007</v>
      </c>
      <c r="GZ44" s="6">
        <v>7.4031172541633543</v>
      </c>
      <c r="HA44" s="6">
        <v>7.0523630784715712</v>
      </c>
      <c r="HB44" s="6">
        <v>6.4014000824641339</v>
      </c>
      <c r="HC44" s="6">
        <v>6.3986441470399162</v>
      </c>
      <c r="HD44" s="6">
        <v>6.4819996665774076</v>
      </c>
      <c r="HE44" s="6">
        <v>5.8541985517564061</v>
      </c>
      <c r="HF44" s="6">
        <v>5.7180849445138149</v>
      </c>
      <c r="HG44" s="6" t="s">
        <v>178</v>
      </c>
      <c r="HH44" s="6" t="s">
        <v>178</v>
      </c>
      <c r="HI44" s="6" t="s">
        <v>178</v>
      </c>
      <c r="HJ44" s="6" t="s">
        <v>178</v>
      </c>
      <c r="HK44" s="6" t="s">
        <v>178</v>
      </c>
      <c r="HL44" s="6" t="s">
        <v>178</v>
      </c>
      <c r="HM44" s="6" t="s">
        <v>178</v>
      </c>
      <c r="HN44" s="6" t="s">
        <v>178</v>
      </c>
      <c r="HO44" s="6" t="s">
        <v>178</v>
      </c>
      <c r="HP44" s="6" t="s">
        <v>178</v>
      </c>
      <c r="HQ44" s="6" t="s">
        <v>178</v>
      </c>
      <c r="HR44" s="6" t="s">
        <v>178</v>
      </c>
      <c r="HS44" s="5">
        <v>147112</v>
      </c>
      <c r="HT44" s="5">
        <v>145798</v>
      </c>
      <c r="HU44" s="5">
        <v>144718</v>
      </c>
      <c r="HV44" s="5">
        <v>143555</v>
      </c>
      <c r="HW44" s="5">
        <v>142555</v>
      </c>
      <c r="HX44" s="5">
        <v>141838</v>
      </c>
      <c r="HY44" s="5">
        <v>141376</v>
      </c>
      <c r="HZ44" s="5">
        <v>140602</v>
      </c>
      <c r="IA44" s="5">
        <v>139641</v>
      </c>
      <c r="IB44" s="5">
        <v>141694</v>
      </c>
      <c r="IC44" s="5">
        <v>141207</v>
      </c>
      <c r="ID44" s="5">
        <v>140791</v>
      </c>
      <c r="IE44" s="5">
        <v>139840</v>
      </c>
      <c r="IF44" s="5">
        <v>137689</v>
      </c>
      <c r="IG44" s="5">
        <v>134725</v>
      </c>
      <c r="IH44" s="5">
        <v>132222</v>
      </c>
      <c r="II44" s="5">
        <v>129878</v>
      </c>
      <c r="IJ44" s="5">
        <v>127681</v>
      </c>
      <c r="IK44" s="5">
        <v>125996</v>
      </c>
      <c r="IL44" s="5">
        <v>123618</v>
      </c>
      <c r="IM44" s="5">
        <v>121523</v>
      </c>
      <c r="IN44" s="5">
        <v>119265</v>
      </c>
      <c r="IO44" s="5">
        <v>117271</v>
      </c>
      <c r="IP44" s="5">
        <v>115116</v>
      </c>
      <c r="IQ44" s="5">
        <v>112605</v>
      </c>
      <c r="IR44" s="5">
        <v>109032</v>
      </c>
      <c r="IS44" s="5">
        <v>105079</v>
      </c>
      <c r="IT44" s="5">
        <v>101943</v>
      </c>
      <c r="IU44" s="5">
        <v>99916</v>
      </c>
      <c r="IV44" s="5">
        <v>98437</v>
      </c>
      <c r="IW44" s="5">
        <v>96710</v>
      </c>
      <c r="IX44" s="5">
        <v>95174</v>
      </c>
      <c r="IY44" s="5">
        <v>174520</v>
      </c>
      <c r="IZ44" s="5">
        <v>173041</v>
      </c>
      <c r="JA44" s="5">
        <v>171835</v>
      </c>
      <c r="JB44" s="5">
        <v>170529</v>
      </c>
      <c r="JC44" s="5">
        <v>169342</v>
      </c>
      <c r="JD44" s="5">
        <v>168545</v>
      </c>
      <c r="JE44" s="5">
        <v>168054</v>
      </c>
      <c r="JF44" s="5">
        <v>167151</v>
      </c>
      <c r="JG44" s="5">
        <v>166207</v>
      </c>
      <c r="JH44" s="5">
        <v>168593</v>
      </c>
      <c r="JI44" s="5">
        <v>167999</v>
      </c>
      <c r="JJ44" s="5">
        <v>167643</v>
      </c>
      <c r="JK44" s="5">
        <v>166473</v>
      </c>
      <c r="JL44" s="5">
        <v>164012</v>
      </c>
      <c r="JM44" s="5">
        <v>160622</v>
      </c>
      <c r="JN44" s="5">
        <v>157660</v>
      </c>
      <c r="JO44" s="5">
        <v>155044</v>
      </c>
      <c r="JP44" s="5">
        <v>152589</v>
      </c>
      <c r="JQ44" s="5">
        <v>150659</v>
      </c>
      <c r="JR44" s="5">
        <v>148152</v>
      </c>
      <c r="JS44" s="5">
        <v>145848</v>
      </c>
      <c r="JT44" s="5">
        <v>143142</v>
      </c>
      <c r="JU44" s="5">
        <v>140670</v>
      </c>
      <c r="JV44" s="5">
        <v>137926</v>
      </c>
      <c r="JW44" s="5">
        <v>134689</v>
      </c>
      <c r="JX44" s="5">
        <v>130093</v>
      </c>
      <c r="JY44" s="5">
        <v>125335</v>
      </c>
      <c r="JZ44" s="5">
        <v>121482</v>
      </c>
      <c r="KA44" s="5">
        <v>118893</v>
      </c>
      <c r="KB44" s="5">
        <v>117036</v>
      </c>
      <c r="KC44" s="5">
        <v>114776</v>
      </c>
      <c r="KD44" s="5">
        <v>112655</v>
      </c>
    </row>
    <row r="45" spans="1:290" x14ac:dyDescent="0.3">
      <c r="A45" s="1" t="s">
        <v>39</v>
      </c>
      <c r="B45" s="2">
        <v>4056995</v>
      </c>
      <c r="C45" s="5">
        <v>7996195</v>
      </c>
      <c r="D45" s="5">
        <v>8248061</v>
      </c>
      <c r="E45" s="5">
        <v>7298416</v>
      </c>
      <c r="F45" s="5">
        <v>7618443</v>
      </c>
      <c r="G45" s="5">
        <v>8016308</v>
      </c>
      <c r="H45" s="5">
        <v>8069921</v>
      </c>
      <c r="I45" s="5">
        <v>7921078</v>
      </c>
      <c r="J45" s="5">
        <v>7858973</v>
      </c>
      <c r="K45" s="5">
        <v>8228536</v>
      </c>
      <c r="L45" s="5">
        <v>8500577</v>
      </c>
      <c r="M45" s="5">
        <v>7464428</v>
      </c>
      <c r="N45" s="5">
        <v>7678130</v>
      </c>
      <c r="O45" s="5">
        <v>7725494</v>
      </c>
      <c r="P45" s="5">
        <v>7655291</v>
      </c>
      <c r="Q45" s="5">
        <v>7653320</v>
      </c>
      <c r="R45" s="5">
        <v>7027994</v>
      </c>
      <c r="S45" s="5">
        <v>7057090</v>
      </c>
      <c r="T45" s="5">
        <v>7049464</v>
      </c>
      <c r="U45" s="5">
        <v>6917981</v>
      </c>
      <c r="V45" s="5">
        <v>6791425</v>
      </c>
      <c r="W45" s="5">
        <v>6492924</v>
      </c>
      <c r="X45" s="5">
        <v>6613558</v>
      </c>
      <c r="Y45" s="5">
        <v>5988297</v>
      </c>
      <c r="Z45" s="5">
        <v>6022826</v>
      </c>
      <c r="AA45" s="5">
        <v>5867479</v>
      </c>
      <c r="AB45" s="5">
        <v>5521794</v>
      </c>
      <c r="AC45" s="5">
        <v>5680147</v>
      </c>
      <c r="AD45" s="5">
        <v>5102300</v>
      </c>
      <c r="AE45" s="5">
        <v>5564029</v>
      </c>
      <c r="AF45" s="5">
        <v>5400780</v>
      </c>
      <c r="AG45" s="5">
        <v>5098307</v>
      </c>
      <c r="AH45" s="5">
        <v>5149008</v>
      </c>
      <c r="AI45" s="5">
        <v>21818158</v>
      </c>
      <c r="AJ45" s="5">
        <v>22524808</v>
      </c>
      <c r="AK45" s="5">
        <v>20888456</v>
      </c>
      <c r="AL45" s="5">
        <v>20639386</v>
      </c>
      <c r="AM45" s="5">
        <v>21160228</v>
      </c>
      <c r="AN45" s="5">
        <v>21049306</v>
      </c>
      <c r="AO45" s="5">
        <v>20859162</v>
      </c>
      <c r="AP45" s="5">
        <v>21086870</v>
      </c>
      <c r="AQ45" s="5">
        <v>21583567</v>
      </c>
      <c r="AR45" s="5">
        <v>22003122</v>
      </c>
      <c r="AS45" s="5">
        <v>19926337</v>
      </c>
      <c r="AT45" s="5">
        <v>21037902</v>
      </c>
      <c r="AU45" s="5">
        <v>21371144</v>
      </c>
      <c r="AV45" s="5">
        <v>21331851</v>
      </c>
      <c r="AW45" s="5">
        <v>21005055</v>
      </c>
      <c r="AX45" s="5">
        <v>19734513</v>
      </c>
      <c r="AY45" s="5">
        <v>19649835</v>
      </c>
      <c r="AZ45" s="5">
        <v>19600089</v>
      </c>
      <c r="BA45" s="5">
        <v>19377096</v>
      </c>
      <c r="BB45" s="5">
        <v>19333320</v>
      </c>
      <c r="BC45" s="5">
        <v>18663671</v>
      </c>
      <c r="BD45" s="5">
        <v>18456418</v>
      </c>
      <c r="BE45" s="5">
        <v>17319003</v>
      </c>
      <c r="BF45" s="5">
        <v>17134481</v>
      </c>
      <c r="BG45" s="5">
        <v>16691753</v>
      </c>
      <c r="BH45" s="5">
        <v>15841142</v>
      </c>
      <c r="BI45" s="5">
        <v>15666813</v>
      </c>
      <c r="BJ45" s="5">
        <v>14699692</v>
      </c>
      <c r="BK45" s="5">
        <v>15386191</v>
      </c>
      <c r="BL45" s="5">
        <v>15039169</v>
      </c>
      <c r="BM45" s="5">
        <v>14574233</v>
      </c>
      <c r="BN45" s="5">
        <v>14345384</v>
      </c>
      <c r="BO45" s="5">
        <v>31203431</v>
      </c>
      <c r="BP45" s="5">
        <v>30744992</v>
      </c>
      <c r="BQ45" s="5">
        <v>29219532</v>
      </c>
      <c r="BR45" s="5">
        <v>29363790</v>
      </c>
      <c r="BS45" s="5">
        <v>31379457</v>
      </c>
      <c r="BT45" s="5">
        <v>31350781</v>
      </c>
      <c r="BU45" s="5">
        <v>29788956</v>
      </c>
      <c r="BV45" s="5">
        <v>30106255</v>
      </c>
      <c r="BW45" s="5">
        <v>29780396</v>
      </c>
      <c r="BX45" s="5">
        <v>30706087</v>
      </c>
      <c r="BY45" s="5">
        <v>31537149</v>
      </c>
      <c r="BZ45" s="5">
        <v>31086823</v>
      </c>
      <c r="CA45" s="5">
        <v>31206384</v>
      </c>
      <c r="CB45" s="5">
        <v>31939825</v>
      </c>
      <c r="CC45" s="5">
        <v>29662711</v>
      </c>
      <c r="CD45" s="5">
        <v>32083205</v>
      </c>
      <c r="CE45" s="5">
        <v>32084846</v>
      </c>
      <c r="CF45" s="5">
        <v>31480563</v>
      </c>
      <c r="CG45" s="5">
        <v>31502915</v>
      </c>
      <c r="CH45" s="5">
        <v>31383170</v>
      </c>
      <c r="CI45" s="5">
        <v>31123876</v>
      </c>
      <c r="CJ45" s="5">
        <v>30904040</v>
      </c>
      <c r="CK45" s="5">
        <v>33703553</v>
      </c>
      <c r="CL45" s="5">
        <v>34324917</v>
      </c>
      <c r="CM45" s="5">
        <v>30143374</v>
      </c>
      <c r="CN45" s="5">
        <v>31342966</v>
      </c>
      <c r="CO45" s="5">
        <v>29616849</v>
      </c>
      <c r="CP45" s="5">
        <v>30113060</v>
      </c>
      <c r="CQ45" s="5">
        <v>31473134</v>
      </c>
      <c r="CR45" s="5">
        <v>28657144</v>
      </c>
      <c r="CS45" s="5">
        <v>26702820</v>
      </c>
      <c r="CT45" s="5">
        <v>27489127</v>
      </c>
      <c r="CU45" s="6">
        <v>9.8521359221479692</v>
      </c>
      <c r="CV45" s="6">
        <v>9.6876223393595104</v>
      </c>
      <c r="CW45" s="6">
        <v>10.43077018355763</v>
      </c>
      <c r="CX45" s="6">
        <v>10.26728164796927</v>
      </c>
      <c r="CY45" s="6">
        <v>10.184102207649699</v>
      </c>
      <c r="CZ45" s="6">
        <v>9.2558898655885198</v>
      </c>
      <c r="DA45" s="6">
        <v>9.6537491487900997</v>
      </c>
      <c r="DB45" s="6">
        <v>9.6470111298257404</v>
      </c>
      <c r="DC45" s="6">
        <v>9.0895800143476109</v>
      </c>
      <c r="DD45" s="6">
        <v>9.0748064425736601</v>
      </c>
      <c r="DE45" s="6">
        <v>10.295510921935341</v>
      </c>
      <c r="DF45" s="6">
        <v>9.8432821533368102</v>
      </c>
      <c r="DG45" s="6">
        <v>8.9299802614538599</v>
      </c>
      <c r="DH45" s="6">
        <v>9.2021060989059702</v>
      </c>
      <c r="DI45" s="6">
        <v>8.1053320650384393</v>
      </c>
      <c r="DJ45" s="6">
        <v>7.6734982983764599</v>
      </c>
      <c r="DK45" s="6">
        <v>7.4472197463827099</v>
      </c>
      <c r="DL45" s="6">
        <v>7.8915787072605799</v>
      </c>
      <c r="DM45" s="6">
        <v>8.4533819223522109</v>
      </c>
      <c r="DN45" s="6">
        <v>8.2657883325762693</v>
      </c>
      <c r="DO45" s="6" t="s">
        <v>178</v>
      </c>
      <c r="DP45" s="6" t="s">
        <v>178</v>
      </c>
      <c r="DQ45" s="6" t="s">
        <v>178</v>
      </c>
      <c r="DR45" s="6" t="s">
        <v>178</v>
      </c>
      <c r="DS45" s="6" t="s">
        <v>178</v>
      </c>
      <c r="DT45" s="6" t="s">
        <v>178</v>
      </c>
      <c r="DU45" s="6" t="s">
        <v>178</v>
      </c>
      <c r="DV45" s="6" t="s">
        <v>178</v>
      </c>
      <c r="DW45" s="6" t="s">
        <v>178</v>
      </c>
      <c r="DX45" s="6" t="s">
        <v>178</v>
      </c>
      <c r="DY45" s="6" t="s">
        <v>178</v>
      </c>
      <c r="DZ45" s="6" t="s">
        <v>178</v>
      </c>
      <c r="EA45" s="6">
        <v>8.5314401211798003</v>
      </c>
      <c r="EB45" s="6">
        <v>7.4026113785298397</v>
      </c>
      <c r="EC45" s="6">
        <v>8.3277864098715497</v>
      </c>
      <c r="ED45" s="6">
        <v>8.4001239184150105</v>
      </c>
      <c r="EE45" s="6">
        <v>8.6048458457063806</v>
      </c>
      <c r="EF45" s="6">
        <v>7.8049889150739604</v>
      </c>
      <c r="EG45" s="6">
        <v>8.0477202296046197</v>
      </c>
      <c r="EH45" s="6">
        <v>7.9741848837689</v>
      </c>
      <c r="EI45" s="6">
        <v>7.5560516529838804</v>
      </c>
      <c r="EJ45" s="6">
        <v>7.4776615791158996</v>
      </c>
      <c r="EK45" s="6">
        <v>8.5218673156034601</v>
      </c>
      <c r="EL45" s="6">
        <v>8.0849649361423896</v>
      </c>
      <c r="EM45" s="6">
        <v>7.1330284705823201</v>
      </c>
      <c r="EN45" s="6">
        <v>7.3959029621948797</v>
      </c>
      <c r="EO45" s="6">
        <v>6.4154461866441101</v>
      </c>
      <c r="EP45" s="6">
        <v>5.97095048659168</v>
      </c>
      <c r="EQ45" s="6">
        <v>5.7869493560632899</v>
      </c>
      <c r="ER45" s="6">
        <v>6.1531200189958302</v>
      </c>
      <c r="ES45" s="6">
        <v>6.7309672085163097</v>
      </c>
      <c r="ET45" s="6">
        <v>6.39659970207307</v>
      </c>
      <c r="EU45" s="6" t="s">
        <v>178</v>
      </c>
      <c r="EV45" s="6" t="s">
        <v>178</v>
      </c>
      <c r="EW45" s="6" t="s">
        <v>178</v>
      </c>
      <c r="EX45" s="6" t="s">
        <v>178</v>
      </c>
      <c r="EY45" s="6" t="s">
        <v>178</v>
      </c>
      <c r="EZ45" s="6" t="s">
        <v>178</v>
      </c>
      <c r="FA45" s="6" t="s">
        <v>178</v>
      </c>
      <c r="FB45" s="6" t="s">
        <v>178</v>
      </c>
      <c r="FC45" s="6" t="s">
        <v>178</v>
      </c>
      <c r="FD45" s="6" t="s">
        <v>178</v>
      </c>
      <c r="FE45" s="6" t="s">
        <v>178</v>
      </c>
      <c r="FF45" s="6" t="s">
        <v>178</v>
      </c>
      <c r="FG45" s="6" t="s">
        <v>178</v>
      </c>
      <c r="FH45" s="6">
        <v>9.6876223393595176</v>
      </c>
      <c r="FI45" s="6">
        <v>10.430770183557639</v>
      </c>
      <c r="FJ45" s="6">
        <v>10.267281647969277</v>
      </c>
      <c r="FK45" s="6">
        <v>10.184102207649705</v>
      </c>
      <c r="FL45" s="6">
        <v>9.2558898655885233</v>
      </c>
      <c r="FM45" s="6">
        <v>9.6537491487901015</v>
      </c>
      <c r="FN45" s="6">
        <v>9.6470111298257422</v>
      </c>
      <c r="FO45" s="6">
        <v>9.0895800143476198</v>
      </c>
      <c r="FP45" s="6">
        <v>9.0748064425736708</v>
      </c>
      <c r="FQ45" s="6">
        <v>10.295510921935344</v>
      </c>
      <c r="FR45" s="6">
        <v>9.8432821533368138</v>
      </c>
      <c r="FS45" s="6">
        <v>8.9299802614538635</v>
      </c>
      <c r="FT45" s="6">
        <v>9.202106098905972</v>
      </c>
      <c r="FU45" s="6">
        <v>8.1053320650384411</v>
      </c>
      <c r="FV45" s="6">
        <v>7.6734982983764644</v>
      </c>
      <c r="FW45" s="6">
        <v>7.4472197463827152</v>
      </c>
      <c r="FX45" s="6">
        <v>7.8915787072605807</v>
      </c>
      <c r="FY45" s="6">
        <v>8.4533819223522109</v>
      </c>
      <c r="FZ45" s="6">
        <v>8.2657883325762747</v>
      </c>
      <c r="GA45" s="6" t="s">
        <v>178</v>
      </c>
      <c r="GB45" s="6" t="s">
        <v>178</v>
      </c>
      <c r="GC45" s="6" t="s">
        <v>178</v>
      </c>
      <c r="GD45" s="6" t="s">
        <v>178</v>
      </c>
      <c r="GE45" s="6" t="s">
        <v>178</v>
      </c>
      <c r="GF45" s="6" t="s">
        <v>178</v>
      </c>
      <c r="GG45" s="6" t="s">
        <v>178</v>
      </c>
      <c r="GH45" s="6" t="s">
        <v>178</v>
      </c>
      <c r="GI45" s="6" t="s">
        <v>178</v>
      </c>
      <c r="GJ45" s="6" t="s">
        <v>178</v>
      </c>
      <c r="GK45" s="6" t="s">
        <v>178</v>
      </c>
      <c r="GL45" s="6" t="s">
        <v>178</v>
      </c>
      <c r="GM45" s="6">
        <v>8.5314401211798039</v>
      </c>
      <c r="GN45" s="6">
        <v>7.4026113785298415</v>
      </c>
      <c r="GO45" s="6">
        <v>8.3277864098715586</v>
      </c>
      <c r="GP45" s="6">
        <v>8.400123918415014</v>
      </c>
      <c r="GQ45" s="6">
        <v>8.6048458457063877</v>
      </c>
      <c r="GR45" s="6">
        <v>7.8049889150739693</v>
      </c>
      <c r="GS45" s="6">
        <v>8.0477202296046215</v>
      </c>
      <c r="GT45" s="6">
        <v>7.9741848837689044</v>
      </c>
      <c r="GU45" s="6">
        <v>7.5560516529838848</v>
      </c>
      <c r="GV45" s="6">
        <v>7.4776615791159093</v>
      </c>
      <c r="GW45" s="6">
        <v>8.5218673156034654</v>
      </c>
      <c r="GX45" s="6">
        <v>8.0849649361423968</v>
      </c>
      <c r="GY45" s="6">
        <v>7.1330284705823228</v>
      </c>
      <c r="GZ45" s="6">
        <v>7.3959029621948886</v>
      </c>
      <c r="HA45" s="6">
        <v>6.4154461866441199</v>
      </c>
      <c r="HB45" s="6">
        <v>5.970950486591688</v>
      </c>
      <c r="HC45" s="6">
        <v>5.7869493560632952</v>
      </c>
      <c r="HD45" s="6">
        <v>6.1531200189958319</v>
      </c>
      <c r="HE45" s="6">
        <v>6.7309672085163168</v>
      </c>
      <c r="HF45" s="6">
        <v>6.3965997020730745</v>
      </c>
      <c r="HG45" s="6" t="s">
        <v>178</v>
      </c>
      <c r="HH45" s="6" t="s">
        <v>178</v>
      </c>
      <c r="HI45" s="6" t="s">
        <v>178</v>
      </c>
      <c r="HJ45" s="6" t="s">
        <v>178</v>
      </c>
      <c r="HK45" s="6" t="s">
        <v>178</v>
      </c>
      <c r="HL45" s="6" t="s">
        <v>178</v>
      </c>
      <c r="HM45" s="6" t="s">
        <v>178</v>
      </c>
      <c r="HN45" s="6" t="s">
        <v>178</v>
      </c>
      <c r="HO45" s="6" t="s">
        <v>178</v>
      </c>
      <c r="HP45" s="6" t="s">
        <v>178</v>
      </c>
      <c r="HQ45" s="6" t="s">
        <v>178</v>
      </c>
      <c r="HR45" s="6" t="s">
        <v>178</v>
      </c>
      <c r="HS45" s="5">
        <v>594094</v>
      </c>
      <c r="HT45" s="5">
        <v>593204</v>
      </c>
      <c r="HU45" s="5">
        <v>591113</v>
      </c>
      <c r="HV45" s="5">
        <v>589524</v>
      </c>
      <c r="HW45" s="5">
        <v>588067</v>
      </c>
      <c r="HX45" s="5">
        <v>586023</v>
      </c>
      <c r="HY45" s="5">
        <v>585378</v>
      </c>
      <c r="HZ45" s="5">
        <v>584560</v>
      </c>
      <c r="IA45" s="5">
        <v>583978</v>
      </c>
      <c r="IB45" s="5">
        <v>582980</v>
      </c>
      <c r="IC45" s="5">
        <v>580574</v>
      </c>
      <c r="ID45" s="5">
        <v>579303</v>
      </c>
      <c r="IE45" s="5">
        <v>576884</v>
      </c>
      <c r="IF45" s="5">
        <v>573571</v>
      </c>
      <c r="IG45" s="5">
        <v>566699</v>
      </c>
      <c r="IH45" s="5">
        <v>562492</v>
      </c>
      <c r="II45" s="5">
        <v>557985</v>
      </c>
      <c r="IJ45" s="5">
        <v>549350</v>
      </c>
      <c r="IK45" s="5">
        <v>547980</v>
      </c>
      <c r="IL45" s="5">
        <v>546060</v>
      </c>
      <c r="IM45" s="5">
        <v>541543</v>
      </c>
      <c r="IN45" s="5">
        <v>533863</v>
      </c>
      <c r="IO45" s="5">
        <v>527757</v>
      </c>
      <c r="IP45" s="5">
        <v>523847</v>
      </c>
      <c r="IQ45" s="5">
        <v>518135</v>
      </c>
      <c r="IR45" s="5">
        <v>511074</v>
      </c>
      <c r="IS45" s="5">
        <v>505347</v>
      </c>
      <c r="IT45" s="5">
        <v>503741</v>
      </c>
      <c r="IU45" s="5">
        <v>517486</v>
      </c>
      <c r="IV45" s="5">
        <v>515252</v>
      </c>
      <c r="IW45" s="5">
        <v>512382</v>
      </c>
      <c r="IX45" s="5">
        <v>503386</v>
      </c>
      <c r="IY45" s="5">
        <v>713080</v>
      </c>
      <c r="IZ45" s="5">
        <v>711938</v>
      </c>
      <c r="JA45" s="5">
        <v>708863</v>
      </c>
      <c r="JB45" s="5">
        <v>706879</v>
      </c>
      <c r="JC45" s="5">
        <v>704178</v>
      </c>
      <c r="JD45" s="5">
        <v>701092</v>
      </c>
      <c r="JE45" s="5">
        <v>699107</v>
      </c>
      <c r="JF45" s="5">
        <v>697194</v>
      </c>
      <c r="JG45" s="5">
        <v>695397</v>
      </c>
      <c r="JH45" s="5">
        <v>694112</v>
      </c>
      <c r="JI45" s="5">
        <v>690500</v>
      </c>
      <c r="JJ45" s="5">
        <v>688970</v>
      </c>
      <c r="JK45" s="5">
        <v>685502</v>
      </c>
      <c r="JL45" s="5">
        <v>681316</v>
      </c>
      <c r="JM45" s="5">
        <v>672911</v>
      </c>
      <c r="JN45" s="5">
        <v>667740</v>
      </c>
      <c r="JO45" s="5">
        <v>662213</v>
      </c>
      <c r="JP45" s="5">
        <v>650600</v>
      </c>
      <c r="JQ45" s="5">
        <v>648226</v>
      </c>
      <c r="JR45" s="5">
        <v>643979</v>
      </c>
      <c r="JS45" s="5">
        <v>637204</v>
      </c>
      <c r="JT45" s="5">
        <v>627824</v>
      </c>
      <c r="JU45" s="5">
        <v>619806</v>
      </c>
      <c r="JV45" s="5">
        <v>614466</v>
      </c>
      <c r="JW45" s="5">
        <v>606855</v>
      </c>
      <c r="JX45" s="5">
        <v>597759</v>
      </c>
      <c r="JY45" s="5">
        <v>590599</v>
      </c>
      <c r="JZ45" s="5">
        <v>588191</v>
      </c>
      <c r="KA45" s="5">
        <v>603870</v>
      </c>
      <c r="KB45" s="5">
        <v>600882</v>
      </c>
      <c r="KC45" s="5">
        <v>596533</v>
      </c>
      <c r="KD45" s="5">
        <v>586031</v>
      </c>
    </row>
    <row r="46" spans="1:290" x14ac:dyDescent="0.3">
      <c r="A46" s="1" t="s">
        <v>40</v>
      </c>
      <c r="B46" s="2">
        <v>4112564</v>
      </c>
      <c r="C46" s="5">
        <v>14045514</v>
      </c>
      <c r="D46" s="5">
        <v>14493666</v>
      </c>
      <c r="E46" s="5">
        <v>13357020</v>
      </c>
      <c r="F46" s="5">
        <v>13810069</v>
      </c>
      <c r="G46" s="5">
        <v>2970507</v>
      </c>
      <c r="H46" s="5">
        <v>9047299</v>
      </c>
      <c r="I46" s="5">
        <v>8819573</v>
      </c>
      <c r="J46" s="5">
        <v>8703145</v>
      </c>
      <c r="K46" s="5">
        <v>9302796</v>
      </c>
      <c r="L46" s="5">
        <v>9533413</v>
      </c>
      <c r="M46" s="5">
        <v>8683630</v>
      </c>
      <c r="N46" s="5">
        <v>8487404</v>
      </c>
      <c r="O46" s="5">
        <v>8645849</v>
      </c>
      <c r="P46" s="5">
        <v>8512776</v>
      </c>
      <c r="Q46" s="5" t="s">
        <v>178</v>
      </c>
      <c r="R46" s="5" t="s">
        <v>178</v>
      </c>
      <c r="S46" s="5" t="s">
        <v>178</v>
      </c>
      <c r="T46" s="5" t="s">
        <v>178</v>
      </c>
      <c r="U46" s="5" t="s">
        <v>178</v>
      </c>
      <c r="V46" s="5" t="s">
        <v>178</v>
      </c>
      <c r="W46" s="5" t="s">
        <v>178</v>
      </c>
      <c r="X46" s="5" t="s">
        <v>178</v>
      </c>
      <c r="Y46" s="5" t="s">
        <v>178</v>
      </c>
      <c r="Z46" s="5" t="s">
        <v>178</v>
      </c>
      <c r="AA46" s="5" t="s">
        <v>178</v>
      </c>
      <c r="AB46" s="5" t="s">
        <v>178</v>
      </c>
      <c r="AC46" s="5" t="s">
        <v>178</v>
      </c>
      <c r="AD46" s="5" t="s">
        <v>178</v>
      </c>
      <c r="AE46" s="5" t="s">
        <v>178</v>
      </c>
      <c r="AF46" s="5" t="s">
        <v>178</v>
      </c>
      <c r="AG46" s="5" t="s">
        <v>178</v>
      </c>
      <c r="AH46" s="5" t="s">
        <v>178</v>
      </c>
      <c r="AI46" s="5">
        <v>56027201</v>
      </c>
      <c r="AJ46" s="5">
        <v>56149658</v>
      </c>
      <c r="AK46" s="5">
        <v>55243264</v>
      </c>
      <c r="AL46" s="5">
        <v>54598974</v>
      </c>
      <c r="AM46" s="5">
        <v>12889740</v>
      </c>
      <c r="AN46" s="5">
        <v>32904509</v>
      </c>
      <c r="AO46" s="5">
        <v>32220423</v>
      </c>
      <c r="AP46" s="5">
        <v>31710224</v>
      </c>
      <c r="AQ46" s="5">
        <v>31743954</v>
      </c>
      <c r="AR46" s="5">
        <v>30648320</v>
      </c>
      <c r="AS46" s="5">
        <v>28395502</v>
      </c>
      <c r="AT46" s="5">
        <v>27891882</v>
      </c>
      <c r="AU46" s="5">
        <v>28148604</v>
      </c>
      <c r="AV46" s="5">
        <v>27386802</v>
      </c>
      <c r="AW46" s="5" t="s">
        <v>178</v>
      </c>
      <c r="AX46" s="5" t="s">
        <v>178</v>
      </c>
      <c r="AY46" s="5" t="s">
        <v>178</v>
      </c>
      <c r="AZ46" s="5" t="s">
        <v>178</v>
      </c>
      <c r="BA46" s="5" t="s">
        <v>178</v>
      </c>
      <c r="BB46" s="5" t="s">
        <v>178</v>
      </c>
      <c r="BC46" s="5" t="s">
        <v>178</v>
      </c>
      <c r="BD46" s="5" t="s">
        <v>178</v>
      </c>
      <c r="BE46" s="5" t="s">
        <v>178</v>
      </c>
      <c r="BF46" s="5" t="s">
        <v>178</v>
      </c>
      <c r="BG46" s="5" t="s">
        <v>178</v>
      </c>
      <c r="BH46" s="5" t="s">
        <v>178</v>
      </c>
      <c r="BI46" s="5" t="s">
        <v>178</v>
      </c>
      <c r="BJ46" s="5" t="s">
        <v>178</v>
      </c>
      <c r="BK46" s="5" t="s">
        <v>178</v>
      </c>
      <c r="BL46" s="5" t="s">
        <v>178</v>
      </c>
      <c r="BM46" s="5" t="s">
        <v>178</v>
      </c>
      <c r="BN46" s="5" t="s">
        <v>178</v>
      </c>
      <c r="BO46" s="5">
        <v>62764799</v>
      </c>
      <c r="BP46" s="5">
        <v>63409628</v>
      </c>
      <c r="BQ46" s="5">
        <v>61747129</v>
      </c>
      <c r="BR46" s="5">
        <v>63634403</v>
      </c>
      <c r="BS46" s="5">
        <v>14743976</v>
      </c>
      <c r="BT46" s="5">
        <v>37479888</v>
      </c>
      <c r="BU46" s="5">
        <v>34156904</v>
      </c>
      <c r="BV46" s="5">
        <v>33931863</v>
      </c>
      <c r="BW46" s="5">
        <v>34074350</v>
      </c>
      <c r="BX46" s="5">
        <v>33609357</v>
      </c>
      <c r="BY46" s="5">
        <v>30016593</v>
      </c>
      <c r="BZ46" s="5">
        <v>30125178</v>
      </c>
      <c r="CA46" s="5">
        <v>30559278</v>
      </c>
      <c r="CB46" s="5">
        <v>29857282</v>
      </c>
      <c r="CC46" s="5" t="s">
        <v>178</v>
      </c>
      <c r="CD46" s="5" t="s">
        <v>178</v>
      </c>
      <c r="CE46" s="5" t="s">
        <v>178</v>
      </c>
      <c r="CF46" s="5" t="s">
        <v>178</v>
      </c>
      <c r="CG46" s="5" t="s">
        <v>178</v>
      </c>
      <c r="CH46" s="5" t="s">
        <v>178</v>
      </c>
      <c r="CI46" s="5" t="s">
        <v>178</v>
      </c>
      <c r="CJ46" s="5" t="s">
        <v>178</v>
      </c>
      <c r="CK46" s="5" t="s">
        <v>178</v>
      </c>
      <c r="CL46" s="5" t="s">
        <v>178</v>
      </c>
      <c r="CM46" s="5" t="s">
        <v>178</v>
      </c>
      <c r="CN46" s="5" t="s">
        <v>178</v>
      </c>
      <c r="CO46" s="5" t="s">
        <v>178</v>
      </c>
      <c r="CP46" s="5" t="s">
        <v>178</v>
      </c>
      <c r="CQ46" s="5" t="s">
        <v>178</v>
      </c>
      <c r="CR46" s="5" t="s">
        <v>178</v>
      </c>
      <c r="CS46" s="5" t="s">
        <v>178</v>
      </c>
      <c r="CT46" s="5" t="s">
        <v>178</v>
      </c>
      <c r="CU46" s="6" t="s">
        <v>178</v>
      </c>
      <c r="CV46" s="6">
        <v>8.5220123052373307</v>
      </c>
      <c r="CW46" s="6">
        <v>8.8984968203985595</v>
      </c>
      <c r="CX46" s="6">
        <v>8.5904060291081805</v>
      </c>
      <c r="CY46" s="6">
        <v>8.9530220065940398</v>
      </c>
      <c r="CZ46" s="6">
        <v>9.3584615695800402</v>
      </c>
      <c r="DA46" s="6">
        <v>9.4152744129449299</v>
      </c>
      <c r="DB46" s="6">
        <v>7.7574715806757197</v>
      </c>
      <c r="DC46" s="6">
        <v>8.8922835672199998</v>
      </c>
      <c r="DD46" s="6">
        <v>8.8112305634928401</v>
      </c>
      <c r="DE46" s="6">
        <v>7.7051071959537598</v>
      </c>
      <c r="DF46" s="6">
        <v>11.3985972624845</v>
      </c>
      <c r="DG46" s="6">
        <v>9.8739984933810394</v>
      </c>
      <c r="DH46" s="6">
        <v>9.2204352610711204</v>
      </c>
      <c r="DI46" s="6">
        <v>9.6732622090284295</v>
      </c>
      <c r="DJ46" s="6">
        <v>8.7058859986638595</v>
      </c>
      <c r="DK46" s="6">
        <v>8.4067075108453793</v>
      </c>
      <c r="DL46" s="6">
        <v>7.2652565022178397</v>
      </c>
      <c r="DM46" s="6">
        <v>8.1418065912196305</v>
      </c>
      <c r="DN46" s="6" t="s">
        <v>178</v>
      </c>
      <c r="DO46" s="6" t="s">
        <v>178</v>
      </c>
      <c r="DP46" s="6" t="s">
        <v>178</v>
      </c>
      <c r="DQ46" s="6" t="s">
        <v>178</v>
      </c>
      <c r="DR46" s="6" t="s">
        <v>178</v>
      </c>
      <c r="DS46" s="6" t="s">
        <v>178</v>
      </c>
      <c r="DT46" s="6" t="s">
        <v>178</v>
      </c>
      <c r="DU46" s="6" t="s">
        <v>178</v>
      </c>
      <c r="DV46" s="6" t="s">
        <v>178</v>
      </c>
      <c r="DW46" s="6" t="s">
        <v>178</v>
      </c>
      <c r="DX46" s="6" t="s">
        <v>178</v>
      </c>
      <c r="DY46" s="6" t="s">
        <v>178</v>
      </c>
      <c r="DZ46" s="6" t="s">
        <v>178</v>
      </c>
      <c r="EA46" s="6" t="s">
        <v>178</v>
      </c>
      <c r="EB46" s="6">
        <v>6.5768361403020403</v>
      </c>
      <c r="EC46" s="6">
        <v>6.7554951133951802</v>
      </c>
      <c r="ED46" s="6">
        <v>6.443509359718</v>
      </c>
      <c r="EE46" s="6">
        <v>6.85131736877769</v>
      </c>
      <c r="EF46" s="6">
        <v>7.4639496975931099</v>
      </c>
      <c r="EG46" s="6">
        <v>7.4633377718225402</v>
      </c>
      <c r="EH46" s="6">
        <v>6.0190429433737203</v>
      </c>
      <c r="EI46" s="6">
        <v>7.1874726128950401</v>
      </c>
      <c r="EJ46" s="6">
        <v>7.3181760044269897</v>
      </c>
      <c r="EK46" s="6">
        <v>6.4288174937002296</v>
      </c>
      <c r="EL46" s="6">
        <v>9.8246400153277502</v>
      </c>
      <c r="EM46" s="6">
        <v>8.3383104895717004</v>
      </c>
      <c r="EN46" s="6">
        <v>7.91477953504757</v>
      </c>
      <c r="EO46" s="6">
        <v>8.3370923368580296</v>
      </c>
      <c r="EP46" s="6">
        <v>7.40991381862976</v>
      </c>
      <c r="EQ46" s="6">
        <v>7.1152227722148504</v>
      </c>
      <c r="ER46" s="6">
        <v>5.7946870299234003</v>
      </c>
      <c r="ES46" s="6">
        <v>6.75329060558877</v>
      </c>
      <c r="ET46" s="6" t="s">
        <v>178</v>
      </c>
      <c r="EU46" s="6" t="s">
        <v>178</v>
      </c>
      <c r="EV46" s="6" t="s">
        <v>178</v>
      </c>
      <c r="EW46" s="6" t="s">
        <v>178</v>
      </c>
      <c r="EX46" s="6" t="s">
        <v>178</v>
      </c>
      <c r="EY46" s="6" t="s">
        <v>178</v>
      </c>
      <c r="EZ46" s="6" t="s">
        <v>178</v>
      </c>
      <c r="FA46" s="6" t="s">
        <v>178</v>
      </c>
      <c r="FB46" s="6" t="s">
        <v>178</v>
      </c>
      <c r="FC46" s="6" t="s">
        <v>178</v>
      </c>
      <c r="FD46" s="6" t="s">
        <v>178</v>
      </c>
      <c r="FE46" s="6" t="s">
        <v>178</v>
      </c>
      <c r="FF46" s="6" t="s">
        <v>178</v>
      </c>
      <c r="FG46" s="6" t="s">
        <v>178</v>
      </c>
      <c r="FH46" s="6">
        <v>8.522012305237336</v>
      </c>
      <c r="FI46" s="6">
        <v>8.8984968203985613</v>
      </c>
      <c r="FJ46" s="6">
        <v>8.5904060291081823</v>
      </c>
      <c r="FK46" s="6">
        <v>8.9530220065940416</v>
      </c>
      <c r="FL46" s="6">
        <v>9.3584615695800473</v>
      </c>
      <c r="FM46" s="6">
        <v>9.4152744129449353</v>
      </c>
      <c r="FN46" s="6">
        <v>7.7574715806757215</v>
      </c>
      <c r="FO46" s="6">
        <v>8.8922835672200069</v>
      </c>
      <c r="FP46" s="6">
        <v>8.8112305634928436</v>
      </c>
      <c r="FQ46" s="6">
        <v>7.705107195953766</v>
      </c>
      <c r="FR46" s="6">
        <v>11.3985972624845</v>
      </c>
      <c r="FS46" s="6">
        <v>9.873998493381043</v>
      </c>
      <c r="FT46" s="6">
        <v>9.220435261071124</v>
      </c>
      <c r="FU46" s="6">
        <v>9.6732622090284366</v>
      </c>
      <c r="FV46" s="6">
        <v>8.7058859986638684</v>
      </c>
      <c r="FW46" s="6">
        <v>8.4067075108453864</v>
      </c>
      <c r="FX46" s="6">
        <v>7.2652565022178415</v>
      </c>
      <c r="FY46" s="6">
        <v>8.1418065912196376</v>
      </c>
      <c r="FZ46" s="6" t="s">
        <v>178</v>
      </c>
      <c r="GA46" s="6" t="s">
        <v>178</v>
      </c>
      <c r="GB46" s="6" t="s">
        <v>178</v>
      </c>
      <c r="GC46" s="6" t="s">
        <v>178</v>
      </c>
      <c r="GD46" s="6" t="s">
        <v>178</v>
      </c>
      <c r="GE46" s="6" t="s">
        <v>178</v>
      </c>
      <c r="GF46" s="6" t="s">
        <v>178</v>
      </c>
      <c r="GG46" s="6" t="s">
        <v>178</v>
      </c>
      <c r="GH46" s="6" t="s">
        <v>178</v>
      </c>
      <c r="GI46" s="6" t="s">
        <v>178</v>
      </c>
      <c r="GJ46" s="6" t="s">
        <v>178</v>
      </c>
      <c r="GK46" s="6" t="s">
        <v>178</v>
      </c>
      <c r="GL46" s="6" t="s">
        <v>178</v>
      </c>
      <c r="GM46" s="6" t="s">
        <v>178</v>
      </c>
      <c r="GN46" s="6">
        <v>6.5768361403020474</v>
      </c>
      <c r="GO46" s="6">
        <v>6.7554951133951828</v>
      </c>
      <c r="GP46" s="6">
        <v>6.4435093597180053</v>
      </c>
      <c r="GQ46" s="6">
        <v>6.85131736877769</v>
      </c>
      <c r="GR46" s="6">
        <v>7.463949697593117</v>
      </c>
      <c r="GS46" s="6">
        <v>7.4633377718225491</v>
      </c>
      <c r="GT46" s="6">
        <v>6.0190429433737211</v>
      </c>
      <c r="GU46" s="6">
        <v>7.187472612895041</v>
      </c>
      <c r="GV46" s="6">
        <v>7.3181760044269959</v>
      </c>
      <c r="GW46" s="6">
        <v>6.4288174937002349</v>
      </c>
      <c r="GX46" s="6">
        <v>9.8246400153277573</v>
      </c>
      <c r="GY46" s="6">
        <v>8.338310489571704</v>
      </c>
      <c r="GZ46" s="6">
        <v>7.9147795350475754</v>
      </c>
      <c r="HA46" s="6">
        <v>8.3370923368580385</v>
      </c>
      <c r="HB46" s="6">
        <v>7.4099138186297679</v>
      </c>
      <c r="HC46" s="6">
        <v>7.1152227722148531</v>
      </c>
      <c r="HD46" s="6">
        <v>5.7946870299234012</v>
      </c>
      <c r="HE46" s="6">
        <v>6.7532906055887718</v>
      </c>
      <c r="HF46" s="6" t="s">
        <v>178</v>
      </c>
      <c r="HG46" s="6" t="s">
        <v>178</v>
      </c>
      <c r="HH46" s="6" t="s">
        <v>178</v>
      </c>
      <c r="HI46" s="6" t="s">
        <v>178</v>
      </c>
      <c r="HJ46" s="6" t="s">
        <v>178</v>
      </c>
      <c r="HK46" s="6" t="s">
        <v>178</v>
      </c>
      <c r="HL46" s="6" t="s">
        <v>178</v>
      </c>
      <c r="HM46" s="6" t="s">
        <v>178</v>
      </c>
      <c r="HN46" s="6" t="s">
        <v>178</v>
      </c>
      <c r="HO46" s="6" t="s">
        <v>178</v>
      </c>
      <c r="HP46" s="6" t="s">
        <v>178</v>
      </c>
      <c r="HQ46" s="6" t="s">
        <v>178</v>
      </c>
      <c r="HR46" s="6" t="s">
        <v>178</v>
      </c>
      <c r="HS46" s="5">
        <v>938837</v>
      </c>
      <c r="HT46" s="5">
        <v>933009</v>
      </c>
      <c r="HU46" s="5">
        <v>928758</v>
      </c>
      <c r="HV46" s="5">
        <v>921358</v>
      </c>
      <c r="HW46" s="5">
        <v>915541</v>
      </c>
      <c r="HX46" s="5">
        <v>588800</v>
      </c>
      <c r="HY46" s="5">
        <v>586338</v>
      </c>
      <c r="HZ46" s="5">
        <v>584307</v>
      </c>
      <c r="IA46" s="5">
        <v>581237</v>
      </c>
      <c r="IB46" s="5">
        <v>578672</v>
      </c>
      <c r="IC46" s="5">
        <v>575192</v>
      </c>
      <c r="ID46" s="5">
        <v>572664</v>
      </c>
      <c r="IE46" s="5">
        <v>567107</v>
      </c>
      <c r="IF46" s="5">
        <v>561646</v>
      </c>
      <c r="IG46" s="5" t="s">
        <v>178</v>
      </c>
      <c r="IH46" s="5" t="s">
        <v>178</v>
      </c>
      <c r="II46" s="5" t="s">
        <v>178</v>
      </c>
      <c r="IJ46" s="5" t="s">
        <v>178</v>
      </c>
      <c r="IK46" s="5" t="s">
        <v>178</v>
      </c>
      <c r="IL46" s="5" t="s">
        <v>178</v>
      </c>
      <c r="IM46" s="5" t="s">
        <v>178</v>
      </c>
      <c r="IN46" s="5" t="s">
        <v>178</v>
      </c>
      <c r="IO46" s="5" t="s">
        <v>178</v>
      </c>
      <c r="IP46" s="5" t="s">
        <v>178</v>
      </c>
      <c r="IQ46" s="5" t="s">
        <v>178</v>
      </c>
      <c r="IR46" s="5" t="s">
        <v>178</v>
      </c>
      <c r="IS46" s="5" t="s">
        <v>178</v>
      </c>
      <c r="IT46" s="5" t="s">
        <v>178</v>
      </c>
      <c r="IU46" s="5" t="s">
        <v>178</v>
      </c>
      <c r="IV46" s="5" t="s">
        <v>178</v>
      </c>
      <c r="IW46" s="5" t="s">
        <v>178</v>
      </c>
      <c r="IX46" s="5" t="s">
        <v>178</v>
      </c>
      <c r="IY46" s="5">
        <v>1090192</v>
      </c>
      <c r="IZ46" s="5">
        <v>1083560</v>
      </c>
      <c r="JA46" s="5">
        <v>1078545</v>
      </c>
      <c r="JB46" s="5">
        <v>1070249</v>
      </c>
      <c r="JC46" s="5">
        <v>1063479</v>
      </c>
      <c r="JD46" s="5">
        <v>679462</v>
      </c>
      <c r="JE46" s="5">
        <v>676476</v>
      </c>
      <c r="JF46" s="5">
        <v>673831</v>
      </c>
      <c r="JG46" s="5">
        <v>670126</v>
      </c>
      <c r="JH46" s="5">
        <v>666957</v>
      </c>
      <c r="JI46" s="5">
        <v>662499</v>
      </c>
      <c r="JJ46" s="5">
        <v>659772</v>
      </c>
      <c r="JK46" s="5">
        <v>653493</v>
      </c>
      <c r="JL46" s="5">
        <v>647316</v>
      </c>
      <c r="JM46" s="5" t="s">
        <v>178</v>
      </c>
      <c r="JN46" s="5" t="s">
        <v>178</v>
      </c>
      <c r="JO46" s="5" t="s">
        <v>178</v>
      </c>
      <c r="JP46" s="5" t="s">
        <v>178</v>
      </c>
      <c r="JQ46" s="5" t="s">
        <v>178</v>
      </c>
      <c r="JR46" s="5" t="s">
        <v>178</v>
      </c>
      <c r="JS46" s="5" t="s">
        <v>178</v>
      </c>
      <c r="JT46" s="5" t="s">
        <v>178</v>
      </c>
      <c r="JU46" s="5" t="s">
        <v>178</v>
      </c>
      <c r="JV46" s="5" t="s">
        <v>178</v>
      </c>
      <c r="JW46" s="5" t="s">
        <v>178</v>
      </c>
      <c r="JX46" s="5" t="s">
        <v>178</v>
      </c>
      <c r="JY46" s="5" t="s">
        <v>178</v>
      </c>
      <c r="JZ46" s="5" t="s">
        <v>178</v>
      </c>
      <c r="KA46" s="5" t="s">
        <v>178</v>
      </c>
      <c r="KB46" s="5" t="s">
        <v>178</v>
      </c>
      <c r="KC46" s="5" t="s">
        <v>178</v>
      </c>
      <c r="KD46" s="5" t="s">
        <v>178</v>
      </c>
    </row>
    <row r="47" spans="1:290" x14ac:dyDescent="0.3">
      <c r="A47" s="1" t="s">
        <v>41</v>
      </c>
      <c r="B47" s="2">
        <v>4008616</v>
      </c>
      <c r="C47" s="5">
        <v>5659407</v>
      </c>
      <c r="D47" s="5">
        <v>5829291</v>
      </c>
      <c r="E47" s="5">
        <v>5307237</v>
      </c>
      <c r="F47" s="5">
        <v>5616527</v>
      </c>
      <c r="G47" s="5">
        <v>5661182</v>
      </c>
      <c r="H47" s="5">
        <v>5672166</v>
      </c>
      <c r="I47" s="5">
        <v>5629032</v>
      </c>
      <c r="J47" s="5">
        <v>5550307</v>
      </c>
      <c r="K47" s="5">
        <v>5848082</v>
      </c>
      <c r="L47" s="5">
        <v>6077325</v>
      </c>
      <c r="M47" s="5">
        <v>5357923</v>
      </c>
      <c r="N47" s="5">
        <v>5353565</v>
      </c>
      <c r="O47" s="5">
        <v>5474190</v>
      </c>
      <c r="P47" s="5">
        <v>5386994</v>
      </c>
      <c r="Q47" s="5">
        <v>5333039</v>
      </c>
      <c r="R47" s="5">
        <v>5084819</v>
      </c>
      <c r="S47" s="5">
        <v>5091849</v>
      </c>
      <c r="T47" s="5">
        <v>5092000</v>
      </c>
      <c r="U47" s="5">
        <v>4867086</v>
      </c>
      <c r="V47" s="5">
        <v>4975796</v>
      </c>
      <c r="W47" s="5">
        <v>4753342</v>
      </c>
      <c r="X47" s="5">
        <v>4799744</v>
      </c>
      <c r="Y47" s="5">
        <v>4322913</v>
      </c>
      <c r="Z47" s="5">
        <v>4354617</v>
      </c>
      <c r="AA47" s="5">
        <v>4233001</v>
      </c>
      <c r="AB47" s="5">
        <v>4013640</v>
      </c>
      <c r="AC47" s="5">
        <v>3983279</v>
      </c>
      <c r="AD47" s="5">
        <v>3644164</v>
      </c>
      <c r="AE47" s="5">
        <v>3738667</v>
      </c>
      <c r="AF47" s="5">
        <v>3701352</v>
      </c>
      <c r="AG47" s="5">
        <v>3451644</v>
      </c>
      <c r="AH47" s="5">
        <v>3429923</v>
      </c>
      <c r="AI47" s="5">
        <v>13235520</v>
      </c>
      <c r="AJ47" s="5">
        <v>13690520</v>
      </c>
      <c r="AK47" s="5">
        <v>13047701</v>
      </c>
      <c r="AL47" s="5">
        <v>13441742</v>
      </c>
      <c r="AM47" s="5">
        <v>13289770</v>
      </c>
      <c r="AN47" s="5">
        <v>13204945</v>
      </c>
      <c r="AO47" s="5">
        <v>13118968</v>
      </c>
      <c r="AP47" s="5">
        <v>13272532</v>
      </c>
      <c r="AQ47" s="5">
        <v>13574105</v>
      </c>
      <c r="AR47" s="5">
        <v>13743349</v>
      </c>
      <c r="AS47" s="5">
        <v>12697402</v>
      </c>
      <c r="AT47" s="5">
        <v>13171307</v>
      </c>
      <c r="AU47" s="5">
        <v>13538564</v>
      </c>
      <c r="AV47" s="5">
        <v>13477107</v>
      </c>
      <c r="AW47" s="5">
        <v>13340892</v>
      </c>
      <c r="AX47" s="5">
        <v>12977759</v>
      </c>
      <c r="AY47" s="5">
        <v>12913142</v>
      </c>
      <c r="AZ47" s="5">
        <v>12829410</v>
      </c>
      <c r="BA47" s="5">
        <v>12621442</v>
      </c>
      <c r="BB47" s="5">
        <v>12847476</v>
      </c>
      <c r="BC47" s="5">
        <v>12517845</v>
      </c>
      <c r="BD47" s="5">
        <v>12324669</v>
      </c>
      <c r="BE47" s="5">
        <v>11418426</v>
      </c>
      <c r="BF47" s="5">
        <v>11272170</v>
      </c>
      <c r="BG47" s="5">
        <v>10980702</v>
      </c>
      <c r="BH47" s="5">
        <v>10480585</v>
      </c>
      <c r="BI47" s="5">
        <v>10034134</v>
      </c>
      <c r="BJ47" s="5">
        <v>9397402</v>
      </c>
      <c r="BK47" s="5">
        <v>9449261</v>
      </c>
      <c r="BL47" s="5">
        <v>9385375</v>
      </c>
      <c r="BM47" s="5">
        <v>8806746</v>
      </c>
      <c r="BN47" s="5">
        <v>8551710</v>
      </c>
      <c r="BO47" s="5">
        <v>15011924</v>
      </c>
      <c r="BP47" s="5">
        <v>14750687</v>
      </c>
      <c r="BQ47" s="5">
        <v>13904918</v>
      </c>
      <c r="BR47" s="5">
        <v>14462253</v>
      </c>
      <c r="BS47" s="5">
        <v>14969217</v>
      </c>
      <c r="BT47" s="5">
        <v>16054977</v>
      </c>
      <c r="BU47" s="5">
        <v>14965739</v>
      </c>
      <c r="BV47" s="5">
        <v>13770021</v>
      </c>
      <c r="BW47" s="5">
        <v>14337953</v>
      </c>
      <c r="BX47" s="5">
        <v>14413807</v>
      </c>
      <c r="BY47" s="5">
        <v>13225575</v>
      </c>
      <c r="BZ47" s="5">
        <v>14106274</v>
      </c>
      <c r="CA47" s="5">
        <v>15031246</v>
      </c>
      <c r="CB47" s="5">
        <v>14376979</v>
      </c>
      <c r="CC47" s="5">
        <v>14276664</v>
      </c>
      <c r="CD47" s="5">
        <v>13675556</v>
      </c>
      <c r="CE47" s="5">
        <v>13355853</v>
      </c>
      <c r="CF47" s="5">
        <v>14149975</v>
      </c>
      <c r="CG47" s="5">
        <v>14638185</v>
      </c>
      <c r="CH47" s="5">
        <v>14435761</v>
      </c>
      <c r="CI47" s="5">
        <v>14717278</v>
      </c>
      <c r="CJ47" s="5">
        <v>15232913</v>
      </c>
      <c r="CK47" s="5">
        <v>13747578</v>
      </c>
      <c r="CL47" s="5">
        <v>13161120</v>
      </c>
      <c r="CM47" s="5">
        <v>12632129</v>
      </c>
      <c r="CN47" s="5">
        <v>12071238</v>
      </c>
      <c r="CO47" s="5">
        <v>11461698</v>
      </c>
      <c r="CP47" s="5">
        <v>10586982</v>
      </c>
      <c r="CQ47" s="5">
        <v>10481480</v>
      </c>
      <c r="CR47" s="5">
        <v>10286873</v>
      </c>
      <c r="CS47" s="5">
        <v>9844631</v>
      </c>
      <c r="CT47" s="5">
        <v>9902565</v>
      </c>
      <c r="CU47" s="6">
        <v>9.93423869320584</v>
      </c>
      <c r="CV47" s="6">
        <v>9.9251864420561606</v>
      </c>
      <c r="CW47" s="6">
        <v>9.4645292833163399</v>
      </c>
      <c r="CX47" s="6">
        <v>8.1642267543626108</v>
      </c>
      <c r="CY47" s="6">
        <v>9.98930965300179</v>
      </c>
      <c r="CZ47" s="6">
        <v>10.320061154768741</v>
      </c>
      <c r="DA47" s="6">
        <v>9.3553918329119394</v>
      </c>
      <c r="DB47" s="6">
        <v>8.1744487286919405</v>
      </c>
      <c r="DC47" s="6">
        <v>8.3803202485874806</v>
      </c>
      <c r="DD47" s="6">
        <v>8.3683363980040504</v>
      </c>
      <c r="DE47" s="6">
        <v>8.7091957088595695</v>
      </c>
      <c r="DF47" s="6">
        <v>10.383959100151021</v>
      </c>
      <c r="DG47" s="6">
        <v>9.1355433406586108</v>
      </c>
      <c r="DH47" s="6">
        <v>10.53039969972121</v>
      </c>
      <c r="DI47" s="6">
        <v>9.4361207559142102</v>
      </c>
      <c r="DJ47" s="6">
        <v>9.19322792020718</v>
      </c>
      <c r="DK47" s="6">
        <v>8.0566214748316298</v>
      </c>
      <c r="DL47" s="6">
        <v>7.3636684996072201</v>
      </c>
      <c r="DM47" s="6">
        <v>8.05937605698049</v>
      </c>
      <c r="DN47" s="6">
        <v>6.84696478714159</v>
      </c>
      <c r="DO47" s="6" t="s">
        <v>178</v>
      </c>
      <c r="DP47" s="6" t="s">
        <v>178</v>
      </c>
      <c r="DQ47" s="6" t="s">
        <v>178</v>
      </c>
      <c r="DR47" s="6" t="s">
        <v>178</v>
      </c>
      <c r="DS47" s="6" t="s">
        <v>178</v>
      </c>
      <c r="DT47" s="6" t="s">
        <v>178</v>
      </c>
      <c r="DU47" s="6" t="s">
        <v>178</v>
      </c>
      <c r="DV47" s="6" t="s">
        <v>178</v>
      </c>
      <c r="DW47" s="6" t="s">
        <v>178</v>
      </c>
      <c r="DX47" s="6" t="s">
        <v>178</v>
      </c>
      <c r="DY47" s="6" t="s">
        <v>178</v>
      </c>
      <c r="DZ47" s="6" t="s">
        <v>178</v>
      </c>
      <c r="EA47" s="6">
        <v>9.1812191119970397</v>
      </c>
      <c r="EB47" s="6">
        <v>9.1976272632449305</v>
      </c>
      <c r="EC47" s="6">
        <v>8.6198710408829804</v>
      </c>
      <c r="ED47" s="6">
        <v>7.4781155597243201</v>
      </c>
      <c r="EE47" s="6">
        <v>9.3396574959536505</v>
      </c>
      <c r="EF47" s="6">
        <v>9.7509228550364995</v>
      </c>
      <c r="EG47" s="6">
        <v>8.8159907090252805</v>
      </c>
      <c r="EH47" s="6">
        <v>7.6232779095955401</v>
      </c>
      <c r="EI47" s="6">
        <v>7.91549792785601</v>
      </c>
      <c r="EJ47" s="6">
        <v>7.97828098522419</v>
      </c>
      <c r="EK47" s="6">
        <v>8.2412449412879791</v>
      </c>
      <c r="EL47" s="6">
        <v>9.7300822158347593</v>
      </c>
      <c r="EM47" s="6">
        <v>8.5177275817435198</v>
      </c>
      <c r="EN47" s="6">
        <v>9.8855266193256401</v>
      </c>
      <c r="EO47" s="6">
        <v>8.7971179138546294</v>
      </c>
      <c r="EP47" s="6">
        <v>8.5207469178615494</v>
      </c>
      <c r="EQ47" s="6">
        <v>7.4331360854026096</v>
      </c>
      <c r="ER47" s="6">
        <v>6.8423177683151399</v>
      </c>
      <c r="ES47" s="6">
        <v>7.4748675219515004</v>
      </c>
      <c r="ET47" s="6">
        <v>6.2454134960049696</v>
      </c>
      <c r="EU47" s="6" t="s">
        <v>178</v>
      </c>
      <c r="EV47" s="6" t="s">
        <v>178</v>
      </c>
      <c r="EW47" s="6" t="s">
        <v>178</v>
      </c>
      <c r="EX47" s="6" t="s">
        <v>178</v>
      </c>
      <c r="EY47" s="6" t="s">
        <v>178</v>
      </c>
      <c r="EZ47" s="6" t="s">
        <v>178</v>
      </c>
      <c r="FA47" s="6" t="s">
        <v>178</v>
      </c>
      <c r="FB47" s="6" t="s">
        <v>178</v>
      </c>
      <c r="FC47" s="6" t="s">
        <v>178</v>
      </c>
      <c r="FD47" s="6" t="s">
        <v>178</v>
      </c>
      <c r="FE47" s="6" t="s">
        <v>178</v>
      </c>
      <c r="FF47" s="6" t="s">
        <v>178</v>
      </c>
      <c r="FG47" s="6" t="s">
        <v>178</v>
      </c>
      <c r="FH47" s="6">
        <v>9.9251864420561606</v>
      </c>
      <c r="FI47" s="6">
        <v>9.464529283316347</v>
      </c>
      <c r="FJ47" s="6">
        <v>8.1642267543626161</v>
      </c>
      <c r="FK47" s="6">
        <v>9.9893096530017935</v>
      </c>
      <c r="FL47" s="6">
        <v>10.320061154768743</v>
      </c>
      <c r="FM47" s="6">
        <v>9.3553918329119448</v>
      </c>
      <c r="FN47" s="6">
        <v>8.1744487286919441</v>
      </c>
      <c r="FO47" s="6">
        <v>8.3803202485874841</v>
      </c>
      <c r="FP47" s="6">
        <v>8.3683363980040557</v>
      </c>
      <c r="FQ47" s="6">
        <v>8.7091957088595713</v>
      </c>
      <c r="FR47" s="6">
        <v>10.383959100151021</v>
      </c>
      <c r="FS47" s="6">
        <v>9.135543340658618</v>
      </c>
      <c r="FT47" s="6">
        <v>10.530399699721217</v>
      </c>
      <c r="FU47" s="6">
        <v>9.4361207559142173</v>
      </c>
      <c r="FV47" s="6">
        <v>9.1932279202071889</v>
      </c>
      <c r="FW47" s="6">
        <v>8.0566214748316387</v>
      </c>
      <c r="FX47" s="6">
        <v>7.3636684996072272</v>
      </c>
      <c r="FY47" s="6">
        <v>8.0593760569804935</v>
      </c>
      <c r="FZ47" s="6">
        <v>6.8469647871415953</v>
      </c>
      <c r="GA47" s="6" t="s">
        <v>178</v>
      </c>
      <c r="GB47" s="6" t="s">
        <v>178</v>
      </c>
      <c r="GC47" s="6" t="s">
        <v>178</v>
      </c>
      <c r="GD47" s="6" t="s">
        <v>178</v>
      </c>
      <c r="GE47" s="6" t="s">
        <v>178</v>
      </c>
      <c r="GF47" s="6" t="s">
        <v>178</v>
      </c>
      <c r="GG47" s="6" t="s">
        <v>178</v>
      </c>
      <c r="GH47" s="6" t="s">
        <v>178</v>
      </c>
      <c r="GI47" s="6" t="s">
        <v>178</v>
      </c>
      <c r="GJ47" s="6" t="s">
        <v>178</v>
      </c>
      <c r="GK47" s="6" t="s">
        <v>178</v>
      </c>
      <c r="GL47" s="6" t="s">
        <v>178</v>
      </c>
      <c r="GM47" s="6">
        <v>9.1812191119970432</v>
      </c>
      <c r="GN47" s="6">
        <v>9.1976272632449323</v>
      </c>
      <c r="GO47" s="6">
        <v>8.6198710408829875</v>
      </c>
      <c r="GP47" s="6">
        <v>7.4781155597243272</v>
      </c>
      <c r="GQ47" s="6">
        <v>9.339657495953654</v>
      </c>
      <c r="GR47" s="6">
        <v>9.750922855036503</v>
      </c>
      <c r="GS47" s="6">
        <v>8.8159907090252823</v>
      </c>
      <c r="GT47" s="6">
        <v>7.6232779095955463</v>
      </c>
      <c r="GU47" s="6">
        <v>7.9154979278560171</v>
      </c>
      <c r="GV47" s="6">
        <v>7.978280985224198</v>
      </c>
      <c r="GW47" s="6">
        <v>8.2412449412879898</v>
      </c>
      <c r="GX47" s="6">
        <v>9.7300822158347682</v>
      </c>
      <c r="GY47" s="6">
        <v>8.5177275817435287</v>
      </c>
      <c r="GZ47" s="6">
        <v>9.8855266193256455</v>
      </c>
      <c r="HA47" s="6">
        <v>8.7971179138546365</v>
      </c>
      <c r="HB47" s="6">
        <v>8.5207469178615511</v>
      </c>
      <c r="HC47" s="6">
        <v>7.4331360854026158</v>
      </c>
      <c r="HD47" s="6">
        <v>6.8423177683151444</v>
      </c>
      <c r="HE47" s="6">
        <v>7.4748675219515048</v>
      </c>
      <c r="HF47" s="6">
        <v>6.2454134960049741</v>
      </c>
      <c r="HG47" s="6" t="s">
        <v>178</v>
      </c>
      <c r="HH47" s="6" t="s">
        <v>178</v>
      </c>
      <c r="HI47" s="6" t="s">
        <v>178</v>
      </c>
      <c r="HJ47" s="6" t="s">
        <v>178</v>
      </c>
      <c r="HK47" s="6" t="s">
        <v>178</v>
      </c>
      <c r="HL47" s="6" t="s">
        <v>178</v>
      </c>
      <c r="HM47" s="6" t="s">
        <v>178</v>
      </c>
      <c r="HN47" s="6" t="s">
        <v>178</v>
      </c>
      <c r="HO47" s="6" t="s">
        <v>178</v>
      </c>
      <c r="HP47" s="6" t="s">
        <v>178</v>
      </c>
      <c r="HQ47" s="6" t="s">
        <v>178</v>
      </c>
      <c r="HR47" s="6" t="s">
        <v>178</v>
      </c>
      <c r="HS47" s="5">
        <v>376602</v>
      </c>
      <c r="HT47" s="5">
        <v>376314</v>
      </c>
      <c r="HU47" s="5">
        <v>375747</v>
      </c>
      <c r="HV47" s="5">
        <v>373743</v>
      </c>
      <c r="HW47" s="5">
        <v>371849</v>
      </c>
      <c r="HX47" s="5">
        <v>370464</v>
      </c>
      <c r="HY47" s="5">
        <v>369928</v>
      </c>
      <c r="HZ47" s="5">
        <v>368857</v>
      </c>
      <c r="IA47" s="5">
        <v>367458</v>
      </c>
      <c r="IB47" s="5">
        <v>367332</v>
      </c>
      <c r="IC47" s="5">
        <v>365184</v>
      </c>
      <c r="ID47" s="5">
        <v>363382</v>
      </c>
      <c r="IE47" s="5">
        <v>361308</v>
      </c>
      <c r="IF47" s="5">
        <v>358128</v>
      </c>
      <c r="IG47" s="5">
        <v>354230</v>
      </c>
      <c r="IH47" s="5">
        <v>351466</v>
      </c>
      <c r="II47" s="5">
        <v>347585</v>
      </c>
      <c r="IJ47" s="5">
        <v>344148</v>
      </c>
      <c r="IK47" s="5">
        <v>341204</v>
      </c>
      <c r="IL47" s="5">
        <v>339082</v>
      </c>
      <c r="IM47" s="5">
        <v>333449</v>
      </c>
      <c r="IN47" s="5">
        <v>328173</v>
      </c>
      <c r="IO47" s="5">
        <v>323695</v>
      </c>
      <c r="IP47" s="5">
        <v>319894</v>
      </c>
      <c r="IQ47" s="5">
        <v>315890</v>
      </c>
      <c r="IR47" s="5">
        <v>311495</v>
      </c>
      <c r="IS47" s="5">
        <v>306571</v>
      </c>
      <c r="IT47" s="5">
        <v>302768</v>
      </c>
      <c r="IU47" s="5">
        <v>299966</v>
      </c>
      <c r="IV47" s="5">
        <v>298430</v>
      </c>
      <c r="IW47" s="5">
        <v>293366</v>
      </c>
      <c r="IX47" s="5">
        <v>289877</v>
      </c>
      <c r="IY47" s="5">
        <v>450377</v>
      </c>
      <c r="IZ47" s="5">
        <v>450060</v>
      </c>
      <c r="JA47" s="5">
        <v>449068</v>
      </c>
      <c r="JB47" s="5">
        <v>446654</v>
      </c>
      <c r="JC47" s="5">
        <v>444170</v>
      </c>
      <c r="JD47" s="5">
        <v>442111</v>
      </c>
      <c r="JE47" s="5">
        <v>441078</v>
      </c>
      <c r="JF47" s="5">
        <v>439875</v>
      </c>
      <c r="JG47" s="5">
        <v>438140</v>
      </c>
      <c r="JH47" s="5">
        <v>437716</v>
      </c>
      <c r="JI47" s="5">
        <v>435133</v>
      </c>
      <c r="JJ47" s="5">
        <v>433720</v>
      </c>
      <c r="JK47" s="5">
        <v>432069</v>
      </c>
      <c r="JL47" s="5">
        <v>428036</v>
      </c>
      <c r="JM47" s="5">
        <v>422278</v>
      </c>
      <c r="JN47" s="5">
        <v>419004</v>
      </c>
      <c r="JO47" s="5">
        <v>412745</v>
      </c>
      <c r="JP47" s="5">
        <v>407790</v>
      </c>
      <c r="JQ47" s="5">
        <v>403409</v>
      </c>
      <c r="JR47" s="5">
        <v>399922</v>
      </c>
      <c r="JS47" s="5">
        <v>392876</v>
      </c>
      <c r="JT47" s="5">
        <v>386010</v>
      </c>
      <c r="JU47" s="5">
        <v>380337</v>
      </c>
      <c r="JV47" s="5">
        <v>375535</v>
      </c>
      <c r="JW47" s="5">
        <v>370251</v>
      </c>
      <c r="JX47" s="5">
        <v>364907</v>
      </c>
      <c r="JY47" s="5">
        <v>358975</v>
      </c>
      <c r="JZ47" s="5">
        <v>354215</v>
      </c>
      <c r="KA47" s="5">
        <v>350746</v>
      </c>
      <c r="KB47" s="5">
        <v>349187</v>
      </c>
      <c r="KC47" s="5">
        <v>342780</v>
      </c>
      <c r="KD47" s="5">
        <v>338508</v>
      </c>
    </row>
    <row r="48" spans="1:290" x14ac:dyDescent="0.3">
      <c r="A48" s="1" t="s">
        <v>42</v>
      </c>
      <c r="B48" s="2">
        <v>4057085</v>
      </c>
      <c r="C48" s="5">
        <v>2353210</v>
      </c>
      <c r="D48" s="5">
        <v>2400963</v>
      </c>
      <c r="E48" s="5">
        <v>2154642</v>
      </c>
      <c r="F48" s="5">
        <v>2230878</v>
      </c>
      <c r="G48" s="5">
        <v>2103861</v>
      </c>
      <c r="H48" s="5">
        <v>1963375</v>
      </c>
      <c r="I48" s="5">
        <v>1867255</v>
      </c>
      <c r="J48" s="5">
        <v>1772287</v>
      </c>
      <c r="K48" s="5">
        <v>1887838</v>
      </c>
      <c r="L48" s="5">
        <v>1858161</v>
      </c>
      <c r="M48" s="5">
        <v>1576773</v>
      </c>
      <c r="N48" s="5">
        <v>1394270</v>
      </c>
      <c r="O48" s="5">
        <v>1220680</v>
      </c>
      <c r="P48" s="5">
        <v>913892</v>
      </c>
      <c r="Q48" s="5">
        <v>1615771</v>
      </c>
      <c r="R48" s="5">
        <v>2138663</v>
      </c>
      <c r="S48" s="5">
        <v>2132976</v>
      </c>
      <c r="T48" s="5">
        <v>2158084</v>
      </c>
      <c r="U48" s="5">
        <v>1980932</v>
      </c>
      <c r="V48" s="5">
        <v>2177828</v>
      </c>
      <c r="W48" s="5">
        <v>2101652</v>
      </c>
      <c r="X48" s="5">
        <v>2141134</v>
      </c>
      <c r="Y48" s="5">
        <v>1970506</v>
      </c>
      <c r="Z48" s="5">
        <v>1997728</v>
      </c>
      <c r="AA48" s="5">
        <v>2049442</v>
      </c>
      <c r="AB48" s="5">
        <v>1896161</v>
      </c>
      <c r="AC48" s="5">
        <v>1913841</v>
      </c>
      <c r="AD48" s="5">
        <v>1805611</v>
      </c>
      <c r="AE48" s="5">
        <v>1844233</v>
      </c>
      <c r="AF48" s="5">
        <v>1902560</v>
      </c>
      <c r="AG48" s="5">
        <v>1829616</v>
      </c>
      <c r="AH48" s="5">
        <v>1815151</v>
      </c>
      <c r="AI48" s="5">
        <v>5823938</v>
      </c>
      <c r="AJ48" s="5">
        <v>5916322</v>
      </c>
      <c r="AK48" s="5">
        <v>5623978</v>
      </c>
      <c r="AL48" s="5">
        <v>5735914</v>
      </c>
      <c r="AM48" s="5">
        <v>5549124</v>
      </c>
      <c r="AN48" s="5">
        <v>5232742</v>
      </c>
      <c r="AO48" s="5">
        <v>5107746</v>
      </c>
      <c r="AP48" s="5">
        <v>5011659</v>
      </c>
      <c r="AQ48" s="5">
        <v>5122384</v>
      </c>
      <c r="AR48" s="5">
        <v>5071970</v>
      </c>
      <c r="AS48" s="5">
        <v>4723929</v>
      </c>
      <c r="AT48" s="5">
        <v>4485208</v>
      </c>
      <c r="AU48" s="5">
        <v>4304285</v>
      </c>
      <c r="AV48" s="5">
        <v>3759313</v>
      </c>
      <c r="AW48" s="5">
        <v>4714034</v>
      </c>
      <c r="AX48" s="5">
        <v>6057248</v>
      </c>
      <c r="AY48" s="5">
        <v>5844264</v>
      </c>
      <c r="AZ48" s="5">
        <v>5877846</v>
      </c>
      <c r="BA48" s="5">
        <v>5599179</v>
      </c>
      <c r="BB48" s="5">
        <v>5882808</v>
      </c>
      <c r="BC48" s="5">
        <v>5896732</v>
      </c>
      <c r="BD48" s="5">
        <v>5844065</v>
      </c>
      <c r="BE48" s="5">
        <v>5523665</v>
      </c>
      <c r="BF48" s="5">
        <v>5528040</v>
      </c>
      <c r="BG48" s="5">
        <v>5650203</v>
      </c>
      <c r="BH48" s="5">
        <v>5398887</v>
      </c>
      <c r="BI48" s="5">
        <v>5328009</v>
      </c>
      <c r="BJ48" s="5">
        <v>5129622</v>
      </c>
      <c r="BK48" s="5">
        <v>5243486</v>
      </c>
      <c r="BL48" s="5">
        <v>5335090</v>
      </c>
      <c r="BM48" s="5">
        <v>5194423</v>
      </c>
      <c r="BN48" s="5">
        <v>5156483</v>
      </c>
      <c r="BO48" s="5">
        <v>7784661</v>
      </c>
      <c r="BP48" s="5">
        <v>7400037</v>
      </c>
      <c r="BQ48" s="5">
        <v>7327377</v>
      </c>
      <c r="BR48" s="5">
        <v>6947771</v>
      </c>
      <c r="BS48" s="5">
        <v>7138626</v>
      </c>
      <c r="BT48" s="5">
        <v>6570789</v>
      </c>
      <c r="BU48" s="5">
        <v>5615573</v>
      </c>
      <c r="BV48" s="5">
        <v>5997132</v>
      </c>
      <c r="BW48" s="5">
        <v>6308792</v>
      </c>
      <c r="BX48" s="5">
        <v>5991519</v>
      </c>
      <c r="BY48" s="5">
        <v>6266502</v>
      </c>
      <c r="BZ48" s="5">
        <v>5846053</v>
      </c>
      <c r="CA48" s="5">
        <v>5314385</v>
      </c>
      <c r="CB48" s="5">
        <v>5057426</v>
      </c>
      <c r="CC48" s="5">
        <v>6755361</v>
      </c>
      <c r="CD48" s="5">
        <v>7596436</v>
      </c>
      <c r="CE48" s="5">
        <v>7183929</v>
      </c>
      <c r="CF48" s="5">
        <v>6054209</v>
      </c>
      <c r="CG48" s="5">
        <v>5773415</v>
      </c>
      <c r="CH48" s="5">
        <v>6594368</v>
      </c>
      <c r="CI48" s="5">
        <v>6518650</v>
      </c>
      <c r="CJ48" s="5">
        <v>6413909</v>
      </c>
      <c r="CK48" s="5">
        <v>5999517</v>
      </c>
      <c r="CL48" s="5">
        <v>5806101</v>
      </c>
      <c r="CM48" s="5">
        <v>6096007</v>
      </c>
      <c r="CN48" s="5">
        <v>5693189</v>
      </c>
      <c r="CO48" s="5">
        <v>5679506</v>
      </c>
      <c r="CP48" s="5">
        <v>5534445</v>
      </c>
      <c r="CQ48" s="5">
        <v>5661173</v>
      </c>
      <c r="CR48" s="5">
        <v>5629018</v>
      </c>
      <c r="CS48" s="5">
        <v>5478326</v>
      </c>
      <c r="CT48" s="5">
        <v>5457693</v>
      </c>
      <c r="CU48" s="6">
        <v>10.147033201456731</v>
      </c>
      <c r="CV48" s="6">
        <v>10.61099233932384</v>
      </c>
      <c r="CW48" s="6">
        <v>11.327125341472041</v>
      </c>
      <c r="CX48" s="6">
        <v>10.10239018000984</v>
      </c>
      <c r="CY48" s="6">
        <v>9.5055433098827198</v>
      </c>
      <c r="CZ48" s="6">
        <v>10.308673719827841</v>
      </c>
      <c r="DA48" s="6">
        <v>10.556223182392619</v>
      </c>
      <c r="DB48" s="6">
        <v>9.8189751295751293</v>
      </c>
      <c r="DC48" s="6">
        <v>9.3184475161210099</v>
      </c>
      <c r="DD48" s="6">
        <v>10.5637462628573</v>
      </c>
      <c r="DE48" s="6">
        <v>10.6360628749624</v>
      </c>
      <c r="DF48" s="6">
        <v>12.30185377950805</v>
      </c>
      <c r="DG48" s="6">
        <v>11.66395092573176</v>
      </c>
      <c r="DH48" s="6">
        <v>11.42377873971979</v>
      </c>
      <c r="DI48" s="6">
        <v>9.3088067554127392</v>
      </c>
      <c r="DJ48" s="6">
        <v>8.6107535408804399</v>
      </c>
      <c r="DK48" s="6">
        <v>8.3513832316912993</v>
      </c>
      <c r="DL48" s="6">
        <v>7.9013143139933302</v>
      </c>
      <c r="DM48" s="6">
        <v>9.63421033677343</v>
      </c>
      <c r="DN48" s="6">
        <v>8.6468720211146106</v>
      </c>
      <c r="DO48" s="6" t="s">
        <v>178</v>
      </c>
      <c r="DP48" s="6" t="s">
        <v>178</v>
      </c>
      <c r="DQ48" s="6" t="s">
        <v>178</v>
      </c>
      <c r="DR48" s="6" t="s">
        <v>178</v>
      </c>
      <c r="DS48" s="6" t="s">
        <v>178</v>
      </c>
      <c r="DT48" s="6" t="s">
        <v>178</v>
      </c>
      <c r="DU48" s="6" t="s">
        <v>178</v>
      </c>
      <c r="DV48" s="6" t="s">
        <v>178</v>
      </c>
      <c r="DW48" s="6" t="s">
        <v>178</v>
      </c>
      <c r="DX48" s="6" t="s">
        <v>178</v>
      </c>
      <c r="DY48" s="6" t="s">
        <v>178</v>
      </c>
      <c r="DZ48" s="6" t="s">
        <v>178</v>
      </c>
      <c r="EA48" s="6">
        <v>9.2210702435932301</v>
      </c>
      <c r="EB48" s="6">
        <v>9.6378121407185002</v>
      </c>
      <c r="EC48" s="6">
        <v>10.27317318808857</v>
      </c>
      <c r="ED48" s="6">
        <v>9.1793565942585609</v>
      </c>
      <c r="EE48" s="6">
        <v>8.4747610613855393</v>
      </c>
      <c r="EF48" s="6">
        <v>9.2868136820045706</v>
      </c>
      <c r="EG48" s="6">
        <v>9.4287773902617698</v>
      </c>
      <c r="EH48" s="6">
        <v>8.6087261723113997</v>
      </c>
      <c r="EI48" s="6">
        <v>8.1918692546283101</v>
      </c>
      <c r="EJ48" s="6">
        <v>9.3862542562357394</v>
      </c>
      <c r="EK48" s="6">
        <v>9.3346449533851992</v>
      </c>
      <c r="EL48" s="6">
        <v>11.008142990947791</v>
      </c>
      <c r="EM48" s="6">
        <v>10.307469184942811</v>
      </c>
      <c r="EN48" s="6">
        <v>9.9339161171203294</v>
      </c>
      <c r="EO48" s="6">
        <v>8.2070685107489592</v>
      </c>
      <c r="EP48" s="6">
        <v>7.5788212732910996</v>
      </c>
      <c r="EQ48" s="6">
        <v>7.4373779144816101</v>
      </c>
      <c r="ER48" s="6">
        <v>7.0578405762927403</v>
      </c>
      <c r="ES48" s="6">
        <v>8.7914482108387997</v>
      </c>
      <c r="ET48" s="6">
        <v>7.7783602660498099</v>
      </c>
      <c r="EU48" s="6" t="s">
        <v>178</v>
      </c>
      <c r="EV48" s="6" t="s">
        <v>178</v>
      </c>
      <c r="EW48" s="6" t="s">
        <v>178</v>
      </c>
      <c r="EX48" s="6" t="s">
        <v>178</v>
      </c>
      <c r="EY48" s="6" t="s">
        <v>178</v>
      </c>
      <c r="EZ48" s="6" t="s">
        <v>178</v>
      </c>
      <c r="FA48" s="6" t="s">
        <v>178</v>
      </c>
      <c r="FB48" s="6" t="s">
        <v>178</v>
      </c>
      <c r="FC48" s="6" t="s">
        <v>178</v>
      </c>
      <c r="FD48" s="6" t="s">
        <v>178</v>
      </c>
      <c r="FE48" s="6" t="s">
        <v>178</v>
      </c>
      <c r="FF48" s="6" t="s">
        <v>178</v>
      </c>
      <c r="FG48" s="6" t="s">
        <v>178</v>
      </c>
      <c r="FH48" s="6">
        <v>10.610992339323847</v>
      </c>
      <c r="FI48" s="6">
        <v>11.327125341472041</v>
      </c>
      <c r="FJ48" s="6">
        <v>10.102390180009843</v>
      </c>
      <c r="FK48" s="6">
        <v>9.5055433098827251</v>
      </c>
      <c r="FL48" s="6">
        <v>10.308673719827846</v>
      </c>
      <c r="FM48" s="6">
        <v>10.556223182392621</v>
      </c>
      <c r="FN48" s="6">
        <v>9.8189751295751329</v>
      </c>
      <c r="FO48" s="6">
        <v>9.3184475161210116</v>
      </c>
      <c r="FP48" s="6">
        <v>10.563746262857302</v>
      </c>
      <c r="FQ48" s="6">
        <v>10.636062874962406</v>
      </c>
      <c r="FR48" s="6">
        <v>12.301853779508054</v>
      </c>
      <c r="FS48" s="6">
        <v>11.663950925731761</v>
      </c>
      <c r="FT48" s="6">
        <v>11.423778739719792</v>
      </c>
      <c r="FU48" s="6">
        <v>9.3088067554127409</v>
      </c>
      <c r="FV48" s="6">
        <v>8.6107535408804488</v>
      </c>
      <c r="FW48" s="6">
        <v>8.3513832316913081</v>
      </c>
      <c r="FX48" s="6">
        <v>7.9013143139933391</v>
      </c>
      <c r="FY48" s="6">
        <v>9.6342103367734371</v>
      </c>
      <c r="FZ48" s="6">
        <v>8.6468720211146142</v>
      </c>
      <c r="GA48" s="6" t="s">
        <v>178</v>
      </c>
      <c r="GB48" s="6" t="s">
        <v>178</v>
      </c>
      <c r="GC48" s="6" t="s">
        <v>178</v>
      </c>
      <c r="GD48" s="6" t="s">
        <v>178</v>
      </c>
      <c r="GE48" s="6" t="s">
        <v>178</v>
      </c>
      <c r="GF48" s="6" t="s">
        <v>178</v>
      </c>
      <c r="GG48" s="6" t="s">
        <v>178</v>
      </c>
      <c r="GH48" s="6" t="s">
        <v>178</v>
      </c>
      <c r="GI48" s="6" t="s">
        <v>178</v>
      </c>
      <c r="GJ48" s="6" t="s">
        <v>178</v>
      </c>
      <c r="GK48" s="6" t="s">
        <v>178</v>
      </c>
      <c r="GL48" s="6" t="s">
        <v>178</v>
      </c>
      <c r="GM48" s="6">
        <v>9.2210702435932337</v>
      </c>
      <c r="GN48" s="6">
        <v>9.6378121407185073</v>
      </c>
      <c r="GO48" s="6">
        <v>10.273173188088574</v>
      </c>
      <c r="GP48" s="6">
        <v>9.1793565942585609</v>
      </c>
      <c r="GQ48" s="6">
        <v>8.4747610613855446</v>
      </c>
      <c r="GR48" s="6">
        <v>9.2868136820045777</v>
      </c>
      <c r="GS48" s="6">
        <v>9.4287773902617715</v>
      </c>
      <c r="GT48" s="6">
        <v>8.608726172311405</v>
      </c>
      <c r="GU48" s="6">
        <v>8.1918692546283136</v>
      </c>
      <c r="GV48" s="6">
        <v>9.3862542562357429</v>
      </c>
      <c r="GW48" s="6">
        <v>9.3346449533852009</v>
      </c>
      <c r="GX48" s="6">
        <v>11.008142990947798</v>
      </c>
      <c r="GY48" s="6">
        <v>10.307469184942811</v>
      </c>
      <c r="GZ48" s="6">
        <v>9.9339161171203347</v>
      </c>
      <c r="HA48" s="6">
        <v>8.207068510748968</v>
      </c>
      <c r="HB48" s="6">
        <v>7.5788212732911049</v>
      </c>
      <c r="HC48" s="6">
        <v>7.4373779144816181</v>
      </c>
      <c r="HD48" s="6">
        <v>7.0578405762927439</v>
      </c>
      <c r="HE48" s="6">
        <v>8.7914482108388068</v>
      </c>
      <c r="HF48" s="6">
        <v>7.7783602660498188</v>
      </c>
      <c r="HG48" s="6" t="s">
        <v>178</v>
      </c>
      <c r="HH48" s="6" t="s">
        <v>178</v>
      </c>
      <c r="HI48" s="6" t="s">
        <v>178</v>
      </c>
      <c r="HJ48" s="6" t="s">
        <v>178</v>
      </c>
      <c r="HK48" s="6" t="s">
        <v>178</v>
      </c>
      <c r="HL48" s="6" t="s">
        <v>178</v>
      </c>
      <c r="HM48" s="6" t="s">
        <v>178</v>
      </c>
      <c r="HN48" s="6" t="s">
        <v>178</v>
      </c>
      <c r="HO48" s="6" t="s">
        <v>178</v>
      </c>
      <c r="HP48" s="6" t="s">
        <v>178</v>
      </c>
      <c r="HQ48" s="6" t="s">
        <v>178</v>
      </c>
      <c r="HR48" s="6" t="s">
        <v>178</v>
      </c>
      <c r="HS48" s="5">
        <v>183618</v>
      </c>
      <c r="HT48" s="5">
        <v>181829</v>
      </c>
      <c r="HU48" s="5">
        <v>179633</v>
      </c>
      <c r="HV48" s="5">
        <v>177949</v>
      </c>
      <c r="HW48" s="5">
        <v>161498</v>
      </c>
      <c r="HX48" s="5">
        <v>151377</v>
      </c>
      <c r="HY48" s="5">
        <v>148943</v>
      </c>
      <c r="HZ48" s="5">
        <v>145779</v>
      </c>
      <c r="IA48" s="5">
        <v>141628</v>
      </c>
      <c r="IB48" s="5">
        <v>136556</v>
      </c>
      <c r="IC48" s="5">
        <v>130145</v>
      </c>
      <c r="ID48" s="5">
        <v>121204</v>
      </c>
      <c r="IE48" s="5">
        <v>110440</v>
      </c>
      <c r="IF48" s="5">
        <v>111746</v>
      </c>
      <c r="IG48" s="5">
        <v>164824</v>
      </c>
      <c r="IH48" s="5">
        <v>170733</v>
      </c>
      <c r="II48" s="5">
        <v>170790</v>
      </c>
      <c r="IJ48" s="5">
        <v>171064</v>
      </c>
      <c r="IK48" s="5">
        <v>170877</v>
      </c>
      <c r="IL48" s="5">
        <v>170914</v>
      </c>
      <c r="IM48" s="5">
        <v>170401</v>
      </c>
      <c r="IN48" s="5">
        <v>170288</v>
      </c>
      <c r="IO48" s="5">
        <v>170022</v>
      </c>
      <c r="IP48" s="5">
        <v>170811</v>
      </c>
      <c r="IQ48" s="5">
        <v>171632</v>
      </c>
      <c r="IR48" s="5">
        <v>171321</v>
      </c>
      <c r="IS48" s="5">
        <v>171721</v>
      </c>
      <c r="IT48" s="5">
        <v>170621</v>
      </c>
      <c r="IU48" s="5">
        <v>170298</v>
      </c>
      <c r="IV48" s="5">
        <v>169731</v>
      </c>
      <c r="IW48" s="5">
        <v>171196</v>
      </c>
      <c r="IX48" s="5">
        <v>173376</v>
      </c>
      <c r="IY48" s="5">
        <v>204479</v>
      </c>
      <c r="IZ48" s="5">
        <v>202634</v>
      </c>
      <c r="JA48" s="5">
        <v>200137</v>
      </c>
      <c r="JB48" s="5">
        <v>198416</v>
      </c>
      <c r="JC48" s="5">
        <v>180726</v>
      </c>
      <c r="JD48" s="5">
        <v>169855</v>
      </c>
      <c r="JE48" s="5">
        <v>167163</v>
      </c>
      <c r="JF48" s="5">
        <v>163854</v>
      </c>
      <c r="JG48" s="5">
        <v>159431</v>
      </c>
      <c r="JH48" s="5">
        <v>153967</v>
      </c>
      <c r="JI48" s="5">
        <v>146857</v>
      </c>
      <c r="JJ48" s="5">
        <v>137733</v>
      </c>
      <c r="JK48" s="5">
        <v>126743</v>
      </c>
      <c r="JL48" s="5">
        <v>128729</v>
      </c>
      <c r="JM48" s="5">
        <v>183590</v>
      </c>
      <c r="JN48" s="5">
        <v>190233</v>
      </c>
      <c r="JO48" s="5">
        <v>190124</v>
      </c>
      <c r="JP48" s="5">
        <v>190273</v>
      </c>
      <c r="JQ48" s="5">
        <v>190043</v>
      </c>
      <c r="JR48" s="5">
        <v>190087</v>
      </c>
      <c r="JS48" s="5">
        <v>189477</v>
      </c>
      <c r="JT48" s="5">
        <v>189317</v>
      </c>
      <c r="JU48" s="5">
        <v>188985</v>
      </c>
      <c r="JV48" s="5">
        <v>189608</v>
      </c>
      <c r="JW48" s="5">
        <v>190272</v>
      </c>
      <c r="JX48" s="5">
        <v>190081</v>
      </c>
      <c r="JY48" s="5">
        <v>190700</v>
      </c>
      <c r="JZ48" s="5">
        <v>189682</v>
      </c>
      <c r="KA48" s="5">
        <v>189567</v>
      </c>
      <c r="KB48" s="5">
        <v>189713</v>
      </c>
      <c r="KC48" s="5">
        <v>191342</v>
      </c>
      <c r="KD48" s="5">
        <v>193769</v>
      </c>
    </row>
    <row r="49" spans="1:290" x14ac:dyDescent="0.3">
      <c r="A49" s="1" t="s">
        <v>43</v>
      </c>
      <c r="B49" s="2">
        <v>4199135</v>
      </c>
      <c r="C49" s="5">
        <v>6039325</v>
      </c>
      <c r="D49" s="5">
        <v>6135075</v>
      </c>
      <c r="E49" s="5">
        <v>5716452</v>
      </c>
      <c r="F49" s="5">
        <v>5835926</v>
      </c>
      <c r="G49" s="5">
        <v>5888841</v>
      </c>
      <c r="H49" s="5">
        <v>5810453</v>
      </c>
      <c r="I49" s="5">
        <v>5725554</v>
      </c>
      <c r="J49" s="5">
        <v>5603724</v>
      </c>
      <c r="K49" s="5">
        <v>6033987</v>
      </c>
      <c r="L49" s="5">
        <v>5957864</v>
      </c>
      <c r="M49" s="5">
        <v>5453374</v>
      </c>
      <c r="N49" s="5">
        <v>5244889</v>
      </c>
      <c r="O49" s="5" t="s">
        <v>178</v>
      </c>
      <c r="P49" s="5" t="s">
        <v>178</v>
      </c>
      <c r="Q49" s="5" t="s">
        <v>178</v>
      </c>
      <c r="R49" s="5" t="s">
        <v>178</v>
      </c>
      <c r="S49" s="5" t="s">
        <v>178</v>
      </c>
      <c r="T49" s="5" t="s">
        <v>178</v>
      </c>
      <c r="U49" s="5" t="s">
        <v>178</v>
      </c>
      <c r="V49" s="5" t="s">
        <v>178</v>
      </c>
      <c r="W49" s="5" t="s">
        <v>178</v>
      </c>
      <c r="X49" s="5" t="s">
        <v>178</v>
      </c>
      <c r="Y49" s="5" t="s">
        <v>178</v>
      </c>
      <c r="Z49" s="5" t="s">
        <v>178</v>
      </c>
      <c r="AA49" s="5" t="s">
        <v>178</v>
      </c>
      <c r="AB49" s="5" t="s">
        <v>178</v>
      </c>
      <c r="AC49" s="5" t="s">
        <v>178</v>
      </c>
      <c r="AD49" s="5" t="s">
        <v>178</v>
      </c>
      <c r="AE49" s="5" t="s">
        <v>178</v>
      </c>
      <c r="AF49" s="5" t="s">
        <v>178</v>
      </c>
      <c r="AG49" s="5" t="s">
        <v>178</v>
      </c>
      <c r="AH49" s="5" t="s">
        <v>178</v>
      </c>
      <c r="AI49" s="5">
        <v>19008103</v>
      </c>
      <c r="AJ49" s="5">
        <v>19219721</v>
      </c>
      <c r="AK49" s="5">
        <v>18058445</v>
      </c>
      <c r="AL49" s="5">
        <v>18181459</v>
      </c>
      <c r="AM49" s="5">
        <v>17748084</v>
      </c>
      <c r="AN49" s="5">
        <v>17698737</v>
      </c>
      <c r="AO49" s="5">
        <v>16813590</v>
      </c>
      <c r="AP49" s="5">
        <v>16344448</v>
      </c>
      <c r="AQ49" s="5">
        <v>16862897</v>
      </c>
      <c r="AR49" s="5">
        <v>16141077</v>
      </c>
      <c r="AS49" s="5">
        <v>15445660</v>
      </c>
      <c r="AT49" s="5">
        <v>15533487</v>
      </c>
      <c r="AU49" s="5" t="s">
        <v>178</v>
      </c>
      <c r="AV49" s="5" t="s">
        <v>178</v>
      </c>
      <c r="AW49" s="5" t="s">
        <v>178</v>
      </c>
      <c r="AX49" s="5" t="s">
        <v>178</v>
      </c>
      <c r="AY49" s="5" t="s">
        <v>178</v>
      </c>
      <c r="AZ49" s="5" t="s">
        <v>178</v>
      </c>
      <c r="BA49" s="5" t="s">
        <v>178</v>
      </c>
      <c r="BB49" s="5" t="s">
        <v>178</v>
      </c>
      <c r="BC49" s="5" t="s">
        <v>178</v>
      </c>
      <c r="BD49" s="5" t="s">
        <v>178</v>
      </c>
      <c r="BE49" s="5" t="s">
        <v>178</v>
      </c>
      <c r="BF49" s="5" t="s">
        <v>178</v>
      </c>
      <c r="BG49" s="5" t="s">
        <v>178</v>
      </c>
      <c r="BH49" s="5" t="s">
        <v>178</v>
      </c>
      <c r="BI49" s="5" t="s">
        <v>178</v>
      </c>
      <c r="BJ49" s="5" t="s">
        <v>178</v>
      </c>
      <c r="BK49" s="5" t="s">
        <v>178</v>
      </c>
      <c r="BL49" s="5" t="s">
        <v>178</v>
      </c>
      <c r="BM49" s="5" t="s">
        <v>178</v>
      </c>
      <c r="BN49" s="5" t="s">
        <v>178</v>
      </c>
      <c r="BO49" s="5">
        <v>20823188</v>
      </c>
      <c r="BP49" s="5">
        <v>21696988</v>
      </c>
      <c r="BQ49" s="5">
        <v>20321420</v>
      </c>
      <c r="BR49" s="5">
        <v>23892632</v>
      </c>
      <c r="BS49" s="5">
        <v>23855503</v>
      </c>
      <c r="BT49" s="5">
        <v>22661605</v>
      </c>
      <c r="BU49" s="5">
        <v>23811698</v>
      </c>
      <c r="BV49" s="5">
        <v>22873900</v>
      </c>
      <c r="BW49" s="5">
        <v>22278901</v>
      </c>
      <c r="BX49" s="5">
        <v>21199144</v>
      </c>
      <c r="BY49" s="5">
        <v>19306947</v>
      </c>
      <c r="BZ49" s="5">
        <v>19391441</v>
      </c>
      <c r="CA49" s="5" t="s">
        <v>178</v>
      </c>
      <c r="CB49" s="5" t="s">
        <v>178</v>
      </c>
      <c r="CC49" s="5" t="s">
        <v>178</v>
      </c>
      <c r="CD49" s="5" t="s">
        <v>178</v>
      </c>
      <c r="CE49" s="5" t="s">
        <v>178</v>
      </c>
      <c r="CF49" s="5" t="s">
        <v>178</v>
      </c>
      <c r="CG49" s="5" t="s">
        <v>178</v>
      </c>
      <c r="CH49" s="5" t="s">
        <v>178</v>
      </c>
      <c r="CI49" s="5" t="s">
        <v>178</v>
      </c>
      <c r="CJ49" s="5" t="s">
        <v>178</v>
      </c>
      <c r="CK49" s="5" t="s">
        <v>178</v>
      </c>
      <c r="CL49" s="5" t="s">
        <v>178</v>
      </c>
      <c r="CM49" s="5" t="s">
        <v>178</v>
      </c>
      <c r="CN49" s="5" t="s">
        <v>178</v>
      </c>
      <c r="CO49" s="5" t="s">
        <v>178</v>
      </c>
      <c r="CP49" s="5" t="s">
        <v>178</v>
      </c>
      <c r="CQ49" s="5" t="s">
        <v>178</v>
      </c>
      <c r="CR49" s="5" t="s">
        <v>178</v>
      </c>
      <c r="CS49" s="5" t="s">
        <v>178</v>
      </c>
      <c r="CT49" s="5" t="s">
        <v>178</v>
      </c>
      <c r="CU49" s="6">
        <v>10.047116192620861</v>
      </c>
      <c r="CV49" s="6">
        <v>10.294136583497339</v>
      </c>
      <c r="CW49" s="6">
        <v>10.428339116640879</v>
      </c>
      <c r="CX49" s="6">
        <v>9.6790980557327106</v>
      </c>
      <c r="CY49" s="6">
        <v>9.8306610757532695</v>
      </c>
      <c r="CZ49" s="6">
        <v>10.338316134731659</v>
      </c>
      <c r="DA49" s="6">
        <v>9.4640274111465796</v>
      </c>
      <c r="DB49" s="6">
        <v>8.9778511575516493</v>
      </c>
      <c r="DC49" s="6">
        <v>9.6686651794244796</v>
      </c>
      <c r="DD49" s="6">
        <v>8.4700322128870305</v>
      </c>
      <c r="DE49" s="6">
        <v>9.3488178144392808</v>
      </c>
      <c r="DF49" s="6">
        <v>11.162676655311479</v>
      </c>
      <c r="DG49" s="6">
        <v>10.086400156347461</v>
      </c>
      <c r="DH49" s="6">
        <v>11.44228713717534</v>
      </c>
      <c r="DI49" s="6">
        <v>9.6441034192215191</v>
      </c>
      <c r="DJ49" s="6">
        <v>9.1442912756753003</v>
      </c>
      <c r="DK49" s="6">
        <v>8.4949668309236408</v>
      </c>
      <c r="DL49" s="6">
        <v>7.2380084822654398</v>
      </c>
      <c r="DM49" s="6">
        <v>8.7115575208900893</v>
      </c>
      <c r="DN49" s="6">
        <v>7.7655100271546296</v>
      </c>
      <c r="DO49" s="6" t="s">
        <v>178</v>
      </c>
      <c r="DP49" s="6" t="s">
        <v>178</v>
      </c>
      <c r="DQ49" s="6" t="s">
        <v>178</v>
      </c>
      <c r="DR49" s="6" t="s">
        <v>178</v>
      </c>
      <c r="DS49" s="6" t="s">
        <v>178</v>
      </c>
      <c r="DT49" s="6" t="s">
        <v>178</v>
      </c>
      <c r="DU49" s="6" t="s">
        <v>178</v>
      </c>
      <c r="DV49" s="6" t="s">
        <v>178</v>
      </c>
      <c r="DW49" s="6" t="s">
        <v>178</v>
      </c>
      <c r="DX49" s="6" t="s">
        <v>178</v>
      </c>
      <c r="DY49" s="6" t="s">
        <v>178</v>
      </c>
      <c r="DZ49" s="6" t="s">
        <v>178</v>
      </c>
      <c r="EA49" s="6">
        <v>6.8743844072385496</v>
      </c>
      <c r="EB49" s="6">
        <v>7.3422449784780897</v>
      </c>
      <c r="EC49" s="6">
        <v>7.6802127757954697</v>
      </c>
      <c r="ED49" s="6">
        <v>7.1561308693653203</v>
      </c>
      <c r="EE49" s="6">
        <v>7.3583661199710297</v>
      </c>
      <c r="EF49" s="6">
        <v>7.8771214013745698</v>
      </c>
      <c r="EG49" s="6">
        <v>7.0079798543915901</v>
      </c>
      <c r="EH49" s="6">
        <v>6.8047510689868496</v>
      </c>
      <c r="EI49" s="6">
        <v>7.6555113869224201</v>
      </c>
      <c r="EJ49" s="6">
        <v>6.92230760066382</v>
      </c>
      <c r="EK49" s="6">
        <v>7.6759879474234101</v>
      </c>
      <c r="EL49" s="6">
        <v>9.6737583776263492</v>
      </c>
      <c r="EM49" s="6">
        <v>8.5422226482815198</v>
      </c>
      <c r="EN49" s="6">
        <v>9.7032442999927309</v>
      </c>
      <c r="EO49" s="6">
        <v>8.2743274004612193</v>
      </c>
      <c r="EP49" s="6">
        <v>7.4729162019190998</v>
      </c>
      <c r="EQ49" s="6">
        <v>6.9402821017332696</v>
      </c>
      <c r="ER49" s="6">
        <v>5.7617154529468904</v>
      </c>
      <c r="ES49" s="6">
        <v>7.0203666350030201</v>
      </c>
      <c r="ET49" s="6">
        <v>6.1479910251678396</v>
      </c>
      <c r="EU49" s="6" t="s">
        <v>178</v>
      </c>
      <c r="EV49" s="6" t="s">
        <v>178</v>
      </c>
      <c r="EW49" s="6" t="s">
        <v>178</v>
      </c>
      <c r="EX49" s="6" t="s">
        <v>178</v>
      </c>
      <c r="EY49" s="6" t="s">
        <v>178</v>
      </c>
      <c r="EZ49" s="6" t="s">
        <v>178</v>
      </c>
      <c r="FA49" s="6" t="s">
        <v>178</v>
      </c>
      <c r="FB49" s="6" t="s">
        <v>178</v>
      </c>
      <c r="FC49" s="6" t="s">
        <v>178</v>
      </c>
      <c r="FD49" s="6" t="s">
        <v>178</v>
      </c>
      <c r="FE49" s="6" t="s">
        <v>178</v>
      </c>
      <c r="FF49" s="6" t="s">
        <v>178</v>
      </c>
      <c r="FG49" s="6" t="s">
        <v>178</v>
      </c>
      <c r="FH49" s="6">
        <v>10.294136583497348</v>
      </c>
      <c r="FI49" s="6">
        <v>10.428339116640881</v>
      </c>
      <c r="FJ49" s="6">
        <v>9.679098055732716</v>
      </c>
      <c r="FK49" s="6">
        <v>9.8306610757532766</v>
      </c>
      <c r="FL49" s="6">
        <v>10.338316134731665</v>
      </c>
      <c r="FM49" s="6">
        <v>9.4640274111465885</v>
      </c>
      <c r="FN49" s="6">
        <v>8.9778511575516564</v>
      </c>
      <c r="FO49" s="6">
        <v>9.6686651794244831</v>
      </c>
      <c r="FP49" s="6">
        <v>8.4700322128870358</v>
      </c>
      <c r="FQ49" s="6">
        <v>9.3488178144392808</v>
      </c>
      <c r="FR49" s="6">
        <v>11.162676655311484</v>
      </c>
      <c r="FS49" s="6">
        <v>10.086400156347469</v>
      </c>
      <c r="FT49" s="6">
        <v>11.442287137175343</v>
      </c>
      <c r="FU49" s="6">
        <v>9.6441034192215227</v>
      </c>
      <c r="FV49" s="6">
        <v>9.1442912756753003</v>
      </c>
      <c r="FW49" s="6">
        <v>8.4949668309236408</v>
      </c>
      <c r="FX49" s="6">
        <v>7.2380084822654496</v>
      </c>
      <c r="FY49" s="6">
        <v>8.7115575208900999</v>
      </c>
      <c r="FZ49" s="6">
        <v>7.7655100271546385</v>
      </c>
      <c r="GA49" s="6" t="s">
        <v>178</v>
      </c>
      <c r="GB49" s="6" t="s">
        <v>178</v>
      </c>
      <c r="GC49" s="6" t="s">
        <v>178</v>
      </c>
      <c r="GD49" s="6" t="s">
        <v>178</v>
      </c>
      <c r="GE49" s="6" t="s">
        <v>178</v>
      </c>
      <c r="GF49" s="6" t="s">
        <v>178</v>
      </c>
      <c r="GG49" s="6" t="s">
        <v>178</v>
      </c>
      <c r="GH49" s="6" t="s">
        <v>178</v>
      </c>
      <c r="GI49" s="6" t="s">
        <v>178</v>
      </c>
      <c r="GJ49" s="6" t="s">
        <v>178</v>
      </c>
      <c r="GK49" s="6" t="s">
        <v>178</v>
      </c>
      <c r="GL49" s="6" t="s">
        <v>178</v>
      </c>
      <c r="GM49" s="6">
        <v>6.8743844072385558</v>
      </c>
      <c r="GN49" s="6">
        <v>7.3422449784780959</v>
      </c>
      <c r="GO49" s="6">
        <v>7.6802127757954795</v>
      </c>
      <c r="GP49" s="6">
        <v>7.1561308693653247</v>
      </c>
      <c r="GQ49" s="6">
        <v>7.3583661199710342</v>
      </c>
      <c r="GR49" s="6">
        <v>7.8771214013745725</v>
      </c>
      <c r="GS49" s="6">
        <v>7.0079798543915963</v>
      </c>
      <c r="GT49" s="6">
        <v>6.8047510689868513</v>
      </c>
      <c r="GU49" s="6">
        <v>7.6555113869224254</v>
      </c>
      <c r="GV49" s="6">
        <v>6.9223076006638218</v>
      </c>
      <c r="GW49" s="6">
        <v>7.6759879474234189</v>
      </c>
      <c r="GX49" s="6">
        <v>9.6737583776263509</v>
      </c>
      <c r="GY49" s="6">
        <v>8.5422226482815216</v>
      </c>
      <c r="GZ49" s="6">
        <v>9.7032442999927326</v>
      </c>
      <c r="HA49" s="6">
        <v>8.2743274004612228</v>
      </c>
      <c r="HB49" s="6">
        <v>7.4729162019191016</v>
      </c>
      <c r="HC49" s="6">
        <v>6.9402821017332741</v>
      </c>
      <c r="HD49" s="6">
        <v>5.761715452946893</v>
      </c>
      <c r="HE49" s="6">
        <v>7.0203666350030209</v>
      </c>
      <c r="HF49" s="6">
        <v>6.1479910251678476</v>
      </c>
      <c r="HG49" s="6" t="s">
        <v>178</v>
      </c>
      <c r="HH49" s="6" t="s">
        <v>178</v>
      </c>
      <c r="HI49" s="6" t="s">
        <v>178</v>
      </c>
      <c r="HJ49" s="6" t="s">
        <v>178</v>
      </c>
      <c r="HK49" s="6" t="s">
        <v>178</v>
      </c>
      <c r="HL49" s="6" t="s">
        <v>178</v>
      </c>
      <c r="HM49" s="6" t="s">
        <v>178</v>
      </c>
      <c r="HN49" s="6" t="s">
        <v>178</v>
      </c>
      <c r="HO49" s="6" t="s">
        <v>178</v>
      </c>
      <c r="HP49" s="6" t="s">
        <v>178</v>
      </c>
      <c r="HQ49" s="6" t="s">
        <v>178</v>
      </c>
      <c r="HR49" s="6" t="s">
        <v>178</v>
      </c>
      <c r="HS49" s="5">
        <v>401770</v>
      </c>
      <c r="HT49" s="5">
        <v>396034</v>
      </c>
      <c r="HU49" s="5">
        <v>390771</v>
      </c>
      <c r="HV49" s="5">
        <v>384217</v>
      </c>
      <c r="HW49" s="5">
        <v>377811</v>
      </c>
      <c r="HX49" s="5">
        <v>371752</v>
      </c>
      <c r="HY49" s="5">
        <v>368081</v>
      </c>
      <c r="HZ49" s="5">
        <v>364095</v>
      </c>
      <c r="IA49" s="5">
        <v>360070</v>
      </c>
      <c r="IB49" s="5">
        <v>356059</v>
      </c>
      <c r="IC49" s="5">
        <v>351076</v>
      </c>
      <c r="ID49" s="5">
        <v>347776</v>
      </c>
      <c r="IE49" s="5" t="s">
        <v>178</v>
      </c>
      <c r="IF49" s="5" t="s">
        <v>178</v>
      </c>
      <c r="IG49" s="5" t="s">
        <v>178</v>
      </c>
      <c r="IH49" s="5" t="s">
        <v>178</v>
      </c>
      <c r="II49" s="5" t="s">
        <v>178</v>
      </c>
      <c r="IJ49" s="5" t="s">
        <v>178</v>
      </c>
      <c r="IK49" s="5" t="s">
        <v>178</v>
      </c>
      <c r="IL49" s="5" t="s">
        <v>178</v>
      </c>
      <c r="IM49" s="5" t="s">
        <v>178</v>
      </c>
      <c r="IN49" s="5" t="s">
        <v>178</v>
      </c>
      <c r="IO49" s="5" t="s">
        <v>178</v>
      </c>
      <c r="IP49" s="5" t="s">
        <v>178</v>
      </c>
      <c r="IQ49" s="5" t="s">
        <v>178</v>
      </c>
      <c r="IR49" s="5" t="s">
        <v>178</v>
      </c>
      <c r="IS49" s="5" t="s">
        <v>178</v>
      </c>
      <c r="IT49" s="5" t="s">
        <v>178</v>
      </c>
      <c r="IU49" s="5" t="s">
        <v>178</v>
      </c>
      <c r="IV49" s="5" t="s">
        <v>178</v>
      </c>
      <c r="IW49" s="5" t="s">
        <v>178</v>
      </c>
      <c r="IX49" s="5" t="s">
        <v>178</v>
      </c>
      <c r="IY49" s="5">
        <v>459190</v>
      </c>
      <c r="IZ49" s="5">
        <v>453043</v>
      </c>
      <c r="JA49" s="5">
        <v>446771</v>
      </c>
      <c r="JB49" s="5">
        <v>439570</v>
      </c>
      <c r="JC49" s="5">
        <v>432372</v>
      </c>
      <c r="JD49" s="5">
        <v>425554</v>
      </c>
      <c r="JE49" s="5">
        <v>421105</v>
      </c>
      <c r="JF49" s="5">
        <v>416343</v>
      </c>
      <c r="JG49" s="5">
        <v>411690</v>
      </c>
      <c r="JH49" s="5">
        <v>407005</v>
      </c>
      <c r="JI49" s="5">
        <v>400948</v>
      </c>
      <c r="JJ49" s="5">
        <v>396885</v>
      </c>
      <c r="JK49" s="5" t="s">
        <v>178</v>
      </c>
      <c r="JL49" s="5" t="s">
        <v>178</v>
      </c>
      <c r="JM49" s="5" t="s">
        <v>178</v>
      </c>
      <c r="JN49" s="5" t="s">
        <v>178</v>
      </c>
      <c r="JO49" s="5" t="s">
        <v>178</v>
      </c>
      <c r="JP49" s="5" t="s">
        <v>178</v>
      </c>
      <c r="JQ49" s="5" t="s">
        <v>178</v>
      </c>
      <c r="JR49" s="5" t="s">
        <v>178</v>
      </c>
      <c r="JS49" s="5" t="s">
        <v>178</v>
      </c>
      <c r="JT49" s="5" t="s">
        <v>178</v>
      </c>
      <c r="JU49" s="5" t="s">
        <v>178</v>
      </c>
      <c r="JV49" s="5" t="s">
        <v>178</v>
      </c>
      <c r="JW49" s="5" t="s">
        <v>178</v>
      </c>
      <c r="JX49" s="5" t="s">
        <v>178</v>
      </c>
      <c r="JY49" s="5" t="s">
        <v>178</v>
      </c>
      <c r="JZ49" s="5" t="s">
        <v>178</v>
      </c>
      <c r="KA49" s="5" t="s">
        <v>178</v>
      </c>
      <c r="KB49" s="5" t="s">
        <v>178</v>
      </c>
      <c r="KC49" s="5" t="s">
        <v>178</v>
      </c>
      <c r="KD49" s="5" t="s">
        <v>178</v>
      </c>
    </row>
    <row r="50" spans="1:290" x14ac:dyDescent="0.3">
      <c r="A50" s="1" t="s">
        <v>44</v>
      </c>
      <c r="B50" s="2">
        <v>4057089</v>
      </c>
      <c r="C50" s="5">
        <v>3074715</v>
      </c>
      <c r="D50" s="5">
        <v>3170796</v>
      </c>
      <c r="E50" s="5">
        <v>2941096</v>
      </c>
      <c r="F50" s="5">
        <v>3074790</v>
      </c>
      <c r="G50" s="5">
        <v>3055399</v>
      </c>
      <c r="H50" s="5">
        <v>3146186</v>
      </c>
      <c r="I50" s="5">
        <v>3113287</v>
      </c>
      <c r="J50" s="5">
        <v>3199530</v>
      </c>
      <c r="K50" s="5">
        <v>3372839</v>
      </c>
      <c r="L50" s="5">
        <v>3324443</v>
      </c>
      <c r="M50" s="5">
        <v>3065975</v>
      </c>
      <c r="N50" s="5">
        <v>3081023</v>
      </c>
      <c r="O50" s="5">
        <v>3150059</v>
      </c>
      <c r="P50" s="5">
        <v>3081078</v>
      </c>
      <c r="Q50" s="5">
        <v>3033093</v>
      </c>
      <c r="R50" s="5">
        <v>2815831</v>
      </c>
      <c r="S50" s="5">
        <v>2842279</v>
      </c>
      <c r="T50" s="5">
        <v>2889469</v>
      </c>
      <c r="U50" s="5">
        <v>2733742</v>
      </c>
      <c r="V50" s="5">
        <v>2950212</v>
      </c>
      <c r="W50" s="5">
        <v>2601308</v>
      </c>
      <c r="X50" s="5">
        <v>2783998</v>
      </c>
      <c r="Y50" s="5">
        <v>2489796</v>
      </c>
      <c r="Z50" s="5">
        <v>2502825</v>
      </c>
      <c r="AA50" s="5">
        <v>2384609</v>
      </c>
      <c r="AB50" s="5">
        <v>2384049</v>
      </c>
      <c r="AC50" s="5">
        <v>2385811</v>
      </c>
      <c r="AD50" s="5">
        <v>2101531</v>
      </c>
      <c r="AE50" s="5">
        <v>2340534</v>
      </c>
      <c r="AF50" s="5">
        <v>2270222</v>
      </c>
      <c r="AG50" s="5">
        <v>2104718</v>
      </c>
      <c r="AH50" s="5">
        <v>2187725</v>
      </c>
      <c r="AI50" s="5">
        <v>9773121</v>
      </c>
      <c r="AJ50" s="5">
        <v>9899906</v>
      </c>
      <c r="AK50" s="5">
        <v>9683824</v>
      </c>
      <c r="AL50" s="5">
        <v>9743174</v>
      </c>
      <c r="AM50" s="5">
        <v>9657320</v>
      </c>
      <c r="AN50" s="5">
        <v>9814230</v>
      </c>
      <c r="AO50" s="5">
        <v>9669223</v>
      </c>
      <c r="AP50" s="5">
        <v>9928413</v>
      </c>
      <c r="AQ50" s="5">
        <v>10149305</v>
      </c>
      <c r="AR50" s="5">
        <v>10066554</v>
      </c>
      <c r="AS50" s="5">
        <v>9438316</v>
      </c>
      <c r="AT50" s="5">
        <v>9961281</v>
      </c>
      <c r="AU50" s="5">
        <v>10137134</v>
      </c>
      <c r="AV50" s="5">
        <v>9936518</v>
      </c>
      <c r="AW50" s="5">
        <v>9628686</v>
      </c>
      <c r="AX50" s="5">
        <v>9138913</v>
      </c>
      <c r="AY50" s="5">
        <v>9029921</v>
      </c>
      <c r="AZ50" s="5">
        <v>9005365</v>
      </c>
      <c r="BA50" s="5">
        <v>8898370</v>
      </c>
      <c r="BB50" s="5">
        <v>9100130</v>
      </c>
      <c r="BC50" s="5">
        <v>8607403</v>
      </c>
      <c r="BD50" s="5">
        <v>8781628</v>
      </c>
      <c r="BE50" s="5">
        <v>8263674</v>
      </c>
      <c r="BF50" s="5">
        <v>8235237</v>
      </c>
      <c r="BG50" s="5">
        <v>8066643</v>
      </c>
      <c r="BH50" s="5">
        <v>7867868</v>
      </c>
      <c r="BI50" s="5">
        <v>7744969</v>
      </c>
      <c r="BJ50" s="5">
        <v>7287278</v>
      </c>
      <c r="BK50" s="5">
        <v>7488497</v>
      </c>
      <c r="BL50" s="5">
        <v>7248691</v>
      </c>
      <c r="BM50" s="5">
        <v>6881318</v>
      </c>
      <c r="BN50" s="5">
        <v>6906422</v>
      </c>
      <c r="BO50" s="5">
        <v>11120812</v>
      </c>
      <c r="BP50" s="5">
        <v>11007717</v>
      </c>
      <c r="BQ50" s="5">
        <v>10847878</v>
      </c>
      <c r="BR50" s="5">
        <v>11297034</v>
      </c>
      <c r="BS50" s="5">
        <v>10761626</v>
      </c>
      <c r="BT50" s="5">
        <v>10800465</v>
      </c>
      <c r="BU50" s="5">
        <v>10605055</v>
      </c>
      <c r="BV50" s="5">
        <v>10623466</v>
      </c>
      <c r="BW50" s="5">
        <v>10951749</v>
      </c>
      <c r="BX50" s="5">
        <v>10764495</v>
      </c>
      <c r="BY50" s="5">
        <v>10386191</v>
      </c>
      <c r="BZ50" s="5">
        <v>11285016</v>
      </c>
      <c r="CA50" s="5">
        <v>11329409</v>
      </c>
      <c r="CB50" s="5">
        <v>11250774</v>
      </c>
      <c r="CC50" s="5">
        <v>12496304</v>
      </c>
      <c r="CD50" s="5">
        <v>12359894</v>
      </c>
      <c r="CE50" s="5">
        <v>12186196</v>
      </c>
      <c r="CF50" s="5">
        <v>12836407</v>
      </c>
      <c r="CG50" s="5">
        <v>11377368</v>
      </c>
      <c r="CH50" s="5">
        <v>11507080</v>
      </c>
      <c r="CI50" s="5">
        <v>10439346</v>
      </c>
      <c r="CJ50" s="5">
        <v>10322174</v>
      </c>
      <c r="CK50" s="5">
        <v>10364562</v>
      </c>
      <c r="CL50" s="5">
        <v>10941167</v>
      </c>
      <c r="CM50" s="5">
        <v>9358846</v>
      </c>
      <c r="CN50" s="5">
        <v>9457842</v>
      </c>
      <c r="CO50" s="5">
        <v>9749076</v>
      </c>
      <c r="CP50" s="5">
        <v>8536391</v>
      </c>
      <c r="CQ50" s="5">
        <v>8656675</v>
      </c>
      <c r="CR50" s="5">
        <v>8936979</v>
      </c>
      <c r="CS50" s="5">
        <v>8944285</v>
      </c>
      <c r="CT50" s="5">
        <v>8073136</v>
      </c>
      <c r="CU50" s="6">
        <v>11.884523522594611</v>
      </c>
      <c r="CV50" s="6">
        <v>13.32763129510696</v>
      </c>
      <c r="CW50" s="6">
        <v>13.284503464014771</v>
      </c>
      <c r="CX50" s="6">
        <v>12.99620461885201</v>
      </c>
      <c r="CY50" s="6">
        <v>12.038198611703409</v>
      </c>
      <c r="CZ50" s="6">
        <v>12.03749555811385</v>
      </c>
      <c r="DA50" s="6">
        <v>11.16344236814659</v>
      </c>
      <c r="DB50" s="6">
        <v>10.68038118098595</v>
      </c>
      <c r="DC50" s="6">
        <v>9.9225607863286598</v>
      </c>
      <c r="DD50" s="6">
        <v>9.4574640022403695</v>
      </c>
      <c r="DE50" s="6">
        <v>8.8365365014391806</v>
      </c>
      <c r="DF50" s="6">
        <v>7.8404802560707898</v>
      </c>
      <c r="DG50" s="6">
        <v>7.4893517867443098</v>
      </c>
      <c r="DH50" s="6">
        <v>7.6921454114436498</v>
      </c>
      <c r="DI50" s="6">
        <v>7.7385691767446598</v>
      </c>
      <c r="DJ50" s="6">
        <v>7.7547977843840696</v>
      </c>
      <c r="DK50" s="6">
        <v>7.7729526200629797</v>
      </c>
      <c r="DL50" s="6">
        <v>7.7293786505409798</v>
      </c>
      <c r="DM50" s="6">
        <v>8.1363566861832606</v>
      </c>
      <c r="DN50" s="6">
        <v>8.3609245708444</v>
      </c>
      <c r="DO50" s="6" t="s">
        <v>178</v>
      </c>
      <c r="DP50" s="6" t="s">
        <v>178</v>
      </c>
      <c r="DQ50" s="6" t="s">
        <v>178</v>
      </c>
      <c r="DR50" s="6" t="s">
        <v>178</v>
      </c>
      <c r="DS50" s="6" t="s">
        <v>178</v>
      </c>
      <c r="DT50" s="6" t="s">
        <v>178</v>
      </c>
      <c r="DU50" s="6" t="s">
        <v>178</v>
      </c>
      <c r="DV50" s="6" t="s">
        <v>178</v>
      </c>
      <c r="DW50" s="6" t="s">
        <v>178</v>
      </c>
      <c r="DX50" s="6" t="s">
        <v>178</v>
      </c>
      <c r="DY50" s="6" t="s">
        <v>178</v>
      </c>
      <c r="DZ50" s="6" t="s">
        <v>178</v>
      </c>
      <c r="EA50" s="6">
        <v>9.3054879489463893</v>
      </c>
      <c r="EB50" s="6">
        <v>10.08043914760402</v>
      </c>
      <c r="EC50" s="6">
        <v>9.91950080877141</v>
      </c>
      <c r="ED50" s="6">
        <v>9.9182258266146093</v>
      </c>
      <c r="EE50" s="6">
        <v>9.4301214001399902</v>
      </c>
      <c r="EF50" s="6">
        <v>9.53559270569367</v>
      </c>
      <c r="EG50" s="6">
        <v>8.8681272528309592</v>
      </c>
      <c r="EH50" s="6">
        <v>8.4227559832573409</v>
      </c>
      <c r="EI50" s="6">
        <v>7.9031421363334697</v>
      </c>
      <c r="EJ50" s="6">
        <v>7.4614907941684896</v>
      </c>
      <c r="EK50" s="6">
        <v>7.1264619663083897</v>
      </c>
      <c r="EL50" s="6">
        <v>6.3206428972337898</v>
      </c>
      <c r="EM50" s="6">
        <v>5.9348431223262903</v>
      </c>
      <c r="EN50" s="6">
        <v>6.0211937421136801</v>
      </c>
      <c r="EO50" s="6">
        <v>6.0307190409989397</v>
      </c>
      <c r="EP50" s="6">
        <v>6.0451390663200302</v>
      </c>
      <c r="EQ50" s="6">
        <v>6.0795105516426897</v>
      </c>
      <c r="ER50" s="6">
        <v>6.1302567969205004</v>
      </c>
      <c r="ES50" s="6">
        <v>6.2902082066715499</v>
      </c>
      <c r="ET50" s="6">
        <v>6.4781272355449797</v>
      </c>
      <c r="EU50" s="6" t="s">
        <v>178</v>
      </c>
      <c r="EV50" s="6" t="s">
        <v>178</v>
      </c>
      <c r="EW50" s="6" t="s">
        <v>178</v>
      </c>
      <c r="EX50" s="6" t="s">
        <v>178</v>
      </c>
      <c r="EY50" s="6" t="s">
        <v>178</v>
      </c>
      <c r="EZ50" s="6" t="s">
        <v>178</v>
      </c>
      <c r="FA50" s="6" t="s">
        <v>178</v>
      </c>
      <c r="FB50" s="6" t="s">
        <v>178</v>
      </c>
      <c r="FC50" s="6" t="s">
        <v>178</v>
      </c>
      <c r="FD50" s="6" t="s">
        <v>178</v>
      </c>
      <c r="FE50" s="6" t="s">
        <v>178</v>
      </c>
      <c r="FF50" s="6" t="s">
        <v>178</v>
      </c>
      <c r="FG50" s="6" t="s">
        <v>178</v>
      </c>
      <c r="FH50" s="6">
        <v>13.32763129510697</v>
      </c>
      <c r="FI50" s="6">
        <v>13.284503464014776</v>
      </c>
      <c r="FJ50" s="6">
        <v>12.996204618852019</v>
      </c>
      <c r="FK50" s="6">
        <v>12.038198611703415</v>
      </c>
      <c r="FL50" s="6">
        <v>12.037495558113855</v>
      </c>
      <c r="FM50" s="6">
        <v>11.163442368146592</v>
      </c>
      <c r="FN50" s="6">
        <v>10.680381180985957</v>
      </c>
      <c r="FO50" s="6">
        <v>9.9225607863286687</v>
      </c>
      <c r="FP50" s="6">
        <v>9.4574640022403766</v>
      </c>
      <c r="FQ50" s="6">
        <v>8.8365365014391841</v>
      </c>
      <c r="FR50" s="6">
        <v>7.8404802560707916</v>
      </c>
      <c r="FS50" s="6">
        <v>7.4893517867443116</v>
      </c>
      <c r="FT50" s="6">
        <v>7.6921454114436578</v>
      </c>
      <c r="FU50" s="6">
        <v>7.7385691767446625</v>
      </c>
      <c r="FV50" s="6">
        <v>7.7547977843840767</v>
      </c>
      <c r="FW50" s="6">
        <v>7.7729526200629842</v>
      </c>
      <c r="FX50" s="6">
        <v>7.7293786505409825</v>
      </c>
      <c r="FY50" s="6">
        <v>8.1363566861832606</v>
      </c>
      <c r="FZ50" s="6">
        <v>8.3609245708444</v>
      </c>
      <c r="GA50" s="6" t="s">
        <v>178</v>
      </c>
      <c r="GB50" s="6" t="s">
        <v>178</v>
      </c>
      <c r="GC50" s="6" t="s">
        <v>178</v>
      </c>
      <c r="GD50" s="6" t="s">
        <v>178</v>
      </c>
      <c r="GE50" s="6" t="s">
        <v>178</v>
      </c>
      <c r="GF50" s="6" t="s">
        <v>178</v>
      </c>
      <c r="GG50" s="6" t="s">
        <v>178</v>
      </c>
      <c r="GH50" s="6" t="s">
        <v>178</v>
      </c>
      <c r="GI50" s="6" t="s">
        <v>178</v>
      </c>
      <c r="GJ50" s="6" t="s">
        <v>178</v>
      </c>
      <c r="GK50" s="6" t="s">
        <v>178</v>
      </c>
      <c r="GL50" s="6" t="s">
        <v>178</v>
      </c>
      <c r="GM50" s="6">
        <v>9.3054879489464</v>
      </c>
      <c r="GN50" s="6">
        <v>10.080439147604027</v>
      </c>
      <c r="GO50" s="6">
        <v>9.9195008087714118</v>
      </c>
      <c r="GP50" s="6">
        <v>9.9182258266146128</v>
      </c>
      <c r="GQ50" s="6">
        <v>9.4301214001399973</v>
      </c>
      <c r="GR50" s="6">
        <v>9.5355927056936718</v>
      </c>
      <c r="GS50" s="6">
        <v>8.8681272528309663</v>
      </c>
      <c r="GT50" s="6">
        <v>8.4227559832573444</v>
      </c>
      <c r="GU50" s="6">
        <v>7.9031421363334733</v>
      </c>
      <c r="GV50" s="6">
        <v>7.4614907941684914</v>
      </c>
      <c r="GW50" s="6">
        <v>7.1264619663083968</v>
      </c>
      <c r="GX50" s="6">
        <v>6.3206428972337996</v>
      </c>
      <c r="GY50" s="6">
        <v>5.9348431223262903</v>
      </c>
      <c r="GZ50" s="6">
        <v>6.0211937421136863</v>
      </c>
      <c r="HA50" s="6">
        <v>6.0307190409989486</v>
      </c>
      <c r="HB50" s="6">
        <v>6.045139066320032</v>
      </c>
      <c r="HC50" s="6">
        <v>6.0795105516426995</v>
      </c>
      <c r="HD50" s="6">
        <v>6.1302567969205022</v>
      </c>
      <c r="HE50" s="6">
        <v>6.2902082066715588</v>
      </c>
      <c r="HF50" s="6">
        <v>6.4781272355449868</v>
      </c>
      <c r="HG50" s="6" t="s">
        <v>178</v>
      </c>
      <c r="HH50" s="6" t="s">
        <v>178</v>
      </c>
      <c r="HI50" s="6" t="s">
        <v>178</v>
      </c>
      <c r="HJ50" s="6" t="s">
        <v>178</v>
      </c>
      <c r="HK50" s="6" t="s">
        <v>178</v>
      </c>
      <c r="HL50" s="6" t="s">
        <v>178</v>
      </c>
      <c r="HM50" s="6" t="s">
        <v>178</v>
      </c>
      <c r="HN50" s="6" t="s">
        <v>178</v>
      </c>
      <c r="HO50" s="6" t="s">
        <v>178</v>
      </c>
      <c r="HP50" s="6" t="s">
        <v>178</v>
      </c>
      <c r="HQ50" s="6" t="s">
        <v>178</v>
      </c>
      <c r="HR50" s="6" t="s">
        <v>178</v>
      </c>
      <c r="HS50" s="5">
        <v>291362</v>
      </c>
      <c r="HT50" s="5">
        <v>289416</v>
      </c>
      <c r="HU50" s="5">
        <v>286886</v>
      </c>
      <c r="HV50" s="5">
        <v>285821</v>
      </c>
      <c r="HW50" s="5">
        <v>283375</v>
      </c>
      <c r="HX50" s="5">
        <v>281983</v>
      </c>
      <c r="HY50" s="5">
        <v>280635</v>
      </c>
      <c r="HZ50" s="5">
        <v>279585</v>
      </c>
      <c r="IA50" s="5">
        <v>278917</v>
      </c>
      <c r="IB50" s="5">
        <v>278765</v>
      </c>
      <c r="IC50" s="5">
        <v>277550</v>
      </c>
      <c r="ID50" s="5">
        <v>274906</v>
      </c>
      <c r="IE50" s="5">
        <v>273181</v>
      </c>
      <c r="IF50" s="5">
        <v>271612</v>
      </c>
      <c r="IG50" s="5">
        <v>269070</v>
      </c>
      <c r="IH50" s="5">
        <v>265953</v>
      </c>
      <c r="II50" s="5">
        <v>264206</v>
      </c>
      <c r="IJ50" s="5">
        <v>263007</v>
      </c>
      <c r="IK50" s="5">
        <v>260628</v>
      </c>
      <c r="IL50" s="5">
        <v>258899</v>
      </c>
      <c r="IM50" s="5">
        <v>255054</v>
      </c>
      <c r="IN50" s="5">
        <v>252735</v>
      </c>
      <c r="IO50" s="5">
        <v>250647</v>
      </c>
      <c r="IP50" s="5">
        <v>247630</v>
      </c>
      <c r="IQ50" s="5">
        <v>245994</v>
      </c>
      <c r="IR50" s="5">
        <v>243922</v>
      </c>
      <c r="IS50" s="5">
        <v>241046</v>
      </c>
      <c r="IT50" s="5">
        <v>238286</v>
      </c>
      <c r="IU50" s="5">
        <v>229043</v>
      </c>
      <c r="IV50" s="5">
        <v>228151</v>
      </c>
      <c r="IW50" s="5">
        <v>227592</v>
      </c>
      <c r="IX50" s="5">
        <v>224939</v>
      </c>
      <c r="IY50" s="5">
        <v>332220</v>
      </c>
      <c r="IZ50" s="5">
        <v>330082</v>
      </c>
      <c r="JA50" s="5">
        <v>327143</v>
      </c>
      <c r="JB50" s="5">
        <v>325932</v>
      </c>
      <c r="JC50" s="5">
        <v>323148</v>
      </c>
      <c r="JD50" s="5">
        <v>321501</v>
      </c>
      <c r="JE50" s="5">
        <v>319937</v>
      </c>
      <c r="JF50" s="5">
        <v>318678</v>
      </c>
      <c r="JG50" s="5">
        <v>317580</v>
      </c>
      <c r="JH50" s="5">
        <v>317329</v>
      </c>
      <c r="JI50" s="5">
        <v>315910</v>
      </c>
      <c r="JJ50" s="5">
        <v>313060</v>
      </c>
      <c r="JK50" s="5">
        <v>310540</v>
      </c>
      <c r="JL50" s="5">
        <v>307753</v>
      </c>
      <c r="JM50" s="5">
        <v>304107</v>
      </c>
      <c r="JN50" s="5">
        <v>300377</v>
      </c>
      <c r="JO50" s="5">
        <v>297999</v>
      </c>
      <c r="JP50" s="5">
        <v>295837</v>
      </c>
      <c r="JQ50" s="5">
        <v>292863</v>
      </c>
      <c r="JR50" s="5">
        <v>290615</v>
      </c>
      <c r="JS50" s="5">
        <v>286713</v>
      </c>
      <c r="JT50" s="5">
        <v>283319</v>
      </c>
      <c r="JU50" s="5">
        <v>280028</v>
      </c>
      <c r="JV50" s="5">
        <v>276679</v>
      </c>
      <c r="JW50" s="5">
        <v>274502</v>
      </c>
      <c r="JX50" s="5">
        <v>271616</v>
      </c>
      <c r="JY50" s="5">
        <v>268170</v>
      </c>
      <c r="JZ50" s="5">
        <v>265275</v>
      </c>
      <c r="KA50" s="5">
        <v>256995</v>
      </c>
      <c r="KB50" s="5">
        <v>255218</v>
      </c>
      <c r="KC50" s="5">
        <v>253309</v>
      </c>
      <c r="KD50" s="5">
        <v>250608</v>
      </c>
    </row>
    <row r="51" spans="1:290" x14ac:dyDescent="0.3">
      <c r="A51" s="1" t="s">
        <v>45</v>
      </c>
      <c r="B51" s="2">
        <v>4072456</v>
      </c>
      <c r="C51" s="5">
        <v>5424831</v>
      </c>
      <c r="D51" s="5">
        <v>5685586</v>
      </c>
      <c r="E51" s="5">
        <v>5181975</v>
      </c>
      <c r="F51" s="5">
        <v>5329997</v>
      </c>
      <c r="G51" s="5">
        <v>5212819</v>
      </c>
      <c r="H51" s="5">
        <v>5394150</v>
      </c>
      <c r="I51" s="5">
        <v>5428351</v>
      </c>
      <c r="J51" s="5">
        <v>5440280</v>
      </c>
      <c r="K51" s="5">
        <v>5623523</v>
      </c>
      <c r="L51" s="5">
        <v>5718844</v>
      </c>
      <c r="M51" s="5">
        <v>5202904</v>
      </c>
      <c r="N51" s="5">
        <v>5412990</v>
      </c>
      <c r="O51" s="5">
        <v>5596559</v>
      </c>
      <c r="P51" s="5">
        <v>5412876</v>
      </c>
      <c r="Q51" s="5">
        <v>5383096</v>
      </c>
      <c r="R51" s="5">
        <v>4902992</v>
      </c>
      <c r="S51" s="5">
        <v>5046695</v>
      </c>
      <c r="T51" s="5">
        <v>5004311</v>
      </c>
      <c r="U51" s="5">
        <v>4728840</v>
      </c>
      <c r="V51" s="5">
        <v>4725323</v>
      </c>
      <c r="W51" s="5">
        <v>4287963</v>
      </c>
      <c r="X51" s="5">
        <v>4413732</v>
      </c>
      <c r="Y51" s="5">
        <v>4087618</v>
      </c>
      <c r="Z51" s="5">
        <v>3906196</v>
      </c>
      <c r="AA51" s="5">
        <v>3879975</v>
      </c>
      <c r="AB51" s="5">
        <v>3644789</v>
      </c>
      <c r="AC51" s="5">
        <v>3582925</v>
      </c>
      <c r="AD51" s="5">
        <v>3172611</v>
      </c>
      <c r="AE51" s="5">
        <v>3613751</v>
      </c>
      <c r="AF51" s="5">
        <v>3334828</v>
      </c>
      <c r="AG51" s="5">
        <v>3165473</v>
      </c>
      <c r="AH51" s="5">
        <v>3251764</v>
      </c>
      <c r="AI51" s="5">
        <v>14836394</v>
      </c>
      <c r="AJ51" s="5">
        <v>15297776</v>
      </c>
      <c r="AK51" s="5">
        <v>14534482</v>
      </c>
      <c r="AL51" s="5">
        <v>14805433</v>
      </c>
      <c r="AM51" s="5">
        <v>14698066</v>
      </c>
      <c r="AN51" s="5">
        <v>14919674</v>
      </c>
      <c r="AO51" s="5">
        <v>14851378</v>
      </c>
      <c r="AP51" s="5">
        <v>14911750</v>
      </c>
      <c r="AQ51" s="5">
        <v>15209611</v>
      </c>
      <c r="AR51" s="5">
        <v>15466993</v>
      </c>
      <c r="AS51" s="5">
        <v>14680690</v>
      </c>
      <c r="AT51" s="5">
        <v>15258512</v>
      </c>
      <c r="AU51" s="5">
        <v>15586934</v>
      </c>
      <c r="AV51" s="5">
        <v>15049423</v>
      </c>
      <c r="AW51" s="5">
        <v>14921868</v>
      </c>
      <c r="AX51" s="5">
        <v>14044102</v>
      </c>
      <c r="AY51" s="5">
        <v>14099781</v>
      </c>
      <c r="AZ51" s="5">
        <v>13957146</v>
      </c>
      <c r="BA51" s="5">
        <v>13735242</v>
      </c>
      <c r="BB51" s="5">
        <v>14201322</v>
      </c>
      <c r="BC51" s="5">
        <v>13342151</v>
      </c>
      <c r="BD51" s="5">
        <v>13441850</v>
      </c>
      <c r="BE51" s="5">
        <v>12689172</v>
      </c>
      <c r="BF51" s="5">
        <v>12365597</v>
      </c>
      <c r="BG51" s="5">
        <v>11941427</v>
      </c>
      <c r="BH51" s="5">
        <v>11559980</v>
      </c>
      <c r="BI51" s="5">
        <v>11303855</v>
      </c>
      <c r="BJ51" s="5">
        <v>10658908</v>
      </c>
      <c r="BK51" s="5">
        <v>11052269</v>
      </c>
      <c r="BL51" s="5">
        <v>10491556</v>
      </c>
      <c r="BM51" s="5">
        <v>10099104</v>
      </c>
      <c r="BN51" s="5">
        <v>10106735</v>
      </c>
      <c r="BO51" s="5">
        <v>20934469</v>
      </c>
      <c r="BP51" s="5">
        <v>20314567</v>
      </c>
      <c r="BQ51" s="5">
        <v>21322723</v>
      </c>
      <c r="BR51" s="5">
        <v>21433876</v>
      </c>
      <c r="BS51" s="5">
        <v>20796733</v>
      </c>
      <c r="BT51" s="5">
        <v>22472307</v>
      </c>
      <c r="BU51" s="5">
        <v>21683329</v>
      </c>
      <c r="BV51" s="5">
        <v>21978891</v>
      </c>
      <c r="BW51" s="5">
        <v>20374582</v>
      </c>
      <c r="BX51" s="5">
        <v>21517940</v>
      </c>
      <c r="BY51" s="5">
        <v>20062162</v>
      </c>
      <c r="BZ51" s="5">
        <v>20288067</v>
      </c>
      <c r="CA51" s="5">
        <v>21222471</v>
      </c>
      <c r="CB51" s="5">
        <v>19725536</v>
      </c>
      <c r="CC51" s="5">
        <v>19529759</v>
      </c>
      <c r="CD51" s="5">
        <v>20646624</v>
      </c>
      <c r="CE51" s="5">
        <v>19877275</v>
      </c>
      <c r="CF51" s="5">
        <v>18926394</v>
      </c>
      <c r="CG51" s="5">
        <v>17292530</v>
      </c>
      <c r="CH51" s="5">
        <v>15918983</v>
      </c>
      <c r="CI51" s="5">
        <v>15591303</v>
      </c>
      <c r="CJ51" s="5">
        <v>17002408</v>
      </c>
      <c r="CK51" s="5">
        <v>15986675</v>
      </c>
      <c r="CL51" s="5">
        <v>16537628</v>
      </c>
      <c r="CM51" s="5">
        <v>16064779</v>
      </c>
      <c r="CN51" s="5">
        <v>16381265</v>
      </c>
      <c r="CO51" s="5">
        <v>15137551</v>
      </c>
      <c r="CP51" s="5">
        <v>13702784</v>
      </c>
      <c r="CQ51" s="5">
        <v>13106778</v>
      </c>
      <c r="CR51" s="5">
        <v>10605355</v>
      </c>
      <c r="CS51" s="5">
        <v>10219613</v>
      </c>
      <c r="CT51" s="5">
        <v>10220340</v>
      </c>
      <c r="CU51" s="6">
        <v>12.73785068367094</v>
      </c>
      <c r="CV51" s="6">
        <v>13.570683202983259</v>
      </c>
      <c r="CW51" s="6">
        <v>13.98869851963806</v>
      </c>
      <c r="CX51" s="6">
        <v>13.56415906581525</v>
      </c>
      <c r="CY51" s="6">
        <v>12.43647630965126</v>
      </c>
      <c r="CZ51" s="6">
        <v>11.68358314099533</v>
      </c>
      <c r="DA51" s="6">
        <v>11.51992566435</v>
      </c>
      <c r="DB51" s="6">
        <v>11.0087532259369</v>
      </c>
      <c r="DC51" s="6">
        <v>10.668594994882209</v>
      </c>
      <c r="DD51" s="6">
        <v>9.9410125542854395</v>
      </c>
      <c r="DE51" s="6">
        <v>9.0686470478794092</v>
      </c>
      <c r="DF51" s="6">
        <v>8.5671505027720301</v>
      </c>
      <c r="DG51" s="6">
        <v>7.7511735335944802</v>
      </c>
      <c r="DH51" s="6">
        <v>7.0995714662593397</v>
      </c>
      <c r="DI51" s="6">
        <v>7.0595805833668903</v>
      </c>
      <c r="DJ51" s="6">
        <v>7.07906519121385</v>
      </c>
      <c r="DK51" s="6">
        <v>7.1634208130271304</v>
      </c>
      <c r="DL51" s="6">
        <v>7.3424478729543603</v>
      </c>
      <c r="DM51" s="6">
        <v>7.3753832600348597</v>
      </c>
      <c r="DN51" s="6">
        <v>7.4512382436583096</v>
      </c>
      <c r="DO51" s="6" t="s">
        <v>178</v>
      </c>
      <c r="DP51" s="6" t="s">
        <v>178</v>
      </c>
      <c r="DQ51" s="6" t="s">
        <v>178</v>
      </c>
      <c r="DR51" s="6" t="s">
        <v>178</v>
      </c>
      <c r="DS51" s="6" t="s">
        <v>178</v>
      </c>
      <c r="DT51" s="6" t="s">
        <v>178</v>
      </c>
      <c r="DU51" s="6" t="s">
        <v>178</v>
      </c>
      <c r="DV51" s="6" t="s">
        <v>178</v>
      </c>
      <c r="DW51" s="6" t="s">
        <v>178</v>
      </c>
      <c r="DX51" s="6" t="s">
        <v>178</v>
      </c>
      <c r="DY51" s="6" t="s">
        <v>178</v>
      </c>
      <c r="DZ51" s="6" t="s">
        <v>178</v>
      </c>
      <c r="EA51" s="6">
        <v>10.81514074005174</v>
      </c>
      <c r="EB51" s="6">
        <v>11.515386288830481</v>
      </c>
      <c r="EC51" s="6">
        <v>11.97867939153249</v>
      </c>
      <c r="ED51" s="6">
        <v>11.637323382390999</v>
      </c>
      <c r="EE51" s="6">
        <v>10.58913465213722</v>
      </c>
      <c r="EF51" s="6">
        <v>10.000178288077869</v>
      </c>
      <c r="EG51" s="6">
        <v>9.8834801726816099</v>
      </c>
      <c r="EH51" s="6">
        <v>9.3016580884202007</v>
      </c>
      <c r="EI51" s="6">
        <v>9.0767541655075803</v>
      </c>
      <c r="EJ51" s="6">
        <v>8.4709031677973794</v>
      </c>
      <c r="EK51" s="6">
        <v>7.7230021204725299</v>
      </c>
      <c r="EL51" s="6">
        <v>7.2498419242977201</v>
      </c>
      <c r="EM51" s="6">
        <v>6.6888459269796003</v>
      </c>
      <c r="EN51" s="6">
        <v>6.2160717911861596</v>
      </c>
      <c r="EO51" s="6">
        <v>6.1930047900169001</v>
      </c>
      <c r="EP51" s="6">
        <v>6.2167658553914</v>
      </c>
      <c r="EQ51" s="6">
        <v>6.2608485719850098</v>
      </c>
      <c r="ER51" s="6">
        <v>6.3647037868630099</v>
      </c>
      <c r="ES51" s="6">
        <v>6.3546459538171902</v>
      </c>
      <c r="ET51" s="6">
        <v>6.2958227618402498</v>
      </c>
      <c r="EU51" s="6" t="s">
        <v>178</v>
      </c>
      <c r="EV51" s="6" t="s">
        <v>178</v>
      </c>
      <c r="EW51" s="6" t="s">
        <v>178</v>
      </c>
      <c r="EX51" s="6" t="s">
        <v>178</v>
      </c>
      <c r="EY51" s="6" t="s">
        <v>178</v>
      </c>
      <c r="EZ51" s="6" t="s">
        <v>178</v>
      </c>
      <c r="FA51" s="6" t="s">
        <v>178</v>
      </c>
      <c r="FB51" s="6" t="s">
        <v>178</v>
      </c>
      <c r="FC51" s="6" t="s">
        <v>178</v>
      </c>
      <c r="FD51" s="6" t="s">
        <v>178</v>
      </c>
      <c r="FE51" s="6" t="s">
        <v>178</v>
      </c>
      <c r="FF51" s="6" t="s">
        <v>178</v>
      </c>
      <c r="FG51" s="6" t="s">
        <v>178</v>
      </c>
      <c r="FH51" s="6">
        <v>13.570683202983263</v>
      </c>
      <c r="FI51" s="6">
        <v>13.988698519638069</v>
      </c>
      <c r="FJ51" s="6">
        <v>13.564159065815259</v>
      </c>
      <c r="FK51" s="6">
        <v>12.436476309651265</v>
      </c>
      <c r="FL51" s="6">
        <v>11.683583140995337</v>
      </c>
      <c r="FM51" s="6">
        <v>11.519925664350003</v>
      </c>
      <c r="FN51" s="6">
        <v>11.008753225936902</v>
      </c>
      <c r="FO51" s="6">
        <v>10.668594994882213</v>
      </c>
      <c r="FP51" s="6">
        <v>9.9410125542854466</v>
      </c>
      <c r="FQ51" s="6">
        <v>9.0686470478794146</v>
      </c>
      <c r="FR51" s="6">
        <v>8.5671505027720354</v>
      </c>
      <c r="FS51" s="6">
        <v>7.751173533594482</v>
      </c>
      <c r="FT51" s="6">
        <v>7.0995714662593414</v>
      </c>
      <c r="FU51" s="6">
        <v>7.0595805833668948</v>
      </c>
      <c r="FV51" s="6">
        <v>7.0790651912138545</v>
      </c>
      <c r="FW51" s="6">
        <v>7.1634208130271393</v>
      </c>
      <c r="FX51" s="6">
        <v>7.3424478729543647</v>
      </c>
      <c r="FY51" s="6">
        <v>7.3753832600348623</v>
      </c>
      <c r="FZ51" s="6">
        <v>7.4512382436583149</v>
      </c>
      <c r="GA51" s="6" t="s">
        <v>178</v>
      </c>
      <c r="GB51" s="6" t="s">
        <v>178</v>
      </c>
      <c r="GC51" s="6" t="s">
        <v>178</v>
      </c>
      <c r="GD51" s="6" t="s">
        <v>178</v>
      </c>
      <c r="GE51" s="6" t="s">
        <v>178</v>
      </c>
      <c r="GF51" s="6" t="s">
        <v>178</v>
      </c>
      <c r="GG51" s="6" t="s">
        <v>178</v>
      </c>
      <c r="GH51" s="6" t="s">
        <v>178</v>
      </c>
      <c r="GI51" s="6" t="s">
        <v>178</v>
      </c>
      <c r="GJ51" s="6" t="s">
        <v>178</v>
      </c>
      <c r="GK51" s="6" t="s">
        <v>178</v>
      </c>
      <c r="GL51" s="6" t="s">
        <v>178</v>
      </c>
      <c r="GM51" s="6">
        <v>10.815140740051744</v>
      </c>
      <c r="GN51" s="6">
        <v>11.515386288830481</v>
      </c>
      <c r="GO51" s="6">
        <v>11.978679391532495</v>
      </c>
      <c r="GP51" s="6">
        <v>11.637323382391003</v>
      </c>
      <c r="GQ51" s="6">
        <v>10.589134652137227</v>
      </c>
      <c r="GR51" s="6">
        <v>10.000178288077876</v>
      </c>
      <c r="GS51" s="6">
        <v>9.8834801726816188</v>
      </c>
      <c r="GT51" s="6">
        <v>9.301658088420206</v>
      </c>
      <c r="GU51" s="6">
        <v>9.0767541655075856</v>
      </c>
      <c r="GV51" s="6">
        <v>8.4709031677973865</v>
      </c>
      <c r="GW51" s="6">
        <v>7.7230021204725388</v>
      </c>
      <c r="GX51" s="6">
        <v>7.2498419242977299</v>
      </c>
      <c r="GY51" s="6">
        <v>6.6888459269796101</v>
      </c>
      <c r="GZ51" s="6">
        <v>6.2160717911861614</v>
      </c>
      <c r="HA51" s="6">
        <v>6.1930047900169063</v>
      </c>
      <c r="HB51" s="6">
        <v>6.2167658553914054</v>
      </c>
      <c r="HC51" s="6">
        <v>6.2608485719850133</v>
      </c>
      <c r="HD51" s="6">
        <v>6.3647037868630161</v>
      </c>
      <c r="HE51" s="6">
        <v>6.3546459538171955</v>
      </c>
      <c r="HF51" s="6">
        <v>6.2958227618402542</v>
      </c>
      <c r="HG51" s="6" t="s">
        <v>178</v>
      </c>
      <c r="HH51" s="6" t="s">
        <v>178</v>
      </c>
      <c r="HI51" s="6" t="s">
        <v>178</v>
      </c>
      <c r="HJ51" s="6" t="s">
        <v>178</v>
      </c>
      <c r="HK51" s="6" t="s">
        <v>178</v>
      </c>
      <c r="HL51" s="6" t="s">
        <v>178</v>
      </c>
      <c r="HM51" s="6" t="s">
        <v>178</v>
      </c>
      <c r="HN51" s="6" t="s">
        <v>178</v>
      </c>
      <c r="HO51" s="6" t="s">
        <v>178</v>
      </c>
      <c r="HP51" s="6" t="s">
        <v>178</v>
      </c>
      <c r="HQ51" s="6" t="s">
        <v>178</v>
      </c>
      <c r="HR51" s="6" t="s">
        <v>178</v>
      </c>
      <c r="HS51" s="5">
        <v>489449</v>
      </c>
      <c r="HT51" s="5">
        <v>484177</v>
      </c>
      <c r="HU51" s="5">
        <v>476488</v>
      </c>
      <c r="HV51" s="5">
        <v>469606</v>
      </c>
      <c r="HW51" s="5">
        <v>463308</v>
      </c>
      <c r="HX51" s="5">
        <v>457717</v>
      </c>
      <c r="HY51" s="5">
        <v>454211</v>
      </c>
      <c r="HZ51" s="5">
        <v>452559</v>
      </c>
      <c r="IA51" s="5">
        <v>451812</v>
      </c>
      <c r="IB51" s="5">
        <v>451466</v>
      </c>
      <c r="IC51" s="5">
        <v>450359</v>
      </c>
      <c r="ID51" s="5">
        <v>449149</v>
      </c>
      <c r="IE51" s="5">
        <v>446949</v>
      </c>
      <c r="IF51" s="5">
        <v>444276</v>
      </c>
      <c r="IG51" s="5">
        <v>439382</v>
      </c>
      <c r="IH51" s="5">
        <v>434860</v>
      </c>
      <c r="II51" s="5">
        <v>430478</v>
      </c>
      <c r="IJ51" s="5">
        <v>424554</v>
      </c>
      <c r="IK51" s="5">
        <v>417536</v>
      </c>
      <c r="IL51" s="5">
        <v>409536</v>
      </c>
      <c r="IM51" s="5">
        <v>402741</v>
      </c>
      <c r="IN51" s="5">
        <v>393173</v>
      </c>
      <c r="IO51" s="5">
        <v>388547</v>
      </c>
      <c r="IP51" s="5">
        <v>381389</v>
      </c>
      <c r="IQ51" s="5">
        <v>377302</v>
      </c>
      <c r="IR51" s="5">
        <v>372098</v>
      </c>
      <c r="IS51" s="5">
        <v>367792</v>
      </c>
      <c r="IT51" s="5">
        <v>365069</v>
      </c>
      <c r="IU51" s="5">
        <v>362878</v>
      </c>
      <c r="IV51" s="5">
        <v>359875</v>
      </c>
      <c r="IW51" s="5">
        <v>356609</v>
      </c>
      <c r="IX51" s="5">
        <v>351199</v>
      </c>
      <c r="IY51" s="5">
        <v>553970</v>
      </c>
      <c r="IZ51" s="5">
        <v>548398</v>
      </c>
      <c r="JA51" s="5">
        <v>539408</v>
      </c>
      <c r="JB51" s="5">
        <v>531630</v>
      </c>
      <c r="JC51" s="5">
        <v>524988</v>
      </c>
      <c r="JD51" s="5">
        <v>518974</v>
      </c>
      <c r="JE51" s="5">
        <v>514805</v>
      </c>
      <c r="JF51" s="5">
        <v>512820</v>
      </c>
      <c r="JG51" s="5">
        <v>512082</v>
      </c>
      <c r="JH51" s="5">
        <v>511581</v>
      </c>
      <c r="JI51" s="5">
        <v>510296</v>
      </c>
      <c r="JJ51" s="5">
        <v>509272</v>
      </c>
      <c r="JK51" s="5">
        <v>506502</v>
      </c>
      <c r="JL51" s="5">
        <v>503517</v>
      </c>
      <c r="JM51" s="5">
        <v>497877</v>
      </c>
      <c r="JN51" s="5">
        <v>492500</v>
      </c>
      <c r="JO51" s="5">
        <v>487564</v>
      </c>
      <c r="JP51" s="5">
        <v>480540</v>
      </c>
      <c r="JQ51" s="5">
        <v>472613</v>
      </c>
      <c r="JR51" s="5">
        <v>463436</v>
      </c>
      <c r="JS51" s="5">
        <v>457207</v>
      </c>
      <c r="JT51" s="5">
        <v>447898</v>
      </c>
      <c r="JU51" s="5">
        <v>443038</v>
      </c>
      <c r="JV51" s="5">
        <v>435003</v>
      </c>
      <c r="JW51" s="5">
        <v>429907</v>
      </c>
      <c r="JX51" s="5">
        <v>424262</v>
      </c>
      <c r="JY51" s="5">
        <v>419244</v>
      </c>
      <c r="JZ51" s="5">
        <v>416052</v>
      </c>
      <c r="KA51" s="5">
        <v>413426</v>
      </c>
      <c r="KB51" s="5">
        <v>409958</v>
      </c>
      <c r="KC51" s="5">
        <v>406051</v>
      </c>
      <c r="KD51" s="5">
        <v>400126</v>
      </c>
    </row>
    <row r="52" spans="1:290" x14ac:dyDescent="0.3">
      <c r="A52" s="1" t="s">
        <v>46</v>
      </c>
      <c r="B52" s="2">
        <v>4000843</v>
      </c>
      <c r="C52" s="5">
        <v>3607100</v>
      </c>
      <c r="D52" s="5">
        <v>3761199</v>
      </c>
      <c r="E52" s="5">
        <v>3382264</v>
      </c>
      <c r="F52" s="5">
        <v>3444449</v>
      </c>
      <c r="G52" s="5">
        <v>3371771</v>
      </c>
      <c r="H52" s="5">
        <v>3576410</v>
      </c>
      <c r="I52" s="5">
        <v>3570925</v>
      </c>
      <c r="J52" s="5">
        <v>3489776</v>
      </c>
      <c r="K52" s="5">
        <v>3661178</v>
      </c>
      <c r="L52" s="5">
        <v>3739794</v>
      </c>
      <c r="M52" s="5">
        <v>3444547</v>
      </c>
      <c r="N52" s="5">
        <v>3841297</v>
      </c>
      <c r="O52" s="5">
        <v>4311270</v>
      </c>
      <c r="P52" s="5">
        <v>4475472</v>
      </c>
      <c r="Q52" s="5">
        <v>4447681</v>
      </c>
      <c r="R52" s="5">
        <v>4063443</v>
      </c>
      <c r="S52" s="5">
        <v>4117094</v>
      </c>
      <c r="T52" s="5">
        <v>4074685</v>
      </c>
      <c r="U52" s="5">
        <v>3848775</v>
      </c>
      <c r="V52" s="5">
        <v>3135538</v>
      </c>
      <c r="W52" s="5">
        <v>3130351</v>
      </c>
      <c r="X52" s="5">
        <v>3168659</v>
      </c>
      <c r="Y52" s="5">
        <v>2937042</v>
      </c>
      <c r="Z52" s="5">
        <v>2897142</v>
      </c>
      <c r="AA52" s="5">
        <v>2758448</v>
      </c>
      <c r="AB52" s="5">
        <v>2639352</v>
      </c>
      <c r="AC52" s="5">
        <v>3161622</v>
      </c>
      <c r="AD52" s="5">
        <v>2834802</v>
      </c>
      <c r="AE52" s="5" t="s">
        <v>178</v>
      </c>
      <c r="AF52" s="5" t="s">
        <v>178</v>
      </c>
      <c r="AG52" s="5" t="s">
        <v>178</v>
      </c>
      <c r="AH52" s="5" t="s">
        <v>178</v>
      </c>
      <c r="AI52" s="5">
        <v>8133619</v>
      </c>
      <c r="AJ52" s="5">
        <v>8385396</v>
      </c>
      <c r="AK52" s="5">
        <v>7931919</v>
      </c>
      <c r="AL52" s="5">
        <v>8028772</v>
      </c>
      <c r="AM52" s="5">
        <v>7970618</v>
      </c>
      <c r="AN52" s="5">
        <v>8195101</v>
      </c>
      <c r="AO52" s="5">
        <v>8179781</v>
      </c>
      <c r="AP52" s="5">
        <v>8080313</v>
      </c>
      <c r="AQ52" s="5">
        <v>8194746</v>
      </c>
      <c r="AR52" s="5">
        <v>8339054</v>
      </c>
      <c r="AS52" s="5">
        <v>7868208</v>
      </c>
      <c r="AT52" s="5">
        <v>9057067</v>
      </c>
      <c r="AU52" s="5">
        <v>10432285</v>
      </c>
      <c r="AV52" s="5">
        <v>11497880</v>
      </c>
      <c r="AW52" s="5">
        <v>11269584</v>
      </c>
      <c r="AX52" s="5">
        <v>10647817</v>
      </c>
      <c r="AY52" s="5">
        <v>10614156</v>
      </c>
      <c r="AZ52" s="5">
        <v>10405224</v>
      </c>
      <c r="BA52" s="5">
        <v>9919972</v>
      </c>
      <c r="BB52" s="5">
        <v>8177192</v>
      </c>
      <c r="BC52" s="5">
        <v>8121358</v>
      </c>
      <c r="BD52" s="5">
        <v>8031344</v>
      </c>
      <c r="BE52" s="5">
        <v>7567892</v>
      </c>
      <c r="BF52" s="5">
        <v>7352567</v>
      </c>
      <c r="BG52" s="5">
        <v>7049168</v>
      </c>
      <c r="BH52" s="5">
        <v>6808032</v>
      </c>
      <c r="BI52" s="5">
        <v>8016959</v>
      </c>
      <c r="BJ52" s="5">
        <v>7449715</v>
      </c>
      <c r="BK52" s="5" t="s">
        <v>178</v>
      </c>
      <c r="BL52" s="5" t="s">
        <v>178</v>
      </c>
      <c r="BM52" s="5" t="s">
        <v>178</v>
      </c>
      <c r="BN52" s="5" t="s">
        <v>178</v>
      </c>
      <c r="BO52" s="5">
        <v>8895361</v>
      </c>
      <c r="BP52" s="5">
        <v>9004593</v>
      </c>
      <c r="BQ52" s="5">
        <v>8386821</v>
      </c>
      <c r="BR52" s="5">
        <v>8465650</v>
      </c>
      <c r="BS52" s="5">
        <v>8385574</v>
      </c>
      <c r="BT52" s="5">
        <v>8511766</v>
      </c>
      <c r="BU52" s="5">
        <v>8413828</v>
      </c>
      <c r="BV52" s="5">
        <v>8378032</v>
      </c>
      <c r="BW52" s="5">
        <v>8520415</v>
      </c>
      <c r="BX52" s="5">
        <v>8822121</v>
      </c>
      <c r="BY52" s="5">
        <v>8112391</v>
      </c>
      <c r="BZ52" s="5">
        <v>9823509</v>
      </c>
      <c r="CA52" s="5">
        <v>11724722</v>
      </c>
      <c r="CB52" s="5">
        <v>13337039</v>
      </c>
      <c r="CC52" s="5">
        <v>12426059</v>
      </c>
      <c r="CD52" s="5">
        <v>11893261</v>
      </c>
      <c r="CE52" s="5">
        <v>11757861</v>
      </c>
      <c r="CF52" s="5">
        <v>12272153</v>
      </c>
      <c r="CG52" s="5">
        <v>12193879</v>
      </c>
      <c r="CH52" s="5">
        <v>11066556</v>
      </c>
      <c r="CI52" s="5">
        <v>11149980</v>
      </c>
      <c r="CJ52" s="5">
        <v>10958375</v>
      </c>
      <c r="CK52" s="5">
        <v>9692692</v>
      </c>
      <c r="CL52" s="5">
        <v>8811320</v>
      </c>
      <c r="CM52" s="5">
        <v>7970303</v>
      </c>
      <c r="CN52" s="5">
        <v>7594109</v>
      </c>
      <c r="CO52" s="5">
        <v>8764264</v>
      </c>
      <c r="CP52" s="5">
        <v>7985078</v>
      </c>
      <c r="CQ52" s="5" t="s">
        <v>178</v>
      </c>
      <c r="CR52" s="5" t="s">
        <v>178</v>
      </c>
      <c r="CS52" s="5" t="s">
        <v>178</v>
      </c>
      <c r="CT52" s="5" t="s">
        <v>178</v>
      </c>
      <c r="CU52" s="6" t="s">
        <v>178</v>
      </c>
      <c r="CV52" s="6">
        <v>11.16250429716694</v>
      </c>
      <c r="CW52" s="6">
        <v>11.24273563506574</v>
      </c>
      <c r="CX52" s="6">
        <v>11.29890769145012</v>
      </c>
      <c r="CY52" s="6">
        <v>11.25989872977731</v>
      </c>
      <c r="CZ52" s="6">
        <v>11.4759773068524</v>
      </c>
      <c r="DA52" s="6">
        <v>10.989337496587011</v>
      </c>
      <c r="DB52" s="6">
        <v>10.807942973990301</v>
      </c>
      <c r="DC52" s="6">
        <v>10.38668428576813</v>
      </c>
      <c r="DD52" s="6">
        <v>9.8603024658577407</v>
      </c>
      <c r="DE52" s="6">
        <v>9.1705527606387705</v>
      </c>
      <c r="DF52" s="6">
        <v>9.2371404762505893</v>
      </c>
      <c r="DG52" s="6">
        <v>8.8571812946069208</v>
      </c>
      <c r="DH52" s="6">
        <v>8.4810942845804806</v>
      </c>
      <c r="DI52" s="6">
        <v>7.9821147245047399</v>
      </c>
      <c r="DJ52" s="6">
        <v>7.5123485182393299</v>
      </c>
      <c r="DK52" s="6">
        <v>7.1596356168609097</v>
      </c>
      <c r="DL52" s="6">
        <v>6.9534700228361199</v>
      </c>
      <c r="DM52" s="6">
        <v>7.0165182428175097</v>
      </c>
      <c r="DN52" s="6">
        <v>7.47549543331957</v>
      </c>
      <c r="DO52" s="6" t="s">
        <v>178</v>
      </c>
      <c r="DP52" s="6" t="s">
        <v>178</v>
      </c>
      <c r="DQ52" s="6" t="s">
        <v>178</v>
      </c>
      <c r="DR52" s="6" t="s">
        <v>178</v>
      </c>
      <c r="DS52" s="6" t="s">
        <v>178</v>
      </c>
      <c r="DT52" s="6" t="s">
        <v>178</v>
      </c>
      <c r="DU52" s="6" t="s">
        <v>178</v>
      </c>
      <c r="DV52" s="6" t="s">
        <v>178</v>
      </c>
      <c r="DW52" s="6" t="s">
        <v>178</v>
      </c>
      <c r="DX52" s="6" t="s">
        <v>178</v>
      </c>
      <c r="DY52" s="6" t="s">
        <v>178</v>
      </c>
      <c r="DZ52" s="6" t="s">
        <v>178</v>
      </c>
      <c r="EA52" s="6" t="s">
        <v>178</v>
      </c>
      <c r="EB52" s="6">
        <v>9.6024445357142305</v>
      </c>
      <c r="EC52" s="6">
        <v>9.6262077310673408</v>
      </c>
      <c r="ED52" s="6">
        <v>9.5415961494485</v>
      </c>
      <c r="EE52" s="6">
        <v>9.3468787489251106</v>
      </c>
      <c r="EF52" s="6">
        <v>9.7966455813052207</v>
      </c>
      <c r="EG52" s="6">
        <v>9.3098580512118794</v>
      </c>
      <c r="EH52" s="6">
        <v>8.9896765137687105</v>
      </c>
      <c r="EI52" s="6">
        <v>8.8416163234345504</v>
      </c>
      <c r="EJ52" s="6">
        <v>8.3420373581943394</v>
      </c>
      <c r="EK52" s="6">
        <v>7.7928163566596096</v>
      </c>
      <c r="EL52" s="6">
        <v>7.8462045163185801</v>
      </c>
      <c r="EM52" s="6">
        <v>7.3890523504678001</v>
      </c>
      <c r="EN52" s="6">
        <v>7.10577142097251</v>
      </c>
      <c r="EO52" s="6">
        <v>6.8902277138179997</v>
      </c>
      <c r="EP52" s="6">
        <v>6.4002890357985098</v>
      </c>
      <c r="EQ52" s="6">
        <v>6.0202148903784698</v>
      </c>
      <c r="ER52" s="6">
        <v>5.8145985132083604</v>
      </c>
      <c r="ES52" s="6">
        <v>5.8912363865543096</v>
      </c>
      <c r="ET52" s="6">
        <v>6.2403328673216896</v>
      </c>
      <c r="EU52" s="6" t="s">
        <v>178</v>
      </c>
      <c r="EV52" s="6" t="s">
        <v>178</v>
      </c>
      <c r="EW52" s="6" t="s">
        <v>178</v>
      </c>
      <c r="EX52" s="6" t="s">
        <v>178</v>
      </c>
      <c r="EY52" s="6" t="s">
        <v>178</v>
      </c>
      <c r="EZ52" s="6" t="s">
        <v>178</v>
      </c>
      <c r="FA52" s="6" t="s">
        <v>178</v>
      </c>
      <c r="FB52" s="6" t="s">
        <v>178</v>
      </c>
      <c r="FC52" s="6" t="s">
        <v>178</v>
      </c>
      <c r="FD52" s="6" t="s">
        <v>178</v>
      </c>
      <c r="FE52" s="6" t="s">
        <v>178</v>
      </c>
      <c r="FF52" s="6" t="s">
        <v>178</v>
      </c>
      <c r="FG52" s="6" t="s">
        <v>178</v>
      </c>
      <c r="FH52" s="6">
        <v>11.16250429716694</v>
      </c>
      <c r="FI52" s="6">
        <v>11.242735635065742</v>
      </c>
      <c r="FJ52" s="6">
        <v>11.298907691450125</v>
      </c>
      <c r="FK52" s="6">
        <v>11.259898729777319</v>
      </c>
      <c r="FL52" s="6">
        <v>11.475977306852402</v>
      </c>
      <c r="FM52" s="6">
        <v>10.989337496587019</v>
      </c>
      <c r="FN52" s="6">
        <v>10.807942973990308</v>
      </c>
      <c r="FO52" s="6">
        <v>10.386684285768133</v>
      </c>
      <c r="FP52" s="6">
        <v>9.8603024658577461</v>
      </c>
      <c r="FQ52" s="6">
        <v>9.1705527606387705</v>
      </c>
      <c r="FR52" s="6">
        <v>9.2371404762506</v>
      </c>
      <c r="FS52" s="6">
        <v>8.8571812946069244</v>
      </c>
      <c r="FT52" s="6">
        <v>8.481094284580486</v>
      </c>
      <c r="FU52" s="6">
        <v>7.982114724504747</v>
      </c>
      <c r="FV52" s="6">
        <v>7.5123485182393361</v>
      </c>
      <c r="FW52" s="6">
        <v>7.1596356168609177</v>
      </c>
      <c r="FX52" s="6">
        <v>6.9534700228361208</v>
      </c>
      <c r="FY52" s="6">
        <v>7.0165182428175203</v>
      </c>
      <c r="FZ52" s="6">
        <v>7.475495433319578</v>
      </c>
      <c r="GA52" s="6" t="s">
        <v>178</v>
      </c>
      <c r="GB52" s="6" t="s">
        <v>178</v>
      </c>
      <c r="GC52" s="6" t="s">
        <v>178</v>
      </c>
      <c r="GD52" s="6" t="s">
        <v>178</v>
      </c>
      <c r="GE52" s="6" t="s">
        <v>178</v>
      </c>
      <c r="GF52" s="6" t="s">
        <v>178</v>
      </c>
      <c r="GG52" s="6" t="s">
        <v>178</v>
      </c>
      <c r="GH52" s="6" t="s">
        <v>178</v>
      </c>
      <c r="GI52" s="6" t="s">
        <v>178</v>
      </c>
      <c r="GJ52" s="6" t="s">
        <v>178</v>
      </c>
      <c r="GK52" s="6" t="s">
        <v>178</v>
      </c>
      <c r="GL52" s="6" t="s">
        <v>178</v>
      </c>
      <c r="GM52" s="6" t="s">
        <v>178</v>
      </c>
      <c r="GN52" s="6">
        <v>9.6024445357142341</v>
      </c>
      <c r="GO52" s="6">
        <v>9.6262077310673497</v>
      </c>
      <c r="GP52" s="6">
        <v>9.5415961494485089</v>
      </c>
      <c r="GQ52" s="6">
        <v>9.3468787489251142</v>
      </c>
      <c r="GR52" s="6">
        <v>9.7966455813052207</v>
      </c>
      <c r="GS52" s="6">
        <v>9.3098580512118847</v>
      </c>
      <c r="GT52" s="6">
        <v>8.9896765137687122</v>
      </c>
      <c r="GU52" s="6">
        <v>8.8416163234345522</v>
      </c>
      <c r="GV52" s="6">
        <v>8.3420373581943466</v>
      </c>
      <c r="GW52" s="6">
        <v>7.7928163566596105</v>
      </c>
      <c r="GX52" s="6">
        <v>7.8462045163185827</v>
      </c>
      <c r="GY52" s="6">
        <v>7.3890523504678027</v>
      </c>
      <c r="GZ52" s="6">
        <v>7.1057714209725118</v>
      </c>
      <c r="HA52" s="6">
        <v>6.8902277138180077</v>
      </c>
      <c r="HB52" s="6">
        <v>6.4002890357985152</v>
      </c>
      <c r="HC52" s="6">
        <v>6.0202148903784716</v>
      </c>
      <c r="HD52" s="6">
        <v>5.8145985132083657</v>
      </c>
      <c r="HE52" s="6">
        <v>5.8912363865543167</v>
      </c>
      <c r="HF52" s="6">
        <v>6.2403328673216922</v>
      </c>
      <c r="HG52" s="6" t="s">
        <v>178</v>
      </c>
      <c r="HH52" s="6" t="s">
        <v>178</v>
      </c>
      <c r="HI52" s="6" t="s">
        <v>178</v>
      </c>
      <c r="HJ52" s="6" t="s">
        <v>178</v>
      </c>
      <c r="HK52" s="6" t="s">
        <v>178</v>
      </c>
      <c r="HL52" s="6" t="s">
        <v>178</v>
      </c>
      <c r="HM52" s="6" t="s">
        <v>178</v>
      </c>
      <c r="HN52" s="6" t="s">
        <v>178</v>
      </c>
      <c r="HO52" s="6" t="s">
        <v>178</v>
      </c>
      <c r="HP52" s="6" t="s">
        <v>178</v>
      </c>
      <c r="HQ52" s="6" t="s">
        <v>178</v>
      </c>
      <c r="HR52" s="6" t="s">
        <v>178</v>
      </c>
      <c r="HS52" s="5">
        <v>288713</v>
      </c>
      <c r="HT52" s="5">
        <v>286741</v>
      </c>
      <c r="HU52" s="5">
        <v>283563</v>
      </c>
      <c r="HV52" s="5">
        <v>280950</v>
      </c>
      <c r="HW52" s="5">
        <v>278741</v>
      </c>
      <c r="HX52" s="5">
        <v>277230</v>
      </c>
      <c r="HY52" s="5">
        <v>275861</v>
      </c>
      <c r="HZ52" s="5">
        <v>274500</v>
      </c>
      <c r="IA52" s="5">
        <v>273918</v>
      </c>
      <c r="IB52" s="5">
        <v>273781</v>
      </c>
      <c r="IC52" s="5">
        <v>273393</v>
      </c>
      <c r="ID52" s="5">
        <v>353274</v>
      </c>
      <c r="IE52" s="5">
        <v>402249</v>
      </c>
      <c r="IF52" s="5">
        <v>397396</v>
      </c>
      <c r="IG52" s="5">
        <v>390912</v>
      </c>
      <c r="IH52" s="5">
        <v>384106</v>
      </c>
      <c r="II52" s="5">
        <v>378464</v>
      </c>
      <c r="IJ52" s="5">
        <v>372400</v>
      </c>
      <c r="IK52" s="5">
        <v>366393</v>
      </c>
      <c r="IL52" s="5">
        <v>307223</v>
      </c>
      <c r="IM52" s="5">
        <v>320754</v>
      </c>
      <c r="IN52" s="5">
        <v>316718</v>
      </c>
      <c r="IO52" s="5">
        <v>312751</v>
      </c>
      <c r="IP52" s="5">
        <v>304872</v>
      </c>
      <c r="IQ52" s="5">
        <v>300485</v>
      </c>
      <c r="IR52" s="5">
        <v>294993</v>
      </c>
      <c r="IS52" s="5">
        <v>343569</v>
      </c>
      <c r="IT52" s="5">
        <v>339145</v>
      </c>
      <c r="IU52" s="5" t="s">
        <v>178</v>
      </c>
      <c r="IV52" s="5" t="s">
        <v>178</v>
      </c>
      <c r="IW52" s="5" t="s">
        <v>178</v>
      </c>
      <c r="IX52" s="5" t="s">
        <v>178</v>
      </c>
      <c r="IY52" s="5">
        <v>328464</v>
      </c>
      <c r="IZ52" s="5">
        <v>326627</v>
      </c>
      <c r="JA52" s="5">
        <v>323470</v>
      </c>
      <c r="JB52" s="5">
        <v>320536</v>
      </c>
      <c r="JC52" s="5">
        <v>318151</v>
      </c>
      <c r="JD52" s="5">
        <v>316583</v>
      </c>
      <c r="JE52" s="5">
        <v>314907</v>
      </c>
      <c r="JF52" s="5">
        <v>313345</v>
      </c>
      <c r="JG52" s="5">
        <v>312684</v>
      </c>
      <c r="JH52" s="5">
        <v>312464</v>
      </c>
      <c r="JI52" s="5">
        <v>312010</v>
      </c>
      <c r="JJ52" s="5">
        <v>403879</v>
      </c>
      <c r="JK52" s="5">
        <v>469707</v>
      </c>
      <c r="JL52" s="5">
        <v>464588</v>
      </c>
      <c r="JM52" s="5">
        <v>457368</v>
      </c>
      <c r="JN52" s="5">
        <v>449878</v>
      </c>
      <c r="JO52" s="5">
        <v>442903</v>
      </c>
      <c r="JP52" s="5">
        <v>435749</v>
      </c>
      <c r="JQ52" s="5">
        <v>428061</v>
      </c>
      <c r="JR52" s="5">
        <v>360992</v>
      </c>
      <c r="JS52" s="5">
        <v>374683</v>
      </c>
      <c r="JT52" s="5">
        <v>370468</v>
      </c>
      <c r="JU52" s="5">
        <v>365674</v>
      </c>
      <c r="JV52" s="5">
        <v>355569</v>
      </c>
      <c r="JW52" s="5">
        <v>351137</v>
      </c>
      <c r="JX52" s="5">
        <v>344838</v>
      </c>
      <c r="JY52" s="5">
        <v>399342</v>
      </c>
      <c r="JZ52" s="5">
        <v>394326</v>
      </c>
      <c r="KA52" s="5" t="s">
        <v>178</v>
      </c>
      <c r="KB52" s="5" t="s">
        <v>178</v>
      </c>
      <c r="KC52" s="5" t="s">
        <v>178</v>
      </c>
      <c r="KD52" s="5" t="s">
        <v>178</v>
      </c>
    </row>
    <row r="53" spans="1:290" x14ac:dyDescent="0.3">
      <c r="A53" s="1" t="s">
        <v>47</v>
      </c>
      <c r="B53" s="2">
        <v>4060026</v>
      </c>
      <c r="C53" s="5">
        <v>164023</v>
      </c>
      <c r="D53" s="5">
        <v>174450</v>
      </c>
      <c r="E53" s="5">
        <v>165548</v>
      </c>
      <c r="F53" s="5">
        <v>164086</v>
      </c>
      <c r="G53" s="5">
        <v>171254</v>
      </c>
      <c r="H53" s="5">
        <v>172848</v>
      </c>
      <c r="I53" s="5">
        <v>178742</v>
      </c>
      <c r="J53" s="5">
        <v>171893</v>
      </c>
      <c r="K53" s="5">
        <v>181070</v>
      </c>
      <c r="L53" s="5">
        <v>175098</v>
      </c>
      <c r="M53" s="5">
        <v>163058</v>
      </c>
      <c r="N53" s="5">
        <v>163968</v>
      </c>
      <c r="O53" s="5">
        <v>170377</v>
      </c>
      <c r="P53" s="5">
        <v>171027</v>
      </c>
      <c r="Q53" s="5">
        <v>172478</v>
      </c>
      <c r="R53" s="5">
        <v>177413</v>
      </c>
      <c r="S53" s="5">
        <v>168163</v>
      </c>
      <c r="T53" s="5">
        <v>161046</v>
      </c>
      <c r="U53" s="5">
        <v>162840</v>
      </c>
      <c r="V53" s="5">
        <v>149491</v>
      </c>
      <c r="W53" s="5">
        <v>147171</v>
      </c>
      <c r="X53" s="5">
        <v>138955</v>
      </c>
      <c r="Y53" s="5">
        <v>135132</v>
      </c>
      <c r="Z53" s="5">
        <v>135909</v>
      </c>
      <c r="AA53" s="5">
        <v>130436</v>
      </c>
      <c r="AB53" s="5">
        <v>130637</v>
      </c>
      <c r="AC53" s="5" t="s">
        <v>178</v>
      </c>
      <c r="AD53" s="5" t="s">
        <v>178</v>
      </c>
      <c r="AE53" s="5" t="s">
        <v>178</v>
      </c>
      <c r="AF53" s="5" t="s">
        <v>178</v>
      </c>
      <c r="AG53" s="5" t="s">
        <v>178</v>
      </c>
      <c r="AH53" s="5" t="s">
        <v>178</v>
      </c>
      <c r="AI53" s="5">
        <v>432835</v>
      </c>
      <c r="AJ53" s="5">
        <v>451320</v>
      </c>
      <c r="AK53" s="5">
        <v>438488</v>
      </c>
      <c r="AL53" s="5">
        <v>433432</v>
      </c>
      <c r="AM53" s="5">
        <v>453208</v>
      </c>
      <c r="AN53" s="5">
        <v>447419</v>
      </c>
      <c r="AO53" s="5">
        <v>448103</v>
      </c>
      <c r="AP53" s="5">
        <v>432806</v>
      </c>
      <c r="AQ53" s="5">
        <v>473243</v>
      </c>
      <c r="AR53" s="5">
        <v>467966</v>
      </c>
      <c r="AS53" s="5">
        <v>442400</v>
      </c>
      <c r="AT53" s="5">
        <v>463505</v>
      </c>
      <c r="AU53" s="5">
        <v>484773</v>
      </c>
      <c r="AV53" s="5">
        <v>510957</v>
      </c>
      <c r="AW53" s="5">
        <v>513866</v>
      </c>
      <c r="AX53" s="5">
        <v>549168</v>
      </c>
      <c r="AY53" s="5">
        <v>515669</v>
      </c>
      <c r="AZ53" s="5">
        <v>493105</v>
      </c>
      <c r="BA53" s="5">
        <v>459698</v>
      </c>
      <c r="BB53" s="5">
        <v>472346</v>
      </c>
      <c r="BC53" s="5">
        <v>502612</v>
      </c>
      <c r="BD53" s="5">
        <v>483748</v>
      </c>
      <c r="BE53" s="5">
        <v>457737</v>
      </c>
      <c r="BF53" s="5">
        <v>520517</v>
      </c>
      <c r="BG53" s="5">
        <v>427181</v>
      </c>
      <c r="BH53" s="5">
        <v>417211</v>
      </c>
      <c r="BI53" s="5" t="s">
        <v>178</v>
      </c>
      <c r="BJ53" s="5" t="s">
        <v>178</v>
      </c>
      <c r="BK53" s="5" t="s">
        <v>178</v>
      </c>
      <c r="BL53" s="5" t="s">
        <v>178</v>
      </c>
      <c r="BM53" s="5" t="s">
        <v>178</v>
      </c>
      <c r="BN53" s="5" t="s">
        <v>178</v>
      </c>
      <c r="BO53" s="5">
        <v>468468</v>
      </c>
      <c r="BP53" s="5">
        <v>477647</v>
      </c>
      <c r="BQ53" s="5">
        <v>455496</v>
      </c>
      <c r="BR53" s="5">
        <v>444498</v>
      </c>
      <c r="BS53" s="5">
        <v>460811</v>
      </c>
      <c r="BT53" s="5">
        <v>533929</v>
      </c>
      <c r="BU53" s="5">
        <v>505418</v>
      </c>
      <c r="BV53" s="5">
        <v>432913</v>
      </c>
      <c r="BW53" s="5">
        <v>473350</v>
      </c>
      <c r="BX53" s="5">
        <v>605631</v>
      </c>
      <c r="BY53" s="5">
        <v>564873</v>
      </c>
      <c r="BZ53" s="5">
        <v>591955</v>
      </c>
      <c r="CA53" s="5">
        <v>613541</v>
      </c>
      <c r="CB53" s="5">
        <v>640738</v>
      </c>
      <c r="CC53" s="5">
        <v>625394</v>
      </c>
      <c r="CD53" s="5">
        <v>671527</v>
      </c>
      <c r="CE53" s="5">
        <v>644683</v>
      </c>
      <c r="CF53" s="5">
        <v>623951</v>
      </c>
      <c r="CG53" s="5">
        <v>591807</v>
      </c>
      <c r="CH53" s="5">
        <v>619104</v>
      </c>
      <c r="CI53" s="5">
        <v>622243</v>
      </c>
      <c r="CJ53" s="5">
        <v>483748</v>
      </c>
      <c r="CK53" s="5">
        <v>482901</v>
      </c>
      <c r="CL53" s="5">
        <v>539479</v>
      </c>
      <c r="CM53" s="5">
        <v>470567</v>
      </c>
      <c r="CN53" s="5">
        <v>425556</v>
      </c>
      <c r="CO53" s="5" t="s">
        <v>178</v>
      </c>
      <c r="CP53" s="5" t="s">
        <v>178</v>
      </c>
      <c r="CQ53" s="5" t="s">
        <v>178</v>
      </c>
      <c r="CR53" s="5" t="s">
        <v>178</v>
      </c>
      <c r="CS53" s="5" t="s">
        <v>178</v>
      </c>
      <c r="CT53" s="5" t="s">
        <v>178</v>
      </c>
      <c r="CU53" s="6">
        <v>25.009566653911119</v>
      </c>
      <c r="CV53" s="6">
        <v>24.759893984996179</v>
      </c>
      <c r="CW53" s="6">
        <v>22.931492595551749</v>
      </c>
      <c r="CX53" s="6">
        <v>22.082777272044328</v>
      </c>
      <c r="CY53" s="6">
        <v>24.041605458939479</v>
      </c>
      <c r="CZ53" s="6">
        <v>21.289688319254289</v>
      </c>
      <c r="DA53" s="6">
        <v>18.965766740699259</v>
      </c>
      <c r="DB53" s="6">
        <v>18.197457307095199</v>
      </c>
      <c r="DC53" s="6">
        <v>18.374992219021799</v>
      </c>
      <c r="DD53" s="6">
        <v>18.63831686397473</v>
      </c>
      <c r="DE53" s="6">
        <v>19.65284724537808</v>
      </c>
      <c r="DF53" s="6">
        <v>20.41648184335774</v>
      </c>
      <c r="DG53" s="6">
        <v>18.383634951232839</v>
      </c>
      <c r="DH53" s="6">
        <v>18.876803164262441</v>
      </c>
      <c r="DI53" s="6">
        <v>15.613006456233</v>
      </c>
      <c r="DJ53" s="6">
        <v>14.599252919203501</v>
      </c>
      <c r="DK53" s="6">
        <v>13.116872437651971</v>
      </c>
      <c r="DL53" s="6">
        <v>12.095301963414171</v>
      </c>
      <c r="DM53" s="6">
        <v>15.62950177150792</v>
      </c>
      <c r="DN53" s="6">
        <v>12.18334214099845</v>
      </c>
      <c r="DO53" s="6" t="s">
        <v>178</v>
      </c>
      <c r="DP53" s="6" t="s">
        <v>178</v>
      </c>
      <c r="DQ53" s="6" t="s">
        <v>178</v>
      </c>
      <c r="DR53" s="6" t="s">
        <v>178</v>
      </c>
      <c r="DS53" s="6" t="s">
        <v>178</v>
      </c>
      <c r="DT53" s="6" t="s">
        <v>178</v>
      </c>
      <c r="DU53" s="6" t="s">
        <v>178</v>
      </c>
      <c r="DV53" s="6" t="s">
        <v>178</v>
      </c>
      <c r="DW53" s="6" t="s">
        <v>178</v>
      </c>
      <c r="DX53" s="6" t="s">
        <v>178</v>
      </c>
      <c r="DY53" s="6" t="s">
        <v>178</v>
      </c>
      <c r="DZ53" s="6" t="s">
        <v>178</v>
      </c>
      <c r="EA53" s="6">
        <v>23.40010132588629</v>
      </c>
      <c r="EB53" s="6">
        <v>23.247064734345741</v>
      </c>
      <c r="EC53" s="6">
        <v>21.535655037739421</v>
      </c>
      <c r="ED53" s="6">
        <v>20.809487529308921</v>
      </c>
      <c r="EE53" s="6">
        <v>22.767564934570711</v>
      </c>
      <c r="EF53" s="6">
        <v>20.804978178859379</v>
      </c>
      <c r="EG53" s="6">
        <v>19.013452125224489</v>
      </c>
      <c r="EH53" s="6">
        <v>18.283559817751328</v>
      </c>
      <c r="EI53" s="6">
        <v>18.521913724217651</v>
      </c>
      <c r="EJ53" s="6">
        <v>18.810142049793789</v>
      </c>
      <c r="EK53" s="6">
        <v>19.621196087463531</v>
      </c>
      <c r="EL53" s="6">
        <v>20.346626336177788</v>
      </c>
      <c r="EM53" s="6">
        <v>18.226909754931079</v>
      </c>
      <c r="EN53" s="6">
        <v>18.85362838030624</v>
      </c>
      <c r="EO53" s="6">
        <v>15.148280879823931</v>
      </c>
      <c r="EP53" s="6">
        <v>13.841385054395261</v>
      </c>
      <c r="EQ53" s="6">
        <v>12.80388128196283</v>
      </c>
      <c r="ER53" s="6">
        <v>9.7841230569554103</v>
      </c>
      <c r="ES53" s="6">
        <v>14.15495634921527</v>
      </c>
      <c r="ET53" s="6">
        <v>10.867880748434411</v>
      </c>
      <c r="EU53" s="6" t="s">
        <v>178</v>
      </c>
      <c r="EV53" s="6" t="s">
        <v>178</v>
      </c>
      <c r="EW53" s="6" t="s">
        <v>178</v>
      </c>
      <c r="EX53" s="6" t="s">
        <v>178</v>
      </c>
      <c r="EY53" s="6" t="s">
        <v>178</v>
      </c>
      <c r="EZ53" s="6" t="s">
        <v>178</v>
      </c>
      <c r="FA53" s="6" t="s">
        <v>178</v>
      </c>
      <c r="FB53" s="6" t="s">
        <v>178</v>
      </c>
      <c r="FC53" s="6" t="s">
        <v>178</v>
      </c>
      <c r="FD53" s="6" t="s">
        <v>178</v>
      </c>
      <c r="FE53" s="6" t="s">
        <v>178</v>
      </c>
      <c r="FF53" s="6" t="s">
        <v>178</v>
      </c>
      <c r="FG53" s="6" t="s">
        <v>178</v>
      </c>
      <c r="FH53" s="6">
        <v>20.473228679555927</v>
      </c>
      <c r="FI53" s="6">
        <v>19.478305501072352</v>
      </c>
      <c r="FJ53" s="6">
        <v>18.964230454173112</v>
      </c>
      <c r="FK53" s="6">
        <v>20.746055693952258</v>
      </c>
      <c r="FL53" s="6">
        <v>19.38771438831288</v>
      </c>
      <c r="FM53" s="6">
        <v>18.181664582840536</v>
      </c>
      <c r="FN53" s="6">
        <v>16.945787440995566</v>
      </c>
      <c r="FO53" s="6">
        <v>18.369539404493999</v>
      </c>
      <c r="FP53" s="6">
        <v>18.6313851922989</v>
      </c>
      <c r="FQ53" s="6">
        <v>19.4422763932502</v>
      </c>
      <c r="FR53" s="6">
        <v>20.210366374360273</v>
      </c>
      <c r="FS53" s="6">
        <v>18.383571099861943</v>
      </c>
      <c r="FT53" s="6">
        <v>18.873234522819647</v>
      </c>
      <c r="FU53" s="6">
        <v>15.610929328523085</v>
      </c>
      <c r="FV53" s="6">
        <v>14.599252919203508</v>
      </c>
      <c r="FW53" s="6">
        <v>13.116872437651979</v>
      </c>
      <c r="FX53" s="6">
        <v>12.09530196341418</v>
      </c>
      <c r="FY53" s="6">
        <v>15.629501771507924</v>
      </c>
      <c r="FZ53" s="6">
        <v>12.183342140998455</v>
      </c>
      <c r="GA53" s="6" t="s">
        <v>178</v>
      </c>
      <c r="GB53" s="6" t="s">
        <v>178</v>
      </c>
      <c r="GC53" s="6" t="s">
        <v>178</v>
      </c>
      <c r="GD53" s="6" t="s">
        <v>178</v>
      </c>
      <c r="GE53" s="6" t="s">
        <v>178</v>
      </c>
      <c r="GF53" s="6" t="s">
        <v>178</v>
      </c>
      <c r="GG53" s="6" t="s">
        <v>178</v>
      </c>
      <c r="GH53" s="6" t="s">
        <v>178</v>
      </c>
      <c r="GI53" s="6" t="s">
        <v>178</v>
      </c>
      <c r="GJ53" s="6" t="s">
        <v>178</v>
      </c>
      <c r="GK53" s="6" t="s">
        <v>178</v>
      </c>
      <c r="GL53" s="6" t="s">
        <v>178</v>
      </c>
      <c r="GM53" s="6">
        <v>23.400101325886293</v>
      </c>
      <c r="GN53" s="6">
        <v>13.634429477547439</v>
      </c>
      <c r="GO53" s="6">
        <v>12.910819687191383</v>
      </c>
      <c r="GP53" s="6">
        <v>12.36170276215972</v>
      </c>
      <c r="GQ53" s="6">
        <v>13.573252279635259</v>
      </c>
      <c r="GR53" s="6">
        <v>14.569309578215538</v>
      </c>
      <c r="GS53" s="6">
        <v>13.881287156742474</v>
      </c>
      <c r="GT53" s="6">
        <v>12.930503571290595</v>
      </c>
      <c r="GU53" s="6">
        <v>13.669074051324493</v>
      </c>
      <c r="GV53" s="6">
        <v>13.478453525932617</v>
      </c>
      <c r="GW53" s="6">
        <v>13.697899163480141</v>
      </c>
      <c r="GX53" s="6">
        <v>13.780679261637035</v>
      </c>
      <c r="GY53" s="6">
        <v>12.539870554610026</v>
      </c>
      <c r="GZ53" s="6">
        <v>12.659250234520663</v>
      </c>
      <c r="HA53" s="6">
        <v>11.060697721314781</v>
      </c>
      <c r="HB53" s="6">
        <v>10.565356932601553</v>
      </c>
      <c r="HC53" s="6">
        <v>10.85027794959249</v>
      </c>
      <c r="HD53" s="6">
        <v>9.7841230569554156</v>
      </c>
      <c r="HE53" s="6">
        <v>14.154956349215276</v>
      </c>
      <c r="HF53" s="6">
        <v>10.867880748434411</v>
      </c>
      <c r="HG53" s="6" t="s">
        <v>178</v>
      </c>
      <c r="HH53" s="6" t="s">
        <v>178</v>
      </c>
      <c r="HI53" s="6" t="s">
        <v>178</v>
      </c>
      <c r="HJ53" s="6" t="s">
        <v>178</v>
      </c>
      <c r="HK53" s="6" t="s">
        <v>178</v>
      </c>
      <c r="HL53" s="6" t="s">
        <v>178</v>
      </c>
      <c r="HM53" s="6" t="s">
        <v>178</v>
      </c>
      <c r="HN53" s="6" t="s">
        <v>178</v>
      </c>
      <c r="HO53" s="6" t="s">
        <v>178</v>
      </c>
      <c r="HP53" s="6" t="s">
        <v>178</v>
      </c>
      <c r="HQ53" s="6" t="s">
        <v>178</v>
      </c>
      <c r="HR53" s="6" t="s">
        <v>178</v>
      </c>
      <c r="HS53" s="5">
        <v>25614</v>
      </c>
      <c r="HT53" s="5">
        <v>25532</v>
      </c>
      <c r="HU53" s="5">
        <v>25300</v>
      </c>
      <c r="HV53" s="5">
        <v>25075</v>
      </c>
      <c r="HW53" s="5">
        <v>24939</v>
      </c>
      <c r="HX53" s="5">
        <v>24830</v>
      </c>
      <c r="HY53" s="5">
        <v>24786</v>
      </c>
      <c r="HZ53" s="5">
        <v>24622</v>
      </c>
      <c r="IA53" s="5">
        <v>24575</v>
      </c>
      <c r="IB53" s="5">
        <v>24463</v>
      </c>
      <c r="IC53" s="5">
        <v>24293</v>
      </c>
      <c r="ID53" s="5">
        <v>24288</v>
      </c>
      <c r="IE53" s="5">
        <v>24290</v>
      </c>
      <c r="IF53" s="5">
        <v>24200</v>
      </c>
      <c r="IG53" s="5">
        <v>23954</v>
      </c>
      <c r="IH53" s="5">
        <v>23750</v>
      </c>
      <c r="II53" s="5">
        <v>23588</v>
      </c>
      <c r="IJ53" s="5">
        <v>23380</v>
      </c>
      <c r="IK53" s="5">
        <v>23148</v>
      </c>
      <c r="IL53" s="5">
        <v>23014</v>
      </c>
      <c r="IM53" s="5">
        <v>22950</v>
      </c>
      <c r="IN53" s="5">
        <v>25201</v>
      </c>
      <c r="IO53" s="5">
        <v>22794</v>
      </c>
      <c r="IP53" s="5">
        <v>22584</v>
      </c>
      <c r="IQ53" s="5">
        <v>22444</v>
      </c>
      <c r="IR53" s="5">
        <v>22557</v>
      </c>
      <c r="IS53" s="5" t="s">
        <v>178</v>
      </c>
      <c r="IT53" s="5" t="s">
        <v>178</v>
      </c>
      <c r="IU53" s="5" t="s">
        <v>178</v>
      </c>
      <c r="IV53" s="5" t="s">
        <v>178</v>
      </c>
      <c r="IW53" s="5" t="s">
        <v>178</v>
      </c>
      <c r="IX53" s="5" t="s">
        <v>178</v>
      </c>
      <c r="IY53" s="5">
        <v>30020</v>
      </c>
      <c r="IZ53" s="5">
        <v>29900</v>
      </c>
      <c r="JA53" s="5">
        <v>29630</v>
      </c>
      <c r="JB53" s="5">
        <v>29382</v>
      </c>
      <c r="JC53" s="5">
        <v>29214</v>
      </c>
      <c r="JD53" s="5">
        <v>29098</v>
      </c>
      <c r="JE53" s="5">
        <v>29060</v>
      </c>
      <c r="JF53" s="5">
        <v>28880</v>
      </c>
      <c r="JG53" s="5">
        <v>28851</v>
      </c>
      <c r="JH53" s="5">
        <v>28728</v>
      </c>
      <c r="JI53" s="5">
        <v>28472</v>
      </c>
      <c r="JJ53" s="5">
        <v>28390</v>
      </c>
      <c r="JK53" s="5">
        <v>28370</v>
      </c>
      <c r="JL53" s="5">
        <v>28246</v>
      </c>
      <c r="JM53" s="5">
        <v>27973</v>
      </c>
      <c r="JN53" s="5">
        <v>27713</v>
      </c>
      <c r="JO53" s="5">
        <v>27447</v>
      </c>
      <c r="JP53" s="5">
        <v>26479</v>
      </c>
      <c r="JQ53" s="5">
        <v>26195</v>
      </c>
      <c r="JR53" s="5">
        <v>26022</v>
      </c>
      <c r="JS53" s="5">
        <v>25878</v>
      </c>
      <c r="JT53" s="5">
        <v>28936</v>
      </c>
      <c r="JU53" s="5">
        <v>26219</v>
      </c>
      <c r="JV53" s="5">
        <v>25456</v>
      </c>
      <c r="JW53" s="5">
        <v>25251</v>
      </c>
      <c r="JX53" s="5">
        <v>26465</v>
      </c>
      <c r="JY53" s="5" t="s">
        <v>178</v>
      </c>
      <c r="JZ53" s="5" t="s">
        <v>178</v>
      </c>
      <c r="KA53" s="5" t="s">
        <v>178</v>
      </c>
      <c r="KB53" s="5" t="s">
        <v>178</v>
      </c>
      <c r="KC53" s="5" t="s">
        <v>178</v>
      </c>
      <c r="KD53" s="5" t="s">
        <v>178</v>
      </c>
    </row>
    <row r="54" spans="1:290" x14ac:dyDescent="0.3">
      <c r="A54" s="1" t="s">
        <v>48</v>
      </c>
      <c r="B54" s="2">
        <v>4056997</v>
      </c>
      <c r="C54" s="5">
        <v>60324800</v>
      </c>
      <c r="D54" s="5">
        <v>59096276</v>
      </c>
      <c r="E54" s="5">
        <v>58188257</v>
      </c>
      <c r="F54" s="5">
        <v>58687422</v>
      </c>
      <c r="G54" s="5">
        <v>58846342</v>
      </c>
      <c r="H54" s="5">
        <v>55202423</v>
      </c>
      <c r="I54" s="5">
        <v>53930014</v>
      </c>
      <c r="J54" s="5">
        <v>53434190</v>
      </c>
      <c r="K54" s="5">
        <v>54642499</v>
      </c>
      <c r="L54" s="5">
        <v>56342503</v>
      </c>
      <c r="M54" s="5">
        <v>53949528</v>
      </c>
      <c r="N54" s="5">
        <v>53228815</v>
      </c>
      <c r="O54" s="5">
        <v>55138456</v>
      </c>
      <c r="P54" s="5">
        <v>54570485</v>
      </c>
      <c r="Q54" s="5">
        <v>54348188</v>
      </c>
      <c r="R54" s="5">
        <v>52502422</v>
      </c>
      <c r="S54" s="5">
        <v>53484924</v>
      </c>
      <c r="T54" s="5">
        <v>50864926</v>
      </c>
      <c r="U54" s="5">
        <v>47587522</v>
      </c>
      <c r="V54" s="5">
        <v>46319806</v>
      </c>
      <c r="W54" s="5">
        <v>44187226</v>
      </c>
      <c r="X54" s="5">
        <v>45482192</v>
      </c>
      <c r="Y54" s="5">
        <v>41849070</v>
      </c>
      <c r="Z54" s="5">
        <v>41301530</v>
      </c>
      <c r="AA54" s="5">
        <v>40555523</v>
      </c>
      <c r="AB54" s="5">
        <v>38715907</v>
      </c>
      <c r="AC54" s="5">
        <v>36359902</v>
      </c>
      <c r="AD54" s="5">
        <v>34198302</v>
      </c>
      <c r="AE54" s="5">
        <v>34597477</v>
      </c>
      <c r="AF54" s="5">
        <v>33488126</v>
      </c>
      <c r="AG54" s="5">
        <v>32308033</v>
      </c>
      <c r="AH54" s="5">
        <v>30083049</v>
      </c>
      <c r="AI54" s="5">
        <v>111929428</v>
      </c>
      <c r="AJ54" s="5">
        <v>110053141</v>
      </c>
      <c r="AK54" s="5">
        <v>108870964</v>
      </c>
      <c r="AL54" s="5">
        <v>109662646</v>
      </c>
      <c r="AM54" s="5">
        <v>109820397</v>
      </c>
      <c r="AN54" s="5">
        <v>104389052</v>
      </c>
      <c r="AO54" s="5">
        <v>102783857</v>
      </c>
      <c r="AP54" s="5">
        <v>102225548</v>
      </c>
      <c r="AQ54" s="5">
        <v>103327442</v>
      </c>
      <c r="AR54" s="5">
        <v>104556506</v>
      </c>
      <c r="AS54" s="5">
        <v>102754569</v>
      </c>
      <c r="AT54" s="5">
        <v>102918807</v>
      </c>
      <c r="AU54" s="5">
        <v>105414902</v>
      </c>
      <c r="AV54" s="5">
        <v>103658566</v>
      </c>
      <c r="AW54" s="5">
        <v>102296438</v>
      </c>
      <c r="AX54" s="5">
        <v>99094872</v>
      </c>
      <c r="AY54" s="5">
        <v>99495659</v>
      </c>
      <c r="AZ54" s="5">
        <v>95522890</v>
      </c>
      <c r="BA54" s="5">
        <v>90211730</v>
      </c>
      <c r="BB54" s="5">
        <v>87959342</v>
      </c>
      <c r="BC54" s="5">
        <v>84601566</v>
      </c>
      <c r="BD54" s="5">
        <v>85130914</v>
      </c>
      <c r="BE54" s="5">
        <v>79853936</v>
      </c>
      <c r="BF54" s="5">
        <v>77333226</v>
      </c>
      <c r="BG54" s="5">
        <v>76246931</v>
      </c>
      <c r="BH54" s="5">
        <v>73607621</v>
      </c>
      <c r="BI54" s="5">
        <v>69830824</v>
      </c>
      <c r="BJ54" s="5">
        <v>66380636</v>
      </c>
      <c r="BK54" s="5">
        <v>67078332</v>
      </c>
      <c r="BL54" s="5">
        <v>65222865</v>
      </c>
      <c r="BM54" s="5">
        <v>63291727</v>
      </c>
      <c r="BN54" s="5">
        <v>59162839</v>
      </c>
      <c r="BO54" s="5">
        <v>122399619</v>
      </c>
      <c r="BP54" s="5">
        <v>119910217</v>
      </c>
      <c r="BQ54" s="5">
        <v>117873183</v>
      </c>
      <c r="BR54" s="5">
        <v>119279691</v>
      </c>
      <c r="BS54" s="5">
        <v>119405262</v>
      </c>
      <c r="BT54" s="5">
        <v>112929729</v>
      </c>
      <c r="BU54" s="5">
        <v>107373794</v>
      </c>
      <c r="BV54" s="5">
        <v>105200930</v>
      </c>
      <c r="BW54" s="5">
        <v>106443344</v>
      </c>
      <c r="BX54" s="5">
        <v>107434726</v>
      </c>
      <c r="BY54" s="5">
        <v>105399834</v>
      </c>
      <c r="BZ54" s="5">
        <v>105576696</v>
      </c>
      <c r="CA54" s="5">
        <v>108820858</v>
      </c>
      <c r="CB54" s="5">
        <v>107528567</v>
      </c>
      <c r="CC54" s="5">
        <v>105956091</v>
      </c>
      <c r="CD54" s="5">
        <v>103576742</v>
      </c>
      <c r="CE54" s="5">
        <v>103358607</v>
      </c>
      <c r="CF54" s="5">
        <v>98550792</v>
      </c>
      <c r="CG54" s="5">
        <v>93195105</v>
      </c>
      <c r="CH54" s="5">
        <v>91799280</v>
      </c>
      <c r="CI54" s="5">
        <v>88230934</v>
      </c>
      <c r="CJ54" s="5">
        <v>89352228</v>
      </c>
      <c r="CK54" s="5">
        <v>82818514</v>
      </c>
      <c r="CL54" s="5">
        <v>80797369</v>
      </c>
      <c r="CM54" s="5">
        <v>78924011</v>
      </c>
      <c r="CN54" s="5">
        <v>76900969</v>
      </c>
      <c r="CO54" s="5">
        <v>72640055</v>
      </c>
      <c r="CP54" s="5">
        <v>68725802</v>
      </c>
      <c r="CQ54" s="5">
        <v>67794662</v>
      </c>
      <c r="CR54" s="5">
        <v>66862375</v>
      </c>
      <c r="CS54" s="5">
        <v>64146204</v>
      </c>
      <c r="CT54" s="5">
        <v>59892036</v>
      </c>
      <c r="CU54" s="6">
        <v>11.00786446197009</v>
      </c>
      <c r="CV54" s="6">
        <v>10.832206799314539</v>
      </c>
      <c r="CW54" s="6">
        <v>11.20185774309491</v>
      </c>
      <c r="CX54" s="6">
        <v>10.166502188613199</v>
      </c>
      <c r="CY54" s="6">
        <v>10.653772465040539</v>
      </c>
      <c r="CZ54" s="6">
        <v>11.05615357545536</v>
      </c>
      <c r="DA54" s="6">
        <v>10.409170634612121</v>
      </c>
      <c r="DB54" s="6">
        <v>10.40216724508873</v>
      </c>
      <c r="DC54" s="6">
        <v>10.642237584438091</v>
      </c>
      <c r="DD54" s="6">
        <v>10.060693164139501</v>
      </c>
      <c r="DE54" s="6">
        <v>11.94986474760438</v>
      </c>
      <c r="DF54" s="6">
        <v>11.69276072616632</v>
      </c>
      <c r="DG54" s="6">
        <v>11.41227310532121</v>
      </c>
      <c r="DH54" s="6">
        <v>11.90009403031217</v>
      </c>
      <c r="DI54" s="6">
        <v>9.6266584279332292</v>
      </c>
      <c r="DJ54" s="6">
        <v>9.0534684541741992</v>
      </c>
      <c r="DK54" s="6">
        <v>8.6435803157062008</v>
      </c>
      <c r="DL54" s="6">
        <v>8.0223530275465897</v>
      </c>
      <c r="DM54" s="6">
        <v>8.7469416029912299</v>
      </c>
      <c r="DN54" s="6">
        <v>7.55891586571554</v>
      </c>
      <c r="DO54" s="6" t="s">
        <v>178</v>
      </c>
      <c r="DP54" s="6" t="s">
        <v>178</v>
      </c>
      <c r="DQ54" s="6" t="s">
        <v>178</v>
      </c>
      <c r="DR54" s="6" t="s">
        <v>178</v>
      </c>
      <c r="DS54" s="6" t="s">
        <v>178</v>
      </c>
      <c r="DT54" s="6" t="s">
        <v>178</v>
      </c>
      <c r="DU54" s="6" t="s">
        <v>178</v>
      </c>
      <c r="DV54" s="6" t="s">
        <v>178</v>
      </c>
      <c r="DW54" s="6" t="s">
        <v>178</v>
      </c>
      <c r="DX54" s="6" t="s">
        <v>178</v>
      </c>
      <c r="DY54" s="6" t="s">
        <v>178</v>
      </c>
      <c r="DZ54" s="6" t="s">
        <v>178</v>
      </c>
      <c r="EA54" s="6">
        <v>9.8826834457756902</v>
      </c>
      <c r="EB54" s="6">
        <v>9.7360518624226309</v>
      </c>
      <c r="EC54" s="6">
        <v>10.109107620193649</v>
      </c>
      <c r="ED54" s="6">
        <v>9.2157723956251303</v>
      </c>
      <c r="EE54" s="6">
        <v>9.7140705351565604</v>
      </c>
      <c r="EF54" s="6">
        <v>10.079397232410541</v>
      </c>
      <c r="EG54" s="6">
        <v>9.4694417897516701</v>
      </c>
      <c r="EH54" s="6">
        <v>9.5424915548811295</v>
      </c>
      <c r="EI54" s="6">
        <v>9.89115897405234</v>
      </c>
      <c r="EJ54" s="6">
        <v>9.3671026348714701</v>
      </c>
      <c r="EK54" s="6">
        <v>11.24032952482794</v>
      </c>
      <c r="EL54" s="6">
        <v>10.987984069595321</v>
      </c>
      <c r="EM54" s="6">
        <v>10.698879580969511</v>
      </c>
      <c r="EN54" s="6">
        <v>11.21963054507083</v>
      </c>
      <c r="EO54" s="6">
        <v>8.9385872464295097</v>
      </c>
      <c r="EP54" s="6">
        <v>8.4140798863939992</v>
      </c>
      <c r="EQ54" s="6">
        <v>8.0050830717848704</v>
      </c>
      <c r="ER54" s="6">
        <v>7.3556153601599199</v>
      </c>
      <c r="ES54" s="6">
        <v>8.0690796967544998</v>
      </c>
      <c r="ET54" s="6">
        <v>6.8816670840136398</v>
      </c>
      <c r="EU54" s="6" t="s">
        <v>178</v>
      </c>
      <c r="EV54" s="6" t="s">
        <v>178</v>
      </c>
      <c r="EW54" s="6" t="s">
        <v>178</v>
      </c>
      <c r="EX54" s="6" t="s">
        <v>178</v>
      </c>
      <c r="EY54" s="6" t="s">
        <v>178</v>
      </c>
      <c r="EZ54" s="6" t="s">
        <v>178</v>
      </c>
      <c r="FA54" s="6" t="s">
        <v>178</v>
      </c>
      <c r="FB54" s="6" t="s">
        <v>178</v>
      </c>
      <c r="FC54" s="6" t="s">
        <v>178</v>
      </c>
      <c r="FD54" s="6" t="s">
        <v>178</v>
      </c>
      <c r="FE54" s="6" t="s">
        <v>178</v>
      </c>
      <c r="FF54" s="6" t="s">
        <v>178</v>
      </c>
      <c r="FG54" s="6" t="s">
        <v>178</v>
      </c>
      <c r="FH54" s="6">
        <v>10.832206799314548</v>
      </c>
      <c r="FI54" s="6">
        <v>11.20185774309491</v>
      </c>
      <c r="FJ54" s="6">
        <v>10.166502188613201</v>
      </c>
      <c r="FK54" s="6">
        <v>10.653772465040548</v>
      </c>
      <c r="FL54" s="6">
        <v>11.056153575455369</v>
      </c>
      <c r="FM54" s="6">
        <v>10.409170634612122</v>
      </c>
      <c r="FN54" s="6">
        <v>10.402167245088732</v>
      </c>
      <c r="FO54" s="6">
        <v>10.642237584438091</v>
      </c>
      <c r="FP54" s="6">
        <v>10.060693164139503</v>
      </c>
      <c r="FQ54" s="6">
        <v>11.949864747604389</v>
      </c>
      <c r="FR54" s="6">
        <v>11.692760726166323</v>
      </c>
      <c r="FS54" s="6">
        <v>11.412273105321219</v>
      </c>
      <c r="FT54" s="6">
        <v>11.900094030312175</v>
      </c>
      <c r="FU54" s="6">
        <v>9.6266584279332328</v>
      </c>
      <c r="FV54" s="6">
        <v>9.0534684541742081</v>
      </c>
      <c r="FW54" s="6">
        <v>8.6435803157062026</v>
      </c>
      <c r="FX54" s="6">
        <v>8.0223530275465951</v>
      </c>
      <c r="FY54" s="6">
        <v>8.7469416029912388</v>
      </c>
      <c r="FZ54" s="6">
        <v>7.5589158657155489</v>
      </c>
      <c r="GA54" s="6" t="s">
        <v>178</v>
      </c>
      <c r="GB54" s="6" t="s">
        <v>178</v>
      </c>
      <c r="GC54" s="6" t="s">
        <v>178</v>
      </c>
      <c r="GD54" s="6" t="s">
        <v>178</v>
      </c>
      <c r="GE54" s="6" t="s">
        <v>178</v>
      </c>
      <c r="GF54" s="6" t="s">
        <v>178</v>
      </c>
      <c r="GG54" s="6" t="s">
        <v>178</v>
      </c>
      <c r="GH54" s="6" t="s">
        <v>178</v>
      </c>
      <c r="GI54" s="6" t="s">
        <v>178</v>
      </c>
      <c r="GJ54" s="6" t="s">
        <v>178</v>
      </c>
      <c r="GK54" s="6" t="s">
        <v>178</v>
      </c>
      <c r="GL54" s="6" t="s">
        <v>178</v>
      </c>
      <c r="GM54" s="6">
        <v>9.8826834457756991</v>
      </c>
      <c r="GN54" s="6">
        <v>9.736051862422638</v>
      </c>
      <c r="GO54" s="6">
        <v>10.109107620193651</v>
      </c>
      <c r="GP54" s="6">
        <v>9.2157723956251321</v>
      </c>
      <c r="GQ54" s="6">
        <v>9.7140705351565675</v>
      </c>
      <c r="GR54" s="6">
        <v>10.079397232410546</v>
      </c>
      <c r="GS54" s="6">
        <v>9.4694417897516701</v>
      </c>
      <c r="GT54" s="6">
        <v>9.5424915548811331</v>
      </c>
      <c r="GU54" s="6">
        <v>9.8911589740523453</v>
      </c>
      <c r="GV54" s="6">
        <v>9.3671026348714737</v>
      </c>
      <c r="GW54" s="6">
        <v>11.240329524827944</v>
      </c>
      <c r="GX54" s="6">
        <v>10.987984069595326</v>
      </c>
      <c r="GY54" s="6">
        <v>10.698879580969512</v>
      </c>
      <c r="GZ54" s="6">
        <v>11.219630545070832</v>
      </c>
      <c r="HA54" s="6">
        <v>8.9385872464295133</v>
      </c>
      <c r="HB54" s="6">
        <v>8.4140798863940081</v>
      </c>
      <c r="HC54" s="6">
        <v>8.005083071784874</v>
      </c>
      <c r="HD54" s="6">
        <v>7.3556153601599288</v>
      </c>
      <c r="HE54" s="6">
        <v>8.0690796967545033</v>
      </c>
      <c r="HF54" s="6">
        <v>6.8816670840136496</v>
      </c>
      <c r="HG54" s="6" t="s">
        <v>178</v>
      </c>
      <c r="HH54" s="6" t="s">
        <v>178</v>
      </c>
      <c r="HI54" s="6" t="s">
        <v>178</v>
      </c>
      <c r="HJ54" s="6" t="s">
        <v>178</v>
      </c>
      <c r="HK54" s="6" t="s">
        <v>178</v>
      </c>
      <c r="HL54" s="6" t="s">
        <v>178</v>
      </c>
      <c r="HM54" s="6" t="s">
        <v>178</v>
      </c>
      <c r="HN54" s="6" t="s">
        <v>178</v>
      </c>
      <c r="HO54" s="6" t="s">
        <v>178</v>
      </c>
      <c r="HP54" s="6" t="s">
        <v>178</v>
      </c>
      <c r="HQ54" s="6" t="s">
        <v>178</v>
      </c>
      <c r="HR54" s="6" t="s">
        <v>178</v>
      </c>
      <c r="HS54" s="5">
        <v>4479356</v>
      </c>
      <c r="HT54" s="5">
        <v>4391832</v>
      </c>
      <c r="HU54" s="5">
        <v>4338224</v>
      </c>
      <c r="HV54" s="5">
        <v>4284159</v>
      </c>
      <c r="HW54" s="5">
        <v>4227425</v>
      </c>
      <c r="HX54" s="5">
        <v>4169028</v>
      </c>
      <c r="HY54" s="5">
        <v>4097172</v>
      </c>
      <c r="HZ54" s="5">
        <v>4052174</v>
      </c>
      <c r="IA54" s="5">
        <v>4026760</v>
      </c>
      <c r="IB54" s="5">
        <v>4004367</v>
      </c>
      <c r="IC54" s="5">
        <v>3984496</v>
      </c>
      <c r="ID54" s="5">
        <v>3992262</v>
      </c>
      <c r="IE54" s="5">
        <v>3981453</v>
      </c>
      <c r="IF54" s="5">
        <v>3906270</v>
      </c>
      <c r="IG54" s="5">
        <v>3828375</v>
      </c>
      <c r="IH54" s="5">
        <v>3744920</v>
      </c>
      <c r="II54" s="5">
        <v>3652666</v>
      </c>
      <c r="IJ54" s="5">
        <v>3566169</v>
      </c>
      <c r="IK54" s="5">
        <v>3490546</v>
      </c>
      <c r="IL54" s="5">
        <v>3413956</v>
      </c>
      <c r="IM54" s="5">
        <v>3332425</v>
      </c>
      <c r="IN54" s="5">
        <v>3266010</v>
      </c>
      <c r="IO54" s="5">
        <v>3209301</v>
      </c>
      <c r="IP54" s="5">
        <v>3152626</v>
      </c>
      <c r="IQ54" s="5">
        <v>3097194</v>
      </c>
      <c r="IR54" s="5">
        <v>3037628</v>
      </c>
      <c r="IS54" s="5">
        <v>2974526</v>
      </c>
      <c r="IT54" s="5">
        <v>2911812</v>
      </c>
      <c r="IU54" s="5">
        <v>2863203</v>
      </c>
      <c r="IV54" s="5">
        <v>2801210</v>
      </c>
      <c r="IW54" s="5">
        <v>2715993</v>
      </c>
      <c r="IX54" s="5">
        <v>2618097</v>
      </c>
      <c r="IY54" s="5">
        <v>5061510</v>
      </c>
      <c r="IZ54" s="5">
        <v>4961313</v>
      </c>
      <c r="JA54" s="5">
        <v>4901871</v>
      </c>
      <c r="JB54" s="5">
        <v>4840266</v>
      </c>
      <c r="JC54" s="5">
        <v>4775370</v>
      </c>
      <c r="JD54" s="5">
        <v>4708818</v>
      </c>
      <c r="JE54" s="5">
        <v>4626927</v>
      </c>
      <c r="JF54" s="5">
        <v>4576443</v>
      </c>
      <c r="JG54" s="5">
        <v>4547047</v>
      </c>
      <c r="JH54" s="5">
        <v>4520327</v>
      </c>
      <c r="JI54" s="5">
        <v>4499079</v>
      </c>
      <c r="JJ54" s="5">
        <v>4509739</v>
      </c>
      <c r="JK54" s="5">
        <v>4496593</v>
      </c>
      <c r="JL54" s="5">
        <v>4409566</v>
      </c>
      <c r="JM54" s="5">
        <v>4321892</v>
      </c>
      <c r="JN54" s="5">
        <v>4224520</v>
      </c>
      <c r="JO54" s="5">
        <v>4117229</v>
      </c>
      <c r="JP54" s="5">
        <v>4019814</v>
      </c>
      <c r="JQ54" s="5">
        <v>3935293</v>
      </c>
      <c r="JR54" s="5">
        <v>3848356</v>
      </c>
      <c r="JS54" s="5">
        <v>3756012</v>
      </c>
      <c r="JT54" s="5">
        <v>3680466</v>
      </c>
      <c r="JU54" s="5">
        <v>3615493</v>
      </c>
      <c r="JV54" s="5">
        <v>3550742</v>
      </c>
      <c r="JW54" s="5">
        <v>3488796</v>
      </c>
      <c r="JX54" s="5">
        <v>3422179</v>
      </c>
      <c r="JY54" s="5">
        <v>3351114</v>
      </c>
      <c r="JZ54" s="5">
        <v>3281239</v>
      </c>
      <c r="KA54" s="5">
        <v>3226459</v>
      </c>
      <c r="KB54" s="5">
        <v>3158811</v>
      </c>
      <c r="KC54" s="5">
        <v>3064433</v>
      </c>
      <c r="KD54" s="5">
        <v>2953667</v>
      </c>
    </row>
    <row r="55" spans="1:290" x14ac:dyDescent="0.3">
      <c r="A55" s="1" t="s">
        <v>49</v>
      </c>
      <c r="B55" s="2">
        <v>4057086</v>
      </c>
      <c r="C55" s="5" t="s">
        <v>178</v>
      </c>
      <c r="D55" s="5" t="s">
        <v>178</v>
      </c>
      <c r="E55" s="5">
        <v>291510</v>
      </c>
      <c r="F55" s="5">
        <v>303654</v>
      </c>
      <c r="G55" s="5">
        <v>303644</v>
      </c>
      <c r="H55" s="5">
        <v>310218</v>
      </c>
      <c r="I55" s="5">
        <v>289745</v>
      </c>
      <c r="J55" s="5">
        <v>292980</v>
      </c>
      <c r="K55" s="5">
        <v>318064</v>
      </c>
      <c r="L55" s="5">
        <v>347040</v>
      </c>
      <c r="M55" s="5">
        <v>316306</v>
      </c>
      <c r="N55" s="5">
        <v>329646</v>
      </c>
      <c r="O55" s="5">
        <v>349709</v>
      </c>
      <c r="P55" s="5">
        <v>349931</v>
      </c>
      <c r="Q55" s="5">
        <v>350659</v>
      </c>
      <c r="R55" s="5">
        <v>336814</v>
      </c>
      <c r="S55" s="5">
        <v>328038</v>
      </c>
      <c r="T55" s="5">
        <v>333069</v>
      </c>
      <c r="U55" s="5" t="s">
        <v>178</v>
      </c>
      <c r="V55" s="5" t="s">
        <v>178</v>
      </c>
      <c r="W55" s="5" t="s">
        <v>178</v>
      </c>
      <c r="X55" s="5" t="s">
        <v>178</v>
      </c>
      <c r="Y55" s="5" t="s">
        <v>178</v>
      </c>
      <c r="Z55" s="5" t="s">
        <v>178</v>
      </c>
      <c r="AA55" s="5" t="s">
        <v>178</v>
      </c>
      <c r="AB55" s="5" t="s">
        <v>178</v>
      </c>
      <c r="AC55" s="5" t="s">
        <v>178</v>
      </c>
      <c r="AD55" s="5" t="s">
        <v>178</v>
      </c>
      <c r="AE55" s="5" t="s">
        <v>178</v>
      </c>
      <c r="AF55" s="5" t="s">
        <v>178</v>
      </c>
      <c r="AG55" s="5" t="s">
        <v>178</v>
      </c>
      <c r="AH55" s="5" t="s">
        <v>178</v>
      </c>
      <c r="AI55" s="5" t="s">
        <v>178</v>
      </c>
      <c r="AJ55" s="5" t="s">
        <v>178</v>
      </c>
      <c r="AK55" s="5">
        <v>628467</v>
      </c>
      <c r="AL55" s="5">
        <v>645696</v>
      </c>
      <c r="AM55" s="5">
        <v>638345</v>
      </c>
      <c r="AN55" s="5">
        <v>651865</v>
      </c>
      <c r="AO55" s="5">
        <v>630678</v>
      </c>
      <c r="AP55" s="5">
        <v>661628</v>
      </c>
      <c r="AQ55" s="5">
        <v>697208</v>
      </c>
      <c r="AR55" s="5">
        <v>744258</v>
      </c>
      <c r="AS55" s="5">
        <v>703919</v>
      </c>
      <c r="AT55" s="5">
        <v>739532</v>
      </c>
      <c r="AU55" s="5">
        <v>810603</v>
      </c>
      <c r="AV55" s="5">
        <v>849144</v>
      </c>
      <c r="AW55" s="5">
        <v>814353</v>
      </c>
      <c r="AX55" s="5">
        <v>766349</v>
      </c>
      <c r="AY55" s="5">
        <v>723823</v>
      </c>
      <c r="AZ55" s="5">
        <v>741038</v>
      </c>
      <c r="BA55" s="5" t="s">
        <v>178</v>
      </c>
      <c r="BB55" s="5" t="s">
        <v>178</v>
      </c>
      <c r="BC55" s="5" t="s">
        <v>178</v>
      </c>
      <c r="BD55" s="5" t="s">
        <v>178</v>
      </c>
      <c r="BE55" s="5" t="s">
        <v>178</v>
      </c>
      <c r="BF55" s="5" t="s">
        <v>178</v>
      </c>
      <c r="BG55" s="5" t="s">
        <v>178</v>
      </c>
      <c r="BH55" s="5" t="s">
        <v>178</v>
      </c>
      <c r="BI55" s="5" t="s">
        <v>178</v>
      </c>
      <c r="BJ55" s="5" t="s">
        <v>178</v>
      </c>
      <c r="BK55" s="5" t="s">
        <v>178</v>
      </c>
      <c r="BL55" s="5" t="s">
        <v>178</v>
      </c>
      <c r="BM55" s="5" t="s">
        <v>178</v>
      </c>
      <c r="BN55" s="5" t="s">
        <v>178</v>
      </c>
      <c r="BO55" s="5" t="s">
        <v>178</v>
      </c>
      <c r="BP55" s="5" t="s">
        <v>178</v>
      </c>
      <c r="BQ55" s="5">
        <v>628467</v>
      </c>
      <c r="BR55" s="5">
        <v>645696</v>
      </c>
      <c r="BS55" s="5">
        <v>638345</v>
      </c>
      <c r="BT55" s="5">
        <v>651865</v>
      </c>
      <c r="BU55" s="5">
        <v>630678</v>
      </c>
      <c r="BV55" s="5">
        <v>661628</v>
      </c>
      <c r="BW55" s="5">
        <v>697208</v>
      </c>
      <c r="BX55" s="5">
        <v>744258</v>
      </c>
      <c r="BY55" s="5">
        <v>703919</v>
      </c>
      <c r="BZ55" s="5">
        <v>739532</v>
      </c>
      <c r="CA55" s="5">
        <v>810603</v>
      </c>
      <c r="CB55" s="5">
        <v>849144</v>
      </c>
      <c r="CC55" s="5">
        <v>814353</v>
      </c>
      <c r="CD55" s="5">
        <v>766349</v>
      </c>
      <c r="CE55" s="5">
        <v>723823</v>
      </c>
      <c r="CF55" s="5">
        <v>741038</v>
      </c>
      <c r="CG55" s="5" t="s">
        <v>178</v>
      </c>
      <c r="CH55" s="5" t="s">
        <v>178</v>
      </c>
      <c r="CI55" s="5" t="s">
        <v>178</v>
      </c>
      <c r="CJ55" s="5" t="s">
        <v>178</v>
      </c>
      <c r="CK55" s="5" t="s">
        <v>178</v>
      </c>
      <c r="CL55" s="5" t="s">
        <v>178</v>
      </c>
      <c r="CM55" s="5" t="s">
        <v>178</v>
      </c>
      <c r="CN55" s="5" t="s">
        <v>178</v>
      </c>
      <c r="CO55" s="5" t="s">
        <v>178</v>
      </c>
      <c r="CP55" s="5" t="s">
        <v>178</v>
      </c>
      <c r="CQ55" s="5" t="s">
        <v>178</v>
      </c>
      <c r="CR55" s="5" t="s">
        <v>178</v>
      </c>
      <c r="CS55" s="5" t="s">
        <v>178</v>
      </c>
      <c r="CT55" s="5" t="s">
        <v>178</v>
      </c>
      <c r="CU55" s="6">
        <v>14.8166397995079</v>
      </c>
      <c r="CV55" s="6">
        <v>14.405634494901919</v>
      </c>
      <c r="CW55" s="6">
        <v>15.12555746140651</v>
      </c>
      <c r="CX55" s="6">
        <v>15.308541958940101</v>
      </c>
      <c r="CY55" s="6">
        <v>15.374583393711051</v>
      </c>
      <c r="CZ55" s="6">
        <v>13.868956669181021</v>
      </c>
      <c r="DA55" s="6">
        <v>14.27082434554522</v>
      </c>
      <c r="DB55" s="6">
        <v>13.930254862943331</v>
      </c>
      <c r="DC55" s="6">
        <v>14.44489159414457</v>
      </c>
      <c r="DD55" s="6">
        <v>14.83661825726141</v>
      </c>
      <c r="DE55" s="6">
        <v>13.84888731517165</v>
      </c>
      <c r="DF55" s="6">
        <v>11.47621546684787</v>
      </c>
      <c r="DG55" s="6">
        <v>7.7750358154923003</v>
      </c>
      <c r="DH55" s="6">
        <v>6.4458421803155401</v>
      </c>
      <c r="DI55" s="6">
        <v>6.5579006504857897</v>
      </c>
      <c r="DJ55" s="6">
        <v>5.9017736792413604</v>
      </c>
      <c r="DK55" s="6">
        <v>6.0855569002466101</v>
      </c>
      <c r="DL55" s="6">
        <v>6.3170283545702297</v>
      </c>
      <c r="DM55" s="6">
        <v>5.9342682506831599</v>
      </c>
      <c r="DN55" s="6">
        <v>5.97247553216918</v>
      </c>
      <c r="DO55" s="6" t="s">
        <v>178</v>
      </c>
      <c r="DP55" s="6" t="s">
        <v>178</v>
      </c>
      <c r="DQ55" s="6" t="s">
        <v>178</v>
      </c>
      <c r="DR55" s="6" t="s">
        <v>178</v>
      </c>
      <c r="DS55" s="6" t="s">
        <v>178</v>
      </c>
      <c r="DT55" s="6" t="s">
        <v>178</v>
      </c>
      <c r="DU55" s="6" t="s">
        <v>178</v>
      </c>
      <c r="DV55" s="6" t="s">
        <v>178</v>
      </c>
      <c r="DW55" s="6" t="s">
        <v>178</v>
      </c>
      <c r="DX55" s="6" t="s">
        <v>178</v>
      </c>
      <c r="DY55" s="6" t="s">
        <v>178</v>
      </c>
      <c r="DZ55" s="6" t="s">
        <v>178</v>
      </c>
      <c r="EA55" s="6">
        <v>13.484113667532419</v>
      </c>
      <c r="EB55" s="6">
        <v>13.25644225294096</v>
      </c>
      <c r="EC55" s="6">
        <v>14.160906343929129</v>
      </c>
      <c r="ED55" s="6">
        <v>14.20219422142927</v>
      </c>
      <c r="EE55" s="6">
        <v>14.4827413346367</v>
      </c>
      <c r="EF55" s="6">
        <v>13.011639297476989</v>
      </c>
      <c r="EG55" s="6">
        <v>13.36101782526106</v>
      </c>
      <c r="EH55" s="6">
        <v>13.06187162574739</v>
      </c>
      <c r="EI55" s="6">
        <v>13.67320683746877</v>
      </c>
      <c r="EJ55" s="6">
        <v>14.01076214427815</v>
      </c>
      <c r="EK55" s="6">
        <v>12.987390868735741</v>
      </c>
      <c r="EL55" s="6">
        <v>10.61667003333681</v>
      </c>
      <c r="EM55" s="6">
        <v>6.9392555268379601</v>
      </c>
      <c r="EN55" s="6">
        <v>5.59196340834057</v>
      </c>
      <c r="EO55" s="6">
        <v>5.7658750128843304</v>
      </c>
      <c r="EP55" s="6">
        <v>5.2817204525474697</v>
      </c>
      <c r="EQ55" s="6">
        <v>5.4635505125665897</v>
      </c>
      <c r="ER55" s="6">
        <v>5.5552567243739501</v>
      </c>
      <c r="ES55" s="6">
        <v>5.2681202934862803</v>
      </c>
      <c r="ET55" s="6">
        <v>5.1544734091696798</v>
      </c>
      <c r="EU55" s="6" t="s">
        <v>178</v>
      </c>
      <c r="EV55" s="6" t="s">
        <v>178</v>
      </c>
      <c r="EW55" s="6" t="s">
        <v>178</v>
      </c>
      <c r="EX55" s="6" t="s">
        <v>178</v>
      </c>
      <c r="EY55" s="6" t="s">
        <v>178</v>
      </c>
      <c r="EZ55" s="6" t="s">
        <v>178</v>
      </c>
      <c r="FA55" s="6" t="s">
        <v>178</v>
      </c>
      <c r="FB55" s="6" t="s">
        <v>178</v>
      </c>
      <c r="FC55" s="6" t="s">
        <v>178</v>
      </c>
      <c r="FD55" s="6" t="s">
        <v>178</v>
      </c>
      <c r="FE55" s="6" t="s">
        <v>178</v>
      </c>
      <c r="FF55" s="6" t="s">
        <v>178</v>
      </c>
      <c r="FG55" s="6" t="s">
        <v>178</v>
      </c>
      <c r="FH55" s="6">
        <v>14.405634494901928</v>
      </c>
      <c r="FI55" s="6">
        <v>15.125557461406519</v>
      </c>
      <c r="FJ55" s="6">
        <v>15.308541958940109</v>
      </c>
      <c r="FK55" s="6">
        <v>15.374583393711056</v>
      </c>
      <c r="FL55" s="6">
        <v>13.868956669181028</v>
      </c>
      <c r="FM55" s="6">
        <v>14.27082434554522</v>
      </c>
      <c r="FN55" s="6">
        <v>13.930254862943331</v>
      </c>
      <c r="FO55" s="6">
        <v>14.444891594144575</v>
      </c>
      <c r="FP55" s="6">
        <v>14.836618257261412</v>
      </c>
      <c r="FQ55" s="6">
        <v>13.848887315171654</v>
      </c>
      <c r="FR55" s="6">
        <v>11.47621546684787</v>
      </c>
      <c r="FS55" s="6">
        <v>7.7750358154923092</v>
      </c>
      <c r="FT55" s="6">
        <v>6.4458421803155481</v>
      </c>
      <c r="FU55" s="6">
        <v>6.5579006504857968</v>
      </c>
      <c r="FV55" s="6">
        <v>5.9017736792413613</v>
      </c>
      <c r="FW55" s="6">
        <v>6.0855569002466172</v>
      </c>
      <c r="FX55" s="6">
        <v>6.3170283545702377</v>
      </c>
      <c r="FY55" s="6">
        <v>5.9342682506831634</v>
      </c>
      <c r="FZ55" s="6">
        <v>5.9724755321691809</v>
      </c>
      <c r="GA55" s="6" t="s">
        <v>178</v>
      </c>
      <c r="GB55" s="6" t="s">
        <v>178</v>
      </c>
      <c r="GC55" s="6" t="s">
        <v>178</v>
      </c>
      <c r="GD55" s="6" t="s">
        <v>178</v>
      </c>
      <c r="GE55" s="6" t="s">
        <v>178</v>
      </c>
      <c r="GF55" s="6" t="s">
        <v>178</v>
      </c>
      <c r="GG55" s="6" t="s">
        <v>178</v>
      </c>
      <c r="GH55" s="6" t="s">
        <v>178</v>
      </c>
      <c r="GI55" s="6" t="s">
        <v>178</v>
      </c>
      <c r="GJ55" s="6" t="s">
        <v>178</v>
      </c>
      <c r="GK55" s="6" t="s">
        <v>178</v>
      </c>
      <c r="GL55" s="6" t="s">
        <v>178</v>
      </c>
      <c r="GM55" s="6">
        <v>13.484113667532428</v>
      </c>
      <c r="GN55" s="6">
        <v>13.256442252940962</v>
      </c>
      <c r="GO55" s="6">
        <v>14.160906343929138</v>
      </c>
      <c r="GP55" s="6">
        <v>14.202194221429279</v>
      </c>
      <c r="GQ55" s="6">
        <v>14.482741334636701</v>
      </c>
      <c r="GR55" s="6">
        <v>13.011639297476995</v>
      </c>
      <c r="GS55" s="6">
        <v>13.361017825261069</v>
      </c>
      <c r="GT55" s="6">
        <v>13.061871625747399</v>
      </c>
      <c r="GU55" s="6">
        <v>13.673206837468776</v>
      </c>
      <c r="GV55" s="6">
        <v>14.010762144278154</v>
      </c>
      <c r="GW55" s="6">
        <v>12.987390868735748</v>
      </c>
      <c r="GX55" s="6">
        <v>10.616670033336813</v>
      </c>
      <c r="GY55" s="6">
        <v>6.9392555268379637</v>
      </c>
      <c r="GZ55" s="6">
        <v>5.5919634083405798</v>
      </c>
      <c r="HA55" s="6">
        <v>5.7658750128843321</v>
      </c>
      <c r="HB55" s="6">
        <v>5.2817204525474706</v>
      </c>
      <c r="HC55" s="6">
        <v>5.4635505125665951</v>
      </c>
      <c r="HD55" s="6">
        <v>5.5552567243739563</v>
      </c>
      <c r="HE55" s="6">
        <v>5.2681202934862883</v>
      </c>
      <c r="HF55" s="6">
        <v>5.1544734091696878</v>
      </c>
      <c r="HG55" s="6" t="s">
        <v>178</v>
      </c>
      <c r="HH55" s="6" t="s">
        <v>178</v>
      </c>
      <c r="HI55" s="6" t="s">
        <v>178</v>
      </c>
      <c r="HJ55" s="6" t="s">
        <v>178</v>
      </c>
      <c r="HK55" s="6" t="s">
        <v>178</v>
      </c>
      <c r="HL55" s="6" t="s">
        <v>178</v>
      </c>
      <c r="HM55" s="6" t="s">
        <v>178</v>
      </c>
      <c r="HN55" s="6" t="s">
        <v>178</v>
      </c>
      <c r="HO55" s="6" t="s">
        <v>178</v>
      </c>
      <c r="HP55" s="6" t="s">
        <v>178</v>
      </c>
      <c r="HQ55" s="6" t="s">
        <v>178</v>
      </c>
      <c r="HR55" s="6" t="s">
        <v>178</v>
      </c>
      <c r="HS55" s="5" t="s">
        <v>178</v>
      </c>
      <c r="HT55" s="5" t="s">
        <v>178</v>
      </c>
      <c r="HU55" s="5">
        <v>24574</v>
      </c>
      <c r="HV55" s="5">
        <v>24289</v>
      </c>
      <c r="HW55" s="5">
        <v>24039</v>
      </c>
      <c r="HX55" s="5">
        <v>23865</v>
      </c>
      <c r="HY55" s="5">
        <v>23742</v>
      </c>
      <c r="HZ55" s="5">
        <v>23670</v>
      </c>
      <c r="IA55" s="5">
        <v>23598</v>
      </c>
      <c r="IB55" s="5">
        <v>23589</v>
      </c>
      <c r="IC55" s="5">
        <v>23679</v>
      </c>
      <c r="ID55" s="5">
        <v>23848</v>
      </c>
      <c r="IE55" s="5">
        <v>23734</v>
      </c>
      <c r="IF55" s="5">
        <v>23464</v>
      </c>
      <c r="IG55" s="5">
        <v>23120</v>
      </c>
      <c r="IH55" s="5">
        <v>22878</v>
      </c>
      <c r="II55" s="5">
        <v>22632</v>
      </c>
      <c r="IJ55" s="5">
        <v>22243</v>
      </c>
      <c r="IK55" s="5" t="s">
        <v>178</v>
      </c>
      <c r="IL55" s="5" t="s">
        <v>178</v>
      </c>
      <c r="IM55" s="5" t="s">
        <v>178</v>
      </c>
      <c r="IN55" s="5" t="s">
        <v>178</v>
      </c>
      <c r="IO55" s="5" t="s">
        <v>178</v>
      </c>
      <c r="IP55" s="5" t="s">
        <v>178</v>
      </c>
      <c r="IQ55" s="5" t="s">
        <v>178</v>
      </c>
      <c r="IR55" s="5" t="s">
        <v>178</v>
      </c>
      <c r="IS55" s="5" t="s">
        <v>178</v>
      </c>
      <c r="IT55" s="5" t="s">
        <v>178</v>
      </c>
      <c r="IU55" s="5" t="s">
        <v>178</v>
      </c>
      <c r="IV55" s="5" t="s">
        <v>178</v>
      </c>
      <c r="IW55" s="5" t="s">
        <v>178</v>
      </c>
      <c r="IX55" s="5" t="s">
        <v>178</v>
      </c>
      <c r="IY55" s="5" t="s">
        <v>178</v>
      </c>
      <c r="IZ55" s="5" t="s">
        <v>178</v>
      </c>
      <c r="JA55" s="5">
        <v>32048</v>
      </c>
      <c r="JB55" s="5">
        <v>31699</v>
      </c>
      <c r="JC55" s="5">
        <v>31432</v>
      </c>
      <c r="JD55" s="5">
        <v>31272</v>
      </c>
      <c r="JE55" s="5">
        <v>31151</v>
      </c>
      <c r="JF55" s="5">
        <v>31066</v>
      </c>
      <c r="JG55" s="5">
        <v>30987</v>
      </c>
      <c r="JH55" s="5">
        <v>27968</v>
      </c>
      <c r="JI55" s="5">
        <v>28035</v>
      </c>
      <c r="JJ55" s="5">
        <v>28202</v>
      </c>
      <c r="JK55" s="5">
        <v>28001</v>
      </c>
      <c r="JL55" s="5">
        <v>27630</v>
      </c>
      <c r="JM55" s="5">
        <v>27250</v>
      </c>
      <c r="JN55" s="5">
        <v>26944</v>
      </c>
      <c r="JO55" s="5">
        <v>26797</v>
      </c>
      <c r="JP55" s="5">
        <v>26266</v>
      </c>
      <c r="JQ55" s="5" t="s">
        <v>178</v>
      </c>
      <c r="JR55" s="5" t="s">
        <v>178</v>
      </c>
      <c r="JS55" s="5" t="s">
        <v>178</v>
      </c>
      <c r="JT55" s="5" t="s">
        <v>178</v>
      </c>
      <c r="JU55" s="5" t="s">
        <v>178</v>
      </c>
      <c r="JV55" s="5" t="s">
        <v>178</v>
      </c>
      <c r="JW55" s="5" t="s">
        <v>178</v>
      </c>
      <c r="JX55" s="5" t="s">
        <v>178</v>
      </c>
      <c r="JY55" s="5" t="s">
        <v>178</v>
      </c>
      <c r="JZ55" s="5" t="s">
        <v>178</v>
      </c>
      <c r="KA55" s="5" t="s">
        <v>178</v>
      </c>
      <c r="KB55" s="5" t="s">
        <v>178</v>
      </c>
      <c r="KC55" s="5" t="s">
        <v>178</v>
      </c>
      <c r="KD55" s="5" t="s">
        <v>178</v>
      </c>
    </row>
    <row r="56" spans="1:290" x14ac:dyDescent="0.3">
      <c r="A56" s="1" t="s">
        <v>50</v>
      </c>
      <c r="B56" s="2">
        <v>4004152</v>
      </c>
      <c r="C56" s="5">
        <v>28201080</v>
      </c>
      <c r="D56" s="5">
        <v>28331136</v>
      </c>
      <c r="E56" s="5">
        <v>26143932</v>
      </c>
      <c r="F56" s="5">
        <v>27585289</v>
      </c>
      <c r="G56" s="5">
        <v>26648898</v>
      </c>
      <c r="H56" s="5">
        <v>27132065</v>
      </c>
      <c r="I56" s="5">
        <v>25478655</v>
      </c>
      <c r="J56" s="5">
        <v>25742280</v>
      </c>
      <c r="K56" s="5">
        <v>27223443</v>
      </c>
      <c r="L56" s="5">
        <v>29433085</v>
      </c>
      <c r="M56" s="5">
        <v>26272226</v>
      </c>
      <c r="N56" s="5">
        <v>26412131</v>
      </c>
      <c r="O56" s="5">
        <v>26840275</v>
      </c>
      <c r="P56" s="5">
        <v>26206170</v>
      </c>
      <c r="Q56" s="5">
        <v>23585116</v>
      </c>
      <c r="R56" s="5">
        <v>22930371</v>
      </c>
      <c r="S56" s="5">
        <v>21778582</v>
      </c>
      <c r="T56" s="5">
        <v>22144559</v>
      </c>
      <c r="U56" s="5">
        <v>20119080</v>
      </c>
      <c r="V56" s="5">
        <v>20693481</v>
      </c>
      <c r="W56" s="5">
        <v>19404709</v>
      </c>
      <c r="X56" s="5">
        <v>19481486</v>
      </c>
      <c r="Y56" s="5">
        <v>17295022</v>
      </c>
      <c r="Z56" s="5">
        <v>17826451</v>
      </c>
      <c r="AA56" s="5">
        <v>17307399</v>
      </c>
      <c r="AB56" s="5">
        <v>15680709</v>
      </c>
      <c r="AC56" s="5">
        <v>16649859</v>
      </c>
      <c r="AD56" s="5">
        <v>14939172</v>
      </c>
      <c r="AE56" s="5">
        <v>14815089</v>
      </c>
      <c r="AF56" s="5">
        <v>14771648</v>
      </c>
      <c r="AG56" s="5">
        <v>14134195</v>
      </c>
      <c r="AH56" s="5">
        <v>13800038</v>
      </c>
      <c r="AI56" s="5">
        <v>84700194</v>
      </c>
      <c r="AJ56" s="5">
        <v>85492162</v>
      </c>
      <c r="AK56" s="5">
        <v>82400878</v>
      </c>
      <c r="AL56" s="5">
        <v>84872503</v>
      </c>
      <c r="AM56" s="5">
        <v>83804165</v>
      </c>
      <c r="AN56" s="5">
        <v>83740365</v>
      </c>
      <c r="AO56" s="5">
        <v>81178648</v>
      </c>
      <c r="AP56" s="5">
        <v>81742411</v>
      </c>
      <c r="AQ56" s="5">
        <v>84299772</v>
      </c>
      <c r="AR56" s="5">
        <v>87160371</v>
      </c>
      <c r="AS56" s="5">
        <v>81346510</v>
      </c>
      <c r="AT56" s="5">
        <v>84304394</v>
      </c>
      <c r="AU56" s="5">
        <v>86084305</v>
      </c>
      <c r="AV56" s="5">
        <v>84555891</v>
      </c>
      <c r="AW56" s="5">
        <v>78982218</v>
      </c>
      <c r="AX56" s="5">
        <v>77904202</v>
      </c>
      <c r="AY56" s="5">
        <v>75018318</v>
      </c>
      <c r="AZ56" s="5">
        <v>75432469</v>
      </c>
      <c r="BA56" s="5">
        <v>72544819</v>
      </c>
      <c r="BB56" s="5">
        <v>74434054</v>
      </c>
      <c r="BC56" s="5">
        <v>70972000</v>
      </c>
      <c r="BD56" s="5">
        <v>70169486</v>
      </c>
      <c r="BE56" s="5">
        <v>65669216</v>
      </c>
      <c r="BF56" s="5">
        <v>65377412</v>
      </c>
      <c r="BG56" s="5">
        <v>62932458</v>
      </c>
      <c r="BH56" s="5">
        <v>59240811</v>
      </c>
      <c r="BI56" s="5">
        <v>59024531</v>
      </c>
      <c r="BJ56" s="5">
        <v>55614242</v>
      </c>
      <c r="BK56" s="5">
        <v>54428001</v>
      </c>
      <c r="BL56" s="5">
        <v>53953839</v>
      </c>
      <c r="BM56" s="5">
        <v>52192887</v>
      </c>
      <c r="BN56" s="5">
        <v>50401113</v>
      </c>
      <c r="BO56" s="5">
        <v>87680544</v>
      </c>
      <c r="BP56" s="5">
        <v>89159322</v>
      </c>
      <c r="BQ56" s="5">
        <v>86478222</v>
      </c>
      <c r="BR56" s="5">
        <v>89686468</v>
      </c>
      <c r="BS56" s="5">
        <v>87859128</v>
      </c>
      <c r="BT56" s="5">
        <v>89190865</v>
      </c>
      <c r="BU56" s="5">
        <v>84726779</v>
      </c>
      <c r="BV56" s="5">
        <v>85280595</v>
      </c>
      <c r="BW56" s="5">
        <v>88874805</v>
      </c>
      <c r="BX56" s="5">
        <v>92919228</v>
      </c>
      <c r="BY56" s="5">
        <v>89147979</v>
      </c>
      <c r="BZ56" s="5">
        <v>97796314</v>
      </c>
      <c r="CA56" s="5">
        <v>101854177</v>
      </c>
      <c r="CB56" s="5">
        <v>102364649</v>
      </c>
      <c r="CC56" s="5">
        <v>95071659</v>
      </c>
      <c r="CD56" s="5">
        <v>88657058</v>
      </c>
      <c r="CE56" s="5">
        <v>89698318</v>
      </c>
      <c r="CF56" s="5">
        <v>87464402</v>
      </c>
      <c r="CG56" s="5">
        <v>83788400</v>
      </c>
      <c r="CH56" s="5">
        <v>83332883</v>
      </c>
      <c r="CI56" s="5">
        <v>77828174</v>
      </c>
      <c r="CJ56" s="5">
        <v>78646777</v>
      </c>
      <c r="CK56" s="5">
        <v>74717765</v>
      </c>
      <c r="CL56" s="5">
        <v>74425961</v>
      </c>
      <c r="CM56" s="5">
        <v>72263246</v>
      </c>
      <c r="CN56" s="5">
        <v>70265336</v>
      </c>
      <c r="CO56" s="5">
        <v>76359294</v>
      </c>
      <c r="CP56" s="5">
        <v>74804525</v>
      </c>
      <c r="CQ56" s="5">
        <v>77033816</v>
      </c>
      <c r="CR56" s="5">
        <v>72590981</v>
      </c>
      <c r="CS56" s="5">
        <v>69850151</v>
      </c>
      <c r="CT56" s="5">
        <v>67343039</v>
      </c>
      <c r="CU56" s="6">
        <v>11.64703621279752</v>
      </c>
      <c r="CV56" s="6">
        <v>11.632713915883921</v>
      </c>
      <c r="CW56" s="6">
        <v>12.376248530634181</v>
      </c>
      <c r="CX56" s="6">
        <v>12.100163242806699</v>
      </c>
      <c r="CY56" s="6">
        <v>12.14989077597129</v>
      </c>
      <c r="CZ56" s="6">
        <v>12.37343711214019</v>
      </c>
      <c r="DA56" s="6">
        <v>12.001771679078031</v>
      </c>
      <c r="DB56" s="6">
        <v>11.60064298888831</v>
      </c>
      <c r="DC56" s="6">
        <v>11.90433921234724</v>
      </c>
      <c r="DD56" s="6">
        <v>10.278137680776579</v>
      </c>
      <c r="DE56" s="6">
        <v>10.14336204324673</v>
      </c>
      <c r="DF56" s="6">
        <v>10.242702491517999</v>
      </c>
      <c r="DG56" s="6">
        <v>9.1001340336490504</v>
      </c>
      <c r="DH56" s="6">
        <v>8.8765012208956797</v>
      </c>
      <c r="DI56" s="6">
        <v>8.58254841740019</v>
      </c>
      <c r="DJ56" s="6">
        <v>7.5710593605310601</v>
      </c>
      <c r="DK56" s="6">
        <v>7.26898564837692</v>
      </c>
      <c r="DL56" s="6">
        <v>7.2272290452927903</v>
      </c>
      <c r="DM56" s="6">
        <v>7.4087681941719001</v>
      </c>
      <c r="DN56" s="6">
        <v>7.2920404256780103</v>
      </c>
      <c r="DO56" s="6" t="s">
        <v>178</v>
      </c>
      <c r="DP56" s="6" t="s">
        <v>178</v>
      </c>
      <c r="DQ56" s="6" t="s">
        <v>178</v>
      </c>
      <c r="DR56" s="6" t="s">
        <v>178</v>
      </c>
      <c r="DS56" s="6" t="s">
        <v>178</v>
      </c>
      <c r="DT56" s="6" t="s">
        <v>178</v>
      </c>
      <c r="DU56" s="6" t="s">
        <v>178</v>
      </c>
      <c r="DV56" s="6" t="s">
        <v>178</v>
      </c>
      <c r="DW56" s="6" t="s">
        <v>178</v>
      </c>
      <c r="DX56" s="6" t="s">
        <v>178</v>
      </c>
      <c r="DY56" s="6" t="s">
        <v>178</v>
      </c>
      <c r="DZ56" s="6" t="s">
        <v>178</v>
      </c>
      <c r="EA56" s="6">
        <v>9.0988162317550199</v>
      </c>
      <c r="EB56" s="6">
        <v>9.06799502859689</v>
      </c>
      <c r="EC56" s="6">
        <v>9.3900249460934102</v>
      </c>
      <c r="ED56" s="6">
        <v>9.2081754676187604</v>
      </c>
      <c r="EE56" s="6">
        <v>9.21462077690291</v>
      </c>
      <c r="EF56" s="6">
        <v>9.85882137007642</v>
      </c>
      <c r="EG56" s="6">
        <v>9.3864645294412803</v>
      </c>
      <c r="EH56" s="6">
        <v>9.0063504488508404</v>
      </c>
      <c r="EI56" s="6">
        <v>9.6068599094194393</v>
      </c>
      <c r="EJ56" s="6">
        <v>8.6149174376506394</v>
      </c>
      <c r="EK56" s="6">
        <v>8.4385292005766406</v>
      </c>
      <c r="EL56" s="6">
        <v>8.7973753776108001</v>
      </c>
      <c r="EM56" s="6">
        <v>7.5502485615699602</v>
      </c>
      <c r="EN56" s="6">
        <v>7.3399498563618701</v>
      </c>
      <c r="EO56" s="6">
        <v>7.1477683749018004</v>
      </c>
      <c r="EP56" s="6">
        <v>6.1318707815016102</v>
      </c>
      <c r="EQ56" s="6">
        <v>5.7452261193059497</v>
      </c>
      <c r="ER56" s="6">
        <v>5.6846833423946297</v>
      </c>
      <c r="ES56" s="6">
        <v>5.9343024896098999</v>
      </c>
      <c r="ET56" s="6">
        <v>5.7546845426422601</v>
      </c>
      <c r="EU56" s="6" t="s">
        <v>178</v>
      </c>
      <c r="EV56" s="6" t="s">
        <v>178</v>
      </c>
      <c r="EW56" s="6" t="s">
        <v>178</v>
      </c>
      <c r="EX56" s="6" t="s">
        <v>178</v>
      </c>
      <c r="EY56" s="6" t="s">
        <v>178</v>
      </c>
      <c r="EZ56" s="6" t="s">
        <v>178</v>
      </c>
      <c r="FA56" s="6" t="s">
        <v>178</v>
      </c>
      <c r="FB56" s="6" t="s">
        <v>178</v>
      </c>
      <c r="FC56" s="6" t="s">
        <v>178</v>
      </c>
      <c r="FD56" s="6" t="s">
        <v>178</v>
      </c>
      <c r="FE56" s="6" t="s">
        <v>178</v>
      </c>
      <c r="FF56" s="6" t="s">
        <v>178</v>
      </c>
      <c r="FG56" s="6" t="s">
        <v>178</v>
      </c>
      <c r="FH56" s="6">
        <v>11.632713915883922</v>
      </c>
      <c r="FI56" s="6">
        <v>12.376248530634182</v>
      </c>
      <c r="FJ56" s="6">
        <v>12.100163242806701</v>
      </c>
      <c r="FK56" s="6">
        <v>12.149890775971299</v>
      </c>
      <c r="FL56" s="6">
        <v>12.373437112140191</v>
      </c>
      <c r="FM56" s="6">
        <v>12.001771679078036</v>
      </c>
      <c r="FN56" s="6">
        <v>11.600642988888318</v>
      </c>
      <c r="FO56" s="6">
        <v>11.90433921234724</v>
      </c>
      <c r="FP56" s="6">
        <v>10.278137680776583</v>
      </c>
      <c r="FQ56" s="6">
        <v>10.143362043246734</v>
      </c>
      <c r="FR56" s="6">
        <v>10.242702491518008</v>
      </c>
      <c r="FS56" s="6">
        <v>9.1001340336490593</v>
      </c>
      <c r="FT56" s="6">
        <v>8.8765012208956904</v>
      </c>
      <c r="FU56" s="6">
        <v>8.5825484174001936</v>
      </c>
      <c r="FV56" s="6">
        <v>7.5710593605310628</v>
      </c>
      <c r="FW56" s="6">
        <v>7.2689856483769235</v>
      </c>
      <c r="FX56" s="6">
        <v>7.2272290452927965</v>
      </c>
      <c r="FY56" s="6">
        <v>7.408768194171901</v>
      </c>
      <c r="FZ56" s="6">
        <v>7.2920404256780191</v>
      </c>
      <c r="GA56" s="6" t="s">
        <v>178</v>
      </c>
      <c r="GB56" s="6" t="s">
        <v>178</v>
      </c>
      <c r="GC56" s="6" t="s">
        <v>178</v>
      </c>
      <c r="GD56" s="6" t="s">
        <v>178</v>
      </c>
      <c r="GE56" s="6" t="s">
        <v>178</v>
      </c>
      <c r="GF56" s="6" t="s">
        <v>178</v>
      </c>
      <c r="GG56" s="6" t="s">
        <v>178</v>
      </c>
      <c r="GH56" s="6" t="s">
        <v>178</v>
      </c>
      <c r="GI56" s="6" t="s">
        <v>178</v>
      </c>
      <c r="GJ56" s="6" t="s">
        <v>178</v>
      </c>
      <c r="GK56" s="6" t="s">
        <v>178</v>
      </c>
      <c r="GL56" s="6" t="s">
        <v>178</v>
      </c>
      <c r="GM56" s="6">
        <v>9.0988162317550305</v>
      </c>
      <c r="GN56" s="6">
        <v>9.06799502859689</v>
      </c>
      <c r="GO56" s="6">
        <v>9.3900249460934138</v>
      </c>
      <c r="GP56" s="6">
        <v>9.2081754676187639</v>
      </c>
      <c r="GQ56" s="6">
        <v>9.2146207769029136</v>
      </c>
      <c r="GR56" s="6">
        <v>9.8588213700764253</v>
      </c>
      <c r="GS56" s="6">
        <v>9.3864645294412892</v>
      </c>
      <c r="GT56" s="6">
        <v>9.0063504488508421</v>
      </c>
      <c r="GU56" s="6">
        <v>9.6068599094194465</v>
      </c>
      <c r="GV56" s="6">
        <v>8.6149174376506501</v>
      </c>
      <c r="GW56" s="6">
        <v>8.4385292005766441</v>
      </c>
      <c r="GX56" s="6">
        <v>8.7973753776108037</v>
      </c>
      <c r="GY56" s="6">
        <v>7.5502485615699637</v>
      </c>
      <c r="GZ56" s="6">
        <v>7.339949856361871</v>
      </c>
      <c r="HA56" s="6">
        <v>7.1477683749018039</v>
      </c>
      <c r="HB56" s="6">
        <v>6.1318707815016191</v>
      </c>
      <c r="HC56" s="6">
        <v>5.7452261193059542</v>
      </c>
      <c r="HD56" s="6">
        <v>5.6846833423946395</v>
      </c>
      <c r="HE56" s="6">
        <v>5.9343024896099061</v>
      </c>
      <c r="HF56" s="6">
        <v>5.7546845426422699</v>
      </c>
      <c r="HG56" s="6" t="s">
        <v>178</v>
      </c>
      <c r="HH56" s="6" t="s">
        <v>178</v>
      </c>
      <c r="HI56" s="6" t="s">
        <v>178</v>
      </c>
      <c r="HJ56" s="6" t="s">
        <v>178</v>
      </c>
      <c r="HK56" s="6" t="s">
        <v>178</v>
      </c>
      <c r="HL56" s="6" t="s">
        <v>178</v>
      </c>
      <c r="HM56" s="6" t="s">
        <v>178</v>
      </c>
      <c r="HN56" s="6" t="s">
        <v>178</v>
      </c>
      <c r="HO56" s="6" t="s">
        <v>178</v>
      </c>
      <c r="HP56" s="6" t="s">
        <v>178</v>
      </c>
      <c r="HQ56" s="6" t="s">
        <v>178</v>
      </c>
      <c r="HR56" s="6" t="s">
        <v>178</v>
      </c>
      <c r="HS56" s="5">
        <v>2238149</v>
      </c>
      <c r="HT56" s="5">
        <v>2204911</v>
      </c>
      <c r="HU56" s="5">
        <v>2173557</v>
      </c>
      <c r="HV56" s="5">
        <v>2144447</v>
      </c>
      <c r="HW56" s="5">
        <v>2118033</v>
      </c>
      <c r="HX56" s="5">
        <v>2092051</v>
      </c>
      <c r="HY56" s="5">
        <v>2072622</v>
      </c>
      <c r="HZ56" s="5">
        <v>2057900</v>
      </c>
      <c r="IA56" s="5">
        <v>2048675</v>
      </c>
      <c r="IB56" s="5">
        <v>2048658</v>
      </c>
      <c r="IC56" s="5">
        <v>2044813</v>
      </c>
      <c r="ID56" s="5">
        <v>2036557</v>
      </c>
      <c r="IE56" s="5">
        <v>2015817</v>
      </c>
      <c r="IF56" s="5">
        <v>1982968</v>
      </c>
      <c r="IG56" s="5">
        <v>1817912</v>
      </c>
      <c r="IH56" s="5">
        <v>1786200</v>
      </c>
      <c r="II56" s="5">
        <v>1753391</v>
      </c>
      <c r="IJ56" s="5">
        <v>1721086</v>
      </c>
      <c r="IK56" s="5">
        <v>1686018</v>
      </c>
      <c r="IL56" s="5">
        <v>1652862</v>
      </c>
      <c r="IM56" s="5">
        <v>1616204</v>
      </c>
      <c r="IN56" s="5">
        <v>1616204</v>
      </c>
      <c r="IO56" s="5">
        <v>1548165</v>
      </c>
      <c r="IP56" s="5">
        <v>1515452</v>
      </c>
      <c r="IQ56" s="5">
        <v>1485167</v>
      </c>
      <c r="IR56" s="5">
        <v>1456525</v>
      </c>
      <c r="IS56" s="5">
        <v>1431643</v>
      </c>
      <c r="IT56" s="5">
        <v>1408953</v>
      </c>
      <c r="IU56" s="5">
        <v>1387852</v>
      </c>
      <c r="IV56" s="5">
        <v>1368388</v>
      </c>
      <c r="IW56" s="5">
        <v>1342307</v>
      </c>
      <c r="IX56" s="5">
        <v>1316247</v>
      </c>
      <c r="IY56" s="5">
        <v>2572624</v>
      </c>
      <c r="IZ56" s="5">
        <v>2536685</v>
      </c>
      <c r="JA56" s="5">
        <v>2501473</v>
      </c>
      <c r="JB56" s="5">
        <v>2468872</v>
      </c>
      <c r="JC56" s="5">
        <v>2439237</v>
      </c>
      <c r="JD56" s="5">
        <v>2410042</v>
      </c>
      <c r="JE56" s="5">
        <v>2387727</v>
      </c>
      <c r="JF56" s="5">
        <v>2370982</v>
      </c>
      <c r="JG56" s="5">
        <v>2360487</v>
      </c>
      <c r="JH56" s="5">
        <v>2359765</v>
      </c>
      <c r="JI56" s="5">
        <v>2354531</v>
      </c>
      <c r="JJ56" s="5">
        <v>2346766</v>
      </c>
      <c r="JK56" s="5">
        <v>2324874</v>
      </c>
      <c r="JL56" s="5">
        <v>2287987</v>
      </c>
      <c r="JM56" s="5">
        <v>2097807</v>
      </c>
      <c r="JN56" s="5">
        <v>2059962</v>
      </c>
      <c r="JO56" s="5">
        <v>2019934</v>
      </c>
      <c r="JP56" s="5">
        <v>1979812</v>
      </c>
      <c r="JQ56" s="5">
        <v>1939385</v>
      </c>
      <c r="JR56" s="5">
        <v>1898936</v>
      </c>
      <c r="JS56" s="5">
        <v>1854311</v>
      </c>
      <c r="JT56" s="5">
        <v>1854311</v>
      </c>
      <c r="JU56" s="5">
        <v>1769681</v>
      </c>
      <c r="JV56" s="5">
        <v>1730887</v>
      </c>
      <c r="JW56" s="5">
        <v>1694685</v>
      </c>
      <c r="JX56" s="5">
        <v>1661655</v>
      </c>
      <c r="JY56" s="5">
        <v>1631612</v>
      </c>
      <c r="JZ56" s="5">
        <v>1604811</v>
      </c>
      <c r="KA56" s="5">
        <v>1580834</v>
      </c>
      <c r="KB56" s="5">
        <v>1560754</v>
      </c>
      <c r="KC56" s="5">
        <v>1533046</v>
      </c>
      <c r="KD56" s="5">
        <v>1502209</v>
      </c>
    </row>
    <row r="57" spans="1:290" x14ac:dyDescent="0.3">
      <c r="A57" s="1" t="s">
        <v>51</v>
      </c>
      <c r="B57" s="2">
        <v>4063057</v>
      </c>
      <c r="C57" s="5">
        <v>78465</v>
      </c>
      <c r="D57" s="5">
        <v>75619</v>
      </c>
      <c r="E57" s="5">
        <v>75681</v>
      </c>
      <c r="F57" s="5">
        <v>75897</v>
      </c>
      <c r="G57" s="5">
        <v>75499</v>
      </c>
      <c r="H57" s="5">
        <v>73536</v>
      </c>
      <c r="I57" s="5">
        <v>76429</v>
      </c>
      <c r="J57" s="5">
        <v>74409</v>
      </c>
      <c r="K57" s="5">
        <v>78398</v>
      </c>
      <c r="L57" s="5">
        <v>76115</v>
      </c>
      <c r="M57" s="5">
        <v>75401</v>
      </c>
      <c r="N57" s="5">
        <v>77379</v>
      </c>
      <c r="O57" s="5">
        <v>76993</v>
      </c>
      <c r="P57" s="5">
        <v>56760</v>
      </c>
      <c r="Q57" s="5">
        <v>54222</v>
      </c>
      <c r="R57" s="5">
        <v>74157</v>
      </c>
      <c r="S57" s="5">
        <v>0</v>
      </c>
      <c r="T57" s="5" t="s">
        <v>178</v>
      </c>
      <c r="U57" s="5" t="s">
        <v>178</v>
      </c>
      <c r="V57" s="5" t="s">
        <v>178</v>
      </c>
      <c r="W57" s="5" t="s">
        <v>178</v>
      </c>
      <c r="X57" s="5" t="s">
        <v>178</v>
      </c>
      <c r="Y57" s="5" t="s">
        <v>178</v>
      </c>
      <c r="Z57" s="5" t="s">
        <v>178</v>
      </c>
      <c r="AA57" s="5" t="s">
        <v>178</v>
      </c>
      <c r="AB57" s="5" t="s">
        <v>178</v>
      </c>
      <c r="AC57" s="5" t="s">
        <v>178</v>
      </c>
      <c r="AD57" s="5" t="s">
        <v>178</v>
      </c>
      <c r="AE57" s="5" t="s">
        <v>178</v>
      </c>
      <c r="AF57" s="5" t="s">
        <v>178</v>
      </c>
      <c r="AG57" s="5" t="s">
        <v>178</v>
      </c>
      <c r="AH57" s="5" t="s">
        <v>178</v>
      </c>
      <c r="AI57" s="5">
        <v>132036</v>
      </c>
      <c r="AJ57" s="5">
        <v>128040</v>
      </c>
      <c r="AK57" s="5">
        <v>127985</v>
      </c>
      <c r="AL57" s="5">
        <v>128821</v>
      </c>
      <c r="AM57" s="5">
        <v>133665</v>
      </c>
      <c r="AN57" s="5">
        <v>126850</v>
      </c>
      <c r="AO57" s="5">
        <v>134129</v>
      </c>
      <c r="AP57" s="5">
        <v>130783</v>
      </c>
      <c r="AQ57" s="5">
        <v>136723</v>
      </c>
      <c r="AR57" s="5">
        <v>132167</v>
      </c>
      <c r="AS57" s="5">
        <v>136365</v>
      </c>
      <c r="AT57" s="5">
        <v>137358</v>
      </c>
      <c r="AU57" s="5">
        <v>140441</v>
      </c>
      <c r="AV57" s="5">
        <v>122059</v>
      </c>
      <c r="AW57" s="5">
        <v>112662</v>
      </c>
      <c r="AX57" s="5">
        <v>137856</v>
      </c>
      <c r="AY57" s="5">
        <v>0</v>
      </c>
      <c r="AZ57" s="5" t="s">
        <v>178</v>
      </c>
      <c r="BA57" s="5" t="s">
        <v>178</v>
      </c>
      <c r="BB57" s="5" t="s">
        <v>178</v>
      </c>
      <c r="BC57" s="5" t="s">
        <v>178</v>
      </c>
      <c r="BD57" s="5" t="s">
        <v>178</v>
      </c>
      <c r="BE57" s="5" t="s">
        <v>178</v>
      </c>
      <c r="BF57" s="5" t="s">
        <v>178</v>
      </c>
      <c r="BG57" s="5" t="s">
        <v>178</v>
      </c>
      <c r="BH57" s="5" t="s">
        <v>178</v>
      </c>
      <c r="BI57" s="5" t="s">
        <v>178</v>
      </c>
      <c r="BJ57" s="5" t="s">
        <v>178</v>
      </c>
      <c r="BK57" s="5" t="s">
        <v>178</v>
      </c>
      <c r="BL57" s="5" t="s">
        <v>178</v>
      </c>
      <c r="BM57" s="5" t="s">
        <v>178</v>
      </c>
      <c r="BN57" s="5" t="s">
        <v>178</v>
      </c>
      <c r="BO57" s="5">
        <v>132036</v>
      </c>
      <c r="BP57" s="5">
        <v>128040</v>
      </c>
      <c r="BQ57" s="5">
        <v>127985</v>
      </c>
      <c r="BR57" s="5">
        <v>128821</v>
      </c>
      <c r="BS57" s="5">
        <v>133665</v>
      </c>
      <c r="BT57" s="5">
        <v>126850</v>
      </c>
      <c r="BU57" s="5">
        <v>134129</v>
      </c>
      <c r="BV57" s="5">
        <v>130783</v>
      </c>
      <c r="BW57" s="5">
        <v>136723</v>
      </c>
      <c r="BX57" s="5">
        <v>132167</v>
      </c>
      <c r="BY57" s="5">
        <v>136365</v>
      </c>
      <c r="BZ57" s="5">
        <v>160959</v>
      </c>
      <c r="CA57" s="5">
        <v>161598</v>
      </c>
      <c r="CB57" s="5">
        <v>141236</v>
      </c>
      <c r="CC57" s="5">
        <v>134065</v>
      </c>
      <c r="CD57" s="5">
        <v>137856</v>
      </c>
      <c r="CE57" s="5">
        <v>2737</v>
      </c>
      <c r="CF57" s="5" t="s">
        <v>178</v>
      </c>
      <c r="CG57" s="5" t="s">
        <v>178</v>
      </c>
      <c r="CH57" s="5" t="s">
        <v>178</v>
      </c>
      <c r="CI57" s="5" t="s">
        <v>178</v>
      </c>
      <c r="CJ57" s="5" t="s">
        <v>178</v>
      </c>
      <c r="CK57" s="5" t="s">
        <v>178</v>
      </c>
      <c r="CL57" s="5" t="s">
        <v>178</v>
      </c>
      <c r="CM57" s="5" t="s">
        <v>178</v>
      </c>
      <c r="CN57" s="5" t="s">
        <v>178</v>
      </c>
      <c r="CO57" s="5" t="s">
        <v>178</v>
      </c>
      <c r="CP57" s="5" t="s">
        <v>178</v>
      </c>
      <c r="CQ57" s="5" t="s">
        <v>178</v>
      </c>
      <c r="CR57" s="5" t="s">
        <v>178</v>
      </c>
      <c r="CS57" s="5" t="s">
        <v>178</v>
      </c>
      <c r="CT57" s="5" t="s">
        <v>178</v>
      </c>
      <c r="CU57" s="6" t="s">
        <v>178</v>
      </c>
      <c r="CV57" s="6">
        <v>27.1333924013806</v>
      </c>
      <c r="CW57" s="6">
        <v>27.708407658461169</v>
      </c>
      <c r="CX57" s="6">
        <v>29.793401496785069</v>
      </c>
      <c r="CY57" s="6">
        <v>28.580889559988339</v>
      </c>
      <c r="CZ57" s="6">
        <v>28.88245213228894</v>
      </c>
      <c r="DA57" s="6">
        <v>27.548443653586979</v>
      </c>
      <c r="DB57" s="6">
        <v>27.796368718837769</v>
      </c>
      <c r="DC57" s="6">
        <v>26.833592693691159</v>
      </c>
      <c r="DD57" s="6">
        <v>27.232962312048421</v>
      </c>
      <c r="DE57" s="6">
        <v>20.923895412963081</v>
      </c>
      <c r="DF57" s="6">
        <v>20.613448482300939</v>
      </c>
      <c r="DG57" s="6">
        <v>20.508357902666472</v>
      </c>
      <c r="DH57" s="6">
        <v>20.868770004572468</v>
      </c>
      <c r="DI57" s="6">
        <v>19.31793433004086</v>
      </c>
      <c r="DJ57" s="6">
        <v>17.900202292650029</v>
      </c>
      <c r="DK57" s="6">
        <v>18.255464264644509</v>
      </c>
      <c r="DL57" s="6">
        <v>15.4587713652292</v>
      </c>
      <c r="DM57" s="6">
        <v>11.30739393210451</v>
      </c>
      <c r="DN57" s="6">
        <v>10.20299222368098</v>
      </c>
      <c r="DO57" s="6" t="s">
        <v>178</v>
      </c>
      <c r="DP57" s="6" t="s">
        <v>178</v>
      </c>
      <c r="DQ57" s="6" t="s">
        <v>178</v>
      </c>
      <c r="DR57" s="6" t="s">
        <v>178</v>
      </c>
      <c r="DS57" s="6" t="s">
        <v>178</v>
      </c>
      <c r="DT57" s="6" t="s">
        <v>178</v>
      </c>
      <c r="DU57" s="6" t="s">
        <v>178</v>
      </c>
      <c r="DV57" s="6" t="s">
        <v>178</v>
      </c>
      <c r="DW57" s="6" t="s">
        <v>178</v>
      </c>
      <c r="DX57" s="6" t="s">
        <v>178</v>
      </c>
      <c r="DY57" s="6" t="s">
        <v>178</v>
      </c>
      <c r="DZ57" s="6" t="s">
        <v>178</v>
      </c>
      <c r="EA57" s="6" t="s">
        <v>178</v>
      </c>
      <c r="EB57" s="6">
        <v>26.501991656256621</v>
      </c>
      <c r="EC57" s="6">
        <v>26.685479370219849</v>
      </c>
      <c r="ED57" s="6">
        <v>27.661150708860362</v>
      </c>
      <c r="EE57" s="6">
        <v>26.660290828582831</v>
      </c>
      <c r="EF57" s="6">
        <v>28.887107399969828</v>
      </c>
      <c r="EG57" s="6">
        <v>27.525892174642902</v>
      </c>
      <c r="EH57" s="6">
        <v>28.500727119200629</v>
      </c>
      <c r="EI57" s="6">
        <v>26.9056390949908</v>
      </c>
      <c r="EJ57" s="6">
        <v>26.812290511247131</v>
      </c>
      <c r="EK57" s="6">
        <v>20.887324460088731</v>
      </c>
      <c r="EL57" s="6">
        <v>20.531599676759441</v>
      </c>
      <c r="EM57" s="6">
        <v>20.204213869169251</v>
      </c>
      <c r="EN57" s="6">
        <v>20.430488193436471</v>
      </c>
      <c r="EO57" s="6">
        <v>19.64909230524043</v>
      </c>
      <c r="EP57" s="6">
        <v>18.565615093901648</v>
      </c>
      <c r="EQ57" s="6">
        <v>18.423786225065861</v>
      </c>
      <c r="ER57" s="6">
        <v>15.88988515163928</v>
      </c>
      <c r="ES57" s="6">
        <v>11.9580805295091</v>
      </c>
      <c r="ET57" s="6">
        <v>10.67656038878147</v>
      </c>
      <c r="EU57" s="6" t="s">
        <v>178</v>
      </c>
      <c r="EV57" s="6" t="s">
        <v>178</v>
      </c>
      <c r="EW57" s="6" t="s">
        <v>178</v>
      </c>
      <c r="EX57" s="6" t="s">
        <v>178</v>
      </c>
      <c r="EY57" s="6" t="s">
        <v>178</v>
      </c>
      <c r="EZ57" s="6" t="s">
        <v>178</v>
      </c>
      <c r="FA57" s="6" t="s">
        <v>178</v>
      </c>
      <c r="FB57" s="6" t="s">
        <v>178</v>
      </c>
      <c r="FC57" s="6" t="s">
        <v>178</v>
      </c>
      <c r="FD57" s="6" t="s">
        <v>178</v>
      </c>
      <c r="FE57" s="6" t="s">
        <v>178</v>
      </c>
      <c r="FF57" s="6" t="s">
        <v>178</v>
      </c>
      <c r="FG57" s="6" t="s">
        <v>178</v>
      </c>
      <c r="FH57" s="6">
        <v>27.133392401380604</v>
      </c>
      <c r="FI57" s="6">
        <v>27.708407658461173</v>
      </c>
      <c r="FJ57" s="6">
        <v>29.793401496785076</v>
      </c>
      <c r="FK57" s="6">
        <v>28.580889559988346</v>
      </c>
      <c r="FL57" s="6">
        <v>28.882452132288947</v>
      </c>
      <c r="FM57" s="6">
        <v>27.54844365358699</v>
      </c>
      <c r="FN57" s="6">
        <v>27.796368718837776</v>
      </c>
      <c r="FO57" s="6">
        <v>26.833592693691166</v>
      </c>
      <c r="FP57" s="6">
        <v>27.232962312048429</v>
      </c>
      <c r="FQ57" s="6">
        <v>20.923895412963081</v>
      </c>
      <c r="FR57" s="6">
        <v>20.613448482300942</v>
      </c>
      <c r="FS57" s="6">
        <v>20.508357902666475</v>
      </c>
      <c r="FT57" s="6">
        <v>20.868770004572475</v>
      </c>
      <c r="FU57" s="6">
        <v>19.317934330040867</v>
      </c>
      <c r="FV57" s="6">
        <v>17.900202292650036</v>
      </c>
      <c r="FW57" s="6">
        <v>18.25546426464452</v>
      </c>
      <c r="FX57" s="6">
        <v>15.458771365229206</v>
      </c>
      <c r="FY57" s="6">
        <v>11.307393932104519</v>
      </c>
      <c r="FZ57" s="6">
        <v>10.202992223680983</v>
      </c>
      <c r="GA57" s="6" t="s">
        <v>178</v>
      </c>
      <c r="GB57" s="6" t="s">
        <v>178</v>
      </c>
      <c r="GC57" s="6" t="s">
        <v>178</v>
      </c>
      <c r="GD57" s="6" t="s">
        <v>178</v>
      </c>
      <c r="GE57" s="6" t="s">
        <v>178</v>
      </c>
      <c r="GF57" s="6" t="s">
        <v>178</v>
      </c>
      <c r="GG57" s="6" t="s">
        <v>178</v>
      </c>
      <c r="GH57" s="6" t="s">
        <v>178</v>
      </c>
      <c r="GI57" s="6" t="s">
        <v>178</v>
      </c>
      <c r="GJ57" s="6" t="s">
        <v>178</v>
      </c>
      <c r="GK57" s="6" t="s">
        <v>178</v>
      </c>
      <c r="GL57" s="6" t="s">
        <v>178</v>
      </c>
      <c r="GM57" s="6" t="s">
        <v>178</v>
      </c>
      <c r="GN57" s="6">
        <v>26.501991656256628</v>
      </c>
      <c r="GO57" s="6">
        <v>26.685479370219856</v>
      </c>
      <c r="GP57" s="6">
        <v>27.661150708860365</v>
      </c>
      <c r="GQ57" s="6">
        <v>26.660290828582831</v>
      </c>
      <c r="GR57" s="6">
        <v>28.887107399969839</v>
      </c>
      <c r="GS57" s="6">
        <v>27.525892174642905</v>
      </c>
      <c r="GT57" s="6">
        <v>28.500727119200636</v>
      </c>
      <c r="GU57" s="6">
        <v>26.905639094990807</v>
      </c>
      <c r="GV57" s="6">
        <v>26.812290511247134</v>
      </c>
      <c r="GW57" s="6">
        <v>20.887324460088731</v>
      </c>
      <c r="GX57" s="6">
        <v>20.531599676759441</v>
      </c>
      <c r="GY57" s="6">
        <v>20.204213869169259</v>
      </c>
      <c r="GZ57" s="6">
        <v>20.430488193436471</v>
      </c>
      <c r="HA57" s="6">
        <v>19.649092305240433</v>
      </c>
      <c r="HB57" s="6">
        <v>18.565615093901652</v>
      </c>
      <c r="HC57" s="6">
        <v>18.423786225065864</v>
      </c>
      <c r="HD57" s="6">
        <v>15.889885151639282</v>
      </c>
      <c r="HE57" s="6">
        <v>11.9580805295091</v>
      </c>
      <c r="HF57" s="6">
        <v>10.676560388781475</v>
      </c>
      <c r="HG57" s="6" t="s">
        <v>178</v>
      </c>
      <c r="HH57" s="6" t="s">
        <v>178</v>
      </c>
      <c r="HI57" s="6" t="s">
        <v>178</v>
      </c>
      <c r="HJ57" s="6" t="s">
        <v>178</v>
      </c>
      <c r="HK57" s="6" t="s">
        <v>178</v>
      </c>
      <c r="HL57" s="6" t="s">
        <v>178</v>
      </c>
      <c r="HM57" s="6" t="s">
        <v>178</v>
      </c>
      <c r="HN57" s="6" t="s">
        <v>178</v>
      </c>
      <c r="HO57" s="6" t="s">
        <v>178</v>
      </c>
      <c r="HP57" s="6" t="s">
        <v>178</v>
      </c>
      <c r="HQ57" s="6" t="s">
        <v>178</v>
      </c>
      <c r="HR57" s="6" t="s">
        <v>178</v>
      </c>
      <c r="HS57" s="5">
        <v>22853</v>
      </c>
      <c r="HT57" s="5">
        <v>22791</v>
      </c>
      <c r="HU57" s="5">
        <v>22414</v>
      </c>
      <c r="HV57" s="5">
        <v>22356</v>
      </c>
      <c r="HW57" s="5">
        <v>22249</v>
      </c>
      <c r="HX57" s="5">
        <v>22147</v>
      </c>
      <c r="HY57" s="5">
        <v>21997</v>
      </c>
      <c r="HZ57" s="5">
        <v>21897</v>
      </c>
      <c r="IA57" s="5">
        <v>21837</v>
      </c>
      <c r="IB57" s="5">
        <v>21726</v>
      </c>
      <c r="IC57" s="5">
        <v>21770</v>
      </c>
      <c r="ID57" s="5">
        <v>21710</v>
      </c>
      <c r="IE57" s="5">
        <v>21783</v>
      </c>
      <c r="IF57" s="5">
        <v>28690</v>
      </c>
      <c r="IG57" s="5">
        <v>24317</v>
      </c>
      <c r="IH57" s="5">
        <v>20964</v>
      </c>
      <c r="II57" s="5">
        <v>0</v>
      </c>
      <c r="IJ57" s="5" t="s">
        <v>178</v>
      </c>
      <c r="IK57" s="5" t="s">
        <v>178</v>
      </c>
      <c r="IL57" s="5" t="s">
        <v>178</v>
      </c>
      <c r="IM57" s="5" t="s">
        <v>178</v>
      </c>
      <c r="IN57" s="5" t="s">
        <v>178</v>
      </c>
      <c r="IO57" s="5" t="s">
        <v>178</v>
      </c>
      <c r="IP57" s="5" t="s">
        <v>178</v>
      </c>
      <c r="IQ57" s="5" t="s">
        <v>178</v>
      </c>
      <c r="IR57" s="5" t="s">
        <v>178</v>
      </c>
      <c r="IS57" s="5" t="s">
        <v>178</v>
      </c>
      <c r="IT57" s="5" t="s">
        <v>178</v>
      </c>
      <c r="IU57" s="5" t="s">
        <v>178</v>
      </c>
      <c r="IV57" s="5" t="s">
        <v>178</v>
      </c>
      <c r="IW57" s="5" t="s">
        <v>178</v>
      </c>
      <c r="IX57" s="5" t="s">
        <v>178</v>
      </c>
      <c r="IY57" s="5">
        <v>24362</v>
      </c>
      <c r="IZ57" s="5">
        <v>24305</v>
      </c>
      <c r="JA57" s="5">
        <v>23960</v>
      </c>
      <c r="JB57" s="5">
        <v>23866</v>
      </c>
      <c r="JC57" s="5">
        <v>23755</v>
      </c>
      <c r="JD57" s="5">
        <v>23656</v>
      </c>
      <c r="JE57" s="5">
        <v>23511</v>
      </c>
      <c r="JF57" s="5">
        <v>23393</v>
      </c>
      <c r="JG57" s="5">
        <v>23356</v>
      </c>
      <c r="JH57" s="5">
        <v>23257</v>
      </c>
      <c r="JI57" s="5">
        <v>23234</v>
      </c>
      <c r="JJ57" s="5">
        <v>23172</v>
      </c>
      <c r="JK57" s="5">
        <v>23273</v>
      </c>
      <c r="JL57" s="5">
        <v>30341</v>
      </c>
      <c r="JM57" s="5">
        <v>26096</v>
      </c>
      <c r="JN57" s="5">
        <v>22479</v>
      </c>
      <c r="JO57" s="5">
        <v>0</v>
      </c>
      <c r="JP57" s="5" t="s">
        <v>178</v>
      </c>
      <c r="JQ57" s="5" t="s">
        <v>178</v>
      </c>
      <c r="JR57" s="5" t="s">
        <v>178</v>
      </c>
      <c r="JS57" s="5" t="s">
        <v>178</v>
      </c>
      <c r="JT57" s="5" t="s">
        <v>178</v>
      </c>
      <c r="JU57" s="5" t="s">
        <v>178</v>
      </c>
      <c r="JV57" s="5" t="s">
        <v>178</v>
      </c>
      <c r="JW57" s="5" t="s">
        <v>178</v>
      </c>
      <c r="JX57" s="5" t="s">
        <v>178</v>
      </c>
      <c r="JY57" s="5" t="s">
        <v>178</v>
      </c>
      <c r="JZ57" s="5" t="s">
        <v>178</v>
      </c>
      <c r="KA57" s="5" t="s">
        <v>178</v>
      </c>
      <c r="KB57" s="5" t="s">
        <v>178</v>
      </c>
      <c r="KC57" s="5" t="s">
        <v>178</v>
      </c>
      <c r="KD57" s="5" t="s">
        <v>178</v>
      </c>
    </row>
    <row r="58" spans="1:290" x14ac:dyDescent="0.3">
      <c r="A58" s="1" t="s">
        <v>52</v>
      </c>
      <c r="B58" s="2">
        <v>4056999</v>
      </c>
      <c r="C58" s="5">
        <v>1501957</v>
      </c>
      <c r="D58" s="5">
        <v>1531307</v>
      </c>
      <c r="E58" s="5">
        <v>1466488</v>
      </c>
      <c r="F58" s="5">
        <v>1493928</v>
      </c>
      <c r="G58" s="5">
        <v>1521795</v>
      </c>
      <c r="H58" s="5">
        <v>1551471</v>
      </c>
      <c r="I58" s="5">
        <v>1583593</v>
      </c>
      <c r="J58" s="5">
        <v>786169</v>
      </c>
      <c r="K58" s="5">
        <v>578465</v>
      </c>
      <c r="L58" s="5">
        <v>573808</v>
      </c>
      <c r="M58" s="5">
        <v>570263</v>
      </c>
      <c r="N58" s="5">
        <v>577823</v>
      </c>
      <c r="O58" s="5">
        <v>580895</v>
      </c>
      <c r="P58" s="5">
        <v>582284</v>
      </c>
      <c r="Q58" s="5">
        <v>598605</v>
      </c>
      <c r="R58" s="5">
        <v>582079</v>
      </c>
      <c r="S58" s="5">
        <v>581047</v>
      </c>
      <c r="T58" s="5">
        <v>553294</v>
      </c>
      <c r="U58" s="5">
        <v>549151</v>
      </c>
      <c r="V58" s="5">
        <v>558682</v>
      </c>
      <c r="W58" s="5">
        <v>544447</v>
      </c>
      <c r="X58" s="5">
        <v>533904</v>
      </c>
      <c r="Y58" s="5">
        <v>549259</v>
      </c>
      <c r="Z58" s="5">
        <v>557727</v>
      </c>
      <c r="AA58" s="5">
        <v>549296</v>
      </c>
      <c r="AB58" s="5">
        <v>564634</v>
      </c>
      <c r="AC58" s="5">
        <v>557005</v>
      </c>
      <c r="AD58" s="5">
        <v>563608</v>
      </c>
      <c r="AE58" s="5">
        <v>550853</v>
      </c>
      <c r="AF58" s="5">
        <v>500163</v>
      </c>
      <c r="AG58" s="5">
        <v>446972</v>
      </c>
      <c r="AH58" s="5">
        <v>422911</v>
      </c>
      <c r="AI58" s="5">
        <v>4128426</v>
      </c>
      <c r="AJ58" s="5">
        <v>4222266</v>
      </c>
      <c r="AK58" s="5">
        <v>4146863</v>
      </c>
      <c r="AL58" s="5">
        <v>4222833</v>
      </c>
      <c r="AM58" s="5">
        <v>4229975</v>
      </c>
      <c r="AN58" s="5">
        <v>4281681</v>
      </c>
      <c r="AO58" s="5">
        <v>4348322</v>
      </c>
      <c r="AP58" s="5">
        <v>2428318</v>
      </c>
      <c r="AQ58" s="5">
        <v>1895087</v>
      </c>
      <c r="AR58" s="5">
        <v>1912336</v>
      </c>
      <c r="AS58" s="5">
        <v>1872798</v>
      </c>
      <c r="AT58" s="5">
        <v>1959380</v>
      </c>
      <c r="AU58" s="5">
        <v>1971720</v>
      </c>
      <c r="AV58" s="5">
        <v>1961042</v>
      </c>
      <c r="AW58" s="5">
        <v>2006703</v>
      </c>
      <c r="AX58" s="5">
        <v>1969925</v>
      </c>
      <c r="AY58" s="5">
        <v>1933728</v>
      </c>
      <c r="AZ58" s="5">
        <v>1943455</v>
      </c>
      <c r="BA58" s="5">
        <v>1956147</v>
      </c>
      <c r="BB58" s="5">
        <v>1951065</v>
      </c>
      <c r="BC58" s="5">
        <v>1901783</v>
      </c>
      <c r="BD58" s="5">
        <v>1840948</v>
      </c>
      <c r="BE58" s="5">
        <v>1807537</v>
      </c>
      <c r="BF58" s="5">
        <v>1777589</v>
      </c>
      <c r="BG58" s="5">
        <v>1719014</v>
      </c>
      <c r="BH58" s="5">
        <v>1695597</v>
      </c>
      <c r="BI58" s="5">
        <v>1684779</v>
      </c>
      <c r="BJ58" s="5">
        <v>1690720</v>
      </c>
      <c r="BK58" s="5">
        <v>1645387</v>
      </c>
      <c r="BL58" s="5">
        <v>1605126</v>
      </c>
      <c r="BM58" s="5">
        <v>1529013</v>
      </c>
      <c r="BN58" s="5">
        <v>1450651</v>
      </c>
      <c r="BO58" s="5">
        <v>5218770</v>
      </c>
      <c r="BP58" s="5">
        <v>5597128</v>
      </c>
      <c r="BQ58" s="5">
        <v>4633551</v>
      </c>
      <c r="BR58" s="5">
        <v>4688744</v>
      </c>
      <c r="BS58" s="5">
        <v>4751076</v>
      </c>
      <c r="BT58" s="5">
        <v>4713347</v>
      </c>
      <c r="BU58" s="5">
        <v>4853495</v>
      </c>
      <c r="BV58" s="5">
        <v>2730722</v>
      </c>
      <c r="BW58" s="5">
        <v>2157851</v>
      </c>
      <c r="BX58" s="5">
        <v>2226787</v>
      </c>
      <c r="BY58" s="5">
        <v>2183707</v>
      </c>
      <c r="BZ58" s="5">
        <v>2197213</v>
      </c>
      <c r="CA58" s="5">
        <v>2181181</v>
      </c>
      <c r="CB58" s="5">
        <v>2403819</v>
      </c>
      <c r="CC58" s="5">
        <v>2375019</v>
      </c>
      <c r="CD58" s="5">
        <v>2381694</v>
      </c>
      <c r="CE58" s="5">
        <v>4220767</v>
      </c>
      <c r="CF58" s="5">
        <v>4051396</v>
      </c>
      <c r="CG58" s="5">
        <v>4325035</v>
      </c>
      <c r="CH58" s="5">
        <v>2438594</v>
      </c>
      <c r="CI58" s="5">
        <v>2402622</v>
      </c>
      <c r="CJ58" s="5">
        <v>2384794</v>
      </c>
      <c r="CK58" s="5">
        <v>2396062</v>
      </c>
      <c r="CL58" s="5">
        <v>2479424</v>
      </c>
      <c r="CM58" s="5">
        <v>2339669</v>
      </c>
      <c r="CN58" s="5">
        <v>2063021</v>
      </c>
      <c r="CO58" s="5">
        <v>2016653</v>
      </c>
      <c r="CP58" s="5">
        <v>2066614</v>
      </c>
      <c r="CQ58" s="5">
        <v>2190418</v>
      </c>
      <c r="CR58" s="5">
        <v>2288935</v>
      </c>
      <c r="CS58" s="5">
        <v>2316412</v>
      </c>
      <c r="CT58" s="5">
        <v>1996884</v>
      </c>
      <c r="CU58" s="6">
        <v>17.641262460418279</v>
      </c>
      <c r="CV58" s="6">
        <v>18.07683366115765</v>
      </c>
      <c r="CW58" s="6">
        <v>17.608009895764429</v>
      </c>
      <c r="CX58" s="6">
        <v>17.266628646092709</v>
      </c>
      <c r="CY58" s="6">
        <v>16.912264792564041</v>
      </c>
      <c r="CZ58" s="6">
        <v>17.444412431814708</v>
      </c>
      <c r="DA58" s="6">
        <v>17.080881814408819</v>
      </c>
      <c r="DB58" s="6">
        <v>16.87992608921472</v>
      </c>
      <c r="DC58" s="6">
        <v>15.9754173501462</v>
      </c>
      <c r="DD58" s="6">
        <v>15.746235232403921</v>
      </c>
      <c r="DE58" s="6">
        <v>15.084443493616099</v>
      </c>
      <c r="DF58" s="6">
        <v>14.678024239256651</v>
      </c>
      <c r="DG58" s="6">
        <v>14.37884643524216</v>
      </c>
      <c r="DH58" s="6">
        <v>13.255902617966489</v>
      </c>
      <c r="DI58" s="6">
        <v>13.12434744113396</v>
      </c>
      <c r="DJ58" s="6">
        <v>12.858364655693981</v>
      </c>
      <c r="DK58" s="6">
        <v>12.896374992040229</v>
      </c>
      <c r="DL58" s="6">
        <v>12.95857175389575</v>
      </c>
      <c r="DM58" s="6">
        <v>13.32839237295388</v>
      </c>
      <c r="DN58" s="6">
        <v>12.499418273722791</v>
      </c>
      <c r="DO58" s="6" t="s">
        <v>178</v>
      </c>
      <c r="DP58" s="6" t="s">
        <v>178</v>
      </c>
      <c r="DQ58" s="6" t="s">
        <v>178</v>
      </c>
      <c r="DR58" s="6" t="s">
        <v>178</v>
      </c>
      <c r="DS58" s="6" t="s">
        <v>178</v>
      </c>
      <c r="DT58" s="6" t="s">
        <v>178</v>
      </c>
      <c r="DU58" s="6" t="s">
        <v>178</v>
      </c>
      <c r="DV58" s="6" t="s">
        <v>178</v>
      </c>
      <c r="DW58" s="6" t="s">
        <v>178</v>
      </c>
      <c r="DX58" s="6" t="s">
        <v>178</v>
      </c>
      <c r="DY58" s="6" t="s">
        <v>178</v>
      </c>
      <c r="DZ58" s="6" t="s">
        <v>178</v>
      </c>
      <c r="EA58" s="6">
        <v>15.23248812016976</v>
      </c>
      <c r="EB58" s="6">
        <v>14.908237596757941</v>
      </c>
      <c r="EC58" s="6">
        <v>14.225531070368641</v>
      </c>
      <c r="ED58" s="6">
        <v>14.09591617759925</v>
      </c>
      <c r="EE58" s="6">
        <v>14.01027524046247</v>
      </c>
      <c r="EF58" s="6">
        <v>14.24281392219225</v>
      </c>
      <c r="EG58" s="6">
        <v>14.32638708633591</v>
      </c>
      <c r="EH58" s="6">
        <v>13.48464797310141</v>
      </c>
      <c r="EI58" s="6">
        <v>12.763157686046879</v>
      </c>
      <c r="EJ58" s="6">
        <v>12.412194880968739</v>
      </c>
      <c r="EK58" s="6">
        <v>11.999287619780921</v>
      </c>
      <c r="EL58" s="6">
        <v>11.555968748323879</v>
      </c>
      <c r="EM58" s="6">
        <v>11.394073211841469</v>
      </c>
      <c r="EN58" s="6">
        <v>10.486911610898639</v>
      </c>
      <c r="EO58" s="6">
        <v>10.38186959697766</v>
      </c>
      <c r="EP58" s="6">
        <v>10.164904755257171</v>
      </c>
      <c r="EQ58" s="6">
        <v>10.21839679624021</v>
      </c>
      <c r="ER58" s="6">
        <v>10.0947669273587</v>
      </c>
      <c r="ES58" s="6">
        <v>10.439678591652269</v>
      </c>
      <c r="ET58" s="6">
        <v>9.5239730485795899</v>
      </c>
      <c r="EU58" s="6" t="s">
        <v>178</v>
      </c>
      <c r="EV58" s="6" t="s">
        <v>178</v>
      </c>
      <c r="EW58" s="6" t="s">
        <v>178</v>
      </c>
      <c r="EX58" s="6" t="s">
        <v>178</v>
      </c>
      <c r="EY58" s="6" t="s">
        <v>178</v>
      </c>
      <c r="EZ58" s="6" t="s">
        <v>178</v>
      </c>
      <c r="FA58" s="6" t="s">
        <v>178</v>
      </c>
      <c r="FB58" s="6" t="s">
        <v>178</v>
      </c>
      <c r="FC58" s="6" t="s">
        <v>178</v>
      </c>
      <c r="FD58" s="6" t="s">
        <v>178</v>
      </c>
      <c r="FE58" s="6" t="s">
        <v>178</v>
      </c>
      <c r="FF58" s="6" t="s">
        <v>178</v>
      </c>
      <c r="FG58" s="6" t="s">
        <v>178</v>
      </c>
      <c r="FH58" s="6">
        <v>18.07683366115765</v>
      </c>
      <c r="FI58" s="6">
        <v>17.608009895764432</v>
      </c>
      <c r="FJ58" s="6">
        <v>17.266628646092716</v>
      </c>
      <c r="FK58" s="6">
        <v>16.912264792564045</v>
      </c>
      <c r="FL58" s="6">
        <v>17.444412431814712</v>
      </c>
      <c r="FM58" s="6">
        <v>17.08088181440883</v>
      </c>
      <c r="FN58" s="6">
        <v>16.879926089214724</v>
      </c>
      <c r="FO58" s="6">
        <v>15.975417350146206</v>
      </c>
      <c r="FP58" s="6">
        <v>15.746235232403926</v>
      </c>
      <c r="FQ58" s="6">
        <v>15.084443493616103</v>
      </c>
      <c r="FR58" s="6">
        <v>14.67802423925666</v>
      </c>
      <c r="FS58" s="6">
        <v>14.378846435242169</v>
      </c>
      <c r="FT58" s="6">
        <v>13.255902617966491</v>
      </c>
      <c r="FU58" s="6">
        <v>13.12434744113397</v>
      </c>
      <c r="FV58" s="6">
        <v>12.858364655693986</v>
      </c>
      <c r="FW58" s="6">
        <v>12.896374992040231</v>
      </c>
      <c r="FX58" s="6">
        <v>12.958571753895759</v>
      </c>
      <c r="FY58" s="6">
        <v>13.328392372953886</v>
      </c>
      <c r="FZ58" s="6">
        <v>12.499418273722798</v>
      </c>
      <c r="GA58" s="6" t="s">
        <v>178</v>
      </c>
      <c r="GB58" s="6" t="s">
        <v>178</v>
      </c>
      <c r="GC58" s="6" t="s">
        <v>178</v>
      </c>
      <c r="GD58" s="6" t="s">
        <v>178</v>
      </c>
      <c r="GE58" s="6" t="s">
        <v>178</v>
      </c>
      <c r="GF58" s="6" t="s">
        <v>178</v>
      </c>
      <c r="GG58" s="6" t="s">
        <v>178</v>
      </c>
      <c r="GH58" s="6" t="s">
        <v>178</v>
      </c>
      <c r="GI58" s="6" t="s">
        <v>178</v>
      </c>
      <c r="GJ58" s="6" t="s">
        <v>178</v>
      </c>
      <c r="GK58" s="6" t="s">
        <v>178</v>
      </c>
      <c r="GL58" s="6" t="s">
        <v>178</v>
      </c>
      <c r="GM58" s="6">
        <v>15.232488120169769</v>
      </c>
      <c r="GN58" s="6">
        <v>14.908237596757948</v>
      </c>
      <c r="GO58" s="6">
        <v>14.225531070368648</v>
      </c>
      <c r="GP58" s="6">
        <v>14.095916177599257</v>
      </c>
      <c r="GQ58" s="6">
        <v>14.010275240462471</v>
      </c>
      <c r="GR58" s="6">
        <v>14.24281392219226</v>
      </c>
      <c r="GS58" s="6">
        <v>14.326387086335918</v>
      </c>
      <c r="GT58" s="6">
        <v>13.484647973101413</v>
      </c>
      <c r="GU58" s="6">
        <v>12.763157686046886</v>
      </c>
      <c r="GV58" s="6">
        <v>12.412194880968748</v>
      </c>
      <c r="GW58" s="6">
        <v>11.999287619780922</v>
      </c>
      <c r="GX58" s="6">
        <v>11.555968748323888</v>
      </c>
      <c r="GY58" s="6">
        <v>11.394073211841473</v>
      </c>
      <c r="GZ58" s="6">
        <v>10.486911610898645</v>
      </c>
      <c r="HA58" s="6">
        <v>10.381869596977669</v>
      </c>
      <c r="HB58" s="6">
        <v>10.164904755257179</v>
      </c>
      <c r="HC58" s="6">
        <v>10.218396796240215</v>
      </c>
      <c r="HD58" s="6">
        <v>10.094766927358702</v>
      </c>
      <c r="HE58" s="6">
        <v>10.439678591652271</v>
      </c>
      <c r="HF58" s="6">
        <v>9.523973048579597</v>
      </c>
      <c r="HG58" s="6" t="s">
        <v>178</v>
      </c>
      <c r="HH58" s="6" t="s">
        <v>178</v>
      </c>
      <c r="HI58" s="6" t="s">
        <v>178</v>
      </c>
      <c r="HJ58" s="6" t="s">
        <v>178</v>
      </c>
      <c r="HK58" s="6" t="s">
        <v>178</v>
      </c>
      <c r="HL58" s="6" t="s">
        <v>178</v>
      </c>
      <c r="HM58" s="6" t="s">
        <v>178</v>
      </c>
      <c r="HN58" s="6" t="s">
        <v>178</v>
      </c>
      <c r="HO58" s="6" t="s">
        <v>178</v>
      </c>
      <c r="HP58" s="6" t="s">
        <v>178</v>
      </c>
      <c r="HQ58" s="6" t="s">
        <v>178</v>
      </c>
      <c r="HR58" s="6" t="s">
        <v>178</v>
      </c>
      <c r="HS58" s="5">
        <v>222748</v>
      </c>
      <c r="HT58" s="5">
        <v>221981</v>
      </c>
      <c r="HU58" s="5">
        <v>221385</v>
      </c>
      <c r="HV58" s="5">
        <v>220851</v>
      </c>
      <c r="HW58" s="5">
        <v>220553</v>
      </c>
      <c r="HX58" s="5">
        <v>220290</v>
      </c>
      <c r="HY58" s="5">
        <v>220367</v>
      </c>
      <c r="HZ58" s="5">
        <v>115545</v>
      </c>
      <c r="IA58" s="5">
        <v>80855</v>
      </c>
      <c r="IB58" s="5">
        <v>80504</v>
      </c>
      <c r="IC58" s="5">
        <v>80136</v>
      </c>
      <c r="ID58" s="5">
        <v>79709</v>
      </c>
      <c r="IE58" s="5">
        <v>79155</v>
      </c>
      <c r="IF58" s="5">
        <v>78367</v>
      </c>
      <c r="IG58" s="5">
        <v>76510</v>
      </c>
      <c r="IH58" s="5">
        <v>75505</v>
      </c>
      <c r="II58" s="5">
        <v>74707</v>
      </c>
      <c r="IJ58" s="5">
        <v>73861</v>
      </c>
      <c r="IK58" s="5">
        <v>73249</v>
      </c>
      <c r="IL58" s="5">
        <v>72400</v>
      </c>
      <c r="IM58" s="5">
        <v>71476</v>
      </c>
      <c r="IN58" s="5">
        <v>71301</v>
      </c>
      <c r="IO58" s="5">
        <v>70671</v>
      </c>
      <c r="IP58" s="5">
        <v>70198</v>
      </c>
      <c r="IQ58" s="5">
        <v>69659</v>
      </c>
      <c r="IR58" s="5">
        <v>68811</v>
      </c>
      <c r="IS58" s="5">
        <v>67994</v>
      </c>
      <c r="IT58" s="5">
        <v>67201</v>
      </c>
      <c r="IU58" s="5">
        <v>66406</v>
      </c>
      <c r="IV58" s="5">
        <v>65553</v>
      </c>
      <c r="IW58" s="5">
        <v>64330</v>
      </c>
      <c r="IX58" s="5">
        <v>62810</v>
      </c>
      <c r="IY58" s="5">
        <v>266199</v>
      </c>
      <c r="IZ58" s="5">
        <v>264807</v>
      </c>
      <c r="JA58" s="5">
        <v>263528</v>
      </c>
      <c r="JB58" s="5">
        <v>262003</v>
      </c>
      <c r="JC58" s="5">
        <v>260211</v>
      </c>
      <c r="JD58" s="5">
        <v>259192</v>
      </c>
      <c r="JE58" s="5">
        <v>258872</v>
      </c>
      <c r="JF58" s="5">
        <v>136210</v>
      </c>
      <c r="JG58" s="5">
        <v>95542</v>
      </c>
      <c r="JH58" s="5">
        <v>95150</v>
      </c>
      <c r="JI58" s="5">
        <v>94716</v>
      </c>
      <c r="JJ58" s="5">
        <v>94207</v>
      </c>
      <c r="JK58" s="5">
        <v>93479</v>
      </c>
      <c r="JL58" s="5">
        <v>92453</v>
      </c>
      <c r="JM58" s="5">
        <v>90358</v>
      </c>
      <c r="JN58" s="5">
        <v>89095</v>
      </c>
      <c r="JO58" s="5">
        <v>88132</v>
      </c>
      <c r="JP58" s="5">
        <v>87110</v>
      </c>
      <c r="JQ58" s="5">
        <v>86310</v>
      </c>
      <c r="JR58" s="5">
        <v>85220</v>
      </c>
      <c r="JS58" s="5">
        <v>83989</v>
      </c>
      <c r="JT58" s="5">
        <v>83549</v>
      </c>
      <c r="JU58" s="5">
        <v>82738</v>
      </c>
      <c r="JV58" s="5">
        <v>82105</v>
      </c>
      <c r="JW58" s="5">
        <v>81449</v>
      </c>
      <c r="JX58" s="5">
        <v>80503</v>
      </c>
      <c r="JY58" s="5">
        <v>79522</v>
      </c>
      <c r="JZ58" s="5">
        <v>78526</v>
      </c>
      <c r="KA58" s="5">
        <v>77700</v>
      </c>
      <c r="KB58" s="5">
        <v>76931</v>
      </c>
      <c r="KC58" s="5">
        <v>75363</v>
      </c>
      <c r="KD58" s="5">
        <v>73280</v>
      </c>
    </row>
    <row r="59" spans="1:290" x14ac:dyDescent="0.3">
      <c r="A59" s="1" t="s">
        <v>53</v>
      </c>
      <c r="B59" s="2">
        <v>4625922</v>
      </c>
      <c r="C59" s="5" t="s">
        <v>178</v>
      </c>
      <c r="D59" s="5" t="s">
        <v>178</v>
      </c>
      <c r="E59" s="5" t="s">
        <v>178</v>
      </c>
      <c r="F59" s="5" t="s">
        <v>178</v>
      </c>
      <c r="G59" s="5" t="s">
        <v>178</v>
      </c>
      <c r="H59" s="5" t="s">
        <v>178</v>
      </c>
      <c r="I59" s="5" t="s">
        <v>178</v>
      </c>
      <c r="J59" s="5" t="s">
        <v>178</v>
      </c>
      <c r="K59" s="5" t="s">
        <v>178</v>
      </c>
      <c r="L59" s="5" t="s">
        <v>178</v>
      </c>
      <c r="M59" s="5" t="s">
        <v>178</v>
      </c>
      <c r="N59" s="5" t="s">
        <v>178</v>
      </c>
      <c r="O59" s="5" t="s">
        <v>178</v>
      </c>
      <c r="P59" s="5" t="s">
        <v>178</v>
      </c>
      <c r="Q59" s="5" t="s">
        <v>178</v>
      </c>
      <c r="R59" s="5" t="s">
        <v>178</v>
      </c>
      <c r="S59" s="5" t="s">
        <v>178</v>
      </c>
      <c r="T59" s="5" t="s">
        <v>178</v>
      </c>
      <c r="U59" s="5" t="s">
        <v>178</v>
      </c>
      <c r="V59" s="5" t="s">
        <v>178</v>
      </c>
      <c r="W59" s="5" t="s">
        <v>178</v>
      </c>
      <c r="X59" s="5" t="s">
        <v>178</v>
      </c>
      <c r="Y59" s="5" t="s">
        <v>178</v>
      </c>
      <c r="Z59" s="5" t="s">
        <v>178</v>
      </c>
      <c r="AA59" s="5" t="s">
        <v>178</v>
      </c>
      <c r="AB59" s="5" t="s">
        <v>178</v>
      </c>
      <c r="AC59" s="5" t="s">
        <v>178</v>
      </c>
      <c r="AD59" s="5" t="s">
        <v>178</v>
      </c>
      <c r="AE59" s="5" t="s">
        <v>178</v>
      </c>
      <c r="AF59" s="5" t="s">
        <v>178</v>
      </c>
      <c r="AG59" s="5" t="s">
        <v>178</v>
      </c>
      <c r="AH59" s="5" t="s">
        <v>178</v>
      </c>
      <c r="AI59" s="5" t="s">
        <v>178</v>
      </c>
      <c r="AJ59" s="5" t="s">
        <v>178</v>
      </c>
      <c r="AK59" s="5" t="s">
        <v>178</v>
      </c>
      <c r="AL59" s="5" t="s">
        <v>178</v>
      </c>
      <c r="AM59" s="5" t="s">
        <v>178</v>
      </c>
      <c r="AN59" s="5" t="s">
        <v>178</v>
      </c>
      <c r="AO59" s="5" t="s">
        <v>178</v>
      </c>
      <c r="AP59" s="5" t="s">
        <v>178</v>
      </c>
      <c r="AQ59" s="5" t="s">
        <v>178</v>
      </c>
      <c r="AR59" s="5" t="s">
        <v>178</v>
      </c>
      <c r="AS59" s="5" t="s">
        <v>178</v>
      </c>
      <c r="AT59" s="5" t="s">
        <v>178</v>
      </c>
      <c r="AU59" s="5" t="s">
        <v>178</v>
      </c>
      <c r="AV59" s="5" t="s">
        <v>178</v>
      </c>
      <c r="AW59" s="5" t="s">
        <v>178</v>
      </c>
      <c r="AX59" s="5" t="s">
        <v>178</v>
      </c>
      <c r="AY59" s="5" t="s">
        <v>178</v>
      </c>
      <c r="AZ59" s="5" t="s">
        <v>178</v>
      </c>
      <c r="BA59" s="5" t="s">
        <v>178</v>
      </c>
      <c r="BB59" s="5" t="s">
        <v>178</v>
      </c>
      <c r="BC59" s="5" t="s">
        <v>178</v>
      </c>
      <c r="BD59" s="5" t="s">
        <v>178</v>
      </c>
      <c r="BE59" s="5" t="s">
        <v>178</v>
      </c>
      <c r="BF59" s="5" t="s">
        <v>178</v>
      </c>
      <c r="BG59" s="5" t="s">
        <v>178</v>
      </c>
      <c r="BH59" s="5" t="s">
        <v>178</v>
      </c>
      <c r="BI59" s="5" t="s">
        <v>178</v>
      </c>
      <c r="BJ59" s="5" t="s">
        <v>178</v>
      </c>
      <c r="BK59" s="5" t="s">
        <v>178</v>
      </c>
      <c r="BL59" s="5" t="s">
        <v>178</v>
      </c>
      <c r="BM59" s="5" t="s">
        <v>178</v>
      </c>
      <c r="BN59" s="5" t="s">
        <v>178</v>
      </c>
      <c r="BO59" s="5" t="s">
        <v>178</v>
      </c>
      <c r="BP59" s="5" t="s">
        <v>178</v>
      </c>
      <c r="BQ59" s="5" t="s">
        <v>178</v>
      </c>
      <c r="BR59" s="5" t="s">
        <v>178</v>
      </c>
      <c r="BS59" s="5" t="s">
        <v>178</v>
      </c>
      <c r="BT59" s="5" t="s">
        <v>178</v>
      </c>
      <c r="BU59" s="5" t="s">
        <v>178</v>
      </c>
      <c r="BV59" s="5" t="s">
        <v>178</v>
      </c>
      <c r="BW59" s="5" t="s">
        <v>178</v>
      </c>
      <c r="BX59" s="5" t="s">
        <v>178</v>
      </c>
      <c r="BY59" s="5" t="s">
        <v>178</v>
      </c>
      <c r="BZ59" s="5" t="s">
        <v>178</v>
      </c>
      <c r="CA59" s="5" t="s">
        <v>178</v>
      </c>
      <c r="CB59" s="5" t="s">
        <v>178</v>
      </c>
      <c r="CC59" s="5" t="s">
        <v>178</v>
      </c>
      <c r="CD59" s="5" t="s">
        <v>178</v>
      </c>
      <c r="CE59" s="5" t="s">
        <v>178</v>
      </c>
      <c r="CF59" s="5" t="s">
        <v>178</v>
      </c>
      <c r="CG59" s="5" t="s">
        <v>178</v>
      </c>
      <c r="CH59" s="5" t="s">
        <v>178</v>
      </c>
      <c r="CI59" s="5" t="s">
        <v>178</v>
      </c>
      <c r="CJ59" s="5" t="s">
        <v>178</v>
      </c>
      <c r="CK59" s="5" t="s">
        <v>178</v>
      </c>
      <c r="CL59" s="5" t="s">
        <v>178</v>
      </c>
      <c r="CM59" s="5" t="s">
        <v>178</v>
      </c>
      <c r="CN59" s="5" t="s">
        <v>178</v>
      </c>
      <c r="CO59" s="5" t="s">
        <v>178</v>
      </c>
      <c r="CP59" s="5" t="s">
        <v>178</v>
      </c>
      <c r="CQ59" s="5" t="s">
        <v>178</v>
      </c>
      <c r="CR59" s="5" t="s">
        <v>178</v>
      </c>
      <c r="CS59" s="5" t="s">
        <v>178</v>
      </c>
      <c r="CT59" s="5" t="s">
        <v>178</v>
      </c>
      <c r="CU59" s="6" t="s">
        <v>178</v>
      </c>
      <c r="CV59" s="6" t="s">
        <v>178</v>
      </c>
      <c r="CW59" s="6" t="s">
        <v>178</v>
      </c>
      <c r="CX59" s="6" t="s">
        <v>178</v>
      </c>
      <c r="CY59" s="6" t="s">
        <v>178</v>
      </c>
      <c r="CZ59" s="6" t="s">
        <v>178</v>
      </c>
      <c r="DA59" s="6" t="s">
        <v>178</v>
      </c>
      <c r="DB59" s="6" t="s">
        <v>178</v>
      </c>
      <c r="DC59" s="6" t="s">
        <v>178</v>
      </c>
      <c r="DD59" s="6" t="s">
        <v>178</v>
      </c>
      <c r="DE59" s="6" t="s">
        <v>178</v>
      </c>
      <c r="DF59" s="6" t="s">
        <v>178</v>
      </c>
      <c r="DG59" s="6" t="s">
        <v>178</v>
      </c>
      <c r="DH59" s="6" t="s">
        <v>178</v>
      </c>
      <c r="DI59" s="6" t="s">
        <v>178</v>
      </c>
      <c r="DJ59" s="6" t="s">
        <v>178</v>
      </c>
      <c r="DK59" s="6" t="s">
        <v>178</v>
      </c>
      <c r="DL59" s="6" t="s">
        <v>178</v>
      </c>
      <c r="DM59" s="6" t="s">
        <v>178</v>
      </c>
      <c r="DN59" s="6" t="s">
        <v>178</v>
      </c>
      <c r="DO59" s="6" t="s">
        <v>178</v>
      </c>
      <c r="DP59" s="6" t="s">
        <v>178</v>
      </c>
      <c r="DQ59" s="6" t="s">
        <v>178</v>
      </c>
      <c r="DR59" s="6" t="s">
        <v>178</v>
      </c>
      <c r="DS59" s="6" t="s">
        <v>178</v>
      </c>
      <c r="DT59" s="6" t="s">
        <v>178</v>
      </c>
      <c r="DU59" s="6" t="s">
        <v>178</v>
      </c>
      <c r="DV59" s="6" t="s">
        <v>178</v>
      </c>
      <c r="DW59" s="6" t="s">
        <v>178</v>
      </c>
      <c r="DX59" s="6" t="s">
        <v>178</v>
      </c>
      <c r="DY59" s="6" t="s">
        <v>178</v>
      </c>
      <c r="DZ59" s="6" t="s">
        <v>178</v>
      </c>
      <c r="EA59" s="6" t="s">
        <v>178</v>
      </c>
      <c r="EB59" s="6" t="s">
        <v>178</v>
      </c>
      <c r="EC59" s="6" t="s">
        <v>178</v>
      </c>
      <c r="ED59" s="6" t="s">
        <v>178</v>
      </c>
      <c r="EE59" s="6" t="s">
        <v>178</v>
      </c>
      <c r="EF59" s="6" t="s">
        <v>178</v>
      </c>
      <c r="EG59" s="6" t="s">
        <v>178</v>
      </c>
      <c r="EH59" s="6" t="s">
        <v>178</v>
      </c>
      <c r="EI59" s="6" t="s">
        <v>178</v>
      </c>
      <c r="EJ59" s="6" t="s">
        <v>178</v>
      </c>
      <c r="EK59" s="6" t="s">
        <v>178</v>
      </c>
      <c r="EL59" s="6" t="s">
        <v>178</v>
      </c>
      <c r="EM59" s="6" t="s">
        <v>178</v>
      </c>
      <c r="EN59" s="6" t="s">
        <v>178</v>
      </c>
      <c r="EO59" s="6" t="s">
        <v>178</v>
      </c>
      <c r="EP59" s="6" t="s">
        <v>178</v>
      </c>
      <c r="EQ59" s="6" t="s">
        <v>178</v>
      </c>
      <c r="ER59" s="6" t="s">
        <v>178</v>
      </c>
      <c r="ES59" s="6" t="s">
        <v>178</v>
      </c>
      <c r="ET59" s="6" t="s">
        <v>178</v>
      </c>
      <c r="EU59" s="6" t="s">
        <v>178</v>
      </c>
      <c r="EV59" s="6" t="s">
        <v>178</v>
      </c>
      <c r="EW59" s="6" t="s">
        <v>178</v>
      </c>
      <c r="EX59" s="6" t="s">
        <v>178</v>
      </c>
      <c r="EY59" s="6" t="s">
        <v>178</v>
      </c>
      <c r="EZ59" s="6" t="s">
        <v>178</v>
      </c>
      <c r="FA59" s="6" t="s">
        <v>178</v>
      </c>
      <c r="FB59" s="6" t="s">
        <v>178</v>
      </c>
      <c r="FC59" s="6" t="s">
        <v>178</v>
      </c>
      <c r="FD59" s="6" t="s">
        <v>178</v>
      </c>
      <c r="FE59" s="6" t="s">
        <v>178</v>
      </c>
      <c r="FF59" s="6" t="s">
        <v>178</v>
      </c>
      <c r="FG59" s="6" t="s">
        <v>178</v>
      </c>
      <c r="FH59" s="6" t="s">
        <v>178</v>
      </c>
      <c r="FI59" s="6" t="s">
        <v>178</v>
      </c>
      <c r="FJ59" s="6" t="s">
        <v>178</v>
      </c>
      <c r="FK59" s="6" t="s">
        <v>178</v>
      </c>
      <c r="FL59" s="6" t="s">
        <v>178</v>
      </c>
      <c r="FM59" s="6" t="s">
        <v>178</v>
      </c>
      <c r="FN59" s="6" t="s">
        <v>178</v>
      </c>
      <c r="FO59" s="6" t="s">
        <v>178</v>
      </c>
      <c r="FP59" s="6" t="s">
        <v>178</v>
      </c>
      <c r="FQ59" s="6" t="s">
        <v>178</v>
      </c>
      <c r="FR59" s="6" t="s">
        <v>178</v>
      </c>
      <c r="FS59" s="6" t="s">
        <v>178</v>
      </c>
      <c r="FT59" s="6" t="s">
        <v>178</v>
      </c>
      <c r="FU59" s="6" t="s">
        <v>178</v>
      </c>
      <c r="FV59" s="6" t="s">
        <v>178</v>
      </c>
      <c r="FW59" s="6" t="s">
        <v>178</v>
      </c>
      <c r="FX59" s="6" t="s">
        <v>178</v>
      </c>
      <c r="FY59" s="6" t="s">
        <v>178</v>
      </c>
      <c r="FZ59" s="6" t="s">
        <v>178</v>
      </c>
      <c r="GA59" s="6" t="s">
        <v>178</v>
      </c>
      <c r="GB59" s="6" t="s">
        <v>178</v>
      </c>
      <c r="GC59" s="6" t="s">
        <v>178</v>
      </c>
      <c r="GD59" s="6" t="s">
        <v>178</v>
      </c>
      <c r="GE59" s="6" t="s">
        <v>178</v>
      </c>
      <c r="GF59" s="6" t="s">
        <v>178</v>
      </c>
      <c r="GG59" s="6" t="s">
        <v>178</v>
      </c>
      <c r="GH59" s="6" t="s">
        <v>178</v>
      </c>
      <c r="GI59" s="6" t="s">
        <v>178</v>
      </c>
      <c r="GJ59" s="6" t="s">
        <v>178</v>
      </c>
      <c r="GK59" s="6" t="s">
        <v>178</v>
      </c>
      <c r="GL59" s="6" t="s">
        <v>178</v>
      </c>
      <c r="GM59" s="6" t="s">
        <v>178</v>
      </c>
      <c r="GN59" s="6" t="s">
        <v>178</v>
      </c>
      <c r="GO59" s="6" t="s">
        <v>178</v>
      </c>
      <c r="GP59" s="6" t="s">
        <v>178</v>
      </c>
      <c r="GQ59" s="6" t="s">
        <v>178</v>
      </c>
      <c r="GR59" s="6" t="s">
        <v>178</v>
      </c>
      <c r="GS59" s="6" t="s">
        <v>178</v>
      </c>
      <c r="GT59" s="6" t="s">
        <v>178</v>
      </c>
      <c r="GU59" s="6" t="s">
        <v>178</v>
      </c>
      <c r="GV59" s="6" t="s">
        <v>178</v>
      </c>
      <c r="GW59" s="6" t="s">
        <v>178</v>
      </c>
      <c r="GX59" s="6" t="s">
        <v>178</v>
      </c>
      <c r="GY59" s="6" t="s">
        <v>178</v>
      </c>
      <c r="GZ59" s="6" t="s">
        <v>178</v>
      </c>
      <c r="HA59" s="6" t="s">
        <v>178</v>
      </c>
      <c r="HB59" s="6" t="s">
        <v>178</v>
      </c>
      <c r="HC59" s="6" t="s">
        <v>178</v>
      </c>
      <c r="HD59" s="6" t="s">
        <v>178</v>
      </c>
      <c r="HE59" s="6" t="s">
        <v>178</v>
      </c>
      <c r="HF59" s="6" t="s">
        <v>178</v>
      </c>
      <c r="HG59" s="6" t="s">
        <v>178</v>
      </c>
      <c r="HH59" s="6" t="s">
        <v>178</v>
      </c>
      <c r="HI59" s="6" t="s">
        <v>178</v>
      </c>
      <c r="HJ59" s="6" t="s">
        <v>178</v>
      </c>
      <c r="HK59" s="6" t="s">
        <v>178</v>
      </c>
      <c r="HL59" s="6" t="s">
        <v>178</v>
      </c>
      <c r="HM59" s="6" t="s">
        <v>178</v>
      </c>
      <c r="HN59" s="6" t="s">
        <v>178</v>
      </c>
      <c r="HO59" s="6" t="s">
        <v>178</v>
      </c>
      <c r="HP59" s="6" t="s">
        <v>178</v>
      </c>
      <c r="HQ59" s="6" t="s">
        <v>178</v>
      </c>
      <c r="HR59" s="6" t="s">
        <v>178</v>
      </c>
      <c r="HS59" s="5" t="s">
        <v>178</v>
      </c>
      <c r="HT59" s="5" t="s">
        <v>178</v>
      </c>
      <c r="HU59" s="5" t="s">
        <v>178</v>
      </c>
      <c r="HV59" s="5" t="s">
        <v>178</v>
      </c>
      <c r="HW59" s="5" t="s">
        <v>178</v>
      </c>
      <c r="HX59" s="5" t="s">
        <v>178</v>
      </c>
      <c r="HY59" s="5" t="s">
        <v>178</v>
      </c>
      <c r="HZ59" s="5" t="s">
        <v>178</v>
      </c>
      <c r="IA59" s="5" t="s">
        <v>178</v>
      </c>
      <c r="IB59" s="5" t="s">
        <v>178</v>
      </c>
      <c r="IC59" s="5" t="s">
        <v>178</v>
      </c>
      <c r="ID59" s="5" t="s">
        <v>178</v>
      </c>
      <c r="IE59" s="5" t="s">
        <v>178</v>
      </c>
      <c r="IF59" s="5" t="s">
        <v>178</v>
      </c>
      <c r="IG59" s="5" t="s">
        <v>178</v>
      </c>
      <c r="IH59" s="5" t="s">
        <v>178</v>
      </c>
      <c r="II59" s="5" t="s">
        <v>178</v>
      </c>
      <c r="IJ59" s="5" t="s">
        <v>178</v>
      </c>
      <c r="IK59" s="5" t="s">
        <v>178</v>
      </c>
      <c r="IL59" s="5" t="s">
        <v>178</v>
      </c>
      <c r="IM59" s="5" t="s">
        <v>178</v>
      </c>
      <c r="IN59" s="5" t="s">
        <v>178</v>
      </c>
      <c r="IO59" s="5" t="s">
        <v>178</v>
      </c>
      <c r="IP59" s="5" t="s">
        <v>178</v>
      </c>
      <c r="IQ59" s="5" t="s">
        <v>178</v>
      </c>
      <c r="IR59" s="5" t="s">
        <v>178</v>
      </c>
      <c r="IS59" s="5" t="s">
        <v>178</v>
      </c>
      <c r="IT59" s="5" t="s">
        <v>178</v>
      </c>
      <c r="IU59" s="5" t="s">
        <v>178</v>
      </c>
      <c r="IV59" s="5" t="s">
        <v>178</v>
      </c>
      <c r="IW59" s="5" t="s">
        <v>178</v>
      </c>
      <c r="IX59" s="5" t="s">
        <v>178</v>
      </c>
      <c r="IY59" s="5" t="s">
        <v>178</v>
      </c>
      <c r="IZ59" s="5" t="s">
        <v>178</v>
      </c>
      <c r="JA59" s="5" t="s">
        <v>178</v>
      </c>
      <c r="JB59" s="5" t="s">
        <v>178</v>
      </c>
      <c r="JC59" s="5" t="s">
        <v>178</v>
      </c>
      <c r="JD59" s="5" t="s">
        <v>178</v>
      </c>
      <c r="JE59" s="5" t="s">
        <v>178</v>
      </c>
      <c r="JF59" s="5" t="s">
        <v>178</v>
      </c>
      <c r="JG59" s="5" t="s">
        <v>178</v>
      </c>
      <c r="JH59" s="5" t="s">
        <v>178</v>
      </c>
      <c r="JI59" s="5" t="s">
        <v>178</v>
      </c>
      <c r="JJ59" s="5" t="s">
        <v>178</v>
      </c>
      <c r="JK59" s="5" t="s">
        <v>178</v>
      </c>
      <c r="JL59" s="5" t="s">
        <v>178</v>
      </c>
      <c r="JM59" s="5" t="s">
        <v>178</v>
      </c>
      <c r="JN59" s="5" t="s">
        <v>178</v>
      </c>
      <c r="JO59" s="5" t="s">
        <v>178</v>
      </c>
      <c r="JP59" s="5" t="s">
        <v>178</v>
      </c>
      <c r="JQ59" s="5" t="s">
        <v>178</v>
      </c>
      <c r="JR59" s="5" t="s">
        <v>178</v>
      </c>
      <c r="JS59" s="5" t="s">
        <v>178</v>
      </c>
      <c r="JT59" s="5" t="s">
        <v>178</v>
      </c>
      <c r="JU59" s="5" t="s">
        <v>178</v>
      </c>
      <c r="JV59" s="5" t="s">
        <v>178</v>
      </c>
      <c r="JW59" s="5" t="s">
        <v>178</v>
      </c>
      <c r="JX59" s="5" t="s">
        <v>178</v>
      </c>
      <c r="JY59" s="5" t="s">
        <v>178</v>
      </c>
      <c r="JZ59" s="5" t="s">
        <v>178</v>
      </c>
      <c r="KA59" s="5" t="s">
        <v>178</v>
      </c>
      <c r="KB59" s="5" t="s">
        <v>178</v>
      </c>
      <c r="KC59" s="5" t="s">
        <v>178</v>
      </c>
      <c r="KD59" s="5" t="s">
        <v>178</v>
      </c>
    </row>
    <row r="60" spans="1:290" x14ac:dyDescent="0.3">
      <c r="A60" s="1" t="s">
        <v>54</v>
      </c>
      <c r="B60" s="2">
        <v>4057000</v>
      </c>
      <c r="C60" s="5">
        <v>5547327</v>
      </c>
      <c r="D60" s="5">
        <v>5519378</v>
      </c>
      <c r="E60" s="5">
        <v>5229276</v>
      </c>
      <c r="F60" s="5">
        <v>5357622</v>
      </c>
      <c r="G60" s="5">
        <v>5364991</v>
      </c>
      <c r="H60" s="5">
        <v>5362423</v>
      </c>
      <c r="I60" s="5">
        <v>5088828</v>
      </c>
      <c r="J60" s="5">
        <v>5053724</v>
      </c>
      <c r="K60" s="5">
        <v>5304769</v>
      </c>
      <c r="L60" s="5">
        <v>5651275</v>
      </c>
      <c r="M60" s="5">
        <v>5254491</v>
      </c>
      <c r="N60" s="5">
        <v>5348643</v>
      </c>
      <c r="O60" s="5">
        <v>5477111</v>
      </c>
      <c r="P60" s="5">
        <v>5425491</v>
      </c>
      <c r="Q60" s="5">
        <v>5319630</v>
      </c>
      <c r="R60" s="5">
        <v>5215332</v>
      </c>
      <c r="S60" s="5">
        <v>5101099</v>
      </c>
      <c r="T60" s="5">
        <v>5143802</v>
      </c>
      <c r="U60" s="5">
        <v>4716404</v>
      </c>
      <c r="V60" s="5">
        <v>4790038</v>
      </c>
      <c r="W60" s="5">
        <v>4471118</v>
      </c>
      <c r="X60" s="5">
        <v>4437558</v>
      </c>
      <c r="Y60" s="5">
        <v>4119492</v>
      </c>
      <c r="Z60" s="5">
        <v>4159924</v>
      </c>
      <c r="AA60" s="5">
        <v>4014142</v>
      </c>
      <c r="AB60" s="5">
        <v>3751932</v>
      </c>
      <c r="AC60" s="5">
        <v>3712980</v>
      </c>
      <c r="AD60" s="5">
        <v>3596515</v>
      </c>
      <c r="AE60" s="5">
        <v>3455099</v>
      </c>
      <c r="AF60" s="5">
        <v>3360838</v>
      </c>
      <c r="AG60" s="5">
        <v>3293750</v>
      </c>
      <c r="AH60" s="5">
        <v>3154542</v>
      </c>
      <c r="AI60" s="5">
        <v>11120102</v>
      </c>
      <c r="AJ60" s="5">
        <v>11132383</v>
      </c>
      <c r="AK60" s="5">
        <v>10808617</v>
      </c>
      <c r="AL60" s="5">
        <v>11081505</v>
      </c>
      <c r="AM60" s="5">
        <v>11085872</v>
      </c>
      <c r="AN60" s="5">
        <v>11075062</v>
      </c>
      <c r="AO60" s="5">
        <v>10619889</v>
      </c>
      <c r="AP60" s="5">
        <v>10662634</v>
      </c>
      <c r="AQ60" s="5">
        <v>11040287</v>
      </c>
      <c r="AR60" s="5">
        <v>11359196</v>
      </c>
      <c r="AS60" s="5">
        <v>10902824</v>
      </c>
      <c r="AT60" s="5">
        <v>11543400</v>
      </c>
      <c r="AU60" s="5">
        <v>11520889</v>
      </c>
      <c r="AV60" s="5">
        <v>11428880</v>
      </c>
      <c r="AW60" s="5">
        <v>11238895</v>
      </c>
      <c r="AX60" s="5">
        <v>11046409</v>
      </c>
      <c r="AY60" s="5">
        <v>10884789</v>
      </c>
      <c r="AZ60" s="5">
        <v>10771897</v>
      </c>
      <c r="BA60" s="5">
        <v>10173245</v>
      </c>
      <c r="BB60" s="5">
        <v>10112965</v>
      </c>
      <c r="BC60" s="5">
        <v>9559183</v>
      </c>
      <c r="BD60" s="5">
        <v>9402018</v>
      </c>
      <c r="BE60" s="5">
        <v>8938530</v>
      </c>
      <c r="BF60" s="5">
        <v>8794459</v>
      </c>
      <c r="BG60" s="5">
        <v>8534484</v>
      </c>
      <c r="BH60" s="5">
        <v>8165246</v>
      </c>
      <c r="BI60" s="5">
        <v>8193241</v>
      </c>
      <c r="BJ60" s="5">
        <v>8161835</v>
      </c>
      <c r="BK60" s="5">
        <v>7862316</v>
      </c>
      <c r="BL60" s="5">
        <v>7775144</v>
      </c>
      <c r="BM60" s="5">
        <v>7575126</v>
      </c>
      <c r="BN60" s="5">
        <v>7227487</v>
      </c>
      <c r="BO60" s="5">
        <v>14942931</v>
      </c>
      <c r="BP60" s="5">
        <v>15492844</v>
      </c>
      <c r="BQ60" s="5">
        <v>15445454</v>
      </c>
      <c r="BR60" s="5">
        <v>14616769</v>
      </c>
      <c r="BS60" s="5">
        <v>14031937</v>
      </c>
      <c r="BT60" s="5">
        <v>16028868</v>
      </c>
      <c r="BU60" s="5">
        <v>14909545</v>
      </c>
      <c r="BV60" s="5">
        <v>16009992</v>
      </c>
      <c r="BW60" s="5">
        <v>15661145</v>
      </c>
      <c r="BX60" s="5">
        <v>15471157</v>
      </c>
      <c r="BY60" s="5">
        <v>13586885</v>
      </c>
      <c r="BZ60" s="5">
        <v>15231396</v>
      </c>
      <c r="CA60" s="5">
        <v>16632354</v>
      </c>
      <c r="CB60" s="5">
        <v>16445780</v>
      </c>
      <c r="CC60" s="5">
        <v>15511112</v>
      </c>
      <c r="CD60" s="5">
        <v>16428139</v>
      </c>
      <c r="CE60" s="5">
        <v>15827874</v>
      </c>
      <c r="CF60" s="5">
        <v>14648878</v>
      </c>
      <c r="CG60" s="5">
        <v>13229340</v>
      </c>
      <c r="CH60" s="5">
        <v>13734977</v>
      </c>
      <c r="CI60" s="5">
        <v>13633138</v>
      </c>
      <c r="CJ60" s="5">
        <v>12502158</v>
      </c>
      <c r="CK60" s="5">
        <v>11317844</v>
      </c>
      <c r="CL60" s="5">
        <v>11038203</v>
      </c>
      <c r="CM60" s="5">
        <v>10690299</v>
      </c>
      <c r="CN60" s="5">
        <v>10458273</v>
      </c>
      <c r="CO60" s="5">
        <v>10683134</v>
      </c>
      <c r="CP60" s="5">
        <v>10801514</v>
      </c>
      <c r="CQ60" s="5">
        <v>10648557</v>
      </c>
      <c r="CR60" s="5">
        <v>9549116</v>
      </c>
      <c r="CS60" s="5">
        <v>9215481</v>
      </c>
      <c r="CT60" s="5">
        <v>9139246</v>
      </c>
      <c r="CU60" s="6">
        <v>13.23766607841613</v>
      </c>
      <c r="CV60" s="6">
        <v>12.64392244127464</v>
      </c>
      <c r="CW60" s="6">
        <v>13.767928868164541</v>
      </c>
      <c r="CX60" s="6">
        <v>13.356744212872011</v>
      </c>
      <c r="CY60" s="6">
        <v>13.688410660893931</v>
      </c>
      <c r="CZ60" s="6">
        <v>13.002405815430819</v>
      </c>
      <c r="DA60" s="6">
        <v>12.429087320481781</v>
      </c>
      <c r="DB60" s="6">
        <v>12.05950305161104</v>
      </c>
      <c r="DC60" s="6">
        <v>12.014698472261459</v>
      </c>
      <c r="DD60" s="6">
        <v>12.51392163961612</v>
      </c>
      <c r="DE60" s="6">
        <v>11.191816676439251</v>
      </c>
      <c r="DF60" s="6">
        <v>10.87608779948256</v>
      </c>
      <c r="DG60" s="6">
        <v>9.8166350837147505</v>
      </c>
      <c r="DH60" s="6">
        <v>9.41841024157997</v>
      </c>
      <c r="DI60" s="6">
        <v>8.7477136567768792</v>
      </c>
      <c r="DJ60" s="6">
        <v>7.6962118614883899</v>
      </c>
      <c r="DK60" s="6">
        <v>7.4780748226999698</v>
      </c>
      <c r="DL60" s="6">
        <v>7.0408231109984403</v>
      </c>
      <c r="DM60" s="6">
        <v>6.3804118561514196</v>
      </c>
      <c r="DN60" s="6">
        <v>6.4452098292330797</v>
      </c>
      <c r="DO60" s="6" t="s">
        <v>178</v>
      </c>
      <c r="DP60" s="6" t="s">
        <v>178</v>
      </c>
      <c r="DQ60" s="6" t="s">
        <v>178</v>
      </c>
      <c r="DR60" s="6" t="s">
        <v>178</v>
      </c>
      <c r="DS60" s="6" t="s">
        <v>178</v>
      </c>
      <c r="DT60" s="6" t="s">
        <v>178</v>
      </c>
      <c r="DU60" s="6" t="s">
        <v>178</v>
      </c>
      <c r="DV60" s="6" t="s">
        <v>178</v>
      </c>
      <c r="DW60" s="6" t="s">
        <v>178</v>
      </c>
      <c r="DX60" s="6" t="s">
        <v>178</v>
      </c>
      <c r="DY60" s="6" t="s">
        <v>178</v>
      </c>
      <c r="DZ60" s="6" t="s">
        <v>178</v>
      </c>
      <c r="EA60" s="6">
        <v>11.35378530064756</v>
      </c>
      <c r="EB60" s="6">
        <v>10.90046937838915</v>
      </c>
      <c r="EC60" s="6">
        <v>11.847574948765409</v>
      </c>
      <c r="ED60" s="6">
        <v>11.53755739856634</v>
      </c>
      <c r="EE60" s="6">
        <v>11.935227107078269</v>
      </c>
      <c r="EF60" s="6">
        <v>11.369137256297069</v>
      </c>
      <c r="EG60" s="6">
        <v>11.017064302649491</v>
      </c>
      <c r="EH60" s="6">
        <v>10.73347354884355</v>
      </c>
      <c r="EI60" s="6">
        <v>10.946182830210841</v>
      </c>
      <c r="EJ60" s="6">
        <v>11.521291781679951</v>
      </c>
      <c r="EK60" s="6">
        <v>10.149370475025551</v>
      </c>
      <c r="EL60" s="6">
        <v>9.7091419953516205</v>
      </c>
      <c r="EM60" s="6">
        <v>8.7348214825107195</v>
      </c>
      <c r="EN60" s="6">
        <v>8.3301075870951404</v>
      </c>
      <c r="EO60" s="6">
        <v>7.6952309194782096</v>
      </c>
      <c r="EP60" s="6">
        <v>6.6706746056569104</v>
      </c>
      <c r="EQ60" s="6">
        <v>6.4234042570783796</v>
      </c>
      <c r="ER60" s="6">
        <v>6.1146054404344898</v>
      </c>
      <c r="ES60" s="6">
        <v>5.5058936952657298</v>
      </c>
      <c r="ET60" s="6">
        <v>5.6274099633490202</v>
      </c>
      <c r="EU60" s="6" t="s">
        <v>178</v>
      </c>
      <c r="EV60" s="6" t="s">
        <v>178</v>
      </c>
      <c r="EW60" s="6" t="s">
        <v>178</v>
      </c>
      <c r="EX60" s="6" t="s">
        <v>178</v>
      </c>
      <c r="EY60" s="6" t="s">
        <v>178</v>
      </c>
      <c r="EZ60" s="6" t="s">
        <v>178</v>
      </c>
      <c r="FA60" s="6" t="s">
        <v>178</v>
      </c>
      <c r="FB60" s="6" t="s">
        <v>178</v>
      </c>
      <c r="FC60" s="6" t="s">
        <v>178</v>
      </c>
      <c r="FD60" s="6" t="s">
        <v>178</v>
      </c>
      <c r="FE60" s="6" t="s">
        <v>178</v>
      </c>
      <c r="FF60" s="6" t="s">
        <v>178</v>
      </c>
      <c r="FG60" s="6" t="s">
        <v>178</v>
      </c>
      <c r="FH60" s="6">
        <v>12.643922441274643</v>
      </c>
      <c r="FI60" s="6">
        <v>13.767928868164541</v>
      </c>
      <c r="FJ60" s="6">
        <v>13.356744212872014</v>
      </c>
      <c r="FK60" s="6">
        <v>13.688410660893933</v>
      </c>
      <c r="FL60" s="6">
        <v>13.002405815430823</v>
      </c>
      <c r="FM60" s="6">
        <v>12.429087320481784</v>
      </c>
      <c r="FN60" s="6">
        <v>12.059503051611049</v>
      </c>
      <c r="FO60" s="6">
        <v>12.014698472261468</v>
      </c>
      <c r="FP60" s="6">
        <v>12.513921639616129</v>
      </c>
      <c r="FQ60" s="6">
        <v>11.191816676439259</v>
      </c>
      <c r="FR60" s="6">
        <v>10.87608779948256</v>
      </c>
      <c r="FS60" s="6">
        <v>9.816635083714754</v>
      </c>
      <c r="FT60" s="6">
        <v>9.4184102415799789</v>
      </c>
      <c r="FU60" s="6">
        <v>8.747713656776881</v>
      </c>
      <c r="FV60" s="6">
        <v>7.696211861488397</v>
      </c>
      <c r="FW60" s="6">
        <v>7.4780748226999716</v>
      </c>
      <c r="FX60" s="6">
        <v>7.0408231109984403</v>
      </c>
      <c r="FY60" s="6">
        <v>6.380411856151424</v>
      </c>
      <c r="FZ60" s="6">
        <v>6.4452098292330868</v>
      </c>
      <c r="GA60" s="6" t="s">
        <v>178</v>
      </c>
      <c r="GB60" s="6" t="s">
        <v>178</v>
      </c>
      <c r="GC60" s="6" t="s">
        <v>178</v>
      </c>
      <c r="GD60" s="6" t="s">
        <v>178</v>
      </c>
      <c r="GE60" s="6" t="s">
        <v>178</v>
      </c>
      <c r="GF60" s="6" t="s">
        <v>178</v>
      </c>
      <c r="GG60" s="6" t="s">
        <v>178</v>
      </c>
      <c r="GH60" s="6" t="s">
        <v>178</v>
      </c>
      <c r="GI60" s="6" t="s">
        <v>178</v>
      </c>
      <c r="GJ60" s="6" t="s">
        <v>178</v>
      </c>
      <c r="GK60" s="6" t="s">
        <v>178</v>
      </c>
      <c r="GL60" s="6" t="s">
        <v>178</v>
      </c>
      <c r="GM60" s="6">
        <v>11.353785300647566</v>
      </c>
      <c r="GN60" s="6">
        <v>10.900469378389156</v>
      </c>
      <c r="GO60" s="6">
        <v>11.847574948765416</v>
      </c>
      <c r="GP60" s="6">
        <v>11.537557398566349</v>
      </c>
      <c r="GQ60" s="6">
        <v>11.935227107078271</v>
      </c>
      <c r="GR60" s="6">
        <v>11.369137256297075</v>
      </c>
      <c r="GS60" s="6">
        <v>11.017064302649491</v>
      </c>
      <c r="GT60" s="6">
        <v>10.733473548843559</v>
      </c>
      <c r="GU60" s="6">
        <v>10.946182830210844</v>
      </c>
      <c r="GV60" s="6">
        <v>11.521291781679952</v>
      </c>
      <c r="GW60" s="6">
        <v>10.149370475025552</v>
      </c>
      <c r="GX60" s="6">
        <v>9.7091419953516294</v>
      </c>
      <c r="GY60" s="6">
        <v>8.7348214825107231</v>
      </c>
      <c r="GZ60" s="6">
        <v>8.3301075870951493</v>
      </c>
      <c r="HA60" s="6">
        <v>7.6952309194782123</v>
      </c>
      <c r="HB60" s="6">
        <v>6.6706746056569157</v>
      </c>
      <c r="HC60" s="6">
        <v>6.4234042570783867</v>
      </c>
      <c r="HD60" s="6">
        <v>6.1146054404344934</v>
      </c>
      <c r="HE60" s="6">
        <v>5.5058936952657387</v>
      </c>
      <c r="HF60" s="6">
        <v>5.6274099633490273</v>
      </c>
      <c r="HG60" s="6" t="s">
        <v>178</v>
      </c>
      <c r="HH60" s="6" t="s">
        <v>178</v>
      </c>
      <c r="HI60" s="6" t="s">
        <v>178</v>
      </c>
      <c r="HJ60" s="6" t="s">
        <v>178</v>
      </c>
      <c r="HK60" s="6" t="s">
        <v>178</v>
      </c>
      <c r="HL60" s="6" t="s">
        <v>178</v>
      </c>
      <c r="HM60" s="6" t="s">
        <v>178</v>
      </c>
      <c r="HN60" s="6" t="s">
        <v>178</v>
      </c>
      <c r="HO60" s="6" t="s">
        <v>178</v>
      </c>
      <c r="HP60" s="6" t="s">
        <v>178</v>
      </c>
      <c r="HQ60" s="6" t="s">
        <v>178</v>
      </c>
      <c r="HR60" s="6" t="s">
        <v>178</v>
      </c>
      <c r="HS60" s="5">
        <v>407435</v>
      </c>
      <c r="HT60" s="5">
        <v>406949</v>
      </c>
      <c r="HU60" s="5">
        <v>401793</v>
      </c>
      <c r="HV60" s="5">
        <v>396408</v>
      </c>
      <c r="HW60" s="5">
        <v>391465</v>
      </c>
      <c r="HX60" s="5">
        <v>386765</v>
      </c>
      <c r="HY60" s="5">
        <v>382599</v>
      </c>
      <c r="HZ60" s="5">
        <v>379897</v>
      </c>
      <c r="IA60" s="5">
        <v>378157</v>
      </c>
      <c r="IB60" s="5">
        <v>375847</v>
      </c>
      <c r="IC60" s="5">
        <v>374010</v>
      </c>
      <c r="ID60" s="5">
        <v>374709</v>
      </c>
      <c r="IE60" s="5">
        <v>373036</v>
      </c>
      <c r="IF60" s="5">
        <v>360930</v>
      </c>
      <c r="IG60" s="5">
        <v>350404</v>
      </c>
      <c r="IH60" s="5">
        <v>345467</v>
      </c>
      <c r="II60" s="5">
        <v>338631</v>
      </c>
      <c r="IJ60" s="5">
        <v>331637</v>
      </c>
      <c r="IK60" s="5">
        <v>325343</v>
      </c>
      <c r="IL60" s="5">
        <v>319506</v>
      </c>
      <c r="IM60" s="5">
        <v>312283</v>
      </c>
      <c r="IN60" s="5">
        <v>304413</v>
      </c>
      <c r="IO60" s="5">
        <v>296497</v>
      </c>
      <c r="IP60" s="5">
        <v>287752</v>
      </c>
      <c r="IQ60" s="5">
        <v>283717</v>
      </c>
      <c r="IR60" s="5">
        <v>278215</v>
      </c>
      <c r="IS60" s="5">
        <v>271595</v>
      </c>
      <c r="IT60" s="5">
        <v>265374</v>
      </c>
      <c r="IU60" s="5">
        <v>259395</v>
      </c>
      <c r="IV60" s="5">
        <v>255128</v>
      </c>
      <c r="IW60" s="5">
        <v>250038</v>
      </c>
      <c r="IX60" s="5">
        <v>244859</v>
      </c>
      <c r="IY60" s="5">
        <v>464882</v>
      </c>
      <c r="IZ60" s="5">
        <v>464682</v>
      </c>
      <c r="JA60" s="5">
        <v>459049</v>
      </c>
      <c r="JB60" s="5">
        <v>453136</v>
      </c>
      <c r="JC60" s="5">
        <v>447557</v>
      </c>
      <c r="JD60" s="5">
        <v>442369</v>
      </c>
      <c r="JE60" s="5">
        <v>437696</v>
      </c>
      <c r="JF60" s="5">
        <v>434440</v>
      </c>
      <c r="JG60" s="5">
        <v>432401</v>
      </c>
      <c r="JH60" s="5">
        <v>430028</v>
      </c>
      <c r="JI60" s="5">
        <v>428204</v>
      </c>
      <c r="JJ60" s="5">
        <v>429302</v>
      </c>
      <c r="JK60" s="5">
        <v>427661</v>
      </c>
      <c r="JL60" s="5">
        <v>415183</v>
      </c>
      <c r="JM60" s="5">
        <v>404085</v>
      </c>
      <c r="JN60" s="5">
        <v>398199</v>
      </c>
      <c r="JO60" s="5">
        <v>389808</v>
      </c>
      <c r="JP60" s="5">
        <v>381520</v>
      </c>
      <c r="JQ60" s="5">
        <v>374559</v>
      </c>
      <c r="JR60" s="5">
        <v>367738</v>
      </c>
      <c r="JS60" s="5">
        <v>360111</v>
      </c>
      <c r="JT60" s="5">
        <v>350445</v>
      </c>
      <c r="JU60" s="5">
        <v>340941</v>
      </c>
      <c r="JV60" s="5">
        <v>330565</v>
      </c>
      <c r="JW60" s="5">
        <v>325113</v>
      </c>
      <c r="JX60" s="5">
        <v>318572</v>
      </c>
      <c r="JY60" s="5">
        <v>310413</v>
      </c>
      <c r="JZ60" s="5">
        <v>301713</v>
      </c>
      <c r="KA60" s="5">
        <v>294088</v>
      </c>
      <c r="KB60" s="5">
        <v>289394</v>
      </c>
      <c r="KC60" s="5">
        <v>283824</v>
      </c>
      <c r="KD60" s="5">
        <v>277876</v>
      </c>
    </row>
    <row r="61" spans="1:290" x14ac:dyDescent="0.3">
      <c r="A61" s="1" t="s">
        <v>55</v>
      </c>
      <c r="B61" s="2">
        <v>4060446</v>
      </c>
      <c r="C61" s="5" t="s">
        <v>178</v>
      </c>
      <c r="D61" s="5">
        <v>419892</v>
      </c>
      <c r="E61" s="5">
        <v>392019</v>
      </c>
      <c r="F61" s="5">
        <v>385979</v>
      </c>
      <c r="G61" s="5">
        <v>388374</v>
      </c>
      <c r="H61" s="5">
        <v>386585</v>
      </c>
      <c r="I61" s="5">
        <v>395701</v>
      </c>
      <c r="J61" s="5">
        <v>409840</v>
      </c>
      <c r="K61" s="5">
        <v>426793</v>
      </c>
      <c r="L61" s="5">
        <v>430942</v>
      </c>
      <c r="M61" s="5">
        <v>440074</v>
      </c>
      <c r="N61" s="5">
        <v>441414</v>
      </c>
      <c r="O61" s="5">
        <v>451386</v>
      </c>
      <c r="P61" s="5">
        <v>442294</v>
      </c>
      <c r="Q61" s="5">
        <v>423486</v>
      </c>
      <c r="R61" s="5" t="s">
        <v>178</v>
      </c>
      <c r="S61" s="5" t="s">
        <v>178</v>
      </c>
      <c r="T61" s="5" t="s">
        <v>178</v>
      </c>
      <c r="U61" s="5" t="s">
        <v>178</v>
      </c>
      <c r="V61" s="5" t="s">
        <v>178</v>
      </c>
      <c r="W61" s="5" t="s">
        <v>178</v>
      </c>
      <c r="X61" s="5" t="s">
        <v>178</v>
      </c>
      <c r="Y61" s="5" t="s">
        <v>178</v>
      </c>
      <c r="Z61" s="5" t="s">
        <v>178</v>
      </c>
      <c r="AA61" s="5" t="s">
        <v>178</v>
      </c>
      <c r="AB61" s="5" t="s">
        <v>178</v>
      </c>
      <c r="AC61" s="5" t="s">
        <v>178</v>
      </c>
      <c r="AD61" s="5" t="s">
        <v>178</v>
      </c>
      <c r="AE61" s="5" t="s">
        <v>178</v>
      </c>
      <c r="AF61" s="5" t="s">
        <v>178</v>
      </c>
      <c r="AG61" s="5" t="s">
        <v>178</v>
      </c>
      <c r="AH61" s="5" t="s">
        <v>178</v>
      </c>
      <c r="AI61" s="5" t="s">
        <v>178</v>
      </c>
      <c r="AJ61" s="5">
        <v>1064082</v>
      </c>
      <c r="AK61" s="5">
        <v>1046949</v>
      </c>
      <c r="AL61" s="5">
        <v>1067398</v>
      </c>
      <c r="AM61" s="5">
        <v>1064785</v>
      </c>
      <c r="AN61" s="5">
        <v>1062521</v>
      </c>
      <c r="AO61" s="5">
        <v>1076103</v>
      </c>
      <c r="AP61" s="5">
        <v>1085171</v>
      </c>
      <c r="AQ61" s="5">
        <v>1103572</v>
      </c>
      <c r="AR61" s="5">
        <v>1109783</v>
      </c>
      <c r="AS61" s="5">
        <v>1119881</v>
      </c>
      <c r="AT61" s="5">
        <v>1141030</v>
      </c>
      <c r="AU61" s="5">
        <v>1162684</v>
      </c>
      <c r="AV61" s="5">
        <v>1148761</v>
      </c>
      <c r="AW61" s="5">
        <v>1116487</v>
      </c>
      <c r="AX61" s="5" t="s">
        <v>178</v>
      </c>
      <c r="AY61" s="5" t="s">
        <v>178</v>
      </c>
      <c r="AZ61" s="5" t="s">
        <v>178</v>
      </c>
      <c r="BA61" s="5" t="s">
        <v>178</v>
      </c>
      <c r="BB61" s="5" t="s">
        <v>178</v>
      </c>
      <c r="BC61" s="5" t="s">
        <v>178</v>
      </c>
      <c r="BD61" s="5" t="s">
        <v>178</v>
      </c>
      <c r="BE61" s="5" t="s">
        <v>178</v>
      </c>
      <c r="BF61" s="5" t="s">
        <v>178</v>
      </c>
      <c r="BG61" s="5" t="s">
        <v>178</v>
      </c>
      <c r="BH61" s="5" t="s">
        <v>178</v>
      </c>
      <c r="BI61" s="5" t="s">
        <v>178</v>
      </c>
      <c r="BJ61" s="5" t="s">
        <v>178</v>
      </c>
      <c r="BK61" s="5" t="s">
        <v>178</v>
      </c>
      <c r="BL61" s="5" t="s">
        <v>178</v>
      </c>
      <c r="BM61" s="5" t="s">
        <v>178</v>
      </c>
      <c r="BN61" s="5" t="s">
        <v>178</v>
      </c>
      <c r="BO61" s="5" t="s">
        <v>178</v>
      </c>
      <c r="BP61" s="5">
        <v>1064082</v>
      </c>
      <c r="BQ61" s="5">
        <v>1046949</v>
      </c>
      <c r="BR61" s="5">
        <v>1067398</v>
      </c>
      <c r="BS61" s="5">
        <v>1064785</v>
      </c>
      <c r="BT61" s="5">
        <v>1062521</v>
      </c>
      <c r="BU61" s="5">
        <v>1076103</v>
      </c>
      <c r="BV61" s="5">
        <v>1085171</v>
      </c>
      <c r="BW61" s="5">
        <v>1103572</v>
      </c>
      <c r="BX61" s="5">
        <v>1109783</v>
      </c>
      <c r="BY61" s="5">
        <v>1119881</v>
      </c>
      <c r="BZ61" s="5">
        <v>1141030</v>
      </c>
      <c r="CA61" s="5">
        <v>1162684</v>
      </c>
      <c r="CB61" s="5">
        <v>1148761</v>
      </c>
      <c r="CC61" s="5">
        <v>1116487</v>
      </c>
      <c r="CD61" s="5" t="s">
        <v>178</v>
      </c>
      <c r="CE61" s="5" t="s">
        <v>178</v>
      </c>
      <c r="CF61" s="5" t="s">
        <v>178</v>
      </c>
      <c r="CG61" s="5" t="s">
        <v>178</v>
      </c>
      <c r="CH61" s="5" t="s">
        <v>178</v>
      </c>
      <c r="CI61" s="5" t="s">
        <v>178</v>
      </c>
      <c r="CJ61" s="5" t="s">
        <v>178</v>
      </c>
      <c r="CK61" s="5" t="s">
        <v>178</v>
      </c>
      <c r="CL61" s="5" t="s">
        <v>178</v>
      </c>
      <c r="CM61" s="5" t="s">
        <v>178</v>
      </c>
      <c r="CN61" s="5" t="s">
        <v>178</v>
      </c>
      <c r="CO61" s="5" t="s">
        <v>178</v>
      </c>
      <c r="CP61" s="5" t="s">
        <v>178</v>
      </c>
      <c r="CQ61" s="5" t="s">
        <v>178</v>
      </c>
      <c r="CR61" s="5" t="s">
        <v>178</v>
      </c>
      <c r="CS61" s="5" t="s">
        <v>178</v>
      </c>
      <c r="CT61" s="5" t="s">
        <v>178</v>
      </c>
      <c r="CU61" s="6">
        <v>36.531114571137351</v>
      </c>
      <c r="CV61" s="6">
        <v>37.075247920893943</v>
      </c>
      <c r="CW61" s="6">
        <v>34.196046620189321</v>
      </c>
      <c r="CX61" s="6">
        <v>31.517258710966139</v>
      </c>
      <c r="CY61" s="6">
        <v>34.646243054375418</v>
      </c>
      <c r="CZ61" s="6">
        <v>41.889364564067407</v>
      </c>
      <c r="DA61" s="6">
        <v>42.169719055549507</v>
      </c>
      <c r="DB61" s="6">
        <v>42.470476283427672</v>
      </c>
      <c r="DC61" s="6">
        <v>41.918213279036912</v>
      </c>
      <c r="DD61" s="6">
        <v>35.30799968441228</v>
      </c>
      <c r="DE61" s="6">
        <v>32.688593282038923</v>
      </c>
      <c r="DF61" s="6">
        <v>40.882708749609208</v>
      </c>
      <c r="DG61" s="6">
        <v>32.773502058105471</v>
      </c>
      <c r="DH61" s="6">
        <v>31.033430252275629</v>
      </c>
      <c r="DI61" s="6">
        <v>27.89513702932328</v>
      </c>
      <c r="DJ61" s="6">
        <v>23.905585590872519</v>
      </c>
      <c r="DK61" s="6">
        <v>22.13663901670796</v>
      </c>
      <c r="DL61" s="6">
        <v>21.08179363538467</v>
      </c>
      <c r="DM61" s="6">
        <v>21.90984956474805</v>
      </c>
      <c r="DN61" s="6">
        <v>21.761929289773441</v>
      </c>
      <c r="DO61" s="6" t="s">
        <v>178</v>
      </c>
      <c r="DP61" s="6" t="s">
        <v>178</v>
      </c>
      <c r="DQ61" s="6" t="s">
        <v>178</v>
      </c>
      <c r="DR61" s="6" t="s">
        <v>178</v>
      </c>
      <c r="DS61" s="6" t="s">
        <v>178</v>
      </c>
      <c r="DT61" s="6" t="s">
        <v>178</v>
      </c>
      <c r="DU61" s="6" t="s">
        <v>178</v>
      </c>
      <c r="DV61" s="6" t="s">
        <v>178</v>
      </c>
      <c r="DW61" s="6" t="s">
        <v>178</v>
      </c>
      <c r="DX61" s="6" t="s">
        <v>178</v>
      </c>
      <c r="DY61" s="6" t="s">
        <v>178</v>
      </c>
      <c r="DZ61" s="6" t="s">
        <v>178</v>
      </c>
      <c r="EA61" s="6">
        <v>34.302486227325822</v>
      </c>
      <c r="EB61" s="6">
        <v>34.932740145966193</v>
      </c>
      <c r="EC61" s="6">
        <v>31.682219781269399</v>
      </c>
      <c r="ED61" s="6">
        <v>28.997712193577271</v>
      </c>
      <c r="EE61" s="6">
        <v>32.292246791605812</v>
      </c>
      <c r="EF61" s="6">
        <v>39.589523407066771</v>
      </c>
      <c r="EG61" s="6">
        <v>39.984239441540957</v>
      </c>
      <c r="EH61" s="6">
        <v>40.477399414470163</v>
      </c>
      <c r="EI61" s="6">
        <v>40.159500241035467</v>
      </c>
      <c r="EJ61" s="6">
        <v>33.497179178271779</v>
      </c>
      <c r="EK61" s="6">
        <v>30.626557643178149</v>
      </c>
      <c r="EL61" s="6">
        <v>39.018605996336639</v>
      </c>
      <c r="EM61" s="6">
        <v>31.021584540597441</v>
      </c>
      <c r="EN61" s="6">
        <v>29.491451652216298</v>
      </c>
      <c r="EO61" s="6">
        <v>26.309128543368612</v>
      </c>
      <c r="EP61" s="6">
        <v>22.25207262236021</v>
      </c>
      <c r="EQ61" s="6">
        <v>20.386045173383849</v>
      </c>
      <c r="ER61" s="6">
        <v>19.25134495849067</v>
      </c>
      <c r="ES61" s="6">
        <v>20.1341799299088</v>
      </c>
      <c r="ET61" s="6">
        <v>20.1344644524141</v>
      </c>
      <c r="EU61" s="6" t="s">
        <v>178</v>
      </c>
      <c r="EV61" s="6" t="s">
        <v>178</v>
      </c>
      <c r="EW61" s="6" t="s">
        <v>178</v>
      </c>
      <c r="EX61" s="6" t="s">
        <v>178</v>
      </c>
      <c r="EY61" s="6" t="s">
        <v>178</v>
      </c>
      <c r="EZ61" s="6" t="s">
        <v>178</v>
      </c>
      <c r="FA61" s="6" t="s">
        <v>178</v>
      </c>
      <c r="FB61" s="6" t="s">
        <v>178</v>
      </c>
      <c r="FC61" s="6" t="s">
        <v>178</v>
      </c>
      <c r="FD61" s="6" t="s">
        <v>178</v>
      </c>
      <c r="FE61" s="6" t="s">
        <v>178</v>
      </c>
      <c r="FF61" s="6" t="s">
        <v>178</v>
      </c>
      <c r="FG61" s="6" t="s">
        <v>178</v>
      </c>
      <c r="FH61" s="6">
        <v>37.075247920893943</v>
      </c>
      <c r="FI61" s="6">
        <v>34.196046620189328</v>
      </c>
      <c r="FJ61" s="6">
        <v>31.517258710966139</v>
      </c>
      <c r="FK61" s="6">
        <v>34.646243054375425</v>
      </c>
      <c r="FL61" s="6">
        <v>41.889364564067414</v>
      </c>
      <c r="FM61" s="6">
        <v>42.169719055549514</v>
      </c>
      <c r="FN61" s="6">
        <v>42.470476283427679</v>
      </c>
      <c r="FO61" s="6">
        <v>41.918213279036905</v>
      </c>
      <c r="FP61" s="6">
        <v>35.307999684412287</v>
      </c>
      <c r="FQ61" s="6">
        <v>32.68859328203893</v>
      </c>
      <c r="FR61" s="6">
        <v>40.882708749609208</v>
      </c>
      <c r="FS61" s="6">
        <v>32.773502058105478</v>
      </c>
      <c r="FT61" s="6">
        <v>31.033430252275636</v>
      </c>
      <c r="FU61" s="6">
        <v>27.895137029323283</v>
      </c>
      <c r="FV61" s="6">
        <v>23.905585590872526</v>
      </c>
      <c r="FW61" s="6">
        <v>22.13663901670796</v>
      </c>
      <c r="FX61" s="6">
        <v>21.08179363538467</v>
      </c>
      <c r="FY61" s="6">
        <v>21.90984956474805</v>
      </c>
      <c r="FZ61" s="6">
        <v>21.761929289773445</v>
      </c>
      <c r="GA61" s="6" t="s">
        <v>178</v>
      </c>
      <c r="GB61" s="6" t="s">
        <v>178</v>
      </c>
      <c r="GC61" s="6" t="s">
        <v>178</v>
      </c>
      <c r="GD61" s="6" t="s">
        <v>178</v>
      </c>
      <c r="GE61" s="6" t="s">
        <v>178</v>
      </c>
      <c r="GF61" s="6" t="s">
        <v>178</v>
      </c>
      <c r="GG61" s="6" t="s">
        <v>178</v>
      </c>
      <c r="GH61" s="6" t="s">
        <v>178</v>
      </c>
      <c r="GI61" s="6" t="s">
        <v>178</v>
      </c>
      <c r="GJ61" s="6" t="s">
        <v>178</v>
      </c>
      <c r="GK61" s="6" t="s">
        <v>178</v>
      </c>
      <c r="GL61" s="6" t="s">
        <v>178</v>
      </c>
      <c r="GM61" s="6">
        <v>34.302486227325822</v>
      </c>
      <c r="GN61" s="6">
        <v>34.932740145966193</v>
      </c>
      <c r="GO61" s="6">
        <v>31.682219781269403</v>
      </c>
      <c r="GP61" s="6">
        <v>28.997712193577279</v>
      </c>
      <c r="GQ61" s="6">
        <v>32.29224679160582</v>
      </c>
      <c r="GR61" s="6">
        <v>39.589523407066778</v>
      </c>
      <c r="GS61" s="6">
        <v>39.984239441540964</v>
      </c>
      <c r="GT61" s="6">
        <v>40.477399414470163</v>
      </c>
      <c r="GU61" s="6">
        <v>40.159500241035474</v>
      </c>
      <c r="GV61" s="6">
        <v>33.497179178271786</v>
      </c>
      <c r="GW61" s="6">
        <v>30.62655764317816</v>
      </c>
      <c r="GX61" s="6">
        <v>39.018605996336646</v>
      </c>
      <c r="GY61" s="6">
        <v>31.021584540597445</v>
      </c>
      <c r="GZ61" s="6">
        <v>29.491451652216302</v>
      </c>
      <c r="HA61" s="6">
        <v>26.309128543368619</v>
      </c>
      <c r="HB61" s="6">
        <v>22.252072622360217</v>
      </c>
      <c r="HC61" s="6">
        <v>20.386045173383856</v>
      </c>
      <c r="HD61" s="6">
        <v>19.251344958490673</v>
      </c>
      <c r="HE61" s="6">
        <v>20.134179929908807</v>
      </c>
      <c r="HF61" s="6">
        <v>20.134464452414104</v>
      </c>
      <c r="HG61" s="6" t="s">
        <v>178</v>
      </c>
      <c r="HH61" s="6" t="s">
        <v>178</v>
      </c>
      <c r="HI61" s="6" t="s">
        <v>178</v>
      </c>
      <c r="HJ61" s="6" t="s">
        <v>178</v>
      </c>
      <c r="HK61" s="6" t="s">
        <v>178</v>
      </c>
      <c r="HL61" s="6" t="s">
        <v>178</v>
      </c>
      <c r="HM61" s="6" t="s">
        <v>178</v>
      </c>
      <c r="HN61" s="6" t="s">
        <v>178</v>
      </c>
      <c r="HO61" s="6" t="s">
        <v>178</v>
      </c>
      <c r="HP61" s="6" t="s">
        <v>178</v>
      </c>
      <c r="HQ61" s="6" t="s">
        <v>178</v>
      </c>
      <c r="HR61" s="6" t="s">
        <v>178</v>
      </c>
      <c r="HS61" s="5" t="s">
        <v>178</v>
      </c>
      <c r="HT61" s="5">
        <v>74289</v>
      </c>
      <c r="HU61" s="5">
        <v>72494</v>
      </c>
      <c r="HV61" s="5">
        <v>71518</v>
      </c>
      <c r="HW61" s="5">
        <v>70812</v>
      </c>
      <c r="HX61" s="5">
        <v>70108</v>
      </c>
      <c r="HY61" s="5">
        <v>69461</v>
      </c>
      <c r="HZ61" s="5">
        <v>68786</v>
      </c>
      <c r="IA61" s="5">
        <v>68055</v>
      </c>
      <c r="IB61" s="5">
        <v>67277</v>
      </c>
      <c r="IC61" s="5">
        <v>66541</v>
      </c>
      <c r="ID61" s="5">
        <v>65855</v>
      </c>
      <c r="IE61" s="5">
        <v>64267</v>
      </c>
      <c r="IF61" s="5">
        <v>61931</v>
      </c>
      <c r="IG61" s="5">
        <v>59754</v>
      </c>
      <c r="IH61" s="5" t="s">
        <v>178</v>
      </c>
      <c r="II61" s="5" t="s">
        <v>178</v>
      </c>
      <c r="IJ61" s="5" t="s">
        <v>178</v>
      </c>
      <c r="IK61" s="5" t="s">
        <v>178</v>
      </c>
      <c r="IL61" s="5" t="s">
        <v>178</v>
      </c>
      <c r="IM61" s="5" t="s">
        <v>178</v>
      </c>
      <c r="IN61" s="5" t="s">
        <v>178</v>
      </c>
      <c r="IO61" s="5" t="s">
        <v>178</v>
      </c>
      <c r="IP61" s="5" t="s">
        <v>178</v>
      </c>
      <c r="IQ61" s="5" t="s">
        <v>178</v>
      </c>
      <c r="IR61" s="5" t="s">
        <v>178</v>
      </c>
      <c r="IS61" s="5" t="s">
        <v>178</v>
      </c>
      <c r="IT61" s="5" t="s">
        <v>178</v>
      </c>
      <c r="IU61" s="5" t="s">
        <v>178</v>
      </c>
      <c r="IV61" s="5" t="s">
        <v>178</v>
      </c>
      <c r="IW61" s="5" t="s">
        <v>178</v>
      </c>
      <c r="IX61" s="5" t="s">
        <v>178</v>
      </c>
      <c r="IY61" s="5" t="s">
        <v>178</v>
      </c>
      <c r="IZ61" s="5">
        <v>85811</v>
      </c>
      <c r="JA61" s="5">
        <v>85390</v>
      </c>
      <c r="JB61" s="5">
        <v>84609</v>
      </c>
      <c r="JC61" s="5">
        <v>83860</v>
      </c>
      <c r="JD61" s="5">
        <v>83104</v>
      </c>
      <c r="JE61" s="5">
        <v>82268</v>
      </c>
      <c r="JF61" s="5">
        <v>81515</v>
      </c>
      <c r="JG61" s="5">
        <v>80807</v>
      </c>
      <c r="JH61" s="5">
        <v>80170</v>
      </c>
      <c r="JI61" s="5">
        <v>79678</v>
      </c>
      <c r="JJ61" s="5">
        <v>79386</v>
      </c>
      <c r="JK61" s="5">
        <v>77933</v>
      </c>
      <c r="JL61" s="5">
        <v>75351</v>
      </c>
      <c r="JM61" s="5">
        <v>72521</v>
      </c>
      <c r="JN61" s="5" t="s">
        <v>178</v>
      </c>
      <c r="JO61" s="5" t="s">
        <v>178</v>
      </c>
      <c r="JP61" s="5" t="s">
        <v>178</v>
      </c>
      <c r="JQ61" s="5" t="s">
        <v>178</v>
      </c>
      <c r="JR61" s="5" t="s">
        <v>178</v>
      </c>
      <c r="JS61" s="5" t="s">
        <v>178</v>
      </c>
      <c r="JT61" s="5" t="s">
        <v>178</v>
      </c>
      <c r="JU61" s="5" t="s">
        <v>178</v>
      </c>
      <c r="JV61" s="5" t="s">
        <v>178</v>
      </c>
      <c r="JW61" s="5" t="s">
        <v>178</v>
      </c>
      <c r="JX61" s="5" t="s">
        <v>178</v>
      </c>
      <c r="JY61" s="5" t="s">
        <v>178</v>
      </c>
      <c r="JZ61" s="5" t="s">
        <v>178</v>
      </c>
      <c r="KA61" s="5" t="s">
        <v>178</v>
      </c>
      <c r="KB61" s="5" t="s">
        <v>178</v>
      </c>
      <c r="KC61" s="5" t="s">
        <v>178</v>
      </c>
      <c r="KD61" s="5" t="s">
        <v>178</v>
      </c>
    </row>
    <row r="62" spans="1:290" x14ac:dyDescent="0.3">
      <c r="A62" s="1" t="s">
        <v>56</v>
      </c>
      <c r="B62" s="2">
        <v>4057001</v>
      </c>
      <c r="C62" s="5" t="s">
        <v>178</v>
      </c>
      <c r="D62" s="5">
        <v>1607867</v>
      </c>
      <c r="E62" s="5">
        <v>1578773</v>
      </c>
      <c r="F62" s="5">
        <v>1580401</v>
      </c>
      <c r="G62" s="5">
        <v>1626917</v>
      </c>
      <c r="H62" s="5">
        <v>1611149</v>
      </c>
      <c r="I62" s="5">
        <v>1667309</v>
      </c>
      <c r="J62" s="5">
        <v>1776146</v>
      </c>
      <c r="K62" s="5">
        <v>1924674</v>
      </c>
      <c r="L62" s="5">
        <v>1975743</v>
      </c>
      <c r="M62" s="5">
        <v>2025278</v>
      </c>
      <c r="N62" s="5">
        <v>2048728</v>
      </c>
      <c r="O62" s="5">
        <v>2134535</v>
      </c>
      <c r="P62" s="5">
        <v>2134432</v>
      </c>
      <c r="Q62" s="5">
        <v>2142534</v>
      </c>
      <c r="R62" s="5">
        <v>2151329</v>
      </c>
      <c r="S62" s="5">
        <v>2066522</v>
      </c>
      <c r="T62" s="5">
        <v>2002655</v>
      </c>
      <c r="U62" s="5">
        <v>1924443</v>
      </c>
      <c r="V62" s="5">
        <v>1897691</v>
      </c>
      <c r="W62" s="5">
        <v>1845973</v>
      </c>
      <c r="X62" s="5">
        <v>1820788</v>
      </c>
      <c r="Y62" s="5">
        <v>1852176</v>
      </c>
      <c r="Z62" s="5">
        <v>1863425</v>
      </c>
      <c r="AA62" s="5">
        <v>1815661</v>
      </c>
      <c r="AB62" s="5">
        <v>1782043</v>
      </c>
      <c r="AC62" s="5">
        <v>1725508</v>
      </c>
      <c r="AD62" s="5">
        <v>1730537</v>
      </c>
      <c r="AE62" s="5">
        <v>1688248</v>
      </c>
      <c r="AF62" s="5">
        <v>1657105</v>
      </c>
      <c r="AG62" s="5">
        <v>1620439</v>
      </c>
      <c r="AH62" s="5">
        <v>1570898</v>
      </c>
      <c r="AI62" s="5" t="s">
        <v>178</v>
      </c>
      <c r="AJ62" s="5">
        <v>6525670</v>
      </c>
      <c r="AK62" s="5">
        <v>6548697</v>
      </c>
      <c r="AL62" s="5">
        <v>6660195</v>
      </c>
      <c r="AM62" s="5">
        <v>6754083</v>
      </c>
      <c r="AN62" s="5">
        <v>6781665</v>
      </c>
      <c r="AO62" s="5">
        <v>6858536</v>
      </c>
      <c r="AP62" s="5">
        <v>6975996</v>
      </c>
      <c r="AQ62" s="5">
        <v>7242311</v>
      </c>
      <c r="AR62" s="5">
        <v>7277229</v>
      </c>
      <c r="AS62" s="5">
        <v>7377537</v>
      </c>
      <c r="AT62" s="5">
        <v>7555962</v>
      </c>
      <c r="AU62" s="5">
        <v>7675355</v>
      </c>
      <c r="AV62" s="5">
        <v>7700605</v>
      </c>
      <c r="AW62" s="5">
        <v>7721296</v>
      </c>
      <c r="AX62" s="5">
        <v>7732834</v>
      </c>
      <c r="AY62" s="5">
        <v>7522230</v>
      </c>
      <c r="AZ62" s="5">
        <v>7390367</v>
      </c>
      <c r="BA62" s="5">
        <v>7276681</v>
      </c>
      <c r="BB62" s="5">
        <v>7211760</v>
      </c>
      <c r="BC62" s="5">
        <v>6997936</v>
      </c>
      <c r="BD62" s="5">
        <v>6938326</v>
      </c>
      <c r="BE62" s="5">
        <v>7040291</v>
      </c>
      <c r="BF62" s="5">
        <v>7091147</v>
      </c>
      <c r="BG62" s="5">
        <v>6962794</v>
      </c>
      <c r="BH62" s="5">
        <v>6797364</v>
      </c>
      <c r="BI62" s="5">
        <v>6607424</v>
      </c>
      <c r="BJ62" s="5">
        <v>6650449</v>
      </c>
      <c r="BK62" s="5">
        <v>6538952</v>
      </c>
      <c r="BL62" s="5">
        <v>6470587</v>
      </c>
      <c r="BM62" s="5">
        <v>6254219</v>
      </c>
      <c r="BN62" s="5">
        <v>6095707</v>
      </c>
      <c r="BO62" s="5" t="s">
        <v>178</v>
      </c>
      <c r="BP62" s="5">
        <v>6525670</v>
      </c>
      <c r="BQ62" s="5">
        <v>6548697</v>
      </c>
      <c r="BR62" s="5">
        <v>6660195</v>
      </c>
      <c r="BS62" s="5">
        <v>6754083</v>
      </c>
      <c r="BT62" s="5">
        <v>6781665</v>
      </c>
      <c r="BU62" s="5">
        <v>6858536</v>
      </c>
      <c r="BV62" s="5">
        <v>6975996</v>
      </c>
      <c r="BW62" s="5">
        <v>7242311</v>
      </c>
      <c r="BX62" s="5">
        <v>7277229</v>
      </c>
      <c r="BY62" s="5">
        <v>7377537</v>
      </c>
      <c r="BZ62" s="5">
        <v>7555962</v>
      </c>
      <c r="CA62" s="5">
        <v>7675355</v>
      </c>
      <c r="CB62" s="5">
        <v>7700605</v>
      </c>
      <c r="CC62" s="5">
        <v>7721296</v>
      </c>
      <c r="CD62" s="5">
        <v>7732834</v>
      </c>
      <c r="CE62" s="5">
        <v>7522230</v>
      </c>
      <c r="CF62" s="5">
        <v>7390367</v>
      </c>
      <c r="CG62" s="5">
        <v>7276681</v>
      </c>
      <c r="CH62" s="5">
        <v>7211760</v>
      </c>
      <c r="CI62" s="5">
        <v>6997936</v>
      </c>
      <c r="CJ62" s="5">
        <v>6938326</v>
      </c>
      <c r="CK62" s="5">
        <v>7040291</v>
      </c>
      <c r="CL62" s="5">
        <v>7091147</v>
      </c>
      <c r="CM62" s="5">
        <v>6962794</v>
      </c>
      <c r="CN62" s="5">
        <v>6797364</v>
      </c>
      <c r="CO62" s="5">
        <v>6607424</v>
      </c>
      <c r="CP62" s="5">
        <v>6650449</v>
      </c>
      <c r="CQ62" s="5">
        <v>6538952</v>
      </c>
      <c r="CR62" s="5">
        <v>6470587</v>
      </c>
      <c r="CS62" s="5">
        <v>6254219</v>
      </c>
      <c r="CT62" s="5">
        <v>6095707</v>
      </c>
      <c r="CU62" s="6">
        <v>31.04341044970106</v>
      </c>
      <c r="CV62" s="6">
        <v>31.17956895688511</v>
      </c>
      <c r="CW62" s="6">
        <v>28.215139225208429</v>
      </c>
      <c r="CX62" s="6">
        <v>26.06718168363598</v>
      </c>
      <c r="CY62" s="6">
        <v>28.019130662473859</v>
      </c>
      <c r="CZ62" s="6">
        <v>35.479400105142354</v>
      </c>
      <c r="DA62" s="6">
        <v>34.624895565249147</v>
      </c>
      <c r="DB62" s="6">
        <v>35.100839413901681</v>
      </c>
      <c r="DC62" s="6">
        <v>32.041405686268703</v>
      </c>
      <c r="DD62" s="6">
        <v>25.474062162943252</v>
      </c>
      <c r="DE62" s="6">
        <v>21.533389490232938</v>
      </c>
      <c r="DF62" s="6">
        <v>28.891927088417781</v>
      </c>
      <c r="DG62" s="6">
        <v>20.51931685355358</v>
      </c>
      <c r="DH62" s="6">
        <v>20.063370489198061</v>
      </c>
      <c r="DI62" s="6">
        <v>17.673231790020601</v>
      </c>
      <c r="DJ62" s="6">
        <v>15.689743409771349</v>
      </c>
      <c r="DK62" s="6">
        <v>14.888348636017421</v>
      </c>
      <c r="DL62" s="6">
        <v>13.859052108326191</v>
      </c>
      <c r="DM62" s="6">
        <v>14.25456612640644</v>
      </c>
      <c r="DN62" s="6">
        <v>14.477225217382591</v>
      </c>
      <c r="DO62" s="6" t="s">
        <v>178</v>
      </c>
      <c r="DP62" s="6" t="s">
        <v>178</v>
      </c>
      <c r="DQ62" s="6" t="s">
        <v>178</v>
      </c>
      <c r="DR62" s="6" t="s">
        <v>178</v>
      </c>
      <c r="DS62" s="6" t="s">
        <v>178</v>
      </c>
      <c r="DT62" s="6" t="s">
        <v>178</v>
      </c>
      <c r="DU62" s="6" t="s">
        <v>178</v>
      </c>
      <c r="DV62" s="6" t="s">
        <v>178</v>
      </c>
      <c r="DW62" s="6" t="s">
        <v>178</v>
      </c>
      <c r="DX62" s="6" t="s">
        <v>178</v>
      </c>
      <c r="DY62" s="6" t="s">
        <v>178</v>
      </c>
      <c r="DZ62" s="6" t="s">
        <v>178</v>
      </c>
      <c r="EA62" s="6">
        <v>27.197222533727938</v>
      </c>
      <c r="EB62" s="6">
        <v>27.422885312925722</v>
      </c>
      <c r="EC62" s="6">
        <v>24.310423890431942</v>
      </c>
      <c r="ED62" s="6">
        <v>22.01474581449942</v>
      </c>
      <c r="EE62" s="6">
        <v>24.226012620810248</v>
      </c>
      <c r="EF62" s="6">
        <v>31.468584779696432</v>
      </c>
      <c r="EG62" s="6">
        <v>30.85518542149519</v>
      </c>
      <c r="EH62" s="6">
        <v>31.77575385303458</v>
      </c>
      <c r="EI62" s="6">
        <v>29.0495533815104</v>
      </c>
      <c r="EJ62" s="6">
        <v>22.609265147489509</v>
      </c>
      <c r="EK62" s="6">
        <v>18.694694448838408</v>
      </c>
      <c r="EL62" s="6">
        <v>25.78418208032279</v>
      </c>
      <c r="EM62" s="6">
        <v>17.9890832411009</v>
      </c>
      <c r="EN62" s="6">
        <v>17.68128608076897</v>
      </c>
      <c r="EO62" s="6">
        <v>15.556404002644109</v>
      </c>
      <c r="EP62" s="6">
        <v>13.58348051956113</v>
      </c>
      <c r="EQ62" s="6">
        <v>12.77170466736592</v>
      </c>
      <c r="ER62" s="6">
        <v>11.7126524298455</v>
      </c>
      <c r="ES62" s="6">
        <v>12.125143317399781</v>
      </c>
      <c r="ET62" s="6">
        <v>12.211485129843471</v>
      </c>
      <c r="EU62" s="6" t="s">
        <v>178</v>
      </c>
      <c r="EV62" s="6" t="s">
        <v>178</v>
      </c>
      <c r="EW62" s="6" t="s">
        <v>178</v>
      </c>
      <c r="EX62" s="6" t="s">
        <v>178</v>
      </c>
      <c r="EY62" s="6" t="s">
        <v>178</v>
      </c>
      <c r="EZ62" s="6" t="s">
        <v>178</v>
      </c>
      <c r="FA62" s="6" t="s">
        <v>178</v>
      </c>
      <c r="FB62" s="6" t="s">
        <v>178</v>
      </c>
      <c r="FC62" s="6" t="s">
        <v>178</v>
      </c>
      <c r="FD62" s="6" t="s">
        <v>178</v>
      </c>
      <c r="FE62" s="6" t="s">
        <v>178</v>
      </c>
      <c r="FF62" s="6" t="s">
        <v>178</v>
      </c>
      <c r="FG62" s="6" t="s">
        <v>178</v>
      </c>
      <c r="FH62" s="6">
        <v>31.179568956885113</v>
      </c>
      <c r="FI62" s="6">
        <v>28.215139225208439</v>
      </c>
      <c r="FJ62" s="6">
        <v>26.067181683635987</v>
      </c>
      <c r="FK62" s="6">
        <v>28.01913066247387</v>
      </c>
      <c r="FL62" s="6">
        <v>35.479400105142354</v>
      </c>
      <c r="FM62" s="6">
        <v>34.624895565249155</v>
      </c>
      <c r="FN62" s="6">
        <v>35.100839413901681</v>
      </c>
      <c r="FO62" s="6">
        <v>32.041405686268703</v>
      </c>
      <c r="FP62" s="6">
        <v>25.474062162943259</v>
      </c>
      <c r="FQ62" s="6">
        <v>21.533389490232945</v>
      </c>
      <c r="FR62" s="6">
        <v>28.891927088417791</v>
      </c>
      <c r="FS62" s="6">
        <v>20.519316853553583</v>
      </c>
      <c r="FT62" s="6">
        <v>20.063370489198064</v>
      </c>
      <c r="FU62" s="6">
        <v>17.673231790020601</v>
      </c>
      <c r="FV62" s="6">
        <v>15.689743409771353</v>
      </c>
      <c r="FW62" s="6">
        <v>14.888348636017424</v>
      </c>
      <c r="FX62" s="6">
        <v>13.859052108326196</v>
      </c>
      <c r="FY62" s="6">
        <v>14.254566126406447</v>
      </c>
      <c r="FZ62" s="6">
        <v>14.477225217382598</v>
      </c>
      <c r="GA62" s="6" t="s">
        <v>178</v>
      </c>
      <c r="GB62" s="6" t="s">
        <v>178</v>
      </c>
      <c r="GC62" s="6" t="s">
        <v>178</v>
      </c>
      <c r="GD62" s="6" t="s">
        <v>178</v>
      </c>
      <c r="GE62" s="6" t="s">
        <v>178</v>
      </c>
      <c r="GF62" s="6" t="s">
        <v>178</v>
      </c>
      <c r="GG62" s="6" t="s">
        <v>178</v>
      </c>
      <c r="GH62" s="6" t="s">
        <v>178</v>
      </c>
      <c r="GI62" s="6" t="s">
        <v>178</v>
      </c>
      <c r="GJ62" s="6" t="s">
        <v>178</v>
      </c>
      <c r="GK62" s="6" t="s">
        <v>178</v>
      </c>
      <c r="GL62" s="6" t="s">
        <v>178</v>
      </c>
      <c r="GM62" s="6">
        <v>27.197222533727942</v>
      </c>
      <c r="GN62" s="6">
        <v>27.422885312925722</v>
      </c>
      <c r="GO62" s="6">
        <v>24.310423890431945</v>
      </c>
      <c r="GP62" s="6">
        <v>22.014745814499424</v>
      </c>
      <c r="GQ62" s="6">
        <v>24.226012620810256</v>
      </c>
      <c r="GR62" s="6">
        <v>31.468584779696432</v>
      </c>
      <c r="GS62" s="6">
        <v>30.8551854214952</v>
      </c>
      <c r="GT62" s="6">
        <v>31.775753853034583</v>
      </c>
      <c r="GU62" s="6">
        <v>29.049553381510403</v>
      </c>
      <c r="GV62" s="6">
        <v>22.60926514748952</v>
      </c>
      <c r="GW62" s="6">
        <v>18.694694448838412</v>
      </c>
      <c r="GX62" s="6">
        <v>25.784182080322797</v>
      </c>
      <c r="GY62" s="6">
        <v>17.9890832411009</v>
      </c>
      <c r="GZ62" s="6">
        <v>17.681286080768977</v>
      </c>
      <c r="HA62" s="6">
        <v>15.556404002644115</v>
      </c>
      <c r="HB62" s="6">
        <v>13.583480519561133</v>
      </c>
      <c r="HC62" s="6">
        <v>12.771704667365928</v>
      </c>
      <c r="HD62" s="6">
        <v>11.7126524298455</v>
      </c>
      <c r="HE62" s="6">
        <v>12.125143317399788</v>
      </c>
      <c r="HF62" s="6">
        <v>12.211485129843478</v>
      </c>
      <c r="HG62" s="6" t="s">
        <v>178</v>
      </c>
      <c r="HH62" s="6" t="s">
        <v>178</v>
      </c>
      <c r="HI62" s="6" t="s">
        <v>178</v>
      </c>
      <c r="HJ62" s="6" t="s">
        <v>178</v>
      </c>
      <c r="HK62" s="6" t="s">
        <v>178</v>
      </c>
      <c r="HL62" s="6" t="s">
        <v>178</v>
      </c>
      <c r="HM62" s="6" t="s">
        <v>178</v>
      </c>
      <c r="HN62" s="6" t="s">
        <v>178</v>
      </c>
      <c r="HO62" s="6" t="s">
        <v>178</v>
      </c>
      <c r="HP62" s="6" t="s">
        <v>178</v>
      </c>
      <c r="HQ62" s="6" t="s">
        <v>178</v>
      </c>
      <c r="HR62" s="6" t="s">
        <v>178</v>
      </c>
      <c r="HS62" s="5" t="s">
        <v>178</v>
      </c>
      <c r="HT62" s="5">
        <v>271554</v>
      </c>
      <c r="HU62" s="5">
        <v>270871</v>
      </c>
      <c r="HV62" s="5">
        <v>269889</v>
      </c>
      <c r="HW62" s="5">
        <v>268842</v>
      </c>
      <c r="HX62" s="5">
        <v>266922</v>
      </c>
      <c r="HY62" s="5">
        <v>265371</v>
      </c>
      <c r="HZ62" s="5">
        <v>263929</v>
      </c>
      <c r="IA62" s="5">
        <v>262995</v>
      </c>
      <c r="IB62" s="5">
        <v>262038</v>
      </c>
      <c r="IC62" s="5">
        <v>261022</v>
      </c>
      <c r="ID62" s="5">
        <v>260388</v>
      </c>
      <c r="IE62" s="5">
        <v>259860</v>
      </c>
      <c r="IF62" s="5">
        <v>258793</v>
      </c>
      <c r="IG62" s="5">
        <v>256269</v>
      </c>
      <c r="IH62" s="5" t="s">
        <v>178</v>
      </c>
      <c r="II62" s="5">
        <v>251265</v>
      </c>
      <c r="IJ62" s="5">
        <v>248765</v>
      </c>
      <c r="IK62" s="5">
        <v>246225</v>
      </c>
      <c r="IL62" s="5">
        <v>243512</v>
      </c>
      <c r="IM62" s="5">
        <v>241168</v>
      </c>
      <c r="IN62" s="5">
        <v>239487</v>
      </c>
      <c r="IO62" s="5">
        <v>238269</v>
      </c>
      <c r="IP62" s="5">
        <v>236849</v>
      </c>
      <c r="IQ62" s="5">
        <v>234831</v>
      </c>
      <c r="IR62" s="5">
        <v>232011</v>
      </c>
      <c r="IS62" s="5">
        <v>227616</v>
      </c>
      <c r="IT62" s="5">
        <v>224418</v>
      </c>
      <c r="IU62" s="5">
        <v>221831</v>
      </c>
      <c r="IV62" s="5">
        <v>217471</v>
      </c>
      <c r="IW62" s="5">
        <v>215075</v>
      </c>
      <c r="IX62" s="5">
        <v>212673</v>
      </c>
      <c r="IY62" s="5" t="s">
        <v>178</v>
      </c>
      <c r="IZ62" s="5">
        <v>305285</v>
      </c>
      <c r="JA62" s="5">
        <v>304694</v>
      </c>
      <c r="JB62" s="5">
        <v>303732</v>
      </c>
      <c r="JC62" s="5">
        <v>302499</v>
      </c>
      <c r="JD62" s="5">
        <v>300722</v>
      </c>
      <c r="JE62" s="5">
        <v>298921</v>
      </c>
      <c r="JF62" s="5">
        <v>297582</v>
      </c>
      <c r="JG62" s="5">
        <v>296634</v>
      </c>
      <c r="JH62" s="5">
        <v>295676</v>
      </c>
      <c r="JI62" s="5">
        <v>294753</v>
      </c>
      <c r="JJ62" s="5">
        <v>294327</v>
      </c>
      <c r="JK62" s="5">
        <v>293847</v>
      </c>
      <c r="JL62" s="5">
        <v>292616</v>
      </c>
      <c r="JM62" s="5">
        <v>290038</v>
      </c>
      <c r="JN62" s="5" t="s">
        <v>178</v>
      </c>
      <c r="JO62" s="5">
        <v>284547</v>
      </c>
      <c r="JP62" s="5">
        <v>281871</v>
      </c>
      <c r="JQ62" s="5">
        <v>279479</v>
      </c>
      <c r="JR62" s="5">
        <v>276394</v>
      </c>
      <c r="JS62" s="5">
        <v>273968</v>
      </c>
      <c r="JT62" s="5">
        <v>272315</v>
      </c>
      <c r="JU62" s="5">
        <v>271409</v>
      </c>
      <c r="JV62" s="5">
        <v>270294</v>
      </c>
      <c r="JW62" s="5">
        <v>268223</v>
      </c>
      <c r="JX62" s="5">
        <v>264572</v>
      </c>
      <c r="JY62" s="5">
        <v>260113</v>
      </c>
      <c r="JZ62" s="5">
        <v>256271</v>
      </c>
      <c r="KA62" s="5">
        <v>253716</v>
      </c>
      <c r="KB62" s="5">
        <v>248291</v>
      </c>
      <c r="KC62" s="5">
        <v>245862</v>
      </c>
      <c r="KD62" s="5">
        <v>242915</v>
      </c>
    </row>
    <row r="63" spans="1:290" x14ac:dyDescent="0.3">
      <c r="A63" s="1" t="s">
        <v>57</v>
      </c>
      <c r="B63" s="2">
        <v>4057002</v>
      </c>
      <c r="C63" s="5">
        <v>5272659</v>
      </c>
      <c r="D63" s="5">
        <v>5134576</v>
      </c>
      <c r="E63" s="5">
        <v>5354568</v>
      </c>
      <c r="F63" s="5">
        <v>5004352</v>
      </c>
      <c r="G63" s="5">
        <v>4977176</v>
      </c>
      <c r="H63" s="5">
        <v>4965076</v>
      </c>
      <c r="I63" s="5">
        <v>5365313</v>
      </c>
      <c r="J63" s="5">
        <v>5039358</v>
      </c>
      <c r="K63" s="5">
        <v>5146013</v>
      </c>
      <c r="L63" s="5">
        <v>4967379</v>
      </c>
      <c r="M63" s="5">
        <v>5300443</v>
      </c>
      <c r="N63" s="5">
        <v>5297257</v>
      </c>
      <c r="O63" s="5">
        <v>5227166</v>
      </c>
      <c r="P63" s="5">
        <v>5067767</v>
      </c>
      <c r="Q63" s="5">
        <v>4760275</v>
      </c>
      <c r="R63" s="5">
        <v>4580337</v>
      </c>
      <c r="S63" s="5">
        <v>4426976</v>
      </c>
      <c r="T63" s="5">
        <v>4386794</v>
      </c>
      <c r="U63" s="5">
        <v>4306996</v>
      </c>
      <c r="V63" s="5">
        <v>4392484</v>
      </c>
      <c r="W63" s="5">
        <v>4200175</v>
      </c>
      <c r="X63" s="5">
        <v>4090453</v>
      </c>
      <c r="Y63" s="5">
        <v>4040744</v>
      </c>
      <c r="Z63" s="5">
        <v>3971760</v>
      </c>
      <c r="AA63" s="5">
        <v>3747678</v>
      </c>
      <c r="AB63" s="5">
        <v>3806372</v>
      </c>
      <c r="AC63" s="5">
        <v>3781925</v>
      </c>
      <c r="AD63" s="5">
        <v>3474325</v>
      </c>
      <c r="AE63" s="5">
        <v>3624889</v>
      </c>
      <c r="AF63" s="5">
        <v>3414593</v>
      </c>
      <c r="AG63" s="5">
        <v>3497093</v>
      </c>
      <c r="AH63" s="5">
        <v>3328398</v>
      </c>
      <c r="AI63" s="5">
        <v>14536714</v>
      </c>
      <c r="AJ63" s="5">
        <v>14586522</v>
      </c>
      <c r="AK63" s="5">
        <v>14570954</v>
      </c>
      <c r="AL63" s="5">
        <v>14195750</v>
      </c>
      <c r="AM63" s="5">
        <v>14264493</v>
      </c>
      <c r="AN63" s="5">
        <v>14092367</v>
      </c>
      <c r="AO63" s="5">
        <v>14619354</v>
      </c>
      <c r="AP63" s="5">
        <v>14085316</v>
      </c>
      <c r="AQ63" s="5">
        <v>13734430</v>
      </c>
      <c r="AR63" s="5">
        <v>13512504</v>
      </c>
      <c r="AS63" s="5">
        <v>13948280</v>
      </c>
      <c r="AT63" s="5">
        <v>14543714</v>
      </c>
      <c r="AU63" s="5">
        <v>14541825</v>
      </c>
      <c r="AV63" s="5">
        <v>13939314</v>
      </c>
      <c r="AW63" s="5">
        <v>13288812</v>
      </c>
      <c r="AX63" s="5">
        <v>13239589</v>
      </c>
      <c r="AY63" s="5">
        <v>12980031</v>
      </c>
      <c r="AZ63" s="5">
        <v>12894068</v>
      </c>
      <c r="BA63" s="5">
        <v>13031025</v>
      </c>
      <c r="BB63" s="5">
        <v>14598388</v>
      </c>
      <c r="BC63" s="5">
        <v>13765784</v>
      </c>
      <c r="BD63" s="5">
        <v>13368843</v>
      </c>
      <c r="BE63" s="5">
        <v>13240421</v>
      </c>
      <c r="BF63" s="5">
        <v>13035466</v>
      </c>
      <c r="BG63" s="5">
        <v>11982514</v>
      </c>
      <c r="BH63" s="5">
        <v>12194302</v>
      </c>
      <c r="BI63" s="5">
        <v>11406092</v>
      </c>
      <c r="BJ63" s="5">
        <v>11606254</v>
      </c>
      <c r="BK63" s="5">
        <v>11265618</v>
      </c>
      <c r="BL63" s="5">
        <v>11085610</v>
      </c>
      <c r="BM63" s="5">
        <v>11069081</v>
      </c>
      <c r="BN63" s="5">
        <v>10562646</v>
      </c>
      <c r="BO63" s="5">
        <v>17387636</v>
      </c>
      <c r="BP63" s="5">
        <v>17450159</v>
      </c>
      <c r="BQ63" s="5">
        <v>16706603</v>
      </c>
      <c r="BR63" s="5">
        <v>15381629</v>
      </c>
      <c r="BS63" s="5">
        <v>15518629</v>
      </c>
      <c r="BT63" s="5">
        <v>16312786</v>
      </c>
      <c r="BU63" s="5">
        <v>16302681</v>
      </c>
      <c r="BV63" s="5">
        <v>16268578</v>
      </c>
      <c r="BW63" s="5">
        <v>17369354</v>
      </c>
      <c r="BX63" s="5">
        <v>15494440</v>
      </c>
      <c r="BY63" s="5">
        <v>16784308</v>
      </c>
      <c r="BZ63" s="5">
        <v>16591948</v>
      </c>
      <c r="CA63" s="5">
        <v>17285472</v>
      </c>
      <c r="CB63" s="5">
        <v>19760137</v>
      </c>
      <c r="CC63" s="5">
        <v>16062664</v>
      </c>
      <c r="CD63" s="5">
        <v>16124939</v>
      </c>
      <c r="CE63" s="5">
        <v>14809971</v>
      </c>
      <c r="CF63" s="5">
        <v>14962572</v>
      </c>
      <c r="CG63" s="5">
        <v>15418231</v>
      </c>
      <c r="CH63" s="5">
        <v>19127188</v>
      </c>
      <c r="CI63" s="5">
        <v>19689732</v>
      </c>
      <c r="CJ63" s="5">
        <v>37277511</v>
      </c>
      <c r="CK63" s="5">
        <v>25885212</v>
      </c>
      <c r="CL63" s="5">
        <v>17305749</v>
      </c>
      <c r="CM63" s="5">
        <v>14878578</v>
      </c>
      <c r="CN63" s="5">
        <v>14497484</v>
      </c>
      <c r="CO63" s="5">
        <v>14995927</v>
      </c>
      <c r="CP63" s="5">
        <v>13227723</v>
      </c>
      <c r="CQ63" s="5">
        <v>13358108</v>
      </c>
      <c r="CR63" s="5">
        <v>12959622</v>
      </c>
      <c r="CS63" s="5">
        <v>14003845</v>
      </c>
      <c r="CT63" s="5">
        <v>11892913</v>
      </c>
      <c r="CU63" s="6">
        <v>10.02478824729832</v>
      </c>
      <c r="CV63" s="6">
        <v>10.3818114679771</v>
      </c>
      <c r="CW63" s="6">
        <v>10.31519256081909</v>
      </c>
      <c r="CX63" s="6">
        <v>10.290123476526031</v>
      </c>
      <c r="CY63" s="6">
        <v>10.28834423375825</v>
      </c>
      <c r="CZ63" s="6">
        <v>10.074266738313771</v>
      </c>
      <c r="DA63" s="6">
        <v>9.5784719363064106</v>
      </c>
      <c r="DB63" s="6">
        <v>8.5637099011421594</v>
      </c>
      <c r="DC63" s="6">
        <v>7.4357954400814696</v>
      </c>
      <c r="DD63" s="6">
        <v>7.8508605846262096</v>
      </c>
      <c r="DE63" s="6">
        <v>7.7253920096867299</v>
      </c>
      <c r="DF63" s="6">
        <v>6.6687532811792902</v>
      </c>
      <c r="DG63" s="6">
        <v>5.8962734300001101</v>
      </c>
      <c r="DH63" s="6">
        <v>5.9117556114951597</v>
      </c>
      <c r="DI63" s="6">
        <v>6.2913802248819604</v>
      </c>
      <c r="DJ63" s="6">
        <v>5.9889479747887497</v>
      </c>
      <c r="DK63" s="6">
        <v>6.2326969922583704</v>
      </c>
      <c r="DL63" s="6">
        <v>6.9715377562748504</v>
      </c>
      <c r="DM63" s="6">
        <v>6.0425410193090396</v>
      </c>
      <c r="DN63" s="6">
        <v>5.1300585272478996</v>
      </c>
      <c r="DO63" s="6" t="s">
        <v>178</v>
      </c>
      <c r="DP63" s="6" t="s">
        <v>178</v>
      </c>
      <c r="DQ63" s="6" t="s">
        <v>178</v>
      </c>
      <c r="DR63" s="6" t="s">
        <v>178</v>
      </c>
      <c r="DS63" s="6" t="s">
        <v>178</v>
      </c>
      <c r="DT63" s="6" t="s">
        <v>178</v>
      </c>
      <c r="DU63" s="6" t="s">
        <v>178</v>
      </c>
      <c r="DV63" s="6" t="s">
        <v>178</v>
      </c>
      <c r="DW63" s="6" t="s">
        <v>178</v>
      </c>
      <c r="DX63" s="6" t="s">
        <v>178</v>
      </c>
      <c r="DY63" s="6" t="s">
        <v>178</v>
      </c>
      <c r="DZ63" s="6" t="s">
        <v>178</v>
      </c>
      <c r="EA63" s="6">
        <v>7.8645559099532303</v>
      </c>
      <c r="EB63" s="6">
        <v>8.1888746337200793</v>
      </c>
      <c r="EC63" s="6">
        <v>8.3500503810526006</v>
      </c>
      <c r="ED63" s="6">
        <v>8.1482063293591303</v>
      </c>
      <c r="EE63" s="6">
        <v>8.1664591934673005</v>
      </c>
      <c r="EF63" s="6">
        <v>8.0964823013763407</v>
      </c>
      <c r="EG63" s="6">
        <v>7.6618091332900198</v>
      </c>
      <c r="EH63" s="6">
        <v>6.7840366520708502</v>
      </c>
      <c r="EI63" s="6">
        <v>6.0762914806074901</v>
      </c>
      <c r="EJ63" s="6">
        <v>6.4412265853908304</v>
      </c>
      <c r="EK63" s="6">
        <v>6.4056643543146503</v>
      </c>
      <c r="EL63" s="6">
        <v>5.39277656312548</v>
      </c>
      <c r="EM63" s="6">
        <v>4.5957299032274097</v>
      </c>
      <c r="EN63" s="6">
        <v>4.5653250941904302</v>
      </c>
      <c r="EO63" s="6">
        <v>5.0212915947640697</v>
      </c>
      <c r="EP63" s="6">
        <v>4.8025357886864901</v>
      </c>
      <c r="EQ63" s="6">
        <v>5.1692403508127196</v>
      </c>
      <c r="ER63" s="6">
        <v>5.9875207731183</v>
      </c>
      <c r="ES63" s="6">
        <v>4.9927691797076497</v>
      </c>
      <c r="ET63" s="6">
        <v>3.8727492465093198</v>
      </c>
      <c r="EU63" s="6" t="s">
        <v>178</v>
      </c>
      <c r="EV63" s="6" t="s">
        <v>178</v>
      </c>
      <c r="EW63" s="6" t="s">
        <v>178</v>
      </c>
      <c r="EX63" s="6" t="s">
        <v>178</v>
      </c>
      <c r="EY63" s="6" t="s">
        <v>178</v>
      </c>
      <c r="EZ63" s="6" t="s">
        <v>178</v>
      </c>
      <c r="FA63" s="6" t="s">
        <v>178</v>
      </c>
      <c r="FB63" s="6" t="s">
        <v>178</v>
      </c>
      <c r="FC63" s="6" t="s">
        <v>178</v>
      </c>
      <c r="FD63" s="6" t="s">
        <v>178</v>
      </c>
      <c r="FE63" s="6" t="s">
        <v>178</v>
      </c>
      <c r="FF63" s="6" t="s">
        <v>178</v>
      </c>
      <c r="FG63" s="6" t="s">
        <v>178</v>
      </c>
      <c r="FH63" s="6">
        <v>10.381811467977103</v>
      </c>
      <c r="FI63" s="6">
        <v>10.315192560819099</v>
      </c>
      <c r="FJ63" s="6">
        <v>10.290123476526032</v>
      </c>
      <c r="FK63" s="6">
        <v>10.288344233758259</v>
      </c>
      <c r="FL63" s="6">
        <v>10.074266738313774</v>
      </c>
      <c r="FM63" s="6">
        <v>9.5784719363064195</v>
      </c>
      <c r="FN63" s="6">
        <v>8.56370990114217</v>
      </c>
      <c r="FO63" s="6">
        <v>7.4357954400814767</v>
      </c>
      <c r="FP63" s="6">
        <v>7.8508605846262176</v>
      </c>
      <c r="FQ63" s="6">
        <v>7.7253920096867379</v>
      </c>
      <c r="FR63" s="6">
        <v>6.6687532811792964</v>
      </c>
      <c r="FS63" s="6">
        <v>5.8962734300001181</v>
      </c>
      <c r="FT63" s="6">
        <v>5.9117556114951615</v>
      </c>
      <c r="FU63" s="6">
        <v>6.2913802248819657</v>
      </c>
      <c r="FV63" s="6">
        <v>5.9889479747887542</v>
      </c>
      <c r="FW63" s="6">
        <v>6.2326969922583721</v>
      </c>
      <c r="FX63" s="6">
        <v>6.9715377562748557</v>
      </c>
      <c r="FY63" s="6">
        <v>6.0425410193090494</v>
      </c>
      <c r="FZ63" s="6">
        <v>5.1300585272479076</v>
      </c>
      <c r="GA63" s="6" t="s">
        <v>178</v>
      </c>
      <c r="GB63" s="6" t="s">
        <v>178</v>
      </c>
      <c r="GC63" s="6" t="s">
        <v>178</v>
      </c>
      <c r="GD63" s="6" t="s">
        <v>178</v>
      </c>
      <c r="GE63" s="6" t="s">
        <v>178</v>
      </c>
      <c r="GF63" s="6" t="s">
        <v>178</v>
      </c>
      <c r="GG63" s="6" t="s">
        <v>178</v>
      </c>
      <c r="GH63" s="6" t="s">
        <v>178</v>
      </c>
      <c r="GI63" s="6" t="s">
        <v>178</v>
      </c>
      <c r="GJ63" s="6" t="s">
        <v>178</v>
      </c>
      <c r="GK63" s="6" t="s">
        <v>178</v>
      </c>
      <c r="GL63" s="6" t="s">
        <v>178</v>
      </c>
      <c r="GM63" s="6">
        <v>7.8645559099532401</v>
      </c>
      <c r="GN63" s="6">
        <v>8.1888746337200882</v>
      </c>
      <c r="GO63" s="6">
        <v>8.3500503810526059</v>
      </c>
      <c r="GP63" s="6">
        <v>8.1482063293591391</v>
      </c>
      <c r="GQ63" s="6">
        <v>8.1664591934673041</v>
      </c>
      <c r="GR63" s="6">
        <v>8.0964823013763407</v>
      </c>
      <c r="GS63" s="6">
        <v>7.6618091332900207</v>
      </c>
      <c r="GT63" s="6">
        <v>6.7840366520708519</v>
      </c>
      <c r="GU63" s="6">
        <v>6.0762914806074955</v>
      </c>
      <c r="GV63" s="6">
        <v>6.4412265853908348</v>
      </c>
      <c r="GW63" s="6">
        <v>6.4056643543146539</v>
      </c>
      <c r="GX63" s="6">
        <v>5.3927765631254854</v>
      </c>
      <c r="GY63" s="6">
        <v>4.595729903227415</v>
      </c>
      <c r="GZ63" s="6">
        <v>4.5653250941904311</v>
      </c>
      <c r="HA63" s="6">
        <v>5.0212915947640768</v>
      </c>
      <c r="HB63" s="6">
        <v>4.8025357886864919</v>
      </c>
      <c r="HC63" s="6">
        <v>5.1692403508127214</v>
      </c>
      <c r="HD63" s="6">
        <v>5.9875207731183053</v>
      </c>
      <c r="HE63" s="6">
        <v>4.9927691797076594</v>
      </c>
      <c r="HF63" s="6">
        <v>3.8727492465093238</v>
      </c>
      <c r="HG63" s="6" t="s">
        <v>178</v>
      </c>
      <c r="HH63" s="6" t="s">
        <v>178</v>
      </c>
      <c r="HI63" s="6" t="s">
        <v>178</v>
      </c>
      <c r="HJ63" s="6" t="s">
        <v>178</v>
      </c>
      <c r="HK63" s="6" t="s">
        <v>178</v>
      </c>
      <c r="HL63" s="6" t="s">
        <v>178</v>
      </c>
      <c r="HM63" s="6" t="s">
        <v>178</v>
      </c>
      <c r="HN63" s="6" t="s">
        <v>178</v>
      </c>
      <c r="HO63" s="6" t="s">
        <v>178</v>
      </c>
      <c r="HP63" s="6" t="s">
        <v>178</v>
      </c>
      <c r="HQ63" s="6" t="s">
        <v>178</v>
      </c>
      <c r="HR63" s="6" t="s">
        <v>178</v>
      </c>
      <c r="HS63" s="5">
        <v>471298</v>
      </c>
      <c r="HT63" s="5">
        <v>459128</v>
      </c>
      <c r="HU63" s="5">
        <v>448800</v>
      </c>
      <c r="HV63" s="5">
        <v>440362</v>
      </c>
      <c r="HW63" s="5">
        <v>432275</v>
      </c>
      <c r="HX63" s="5">
        <v>425036</v>
      </c>
      <c r="HY63" s="5">
        <v>418892</v>
      </c>
      <c r="HZ63" s="5">
        <v>413610</v>
      </c>
      <c r="IA63" s="5">
        <v>409786</v>
      </c>
      <c r="IB63" s="5">
        <v>407551</v>
      </c>
      <c r="IC63" s="5">
        <v>405144</v>
      </c>
      <c r="ID63" s="5">
        <v>402520</v>
      </c>
      <c r="IE63" s="5">
        <v>397286</v>
      </c>
      <c r="IF63" s="5">
        <v>387707</v>
      </c>
      <c r="IG63" s="5">
        <v>373602</v>
      </c>
      <c r="IH63" s="5">
        <v>360462</v>
      </c>
      <c r="II63" s="5">
        <v>349219</v>
      </c>
      <c r="IJ63" s="5">
        <v>339764</v>
      </c>
      <c r="IK63" s="5">
        <v>331275</v>
      </c>
      <c r="IL63" s="5">
        <v>323461</v>
      </c>
      <c r="IM63" s="5">
        <v>313943</v>
      </c>
      <c r="IN63" s="5">
        <v>304325</v>
      </c>
      <c r="IO63" s="5">
        <v>295694</v>
      </c>
      <c r="IP63" s="5">
        <v>287235</v>
      </c>
      <c r="IQ63" s="5">
        <v>278125</v>
      </c>
      <c r="IR63" s="5">
        <v>268840</v>
      </c>
      <c r="IS63" s="5">
        <v>259265</v>
      </c>
      <c r="IT63" s="5">
        <v>250751</v>
      </c>
      <c r="IU63" s="5">
        <v>244189</v>
      </c>
      <c r="IV63" s="5">
        <v>239102</v>
      </c>
      <c r="IW63" s="5">
        <v>234335</v>
      </c>
      <c r="IX63" s="5">
        <v>231720</v>
      </c>
      <c r="IY63" s="5">
        <v>565077</v>
      </c>
      <c r="IZ63" s="5">
        <v>551455</v>
      </c>
      <c r="JA63" s="5">
        <v>539590</v>
      </c>
      <c r="JB63" s="5">
        <v>529901</v>
      </c>
      <c r="JC63" s="5">
        <v>520546</v>
      </c>
      <c r="JD63" s="5">
        <v>511957</v>
      </c>
      <c r="JE63" s="5">
        <v>504653</v>
      </c>
      <c r="JF63" s="5">
        <v>498282</v>
      </c>
      <c r="JG63" s="5">
        <v>493532</v>
      </c>
      <c r="JH63" s="5">
        <v>490705</v>
      </c>
      <c r="JI63" s="5">
        <v>488175</v>
      </c>
      <c r="JJ63" s="5">
        <v>484535</v>
      </c>
      <c r="JK63" s="5">
        <v>477094</v>
      </c>
      <c r="JL63" s="5">
        <v>464969</v>
      </c>
      <c r="JM63" s="5">
        <v>448819</v>
      </c>
      <c r="JN63" s="5">
        <v>433465</v>
      </c>
      <c r="JO63" s="5">
        <v>420439</v>
      </c>
      <c r="JP63" s="5">
        <v>407828</v>
      </c>
      <c r="JQ63" s="5">
        <v>398291</v>
      </c>
      <c r="JR63" s="5">
        <v>388609</v>
      </c>
      <c r="JS63" s="5">
        <v>378401</v>
      </c>
      <c r="JT63" s="5">
        <v>367597</v>
      </c>
      <c r="JU63" s="5">
        <v>357077</v>
      </c>
      <c r="JV63" s="5">
        <v>346436</v>
      </c>
      <c r="JW63" s="5">
        <v>335268</v>
      </c>
      <c r="JX63" s="5">
        <v>324181</v>
      </c>
      <c r="JY63" s="5">
        <v>312646</v>
      </c>
      <c r="JZ63" s="5">
        <v>302834</v>
      </c>
      <c r="KA63" s="5">
        <v>294960</v>
      </c>
      <c r="KB63" s="5">
        <v>288435</v>
      </c>
      <c r="KC63" s="5">
        <v>282036</v>
      </c>
      <c r="KD63" s="5">
        <v>278135</v>
      </c>
    </row>
    <row r="64" spans="1:290" x14ac:dyDescent="0.3">
      <c r="A64" s="1" t="s">
        <v>58</v>
      </c>
      <c r="B64" s="2">
        <v>4057003</v>
      </c>
      <c r="C64" s="5">
        <v>5408646</v>
      </c>
      <c r="D64" s="5">
        <v>5730640</v>
      </c>
      <c r="E64" s="5">
        <v>5310766</v>
      </c>
      <c r="F64" s="5">
        <v>5577764</v>
      </c>
      <c r="G64" s="5">
        <v>5482893</v>
      </c>
      <c r="H64" s="5">
        <v>5775781</v>
      </c>
      <c r="I64" s="5">
        <v>5778467</v>
      </c>
      <c r="J64" s="5">
        <v>5770852</v>
      </c>
      <c r="K64" s="5">
        <v>5997336</v>
      </c>
      <c r="L64" s="5">
        <v>6083107</v>
      </c>
      <c r="M64" s="5">
        <v>5766751</v>
      </c>
      <c r="N64" s="5">
        <v>6058613</v>
      </c>
      <c r="O64" s="5">
        <v>6131688</v>
      </c>
      <c r="P64" s="5">
        <v>5783935</v>
      </c>
      <c r="Q64" s="5">
        <v>5985598</v>
      </c>
      <c r="R64" s="5">
        <v>5524079</v>
      </c>
      <c r="S64" s="5">
        <v>5476309</v>
      </c>
      <c r="T64" s="5">
        <v>5777972</v>
      </c>
      <c r="U64" s="5">
        <v>5413402</v>
      </c>
      <c r="V64" s="5">
        <v>5224988</v>
      </c>
      <c r="W64" s="5">
        <v>5351392</v>
      </c>
      <c r="X64" s="5">
        <v>5133902</v>
      </c>
      <c r="Y64" s="5">
        <v>5075191</v>
      </c>
      <c r="Z64" s="5">
        <v>5139729</v>
      </c>
      <c r="AA64" s="5">
        <v>5157449</v>
      </c>
      <c r="AB64" s="5">
        <v>4936666</v>
      </c>
      <c r="AC64" s="5">
        <v>4884365</v>
      </c>
      <c r="AD64" s="5">
        <v>4633779</v>
      </c>
      <c r="AE64" s="5">
        <v>4559115</v>
      </c>
      <c r="AF64" s="5">
        <v>4257512</v>
      </c>
      <c r="AG64" s="5">
        <v>4377273</v>
      </c>
      <c r="AH64" s="5">
        <v>4395926</v>
      </c>
      <c r="AI64" s="5">
        <v>17751521</v>
      </c>
      <c r="AJ64" s="5">
        <v>18488640</v>
      </c>
      <c r="AK64" s="5">
        <v>17946571</v>
      </c>
      <c r="AL64" s="5">
        <v>18407620</v>
      </c>
      <c r="AM64" s="5">
        <v>18015613</v>
      </c>
      <c r="AN64" s="5">
        <v>18371091</v>
      </c>
      <c r="AO64" s="5">
        <v>18314892</v>
      </c>
      <c r="AP64" s="5">
        <v>18403788</v>
      </c>
      <c r="AQ64" s="5">
        <v>18638372</v>
      </c>
      <c r="AR64" s="5">
        <v>18720509</v>
      </c>
      <c r="AS64" s="5">
        <v>17642645</v>
      </c>
      <c r="AT64" s="5">
        <v>18942835</v>
      </c>
      <c r="AU64" s="5">
        <v>19552126</v>
      </c>
      <c r="AV64" s="5">
        <v>18982744</v>
      </c>
      <c r="AW64" s="5">
        <v>19248200</v>
      </c>
      <c r="AX64" s="5">
        <v>18611660</v>
      </c>
      <c r="AY64" s="5">
        <v>18211460</v>
      </c>
      <c r="AZ64" s="5">
        <v>18956532</v>
      </c>
      <c r="BA64" s="5">
        <v>18184967</v>
      </c>
      <c r="BB64" s="5">
        <v>18226301</v>
      </c>
      <c r="BC64" s="5">
        <v>18339892</v>
      </c>
      <c r="BD64" s="5">
        <v>17514288</v>
      </c>
      <c r="BE64" s="5">
        <v>17046827</v>
      </c>
      <c r="BF64" s="5">
        <v>16845360</v>
      </c>
      <c r="BG64" s="5">
        <v>16121576</v>
      </c>
      <c r="BH64" s="5">
        <v>15620019</v>
      </c>
      <c r="BI64" s="5">
        <v>14968859</v>
      </c>
      <c r="BJ64" s="5">
        <v>14259949</v>
      </c>
      <c r="BK64" s="5">
        <v>13437791</v>
      </c>
      <c r="BL64" s="5">
        <v>13006660</v>
      </c>
      <c r="BM64" s="5">
        <v>13147904</v>
      </c>
      <c r="BN64" s="5">
        <v>12949931</v>
      </c>
      <c r="BO64" s="5">
        <v>26514012</v>
      </c>
      <c r="BP64" s="5">
        <v>30103426</v>
      </c>
      <c r="BQ64" s="5">
        <v>29819953</v>
      </c>
      <c r="BR64" s="5">
        <v>28379413</v>
      </c>
      <c r="BS64" s="5">
        <v>30404900</v>
      </c>
      <c r="BT64" s="5">
        <v>35331017</v>
      </c>
      <c r="BU64" s="5">
        <v>38036953</v>
      </c>
      <c r="BV64" s="5">
        <v>41399054</v>
      </c>
      <c r="BW64" s="5">
        <v>40597230</v>
      </c>
      <c r="BX64" s="5">
        <v>39327835</v>
      </c>
      <c r="BY64" s="5">
        <v>32381305</v>
      </c>
      <c r="BZ64" s="5">
        <v>42074292</v>
      </c>
      <c r="CA64" s="5">
        <v>44045346</v>
      </c>
      <c r="CB64" s="5">
        <v>44261113</v>
      </c>
      <c r="CC64" s="5">
        <v>42561497</v>
      </c>
      <c r="CD64" s="5">
        <v>43261777</v>
      </c>
      <c r="CE64" s="5">
        <v>40818881</v>
      </c>
      <c r="CF64" s="5">
        <v>40377460</v>
      </c>
      <c r="CG64" s="5">
        <v>129171285</v>
      </c>
      <c r="CH64" s="5">
        <v>32777043</v>
      </c>
      <c r="CI64" s="5">
        <v>25920409</v>
      </c>
      <c r="CJ64" s="5">
        <v>25284538</v>
      </c>
      <c r="CK64" s="5">
        <v>34546364</v>
      </c>
      <c r="CL64" s="5">
        <v>35585003</v>
      </c>
      <c r="CM64" s="5">
        <v>31105593</v>
      </c>
      <c r="CN64" s="5">
        <v>26767011</v>
      </c>
      <c r="CO64" s="5">
        <v>32185355</v>
      </c>
      <c r="CP64" s="5">
        <v>25991389</v>
      </c>
      <c r="CQ64" s="5">
        <v>31560732</v>
      </c>
      <c r="CR64" s="5">
        <v>22843056</v>
      </c>
      <c r="CS64" s="5">
        <v>21505856</v>
      </c>
      <c r="CT64" s="5">
        <v>19375031</v>
      </c>
      <c r="CU64" s="6">
        <v>13.659331067455501</v>
      </c>
      <c r="CV64" s="6">
        <v>12.60831250959753</v>
      </c>
      <c r="CW64" s="6">
        <v>11.57398010004583</v>
      </c>
      <c r="CX64" s="6">
        <v>11.24463136124081</v>
      </c>
      <c r="CY64" s="6">
        <v>10.88978026746099</v>
      </c>
      <c r="CZ64" s="6">
        <v>10.13681269023404</v>
      </c>
      <c r="DA64" s="6">
        <v>9.7663099919061498</v>
      </c>
      <c r="DB64" s="6">
        <v>8.7419847190674709</v>
      </c>
      <c r="DC64" s="6">
        <v>8.3902752822252999</v>
      </c>
      <c r="DD64" s="6">
        <v>8.1950391469359296</v>
      </c>
      <c r="DE64" s="6">
        <v>7.6701248241860904</v>
      </c>
      <c r="DF64" s="6">
        <v>7.2485237132657199</v>
      </c>
      <c r="DG64" s="6">
        <v>6.8325883508749898</v>
      </c>
      <c r="DH64" s="6">
        <v>6.7287420637925601</v>
      </c>
      <c r="DI64" s="6">
        <v>6.6282266199634501</v>
      </c>
      <c r="DJ64" s="6">
        <v>6.6439129491087998</v>
      </c>
      <c r="DK64" s="6">
        <v>6.4406519062383003</v>
      </c>
      <c r="DL64" s="6">
        <v>6.4266493503256799</v>
      </c>
      <c r="DM64" s="6">
        <v>6.4765188323349996</v>
      </c>
      <c r="DN64" s="6">
        <v>6.51645515740897</v>
      </c>
      <c r="DO64" s="6" t="s">
        <v>178</v>
      </c>
      <c r="DP64" s="6" t="s">
        <v>178</v>
      </c>
      <c r="DQ64" s="6" t="s">
        <v>178</v>
      </c>
      <c r="DR64" s="6" t="s">
        <v>178</v>
      </c>
      <c r="DS64" s="6" t="s">
        <v>178</v>
      </c>
      <c r="DT64" s="6" t="s">
        <v>178</v>
      </c>
      <c r="DU64" s="6" t="s">
        <v>178</v>
      </c>
      <c r="DV64" s="6" t="s">
        <v>178</v>
      </c>
      <c r="DW64" s="6" t="s">
        <v>178</v>
      </c>
      <c r="DX64" s="6" t="s">
        <v>178</v>
      </c>
      <c r="DY64" s="6" t="s">
        <v>178</v>
      </c>
      <c r="DZ64" s="6" t="s">
        <v>178</v>
      </c>
      <c r="EA64" s="6">
        <v>10.27743231002869</v>
      </c>
      <c r="EB64" s="6">
        <v>9.5403177302386695</v>
      </c>
      <c r="EC64" s="6">
        <v>8.7758212975615209</v>
      </c>
      <c r="ED64" s="6">
        <v>8.6513248317816203</v>
      </c>
      <c r="EE64" s="6">
        <v>8.4102439367453101</v>
      </c>
      <c r="EF64" s="6">
        <v>7.8465952671613497</v>
      </c>
      <c r="EG64" s="6">
        <v>7.7868163241148203</v>
      </c>
      <c r="EH64" s="6">
        <v>7.1460668857954603</v>
      </c>
      <c r="EI64" s="6">
        <v>6.9361583726303904</v>
      </c>
      <c r="EJ64" s="6">
        <v>6.8424635248966696</v>
      </c>
      <c r="EK64" s="6">
        <v>6.4694324462120001</v>
      </c>
      <c r="EL64" s="6">
        <v>6.1709506523178801</v>
      </c>
      <c r="EM64" s="6">
        <v>5.6989045590233998</v>
      </c>
      <c r="EN64" s="6">
        <v>5.5276465826015402</v>
      </c>
      <c r="EO64" s="6">
        <v>5.4602040710300104</v>
      </c>
      <c r="EP64" s="6">
        <v>5.3953543101474999</v>
      </c>
      <c r="EQ64" s="6">
        <v>5.2217944085756898</v>
      </c>
      <c r="ER64" s="6">
        <v>5.2121819955157402</v>
      </c>
      <c r="ES64" s="6">
        <v>5.2436663756387301</v>
      </c>
      <c r="ET64" s="6">
        <v>5.22017605217866</v>
      </c>
      <c r="EU64" s="6" t="s">
        <v>178</v>
      </c>
      <c r="EV64" s="6" t="s">
        <v>178</v>
      </c>
      <c r="EW64" s="6" t="s">
        <v>178</v>
      </c>
      <c r="EX64" s="6" t="s">
        <v>178</v>
      </c>
      <c r="EY64" s="6" t="s">
        <v>178</v>
      </c>
      <c r="EZ64" s="6" t="s">
        <v>178</v>
      </c>
      <c r="FA64" s="6" t="s">
        <v>178</v>
      </c>
      <c r="FB64" s="6" t="s">
        <v>178</v>
      </c>
      <c r="FC64" s="6" t="s">
        <v>178</v>
      </c>
      <c r="FD64" s="6" t="s">
        <v>178</v>
      </c>
      <c r="FE64" s="6" t="s">
        <v>178</v>
      </c>
      <c r="FF64" s="6" t="s">
        <v>178</v>
      </c>
      <c r="FG64" s="6" t="s">
        <v>178</v>
      </c>
      <c r="FH64" s="6">
        <v>12.608312509597532</v>
      </c>
      <c r="FI64" s="6">
        <v>11.573980100045832</v>
      </c>
      <c r="FJ64" s="6">
        <v>11.244631361240813</v>
      </c>
      <c r="FK64" s="6">
        <v>10.889780267460992</v>
      </c>
      <c r="FL64" s="6">
        <v>10.136812690234047</v>
      </c>
      <c r="FM64" s="6">
        <v>9.7663099919061587</v>
      </c>
      <c r="FN64" s="6">
        <v>8.741984719067478</v>
      </c>
      <c r="FO64" s="6">
        <v>8.3902752822253088</v>
      </c>
      <c r="FP64" s="6">
        <v>8.1950391469359332</v>
      </c>
      <c r="FQ64" s="6">
        <v>7.6701248241860975</v>
      </c>
      <c r="FR64" s="6">
        <v>7.2485237132657261</v>
      </c>
      <c r="FS64" s="6">
        <v>6.8325883508749952</v>
      </c>
      <c r="FT64" s="6">
        <v>6.7287420637925672</v>
      </c>
      <c r="FU64" s="6">
        <v>6.6282266199634519</v>
      </c>
      <c r="FV64" s="6">
        <v>6.6439129491088016</v>
      </c>
      <c r="FW64" s="6">
        <v>6.4406519062383074</v>
      </c>
      <c r="FX64" s="6">
        <v>6.4266493503256852</v>
      </c>
      <c r="FY64" s="6">
        <v>6.4765188323350085</v>
      </c>
      <c r="FZ64" s="6">
        <v>6.5164551574089735</v>
      </c>
      <c r="GA64" s="6" t="s">
        <v>178</v>
      </c>
      <c r="GB64" s="6" t="s">
        <v>178</v>
      </c>
      <c r="GC64" s="6" t="s">
        <v>178</v>
      </c>
      <c r="GD64" s="6" t="s">
        <v>178</v>
      </c>
      <c r="GE64" s="6" t="s">
        <v>178</v>
      </c>
      <c r="GF64" s="6" t="s">
        <v>178</v>
      </c>
      <c r="GG64" s="6" t="s">
        <v>178</v>
      </c>
      <c r="GH64" s="6" t="s">
        <v>178</v>
      </c>
      <c r="GI64" s="6" t="s">
        <v>178</v>
      </c>
      <c r="GJ64" s="6" t="s">
        <v>178</v>
      </c>
      <c r="GK64" s="6" t="s">
        <v>178</v>
      </c>
      <c r="GL64" s="6" t="s">
        <v>178</v>
      </c>
      <c r="GM64" s="6">
        <v>10.277432310028695</v>
      </c>
      <c r="GN64" s="6">
        <v>9.5403177302386766</v>
      </c>
      <c r="GO64" s="6">
        <v>8.7758212975615226</v>
      </c>
      <c r="GP64" s="6">
        <v>8.6513248317816203</v>
      </c>
      <c r="GQ64" s="6">
        <v>8.4102439367453101</v>
      </c>
      <c r="GR64" s="6">
        <v>7.8465952671613532</v>
      </c>
      <c r="GS64" s="6">
        <v>7.7868163241148238</v>
      </c>
      <c r="GT64" s="6">
        <v>7.1460668857954674</v>
      </c>
      <c r="GU64" s="6">
        <v>6.9361583726303992</v>
      </c>
      <c r="GV64" s="6">
        <v>6.8424635248966785</v>
      </c>
      <c r="GW64" s="6">
        <v>6.4694324462120054</v>
      </c>
      <c r="GX64" s="6">
        <v>6.1709506523178819</v>
      </c>
      <c r="GY64" s="6">
        <v>5.6989045590234024</v>
      </c>
      <c r="GZ64" s="6">
        <v>5.5276465826015455</v>
      </c>
      <c r="HA64" s="6">
        <v>5.4602040710300184</v>
      </c>
      <c r="HB64" s="6">
        <v>5.3953543101475097</v>
      </c>
      <c r="HC64" s="6">
        <v>5.2217944085756987</v>
      </c>
      <c r="HD64" s="6">
        <v>5.2121819955157411</v>
      </c>
      <c r="HE64" s="6">
        <v>5.2436663756387354</v>
      </c>
      <c r="HF64" s="6">
        <v>5.2201760521786618</v>
      </c>
      <c r="HG64" s="6" t="s">
        <v>178</v>
      </c>
      <c r="HH64" s="6" t="s">
        <v>178</v>
      </c>
      <c r="HI64" s="6" t="s">
        <v>178</v>
      </c>
      <c r="HJ64" s="6" t="s">
        <v>178</v>
      </c>
      <c r="HK64" s="6" t="s">
        <v>178</v>
      </c>
      <c r="HL64" s="6" t="s">
        <v>178</v>
      </c>
      <c r="HM64" s="6" t="s">
        <v>178</v>
      </c>
      <c r="HN64" s="6" t="s">
        <v>178</v>
      </c>
      <c r="HO64" s="6" t="s">
        <v>178</v>
      </c>
      <c r="HP64" s="6" t="s">
        <v>178</v>
      </c>
      <c r="HQ64" s="6" t="s">
        <v>178</v>
      </c>
      <c r="HR64" s="6" t="s">
        <v>178</v>
      </c>
      <c r="HS64" s="5">
        <v>518688</v>
      </c>
      <c r="HT64" s="5">
        <v>517044</v>
      </c>
      <c r="HU64" s="5">
        <v>514523</v>
      </c>
      <c r="HV64" s="5">
        <v>512004</v>
      </c>
      <c r="HW64" s="5">
        <v>510491</v>
      </c>
      <c r="HX64" s="5">
        <v>509383</v>
      </c>
      <c r="HY64" s="5">
        <v>508855</v>
      </c>
      <c r="HZ64" s="5">
        <v>507073</v>
      </c>
      <c r="IA64" s="5">
        <v>506644</v>
      </c>
      <c r="IB64" s="5">
        <v>506812</v>
      </c>
      <c r="IC64" s="5">
        <v>506409</v>
      </c>
      <c r="ID64" s="5">
        <v>507452</v>
      </c>
      <c r="IE64" s="5">
        <v>507200</v>
      </c>
      <c r="IF64" s="5">
        <v>506908</v>
      </c>
      <c r="IG64" s="5">
        <v>506353</v>
      </c>
      <c r="IH64" s="5">
        <v>504895</v>
      </c>
      <c r="II64" s="5">
        <v>501761</v>
      </c>
      <c r="IJ64" s="5">
        <v>498866</v>
      </c>
      <c r="IK64" s="5">
        <v>496225</v>
      </c>
      <c r="IL64" s="5">
        <v>494218</v>
      </c>
      <c r="IM64" s="5">
        <v>490320</v>
      </c>
      <c r="IN64" s="5">
        <v>485909</v>
      </c>
      <c r="IO64" s="5">
        <v>480590</v>
      </c>
      <c r="IP64" s="5">
        <v>476291</v>
      </c>
      <c r="IQ64" s="5">
        <v>471319</v>
      </c>
      <c r="IR64" s="5">
        <v>466947</v>
      </c>
      <c r="IS64" s="5">
        <v>462588</v>
      </c>
      <c r="IT64" s="5">
        <v>458470</v>
      </c>
      <c r="IU64" s="5">
        <v>427137</v>
      </c>
      <c r="IV64" s="5">
        <v>424077</v>
      </c>
      <c r="IW64" s="5">
        <v>419848</v>
      </c>
      <c r="IX64" s="5">
        <v>415545</v>
      </c>
      <c r="IY64" s="5">
        <v>596731</v>
      </c>
      <c r="IZ64" s="5">
        <v>595192</v>
      </c>
      <c r="JA64" s="5">
        <v>591984</v>
      </c>
      <c r="JB64" s="5">
        <v>589041</v>
      </c>
      <c r="JC64" s="5">
        <v>587252</v>
      </c>
      <c r="JD64" s="5">
        <v>585877</v>
      </c>
      <c r="JE64" s="5">
        <v>585386</v>
      </c>
      <c r="JF64" s="5">
        <v>583336</v>
      </c>
      <c r="JG64" s="5">
        <v>582822</v>
      </c>
      <c r="JH64" s="5">
        <v>582706</v>
      </c>
      <c r="JI64" s="5">
        <v>582214</v>
      </c>
      <c r="JJ64" s="5">
        <v>582769</v>
      </c>
      <c r="JK64" s="5">
        <v>581882</v>
      </c>
      <c r="JL64" s="5">
        <v>580891</v>
      </c>
      <c r="JM64" s="5">
        <v>579376</v>
      </c>
      <c r="JN64" s="5">
        <v>576632</v>
      </c>
      <c r="JO64" s="5">
        <v>572661</v>
      </c>
      <c r="JP64" s="5">
        <v>568868</v>
      </c>
      <c r="JQ64" s="5">
        <v>565356</v>
      </c>
      <c r="JR64" s="5">
        <v>562200</v>
      </c>
      <c r="JS64" s="5">
        <v>556970</v>
      </c>
      <c r="JT64" s="5">
        <v>551215</v>
      </c>
      <c r="JU64" s="5">
        <v>544163</v>
      </c>
      <c r="JV64" s="5">
        <v>538855</v>
      </c>
      <c r="JW64" s="5">
        <v>532841</v>
      </c>
      <c r="JX64" s="5">
        <v>527415</v>
      </c>
      <c r="JY64" s="5">
        <v>522240</v>
      </c>
      <c r="JZ64" s="5">
        <v>517391</v>
      </c>
      <c r="KA64" s="5">
        <v>480866</v>
      </c>
      <c r="KB64" s="5">
        <v>477224</v>
      </c>
      <c r="KC64" s="5">
        <v>472088</v>
      </c>
      <c r="KD64" s="5">
        <v>466778</v>
      </c>
    </row>
    <row r="65" spans="1:290" x14ac:dyDescent="0.3">
      <c r="A65" s="1" t="s">
        <v>59</v>
      </c>
      <c r="B65" s="2">
        <v>4024697</v>
      </c>
      <c r="C65" s="5">
        <v>5200598</v>
      </c>
      <c r="D65" s="5">
        <v>5334848</v>
      </c>
      <c r="E65" s="5">
        <v>4915435</v>
      </c>
      <c r="F65" s="5">
        <v>5151841</v>
      </c>
      <c r="G65" s="5">
        <v>5061853</v>
      </c>
      <c r="H65" s="5">
        <v>5269009</v>
      </c>
      <c r="I65" s="5">
        <v>5242466</v>
      </c>
      <c r="J65" s="5">
        <v>5144104</v>
      </c>
      <c r="K65" s="5">
        <v>5265501</v>
      </c>
      <c r="L65" s="5">
        <v>5501420</v>
      </c>
      <c r="M65" s="5">
        <v>5084534</v>
      </c>
      <c r="N65" s="5">
        <v>5349792</v>
      </c>
      <c r="O65" s="5">
        <v>5466825</v>
      </c>
      <c r="P65" s="5">
        <v>5027223</v>
      </c>
      <c r="Q65" s="5">
        <v>5314160</v>
      </c>
      <c r="R65" s="5">
        <v>4984432</v>
      </c>
      <c r="S65" s="5">
        <v>4916519</v>
      </c>
      <c r="T65" s="5">
        <v>4938673</v>
      </c>
      <c r="U65" s="5">
        <v>4717218</v>
      </c>
      <c r="V65" s="5">
        <v>4614421</v>
      </c>
      <c r="W65" s="5">
        <v>4569948</v>
      </c>
      <c r="X65" s="5">
        <v>4320065</v>
      </c>
      <c r="Y65" s="5">
        <v>4254672</v>
      </c>
      <c r="Z65" s="5">
        <v>4367062</v>
      </c>
      <c r="AA65" s="5">
        <v>4277065</v>
      </c>
      <c r="AB65" s="5">
        <v>4076549</v>
      </c>
      <c r="AC65" s="5">
        <v>4014081</v>
      </c>
      <c r="AD65" s="5">
        <v>3675431</v>
      </c>
      <c r="AE65" s="5">
        <v>3959930</v>
      </c>
      <c r="AF65" s="5">
        <v>3584726</v>
      </c>
      <c r="AG65" s="5">
        <v>3585364</v>
      </c>
      <c r="AH65" s="5">
        <v>3643298</v>
      </c>
      <c r="AI65" s="5">
        <v>13364633</v>
      </c>
      <c r="AJ65" s="5">
        <v>13850563</v>
      </c>
      <c r="AK65" s="5">
        <v>13216391</v>
      </c>
      <c r="AL65" s="5">
        <v>13679291</v>
      </c>
      <c r="AM65" s="5">
        <v>13708719</v>
      </c>
      <c r="AN65" s="5">
        <v>13994070</v>
      </c>
      <c r="AO65" s="5">
        <v>14028520</v>
      </c>
      <c r="AP65" s="5">
        <v>14015419</v>
      </c>
      <c r="AQ65" s="5">
        <v>14229014</v>
      </c>
      <c r="AR65" s="5">
        <v>14609152</v>
      </c>
      <c r="AS65" s="5">
        <v>14085842</v>
      </c>
      <c r="AT65" s="5">
        <v>15003127</v>
      </c>
      <c r="AU65" s="5">
        <v>15327658</v>
      </c>
      <c r="AV65" s="5">
        <v>14715841</v>
      </c>
      <c r="AW65" s="5">
        <v>15137100</v>
      </c>
      <c r="AX65" s="5">
        <v>14590398</v>
      </c>
      <c r="AY65" s="5">
        <v>14355738</v>
      </c>
      <c r="AZ65" s="5">
        <v>14446437</v>
      </c>
      <c r="BA65" s="5">
        <v>14081137</v>
      </c>
      <c r="BB65" s="5">
        <v>14107563</v>
      </c>
      <c r="BC65" s="5">
        <v>13848628</v>
      </c>
      <c r="BD65" s="5">
        <v>13358583</v>
      </c>
      <c r="BE65" s="5">
        <v>13117751</v>
      </c>
      <c r="BF65" s="5">
        <v>13326881</v>
      </c>
      <c r="BG65" s="5">
        <v>13056482</v>
      </c>
      <c r="BH65" s="5">
        <v>12654165</v>
      </c>
      <c r="BI65" s="5">
        <v>12446515</v>
      </c>
      <c r="BJ65" s="5">
        <v>11752441</v>
      </c>
      <c r="BK65" s="5">
        <v>11956540</v>
      </c>
      <c r="BL65" s="5">
        <v>11370699</v>
      </c>
      <c r="BM65" s="5">
        <v>11226802</v>
      </c>
      <c r="BN65" s="5">
        <v>11162941</v>
      </c>
      <c r="BO65" s="5">
        <v>16083015</v>
      </c>
      <c r="BP65" s="5">
        <v>15091945</v>
      </c>
      <c r="BQ65" s="5">
        <v>13484489</v>
      </c>
      <c r="BR65" s="5">
        <v>14185985</v>
      </c>
      <c r="BS65" s="5">
        <v>14397561</v>
      </c>
      <c r="BT65" s="5">
        <v>16391321</v>
      </c>
      <c r="BU65" s="5">
        <v>16033922</v>
      </c>
      <c r="BV65" s="5">
        <v>15323698</v>
      </c>
      <c r="BW65" s="5">
        <v>15646848</v>
      </c>
      <c r="BX65" s="5">
        <v>16536764</v>
      </c>
      <c r="BY65" s="5">
        <v>15966680</v>
      </c>
      <c r="BZ65" s="5">
        <v>16192461</v>
      </c>
      <c r="CA65" s="5">
        <v>16967238</v>
      </c>
      <c r="CB65" s="5">
        <v>16286686</v>
      </c>
      <c r="CC65" s="5">
        <v>16277711</v>
      </c>
      <c r="CD65" s="5">
        <v>16204984</v>
      </c>
      <c r="CE65" s="5">
        <v>15706940</v>
      </c>
      <c r="CF65" s="5">
        <v>16255350</v>
      </c>
      <c r="CG65" s="5">
        <v>16256381</v>
      </c>
      <c r="CH65" s="5">
        <v>16420870</v>
      </c>
      <c r="CI65" s="5">
        <v>15849776</v>
      </c>
      <c r="CJ65" s="5">
        <v>15640849</v>
      </c>
      <c r="CK65" s="5">
        <v>14257934</v>
      </c>
      <c r="CL65" s="5">
        <v>14081105</v>
      </c>
      <c r="CM65" s="5">
        <v>13478238</v>
      </c>
      <c r="CN65" s="5">
        <v>13135972</v>
      </c>
      <c r="CO65" s="5">
        <v>12791601</v>
      </c>
      <c r="CP65" s="5">
        <v>11944751</v>
      </c>
      <c r="CQ65" s="5">
        <v>12236367</v>
      </c>
      <c r="CR65" s="5">
        <v>11390667</v>
      </c>
      <c r="CS65" s="5">
        <v>11248396</v>
      </c>
      <c r="CT65" s="5">
        <v>11941121</v>
      </c>
      <c r="CU65" s="6">
        <v>11.245634552690911</v>
      </c>
      <c r="CV65" s="6">
        <v>11.033304041652171</v>
      </c>
      <c r="CW65" s="6">
        <v>10.953944055816009</v>
      </c>
      <c r="CX65" s="6">
        <v>10.337353190830219</v>
      </c>
      <c r="CY65" s="6">
        <v>9.5018365803985194</v>
      </c>
      <c r="CZ65" s="6">
        <v>9.21959123994497</v>
      </c>
      <c r="DA65" s="6">
        <v>9.0154137384963402</v>
      </c>
      <c r="DB65" s="6">
        <v>9.0646106688356198</v>
      </c>
      <c r="DC65" s="6">
        <v>8.32219004421421</v>
      </c>
      <c r="DD65" s="6">
        <v>7.7779751006058602</v>
      </c>
      <c r="DE65" s="6">
        <v>7.7131945621761897</v>
      </c>
      <c r="DF65" s="6">
        <v>7.3066765960246602</v>
      </c>
      <c r="DG65" s="6">
        <v>6.89764168415853</v>
      </c>
      <c r="DH65" s="6">
        <v>7.23397390567317</v>
      </c>
      <c r="DI65" s="6">
        <v>6.4793507307553204</v>
      </c>
      <c r="DJ65" s="6">
        <v>6.29997560404074</v>
      </c>
      <c r="DK65" s="6">
        <v>6.1168277799800999</v>
      </c>
      <c r="DL65" s="6">
        <v>5.9298317584500904</v>
      </c>
      <c r="DM65" s="6">
        <v>6.1430063227944904</v>
      </c>
      <c r="DN65" s="6">
        <v>6.1762895063107504</v>
      </c>
      <c r="DO65" s="6" t="s">
        <v>178</v>
      </c>
      <c r="DP65" s="6" t="s">
        <v>178</v>
      </c>
      <c r="DQ65" s="6" t="s">
        <v>178</v>
      </c>
      <c r="DR65" s="6" t="s">
        <v>178</v>
      </c>
      <c r="DS65" s="6" t="s">
        <v>178</v>
      </c>
      <c r="DT65" s="6" t="s">
        <v>178</v>
      </c>
      <c r="DU65" s="6" t="s">
        <v>178</v>
      </c>
      <c r="DV65" s="6" t="s">
        <v>178</v>
      </c>
      <c r="DW65" s="6" t="s">
        <v>178</v>
      </c>
      <c r="DX65" s="6" t="s">
        <v>178</v>
      </c>
      <c r="DY65" s="6" t="s">
        <v>178</v>
      </c>
      <c r="DZ65" s="6" t="s">
        <v>178</v>
      </c>
      <c r="EA65" s="6">
        <v>10.28092788577049</v>
      </c>
      <c r="EB65" s="6">
        <v>10.007085631013201</v>
      </c>
      <c r="EC65" s="6">
        <v>9.9760819727564005</v>
      </c>
      <c r="ED65" s="6">
        <v>9.5692532602749605</v>
      </c>
      <c r="EE65" s="6">
        <v>8.8300372923246808</v>
      </c>
      <c r="EF65" s="6">
        <v>8.7002709004599801</v>
      </c>
      <c r="EG65" s="6">
        <v>8.35905712077966</v>
      </c>
      <c r="EH65" s="6">
        <v>8.3587583075468501</v>
      </c>
      <c r="EI65" s="6">
        <v>7.7747551587200601</v>
      </c>
      <c r="EJ65" s="6">
        <v>7.2869321915467697</v>
      </c>
      <c r="EK65" s="6">
        <v>7.1003778119902199</v>
      </c>
      <c r="EL65" s="6">
        <v>6.6859595336358799</v>
      </c>
      <c r="EM65" s="6">
        <v>6.2987578597302898</v>
      </c>
      <c r="EN65" s="6">
        <v>6.4483096820630204</v>
      </c>
      <c r="EO65" s="6">
        <v>5.81669540400737</v>
      </c>
      <c r="EP65" s="6">
        <v>5.6014990132551503</v>
      </c>
      <c r="EQ65" s="6">
        <v>5.4172275922004101</v>
      </c>
      <c r="ER65" s="6">
        <v>5.3290579538747096</v>
      </c>
      <c r="ES65" s="6">
        <v>5.4146479790658901</v>
      </c>
      <c r="ET65" s="6">
        <v>5.4116788278740904</v>
      </c>
      <c r="EU65" s="6" t="s">
        <v>178</v>
      </c>
      <c r="EV65" s="6" t="s">
        <v>178</v>
      </c>
      <c r="EW65" s="6" t="s">
        <v>178</v>
      </c>
      <c r="EX65" s="6" t="s">
        <v>178</v>
      </c>
      <c r="EY65" s="6" t="s">
        <v>178</v>
      </c>
      <c r="EZ65" s="6" t="s">
        <v>178</v>
      </c>
      <c r="FA65" s="6" t="s">
        <v>178</v>
      </c>
      <c r="FB65" s="6" t="s">
        <v>178</v>
      </c>
      <c r="FC65" s="6" t="s">
        <v>178</v>
      </c>
      <c r="FD65" s="6" t="s">
        <v>178</v>
      </c>
      <c r="FE65" s="6" t="s">
        <v>178</v>
      </c>
      <c r="FF65" s="6" t="s">
        <v>178</v>
      </c>
      <c r="FG65" s="6" t="s">
        <v>178</v>
      </c>
      <c r="FH65" s="6">
        <v>11.033304041652171</v>
      </c>
      <c r="FI65" s="6">
        <v>10.953944055816017</v>
      </c>
      <c r="FJ65" s="6">
        <v>10.337353190830228</v>
      </c>
      <c r="FK65" s="6">
        <v>9.5018365803985212</v>
      </c>
      <c r="FL65" s="6">
        <v>9.2195912399449753</v>
      </c>
      <c r="FM65" s="6">
        <v>9.0154137384963491</v>
      </c>
      <c r="FN65" s="6">
        <v>9.0646106688356216</v>
      </c>
      <c r="FO65" s="6">
        <v>8.3221900442142154</v>
      </c>
      <c r="FP65" s="6">
        <v>7.7779751006058628</v>
      </c>
      <c r="FQ65" s="6">
        <v>7.7131945621762004</v>
      </c>
      <c r="FR65" s="6">
        <v>7.3066765960246673</v>
      </c>
      <c r="FS65" s="6">
        <v>6.897641684158538</v>
      </c>
      <c r="FT65" s="6">
        <v>7.2339739056731709</v>
      </c>
      <c r="FU65" s="6">
        <v>6.4793507307553275</v>
      </c>
      <c r="FV65" s="6">
        <v>6.2999756040407409</v>
      </c>
      <c r="FW65" s="6">
        <v>6.1168277799801043</v>
      </c>
      <c r="FX65" s="6">
        <v>5.9298317584500939</v>
      </c>
      <c r="FY65" s="6">
        <v>6.143006322794494</v>
      </c>
      <c r="FZ65" s="6">
        <v>6.1762895063107592</v>
      </c>
      <c r="GA65" s="6" t="s">
        <v>178</v>
      </c>
      <c r="GB65" s="6" t="s">
        <v>178</v>
      </c>
      <c r="GC65" s="6" t="s">
        <v>178</v>
      </c>
      <c r="GD65" s="6" t="s">
        <v>178</v>
      </c>
      <c r="GE65" s="6" t="s">
        <v>178</v>
      </c>
      <c r="GF65" s="6" t="s">
        <v>178</v>
      </c>
      <c r="GG65" s="6" t="s">
        <v>178</v>
      </c>
      <c r="GH65" s="6" t="s">
        <v>178</v>
      </c>
      <c r="GI65" s="6" t="s">
        <v>178</v>
      </c>
      <c r="GJ65" s="6" t="s">
        <v>178</v>
      </c>
      <c r="GK65" s="6" t="s">
        <v>178</v>
      </c>
      <c r="GL65" s="6" t="s">
        <v>178</v>
      </c>
      <c r="GM65" s="6">
        <v>10.280927885770494</v>
      </c>
      <c r="GN65" s="6">
        <v>10.007085631013203</v>
      </c>
      <c r="GO65" s="6">
        <v>9.9760819727564058</v>
      </c>
      <c r="GP65" s="6">
        <v>9.5692532602749658</v>
      </c>
      <c r="GQ65" s="6">
        <v>8.8300372923246879</v>
      </c>
      <c r="GR65" s="6">
        <v>8.7002709004599801</v>
      </c>
      <c r="GS65" s="6">
        <v>8.3590571207796689</v>
      </c>
      <c r="GT65" s="6">
        <v>8.3587583075468519</v>
      </c>
      <c r="GU65" s="6">
        <v>7.7747551587200627</v>
      </c>
      <c r="GV65" s="6">
        <v>7.2869321915467786</v>
      </c>
      <c r="GW65" s="6">
        <v>7.1003778119902243</v>
      </c>
      <c r="GX65" s="6">
        <v>6.6859595336358879</v>
      </c>
      <c r="GY65" s="6">
        <v>6.2987578597302898</v>
      </c>
      <c r="GZ65" s="6">
        <v>6.448309682063023</v>
      </c>
      <c r="HA65" s="6">
        <v>5.8166954040073726</v>
      </c>
      <c r="HB65" s="6">
        <v>5.6014990132551556</v>
      </c>
      <c r="HC65" s="6">
        <v>5.4172275922004145</v>
      </c>
      <c r="HD65" s="6">
        <v>5.3290579538747167</v>
      </c>
      <c r="HE65" s="6">
        <v>5.4146479790658955</v>
      </c>
      <c r="HF65" s="6">
        <v>5.4116788278740984</v>
      </c>
      <c r="HG65" s="6" t="s">
        <v>178</v>
      </c>
      <c r="HH65" s="6" t="s">
        <v>178</v>
      </c>
      <c r="HI65" s="6" t="s">
        <v>178</v>
      </c>
      <c r="HJ65" s="6" t="s">
        <v>178</v>
      </c>
      <c r="HK65" s="6" t="s">
        <v>178</v>
      </c>
      <c r="HL65" s="6" t="s">
        <v>178</v>
      </c>
      <c r="HM65" s="6" t="s">
        <v>178</v>
      </c>
      <c r="HN65" s="6" t="s">
        <v>178</v>
      </c>
      <c r="HO65" s="6" t="s">
        <v>178</v>
      </c>
      <c r="HP65" s="6" t="s">
        <v>178</v>
      </c>
      <c r="HQ65" s="6" t="s">
        <v>178</v>
      </c>
      <c r="HR65" s="6" t="s">
        <v>178</v>
      </c>
      <c r="HS65" s="5">
        <v>448210</v>
      </c>
      <c r="HT65" s="5">
        <v>443290</v>
      </c>
      <c r="HU65" s="5">
        <v>437120</v>
      </c>
      <c r="HV65" s="5">
        <v>432975</v>
      </c>
      <c r="HW65" s="5">
        <v>428898</v>
      </c>
      <c r="HX65" s="5">
        <v>425140</v>
      </c>
      <c r="HY65" s="5">
        <v>421193</v>
      </c>
      <c r="HZ65" s="5">
        <v>418278</v>
      </c>
      <c r="IA65" s="5">
        <v>415729</v>
      </c>
      <c r="IB65" s="5">
        <v>415744</v>
      </c>
      <c r="IC65" s="5">
        <v>415371</v>
      </c>
      <c r="ID65" s="5">
        <v>415979</v>
      </c>
      <c r="IE65" s="5">
        <v>416836</v>
      </c>
      <c r="IF65" s="5">
        <v>415433</v>
      </c>
      <c r="IG65" s="5">
        <v>412151</v>
      </c>
      <c r="IH65" s="5">
        <v>408679</v>
      </c>
      <c r="II65" s="5">
        <v>402691</v>
      </c>
      <c r="IJ65" s="5">
        <v>397490</v>
      </c>
      <c r="IK65" s="5">
        <v>392606</v>
      </c>
      <c r="IL65" s="5">
        <v>388431</v>
      </c>
      <c r="IM65" s="5">
        <v>383025</v>
      </c>
      <c r="IN65" s="5">
        <v>377189</v>
      </c>
      <c r="IO65" s="5">
        <v>371919</v>
      </c>
      <c r="IP65" s="5">
        <v>367138</v>
      </c>
      <c r="IQ65" s="5">
        <v>362590</v>
      </c>
      <c r="IR65" s="5">
        <v>357824</v>
      </c>
      <c r="IS65" s="5">
        <v>353836</v>
      </c>
      <c r="IT65" s="5">
        <v>349539</v>
      </c>
      <c r="IU65" s="5">
        <v>345545</v>
      </c>
      <c r="IV65" s="5">
        <v>340944</v>
      </c>
      <c r="IW65" s="5">
        <v>336101</v>
      </c>
      <c r="IX65" s="5">
        <v>330900</v>
      </c>
      <c r="IY65" s="5">
        <v>507576</v>
      </c>
      <c r="IZ65" s="5">
        <v>498193</v>
      </c>
      <c r="JA65" s="5">
        <v>491347</v>
      </c>
      <c r="JB65" s="5">
        <v>486827</v>
      </c>
      <c r="JC65" s="5">
        <v>482365</v>
      </c>
      <c r="JD65" s="5">
        <v>477921</v>
      </c>
      <c r="JE65" s="5">
        <v>474121</v>
      </c>
      <c r="JF65" s="5">
        <v>470961</v>
      </c>
      <c r="JG65" s="5">
        <v>468195</v>
      </c>
      <c r="JH65" s="5">
        <v>468161</v>
      </c>
      <c r="JI65" s="5">
        <v>467683</v>
      </c>
      <c r="JJ65" s="5">
        <v>468203</v>
      </c>
      <c r="JK65" s="5">
        <v>468666</v>
      </c>
      <c r="JL65" s="5">
        <v>466833</v>
      </c>
      <c r="JM65" s="5">
        <v>462837</v>
      </c>
      <c r="JN65" s="5">
        <v>458796</v>
      </c>
      <c r="JO65" s="5">
        <v>452340</v>
      </c>
      <c r="JP65" s="5">
        <v>446614</v>
      </c>
      <c r="JQ65" s="5">
        <v>441039</v>
      </c>
      <c r="JR65" s="5">
        <v>436045</v>
      </c>
      <c r="JS65" s="5">
        <v>430051</v>
      </c>
      <c r="JT65" s="5">
        <v>423397</v>
      </c>
      <c r="JU65" s="5">
        <v>416854</v>
      </c>
      <c r="JV65" s="5">
        <v>411218</v>
      </c>
      <c r="JW65" s="5">
        <v>405732</v>
      </c>
      <c r="JX65" s="5">
        <v>400167</v>
      </c>
      <c r="JY65" s="5">
        <v>395671</v>
      </c>
      <c r="JZ65" s="5">
        <v>390919</v>
      </c>
      <c r="KA65" s="5">
        <v>386535</v>
      </c>
      <c r="KB65" s="5">
        <v>381460</v>
      </c>
      <c r="KC65" s="5">
        <v>375991</v>
      </c>
      <c r="KD65" s="5">
        <v>369855</v>
      </c>
    </row>
    <row r="66" spans="1:290" x14ac:dyDescent="0.3">
      <c r="A66" s="1" t="s">
        <v>60</v>
      </c>
      <c r="B66" s="2">
        <v>4057087</v>
      </c>
      <c r="C66" s="5">
        <v>3612717</v>
      </c>
      <c r="D66" s="5">
        <v>3752039</v>
      </c>
      <c r="E66" s="5">
        <v>3507789</v>
      </c>
      <c r="F66" s="5">
        <v>3632961</v>
      </c>
      <c r="G66" s="5">
        <v>3843431</v>
      </c>
      <c r="H66" s="5">
        <v>4163995</v>
      </c>
      <c r="I66" s="5">
        <v>4271627</v>
      </c>
      <c r="J66" s="5">
        <v>4140590</v>
      </c>
      <c r="K66" s="5">
        <v>4223397</v>
      </c>
      <c r="L66" s="5">
        <v>4294641</v>
      </c>
      <c r="M66" s="5">
        <v>4113010</v>
      </c>
      <c r="N66" s="5">
        <v>4218254</v>
      </c>
      <c r="O66" s="5">
        <v>4203553</v>
      </c>
      <c r="P66" s="5">
        <v>4157305</v>
      </c>
      <c r="Q66" s="5">
        <v>4281906</v>
      </c>
      <c r="R66" s="5">
        <v>3979378</v>
      </c>
      <c r="S66" s="5">
        <v>4155575</v>
      </c>
      <c r="T66" s="5">
        <v>4183444</v>
      </c>
      <c r="U66" s="5">
        <v>2800578</v>
      </c>
      <c r="V66" s="5">
        <v>2742536</v>
      </c>
      <c r="W66" s="5">
        <v>2685351</v>
      </c>
      <c r="X66" s="5">
        <v>2661106</v>
      </c>
      <c r="Y66" s="5">
        <v>2681859</v>
      </c>
      <c r="Z66" s="5">
        <v>2642309</v>
      </c>
      <c r="AA66" s="5">
        <v>2689915</v>
      </c>
      <c r="AB66" s="5">
        <v>2493702</v>
      </c>
      <c r="AC66" s="5">
        <v>2528220</v>
      </c>
      <c r="AD66" s="5" t="s">
        <v>178</v>
      </c>
      <c r="AE66" s="5" t="s">
        <v>178</v>
      </c>
      <c r="AF66" s="5" t="s">
        <v>178</v>
      </c>
      <c r="AG66" s="5" t="s">
        <v>178</v>
      </c>
      <c r="AH66" s="5" t="s">
        <v>178</v>
      </c>
      <c r="AI66" s="5">
        <v>14177172</v>
      </c>
      <c r="AJ66" s="5">
        <v>14707168</v>
      </c>
      <c r="AK66" s="5">
        <v>14393847</v>
      </c>
      <c r="AL66" s="5">
        <v>14564378</v>
      </c>
      <c r="AM66" s="5">
        <v>14891758</v>
      </c>
      <c r="AN66" s="5">
        <v>15476221</v>
      </c>
      <c r="AO66" s="5">
        <v>15443772</v>
      </c>
      <c r="AP66" s="5">
        <v>15383166</v>
      </c>
      <c r="AQ66" s="5">
        <v>15339960</v>
      </c>
      <c r="AR66" s="5">
        <v>15283482</v>
      </c>
      <c r="AS66" s="5">
        <v>14876474</v>
      </c>
      <c r="AT66" s="5">
        <v>15961349</v>
      </c>
      <c r="AU66" s="5">
        <v>15959454</v>
      </c>
      <c r="AV66" s="5">
        <v>16026131</v>
      </c>
      <c r="AW66" s="5">
        <v>16221313</v>
      </c>
      <c r="AX66" s="5">
        <v>15390514</v>
      </c>
      <c r="AY66" s="5">
        <v>15503520</v>
      </c>
      <c r="AZ66" s="5">
        <v>15522355</v>
      </c>
      <c r="BA66" s="5">
        <v>10395544</v>
      </c>
      <c r="BB66" s="5">
        <v>10535998</v>
      </c>
      <c r="BC66" s="5">
        <v>10454840</v>
      </c>
      <c r="BD66" s="5">
        <v>10040393</v>
      </c>
      <c r="BE66" s="5">
        <v>9846124</v>
      </c>
      <c r="BF66" s="5">
        <v>9438806</v>
      </c>
      <c r="BG66" s="5">
        <v>9283795</v>
      </c>
      <c r="BH66" s="5">
        <v>8723854</v>
      </c>
      <c r="BI66" s="5">
        <v>8344246</v>
      </c>
      <c r="BJ66" s="5" t="s">
        <v>178</v>
      </c>
      <c r="BK66" s="5" t="s">
        <v>178</v>
      </c>
      <c r="BL66" s="5" t="s">
        <v>178</v>
      </c>
      <c r="BM66" s="5" t="s">
        <v>178</v>
      </c>
      <c r="BN66" s="5" t="s">
        <v>178</v>
      </c>
      <c r="BO66" s="5">
        <v>19472928</v>
      </c>
      <c r="BP66" s="5">
        <v>18270964</v>
      </c>
      <c r="BQ66" s="5">
        <v>17406995</v>
      </c>
      <c r="BR66" s="5">
        <v>16662731</v>
      </c>
      <c r="BS66" s="5">
        <v>16703172</v>
      </c>
      <c r="BT66" s="5">
        <v>16871181</v>
      </c>
      <c r="BU66" s="5">
        <v>17194056</v>
      </c>
      <c r="BV66" s="5">
        <v>17385097</v>
      </c>
      <c r="BW66" s="5">
        <v>17521906</v>
      </c>
      <c r="BX66" s="5">
        <v>17201985</v>
      </c>
      <c r="BY66" s="5">
        <v>16890760</v>
      </c>
      <c r="BZ66" s="5">
        <v>17857499</v>
      </c>
      <c r="CA66" s="5">
        <v>18804962</v>
      </c>
      <c r="CB66" s="5">
        <v>18207493</v>
      </c>
      <c r="CC66" s="5">
        <v>17943929</v>
      </c>
      <c r="CD66" s="5">
        <v>16695956</v>
      </c>
      <c r="CE66" s="5">
        <v>16802016</v>
      </c>
      <c r="CF66" s="5">
        <v>16673242</v>
      </c>
      <c r="CG66" s="5">
        <v>11470482</v>
      </c>
      <c r="CH66" s="5">
        <v>11579510</v>
      </c>
      <c r="CI66" s="5">
        <v>11847294</v>
      </c>
      <c r="CJ66" s="5">
        <v>11803241</v>
      </c>
      <c r="CK66" s="5">
        <v>10640423</v>
      </c>
      <c r="CL66" s="5">
        <v>11184502</v>
      </c>
      <c r="CM66" s="5">
        <v>10869635</v>
      </c>
      <c r="CN66" s="5">
        <v>10428794</v>
      </c>
      <c r="CO66" s="5">
        <v>10973537</v>
      </c>
      <c r="CP66" s="5" t="s">
        <v>178</v>
      </c>
      <c r="CQ66" s="5" t="s">
        <v>178</v>
      </c>
      <c r="CR66" s="5" t="s">
        <v>178</v>
      </c>
      <c r="CS66" s="5" t="s">
        <v>178</v>
      </c>
      <c r="CT66" s="5" t="s">
        <v>178</v>
      </c>
      <c r="CU66" s="6">
        <v>16.703236537355931</v>
      </c>
      <c r="CV66" s="6">
        <v>15.84551759723179</v>
      </c>
      <c r="CW66" s="6">
        <v>15.269447506677279</v>
      </c>
      <c r="CX66" s="6">
        <v>14.77241291607589</v>
      </c>
      <c r="CY66" s="6">
        <v>14.059495279087869</v>
      </c>
      <c r="CZ66" s="6">
        <v>13.3629603301637</v>
      </c>
      <c r="DA66" s="6">
        <v>13.444315245689751</v>
      </c>
      <c r="DB66" s="6">
        <v>12.79827270992781</v>
      </c>
      <c r="DC66" s="6">
        <v>12.86305786550494</v>
      </c>
      <c r="DD66" s="6">
        <v>13.08437655207967</v>
      </c>
      <c r="DE66" s="6">
        <v>11.64548307796891</v>
      </c>
      <c r="DF66" s="6">
        <v>10.79057828191474</v>
      </c>
      <c r="DG66" s="6">
        <v>10.73337245896507</v>
      </c>
      <c r="DH66" s="6">
        <v>11.334744182891511</v>
      </c>
      <c r="DI66" s="6">
        <v>10.600977555094021</v>
      </c>
      <c r="DJ66" s="6">
        <v>9.7725899167582799</v>
      </c>
      <c r="DK66" s="6">
        <v>8.8477725235268103</v>
      </c>
      <c r="DL66" s="6">
        <v>8.4876479761650891</v>
      </c>
      <c r="DM66" s="6">
        <v>8.8649557341377303</v>
      </c>
      <c r="DN66" s="6">
        <v>8.6082005851518399</v>
      </c>
      <c r="DO66" s="6" t="s">
        <v>178</v>
      </c>
      <c r="DP66" s="6" t="s">
        <v>178</v>
      </c>
      <c r="DQ66" s="6" t="s">
        <v>178</v>
      </c>
      <c r="DR66" s="6" t="s">
        <v>178</v>
      </c>
      <c r="DS66" s="6" t="s">
        <v>178</v>
      </c>
      <c r="DT66" s="6" t="s">
        <v>178</v>
      </c>
      <c r="DU66" s="6" t="s">
        <v>178</v>
      </c>
      <c r="DV66" s="6" t="s">
        <v>178</v>
      </c>
      <c r="DW66" s="6" t="s">
        <v>178</v>
      </c>
      <c r="DX66" s="6" t="s">
        <v>178</v>
      </c>
      <c r="DY66" s="6" t="s">
        <v>178</v>
      </c>
      <c r="DZ66" s="6" t="s">
        <v>178</v>
      </c>
      <c r="EA66" s="6">
        <v>11.538097193283869</v>
      </c>
      <c r="EB66" s="6">
        <v>10.91082253225094</v>
      </c>
      <c r="EC66" s="6">
        <v>10.140610776257381</v>
      </c>
      <c r="ED66" s="6">
        <v>9.9728048805105107</v>
      </c>
      <c r="EE66" s="6">
        <v>9.5558966241594803</v>
      </c>
      <c r="EF66" s="6">
        <v>9.2968108945975807</v>
      </c>
      <c r="EG66" s="6">
        <v>9.3273197765416302</v>
      </c>
      <c r="EH66" s="6">
        <v>8.5570941638411693</v>
      </c>
      <c r="EI66" s="6">
        <v>8.7239732046237393</v>
      </c>
      <c r="EJ66" s="6">
        <v>9.1371521227950492</v>
      </c>
      <c r="EK66" s="6">
        <v>8.3468502011968599</v>
      </c>
      <c r="EL66" s="6">
        <v>7.4835591903917296</v>
      </c>
      <c r="EM66" s="6">
        <v>7.4100717981955997</v>
      </c>
      <c r="EN66" s="6">
        <v>7.8828383469472403</v>
      </c>
      <c r="EO66" s="6">
        <v>7.1123897307203103</v>
      </c>
      <c r="EP66" s="6">
        <v>6.5351293660497598</v>
      </c>
      <c r="EQ66" s="6">
        <v>6.1010338297367301</v>
      </c>
      <c r="ER66" s="6">
        <v>5.8662168208367804</v>
      </c>
      <c r="ES66" s="6">
        <v>6.24855226431632</v>
      </c>
      <c r="ET66" s="6">
        <v>5.8121594176460496</v>
      </c>
      <c r="EU66" s="6" t="s">
        <v>178</v>
      </c>
      <c r="EV66" s="6" t="s">
        <v>178</v>
      </c>
      <c r="EW66" s="6" t="s">
        <v>178</v>
      </c>
      <c r="EX66" s="6" t="s">
        <v>178</v>
      </c>
      <c r="EY66" s="6" t="s">
        <v>178</v>
      </c>
      <c r="EZ66" s="6" t="s">
        <v>178</v>
      </c>
      <c r="FA66" s="6" t="s">
        <v>178</v>
      </c>
      <c r="FB66" s="6" t="s">
        <v>178</v>
      </c>
      <c r="FC66" s="6" t="s">
        <v>178</v>
      </c>
      <c r="FD66" s="6" t="s">
        <v>178</v>
      </c>
      <c r="FE66" s="6" t="s">
        <v>178</v>
      </c>
      <c r="FF66" s="6" t="s">
        <v>178</v>
      </c>
      <c r="FG66" s="6" t="s">
        <v>178</v>
      </c>
      <c r="FH66" s="6">
        <v>15.845517597231799</v>
      </c>
      <c r="FI66" s="6">
        <v>15.269447506677283</v>
      </c>
      <c r="FJ66" s="6">
        <v>14.772412916075895</v>
      </c>
      <c r="FK66" s="6">
        <v>14.059495279087876</v>
      </c>
      <c r="FL66" s="6">
        <v>13.3629603301637</v>
      </c>
      <c r="FM66" s="6">
        <v>13.444315245689756</v>
      </c>
      <c r="FN66" s="6">
        <v>12.798272709927813</v>
      </c>
      <c r="FO66" s="6">
        <v>12.863057865504947</v>
      </c>
      <c r="FP66" s="6">
        <v>13.084376552079673</v>
      </c>
      <c r="FQ66" s="6">
        <v>11.645483077968914</v>
      </c>
      <c r="FR66" s="6">
        <v>10.790578281914746</v>
      </c>
      <c r="FS66" s="6">
        <v>10.73337245896507</v>
      </c>
      <c r="FT66" s="6">
        <v>11.334744182891518</v>
      </c>
      <c r="FU66" s="6">
        <v>10.600977555094028</v>
      </c>
      <c r="FV66" s="6">
        <v>9.7725899167582853</v>
      </c>
      <c r="FW66" s="6">
        <v>8.8477725235268174</v>
      </c>
      <c r="FX66" s="6">
        <v>8.4876479761650927</v>
      </c>
      <c r="FY66" s="6">
        <v>8.8649557341377392</v>
      </c>
      <c r="FZ66" s="6">
        <v>8.6082005851518453</v>
      </c>
      <c r="GA66" s="6" t="s">
        <v>178</v>
      </c>
      <c r="GB66" s="6" t="s">
        <v>178</v>
      </c>
      <c r="GC66" s="6" t="s">
        <v>178</v>
      </c>
      <c r="GD66" s="6" t="s">
        <v>178</v>
      </c>
      <c r="GE66" s="6" t="s">
        <v>178</v>
      </c>
      <c r="GF66" s="6" t="s">
        <v>178</v>
      </c>
      <c r="GG66" s="6" t="s">
        <v>178</v>
      </c>
      <c r="GH66" s="6" t="s">
        <v>178</v>
      </c>
      <c r="GI66" s="6" t="s">
        <v>178</v>
      </c>
      <c r="GJ66" s="6" t="s">
        <v>178</v>
      </c>
      <c r="GK66" s="6" t="s">
        <v>178</v>
      </c>
      <c r="GL66" s="6" t="s">
        <v>178</v>
      </c>
      <c r="GM66" s="6">
        <v>11.53809719328388</v>
      </c>
      <c r="GN66" s="6">
        <v>10.91082253225094</v>
      </c>
      <c r="GO66" s="6">
        <v>10.140610776257382</v>
      </c>
      <c r="GP66" s="6">
        <v>9.9728048805105161</v>
      </c>
      <c r="GQ66" s="6">
        <v>9.5558966241594856</v>
      </c>
      <c r="GR66" s="6">
        <v>9.2968108945975896</v>
      </c>
      <c r="GS66" s="6">
        <v>9.3273197765416374</v>
      </c>
      <c r="GT66" s="6">
        <v>8.5570941638411746</v>
      </c>
      <c r="GU66" s="6">
        <v>8.723973204623741</v>
      </c>
      <c r="GV66" s="6">
        <v>9.1371521227950545</v>
      </c>
      <c r="GW66" s="6">
        <v>8.3468502011968688</v>
      </c>
      <c r="GX66" s="6">
        <v>7.4835591903917393</v>
      </c>
      <c r="GY66" s="6">
        <v>7.4100717981956024</v>
      </c>
      <c r="GZ66" s="6">
        <v>7.8828383469472447</v>
      </c>
      <c r="HA66" s="6">
        <v>7.1123897307203183</v>
      </c>
      <c r="HB66" s="6">
        <v>6.5351293660497625</v>
      </c>
      <c r="HC66" s="6">
        <v>6.101033829736731</v>
      </c>
      <c r="HD66" s="6">
        <v>5.8662168208367866</v>
      </c>
      <c r="HE66" s="6">
        <v>6.2485522643163263</v>
      </c>
      <c r="HF66" s="6">
        <v>5.8121594176460549</v>
      </c>
      <c r="HG66" s="6" t="s">
        <v>178</v>
      </c>
      <c r="HH66" s="6" t="s">
        <v>178</v>
      </c>
      <c r="HI66" s="6" t="s">
        <v>178</v>
      </c>
      <c r="HJ66" s="6" t="s">
        <v>178</v>
      </c>
      <c r="HK66" s="6" t="s">
        <v>178</v>
      </c>
      <c r="HL66" s="6" t="s">
        <v>178</v>
      </c>
      <c r="HM66" s="6" t="s">
        <v>178</v>
      </c>
      <c r="HN66" s="6" t="s">
        <v>178</v>
      </c>
      <c r="HO66" s="6" t="s">
        <v>178</v>
      </c>
      <c r="HP66" s="6" t="s">
        <v>178</v>
      </c>
      <c r="HQ66" s="6" t="s">
        <v>178</v>
      </c>
      <c r="HR66" s="6" t="s">
        <v>178</v>
      </c>
      <c r="HS66" s="5">
        <v>405205</v>
      </c>
      <c r="HT66" s="5">
        <v>403726</v>
      </c>
      <c r="HU66" s="5">
        <v>403160</v>
      </c>
      <c r="HV66" s="5">
        <v>402199</v>
      </c>
      <c r="HW66" s="5">
        <v>429533</v>
      </c>
      <c r="HX66" s="5">
        <v>444512</v>
      </c>
      <c r="HY66" s="5">
        <v>444172</v>
      </c>
      <c r="HZ66" s="5">
        <v>443220</v>
      </c>
      <c r="IA66" s="5">
        <v>443193</v>
      </c>
      <c r="IB66" s="5">
        <v>443239</v>
      </c>
      <c r="IC66" s="5">
        <v>443088</v>
      </c>
      <c r="ID66" s="5">
        <v>443815</v>
      </c>
      <c r="IE66" s="5">
        <v>445363</v>
      </c>
      <c r="IF66" s="5">
        <v>454370</v>
      </c>
      <c r="IG66" s="5">
        <v>452905</v>
      </c>
      <c r="IH66" s="5">
        <v>449338</v>
      </c>
      <c r="II66" s="5">
        <v>447135</v>
      </c>
      <c r="IJ66" s="5">
        <v>444388</v>
      </c>
      <c r="IK66" s="5">
        <v>296297</v>
      </c>
      <c r="IL66" s="5">
        <v>294540</v>
      </c>
      <c r="IM66" s="5">
        <v>291703</v>
      </c>
      <c r="IN66" s="5">
        <v>289403</v>
      </c>
      <c r="IO66" s="5">
        <v>287229</v>
      </c>
      <c r="IP66" s="5">
        <v>285215</v>
      </c>
      <c r="IQ66" s="5">
        <v>282889</v>
      </c>
      <c r="IR66" s="5">
        <v>280351</v>
      </c>
      <c r="IS66" s="5">
        <v>278317</v>
      </c>
      <c r="IT66" s="5" t="s">
        <v>178</v>
      </c>
      <c r="IU66" s="5" t="s">
        <v>178</v>
      </c>
      <c r="IV66" s="5" t="s">
        <v>178</v>
      </c>
      <c r="IW66" s="5" t="s">
        <v>178</v>
      </c>
      <c r="IX66" s="5" t="s">
        <v>178</v>
      </c>
      <c r="IY66" s="5">
        <v>491762</v>
      </c>
      <c r="IZ66" s="5">
        <v>490245</v>
      </c>
      <c r="JA66" s="5">
        <v>489605</v>
      </c>
      <c r="JB66" s="5">
        <v>488259</v>
      </c>
      <c r="JC66" s="5">
        <v>513227</v>
      </c>
      <c r="JD66" s="5">
        <v>529418</v>
      </c>
      <c r="JE66" s="5">
        <v>528847</v>
      </c>
      <c r="JF66" s="5">
        <v>527348</v>
      </c>
      <c r="JG66" s="5">
        <v>526732</v>
      </c>
      <c r="JH66" s="5">
        <v>526414</v>
      </c>
      <c r="JI66" s="5">
        <v>526023</v>
      </c>
      <c r="JJ66" s="5">
        <v>526600</v>
      </c>
      <c r="JK66" s="5">
        <v>528093</v>
      </c>
      <c r="JL66" s="5">
        <v>538258</v>
      </c>
      <c r="JM66" s="5">
        <v>535714</v>
      </c>
      <c r="JN66" s="5">
        <v>530060</v>
      </c>
      <c r="JO66" s="5">
        <v>527151</v>
      </c>
      <c r="JP66" s="5">
        <v>524221</v>
      </c>
      <c r="JQ66" s="5">
        <v>348135</v>
      </c>
      <c r="JR66" s="5">
        <v>345957</v>
      </c>
      <c r="JS66" s="5">
        <v>342636</v>
      </c>
      <c r="JT66" s="5">
        <v>339823</v>
      </c>
      <c r="JU66" s="5">
        <v>337160</v>
      </c>
      <c r="JV66" s="5">
        <v>334807</v>
      </c>
      <c r="JW66" s="5">
        <v>331950</v>
      </c>
      <c r="JX66" s="5">
        <v>328805</v>
      </c>
      <c r="JY66" s="5">
        <v>325876</v>
      </c>
      <c r="JZ66" s="5" t="s">
        <v>178</v>
      </c>
      <c r="KA66" s="5" t="s">
        <v>178</v>
      </c>
      <c r="KB66" s="5" t="s">
        <v>178</v>
      </c>
      <c r="KC66" s="5" t="s">
        <v>178</v>
      </c>
      <c r="KD66" s="5" t="s">
        <v>178</v>
      </c>
    </row>
    <row r="67" spans="1:290" x14ac:dyDescent="0.3">
      <c r="A67" s="1" t="s">
        <v>61</v>
      </c>
      <c r="B67" s="2">
        <v>4674873</v>
      </c>
      <c r="C67" s="5" t="s">
        <v>178</v>
      </c>
      <c r="D67" s="5" t="s">
        <v>178</v>
      </c>
      <c r="E67" s="5" t="s">
        <v>178</v>
      </c>
      <c r="F67" s="5" t="s">
        <v>178</v>
      </c>
      <c r="G67" s="5" t="s">
        <v>178</v>
      </c>
      <c r="H67" s="5" t="s">
        <v>178</v>
      </c>
      <c r="I67" s="5" t="s">
        <v>178</v>
      </c>
      <c r="J67" s="5" t="s">
        <v>178</v>
      </c>
      <c r="K67" s="5" t="s">
        <v>178</v>
      </c>
      <c r="L67" s="5" t="s">
        <v>178</v>
      </c>
      <c r="M67" s="5" t="s">
        <v>178</v>
      </c>
      <c r="N67" s="5" t="s">
        <v>178</v>
      </c>
      <c r="O67" s="5" t="s">
        <v>178</v>
      </c>
      <c r="P67" s="5" t="s">
        <v>178</v>
      </c>
      <c r="Q67" s="5" t="s">
        <v>178</v>
      </c>
      <c r="R67" s="5" t="s">
        <v>178</v>
      </c>
      <c r="S67" s="5" t="s">
        <v>178</v>
      </c>
      <c r="T67" s="5" t="s">
        <v>178</v>
      </c>
      <c r="U67" s="5" t="s">
        <v>178</v>
      </c>
      <c r="V67" s="5" t="s">
        <v>178</v>
      </c>
      <c r="W67" s="5" t="s">
        <v>178</v>
      </c>
      <c r="X67" s="5" t="s">
        <v>178</v>
      </c>
      <c r="Y67" s="5" t="s">
        <v>178</v>
      </c>
      <c r="Z67" s="5" t="s">
        <v>178</v>
      </c>
      <c r="AA67" s="5" t="s">
        <v>178</v>
      </c>
      <c r="AB67" s="5" t="s">
        <v>178</v>
      </c>
      <c r="AC67" s="5" t="s">
        <v>178</v>
      </c>
      <c r="AD67" s="5" t="s">
        <v>178</v>
      </c>
      <c r="AE67" s="5" t="s">
        <v>178</v>
      </c>
      <c r="AF67" s="5" t="s">
        <v>178</v>
      </c>
      <c r="AG67" s="5" t="s">
        <v>178</v>
      </c>
      <c r="AH67" s="5" t="s">
        <v>178</v>
      </c>
      <c r="AI67" s="5" t="s">
        <v>178</v>
      </c>
      <c r="AJ67" s="5" t="s">
        <v>178</v>
      </c>
      <c r="AK67" s="5" t="s">
        <v>178</v>
      </c>
      <c r="AL67" s="5" t="s">
        <v>178</v>
      </c>
      <c r="AM67" s="5" t="s">
        <v>178</v>
      </c>
      <c r="AN67" s="5" t="s">
        <v>178</v>
      </c>
      <c r="AO67" s="5" t="s">
        <v>178</v>
      </c>
      <c r="AP67" s="5" t="s">
        <v>178</v>
      </c>
      <c r="AQ67" s="5" t="s">
        <v>178</v>
      </c>
      <c r="AR67" s="5" t="s">
        <v>178</v>
      </c>
      <c r="AS67" s="5" t="s">
        <v>178</v>
      </c>
      <c r="AT67" s="5" t="s">
        <v>178</v>
      </c>
      <c r="AU67" s="5" t="s">
        <v>178</v>
      </c>
      <c r="AV67" s="5" t="s">
        <v>178</v>
      </c>
      <c r="AW67" s="5" t="s">
        <v>178</v>
      </c>
      <c r="AX67" s="5" t="s">
        <v>178</v>
      </c>
      <c r="AY67" s="5" t="s">
        <v>178</v>
      </c>
      <c r="AZ67" s="5" t="s">
        <v>178</v>
      </c>
      <c r="BA67" s="5" t="s">
        <v>178</v>
      </c>
      <c r="BB67" s="5" t="s">
        <v>178</v>
      </c>
      <c r="BC67" s="5" t="s">
        <v>178</v>
      </c>
      <c r="BD67" s="5" t="s">
        <v>178</v>
      </c>
      <c r="BE67" s="5" t="s">
        <v>178</v>
      </c>
      <c r="BF67" s="5" t="s">
        <v>178</v>
      </c>
      <c r="BG67" s="5" t="s">
        <v>178</v>
      </c>
      <c r="BH67" s="5" t="s">
        <v>178</v>
      </c>
      <c r="BI67" s="5" t="s">
        <v>178</v>
      </c>
      <c r="BJ67" s="5" t="s">
        <v>178</v>
      </c>
      <c r="BK67" s="5" t="s">
        <v>178</v>
      </c>
      <c r="BL67" s="5" t="s">
        <v>178</v>
      </c>
      <c r="BM67" s="5" t="s">
        <v>178</v>
      </c>
      <c r="BN67" s="5" t="s">
        <v>178</v>
      </c>
      <c r="BO67" s="5" t="s">
        <v>178</v>
      </c>
      <c r="BP67" s="5" t="s">
        <v>178</v>
      </c>
      <c r="BQ67" s="5" t="s">
        <v>178</v>
      </c>
      <c r="BR67" s="5" t="s">
        <v>178</v>
      </c>
      <c r="BS67" s="5" t="s">
        <v>178</v>
      </c>
      <c r="BT67" s="5" t="s">
        <v>178</v>
      </c>
      <c r="BU67" s="5" t="s">
        <v>178</v>
      </c>
      <c r="BV67" s="5" t="s">
        <v>178</v>
      </c>
      <c r="BW67" s="5" t="s">
        <v>178</v>
      </c>
      <c r="BX67" s="5" t="s">
        <v>178</v>
      </c>
      <c r="BY67" s="5" t="s">
        <v>178</v>
      </c>
      <c r="BZ67" s="5" t="s">
        <v>178</v>
      </c>
      <c r="CA67" s="5" t="s">
        <v>178</v>
      </c>
      <c r="CB67" s="5" t="s">
        <v>178</v>
      </c>
      <c r="CC67" s="5" t="s">
        <v>178</v>
      </c>
      <c r="CD67" s="5" t="s">
        <v>178</v>
      </c>
      <c r="CE67" s="5" t="s">
        <v>178</v>
      </c>
      <c r="CF67" s="5" t="s">
        <v>178</v>
      </c>
      <c r="CG67" s="5" t="s">
        <v>178</v>
      </c>
      <c r="CH67" s="5" t="s">
        <v>178</v>
      </c>
      <c r="CI67" s="5" t="s">
        <v>178</v>
      </c>
      <c r="CJ67" s="5" t="s">
        <v>178</v>
      </c>
      <c r="CK67" s="5" t="s">
        <v>178</v>
      </c>
      <c r="CL67" s="5" t="s">
        <v>178</v>
      </c>
      <c r="CM67" s="5" t="s">
        <v>178</v>
      </c>
      <c r="CN67" s="5" t="s">
        <v>178</v>
      </c>
      <c r="CO67" s="5" t="s">
        <v>178</v>
      </c>
      <c r="CP67" s="5" t="s">
        <v>178</v>
      </c>
      <c r="CQ67" s="5" t="s">
        <v>178</v>
      </c>
      <c r="CR67" s="5" t="s">
        <v>178</v>
      </c>
      <c r="CS67" s="5" t="s">
        <v>178</v>
      </c>
      <c r="CT67" s="5" t="s">
        <v>178</v>
      </c>
      <c r="CU67" s="6" t="s">
        <v>178</v>
      </c>
      <c r="CV67" s="6" t="s">
        <v>178</v>
      </c>
      <c r="CW67" s="6" t="s">
        <v>178</v>
      </c>
      <c r="CX67" s="6" t="s">
        <v>178</v>
      </c>
      <c r="CY67" s="6" t="s">
        <v>178</v>
      </c>
      <c r="CZ67" s="6" t="s">
        <v>178</v>
      </c>
      <c r="DA67" s="6" t="s">
        <v>178</v>
      </c>
      <c r="DB67" s="6" t="s">
        <v>178</v>
      </c>
      <c r="DC67" s="6" t="s">
        <v>178</v>
      </c>
      <c r="DD67" s="6" t="s">
        <v>178</v>
      </c>
      <c r="DE67" s="6" t="s">
        <v>178</v>
      </c>
      <c r="DF67" s="6" t="s">
        <v>178</v>
      </c>
      <c r="DG67" s="6" t="s">
        <v>178</v>
      </c>
      <c r="DH67" s="6" t="s">
        <v>178</v>
      </c>
      <c r="DI67" s="6" t="s">
        <v>178</v>
      </c>
      <c r="DJ67" s="6" t="s">
        <v>178</v>
      </c>
      <c r="DK67" s="6" t="s">
        <v>178</v>
      </c>
      <c r="DL67" s="6" t="s">
        <v>178</v>
      </c>
      <c r="DM67" s="6" t="s">
        <v>178</v>
      </c>
      <c r="DN67" s="6" t="s">
        <v>178</v>
      </c>
      <c r="DO67" s="6" t="s">
        <v>178</v>
      </c>
      <c r="DP67" s="6" t="s">
        <v>178</v>
      </c>
      <c r="DQ67" s="6" t="s">
        <v>178</v>
      </c>
      <c r="DR67" s="6" t="s">
        <v>178</v>
      </c>
      <c r="DS67" s="6" t="s">
        <v>178</v>
      </c>
      <c r="DT67" s="6" t="s">
        <v>178</v>
      </c>
      <c r="DU67" s="6" t="s">
        <v>178</v>
      </c>
      <c r="DV67" s="6" t="s">
        <v>178</v>
      </c>
      <c r="DW67" s="6" t="s">
        <v>178</v>
      </c>
      <c r="DX67" s="6" t="s">
        <v>178</v>
      </c>
      <c r="DY67" s="6" t="s">
        <v>178</v>
      </c>
      <c r="DZ67" s="6" t="s">
        <v>178</v>
      </c>
      <c r="EA67" s="6" t="s">
        <v>178</v>
      </c>
      <c r="EB67" s="6" t="s">
        <v>178</v>
      </c>
      <c r="EC67" s="6" t="s">
        <v>178</v>
      </c>
      <c r="ED67" s="6" t="s">
        <v>178</v>
      </c>
      <c r="EE67" s="6" t="s">
        <v>178</v>
      </c>
      <c r="EF67" s="6" t="s">
        <v>178</v>
      </c>
      <c r="EG67" s="6" t="s">
        <v>178</v>
      </c>
      <c r="EH67" s="6" t="s">
        <v>178</v>
      </c>
      <c r="EI67" s="6" t="s">
        <v>178</v>
      </c>
      <c r="EJ67" s="6" t="s">
        <v>178</v>
      </c>
      <c r="EK67" s="6" t="s">
        <v>178</v>
      </c>
      <c r="EL67" s="6" t="s">
        <v>178</v>
      </c>
      <c r="EM67" s="6" t="s">
        <v>178</v>
      </c>
      <c r="EN67" s="6" t="s">
        <v>178</v>
      </c>
      <c r="EO67" s="6" t="s">
        <v>178</v>
      </c>
      <c r="EP67" s="6" t="s">
        <v>178</v>
      </c>
      <c r="EQ67" s="6" t="s">
        <v>178</v>
      </c>
      <c r="ER67" s="6" t="s">
        <v>178</v>
      </c>
      <c r="ES67" s="6" t="s">
        <v>178</v>
      </c>
      <c r="ET67" s="6" t="s">
        <v>178</v>
      </c>
      <c r="EU67" s="6" t="s">
        <v>178</v>
      </c>
      <c r="EV67" s="6" t="s">
        <v>178</v>
      </c>
      <c r="EW67" s="6" t="s">
        <v>178</v>
      </c>
      <c r="EX67" s="6" t="s">
        <v>178</v>
      </c>
      <c r="EY67" s="6" t="s">
        <v>178</v>
      </c>
      <c r="EZ67" s="6" t="s">
        <v>178</v>
      </c>
      <c r="FA67" s="6" t="s">
        <v>178</v>
      </c>
      <c r="FB67" s="6" t="s">
        <v>178</v>
      </c>
      <c r="FC67" s="6" t="s">
        <v>178</v>
      </c>
      <c r="FD67" s="6" t="s">
        <v>178</v>
      </c>
      <c r="FE67" s="6" t="s">
        <v>178</v>
      </c>
      <c r="FF67" s="6" t="s">
        <v>178</v>
      </c>
      <c r="FG67" s="6" t="s">
        <v>178</v>
      </c>
      <c r="FH67" s="6" t="s">
        <v>178</v>
      </c>
      <c r="FI67" s="6" t="s">
        <v>178</v>
      </c>
      <c r="FJ67" s="6" t="s">
        <v>178</v>
      </c>
      <c r="FK67" s="6" t="s">
        <v>178</v>
      </c>
      <c r="FL67" s="6" t="s">
        <v>178</v>
      </c>
      <c r="FM67" s="6" t="s">
        <v>178</v>
      </c>
      <c r="FN67" s="6" t="s">
        <v>178</v>
      </c>
      <c r="FO67" s="6" t="s">
        <v>178</v>
      </c>
      <c r="FP67" s="6" t="s">
        <v>178</v>
      </c>
      <c r="FQ67" s="6" t="s">
        <v>178</v>
      </c>
      <c r="FR67" s="6" t="s">
        <v>178</v>
      </c>
      <c r="FS67" s="6" t="s">
        <v>178</v>
      </c>
      <c r="FT67" s="6" t="s">
        <v>178</v>
      </c>
      <c r="FU67" s="6" t="s">
        <v>178</v>
      </c>
      <c r="FV67" s="6" t="s">
        <v>178</v>
      </c>
      <c r="FW67" s="6" t="s">
        <v>178</v>
      </c>
      <c r="FX67" s="6" t="s">
        <v>178</v>
      </c>
      <c r="FY67" s="6" t="s">
        <v>178</v>
      </c>
      <c r="FZ67" s="6" t="s">
        <v>178</v>
      </c>
      <c r="GA67" s="6" t="s">
        <v>178</v>
      </c>
      <c r="GB67" s="6" t="s">
        <v>178</v>
      </c>
      <c r="GC67" s="6" t="s">
        <v>178</v>
      </c>
      <c r="GD67" s="6" t="s">
        <v>178</v>
      </c>
      <c r="GE67" s="6" t="s">
        <v>178</v>
      </c>
      <c r="GF67" s="6" t="s">
        <v>178</v>
      </c>
      <c r="GG67" s="6" t="s">
        <v>178</v>
      </c>
      <c r="GH67" s="6" t="s">
        <v>178</v>
      </c>
      <c r="GI67" s="6" t="s">
        <v>178</v>
      </c>
      <c r="GJ67" s="6" t="s">
        <v>178</v>
      </c>
      <c r="GK67" s="6" t="s">
        <v>178</v>
      </c>
      <c r="GL67" s="6" t="s">
        <v>178</v>
      </c>
      <c r="GM67" s="6" t="s">
        <v>178</v>
      </c>
      <c r="GN67" s="6" t="s">
        <v>178</v>
      </c>
      <c r="GO67" s="6" t="s">
        <v>178</v>
      </c>
      <c r="GP67" s="6" t="s">
        <v>178</v>
      </c>
      <c r="GQ67" s="6" t="s">
        <v>178</v>
      </c>
      <c r="GR67" s="6" t="s">
        <v>178</v>
      </c>
      <c r="GS67" s="6" t="s">
        <v>178</v>
      </c>
      <c r="GT67" s="6" t="s">
        <v>178</v>
      </c>
      <c r="GU67" s="6" t="s">
        <v>178</v>
      </c>
      <c r="GV67" s="6" t="s">
        <v>178</v>
      </c>
      <c r="GW67" s="6" t="s">
        <v>178</v>
      </c>
      <c r="GX67" s="6" t="s">
        <v>178</v>
      </c>
      <c r="GY67" s="6" t="s">
        <v>178</v>
      </c>
      <c r="GZ67" s="6" t="s">
        <v>178</v>
      </c>
      <c r="HA67" s="6" t="s">
        <v>178</v>
      </c>
      <c r="HB67" s="6" t="s">
        <v>178</v>
      </c>
      <c r="HC67" s="6" t="s">
        <v>178</v>
      </c>
      <c r="HD67" s="6" t="s">
        <v>178</v>
      </c>
      <c r="HE67" s="6" t="s">
        <v>178</v>
      </c>
      <c r="HF67" s="6" t="s">
        <v>178</v>
      </c>
      <c r="HG67" s="6" t="s">
        <v>178</v>
      </c>
      <c r="HH67" s="6" t="s">
        <v>178</v>
      </c>
      <c r="HI67" s="6" t="s">
        <v>178</v>
      </c>
      <c r="HJ67" s="6" t="s">
        <v>178</v>
      </c>
      <c r="HK67" s="6" t="s">
        <v>178</v>
      </c>
      <c r="HL67" s="6" t="s">
        <v>178</v>
      </c>
      <c r="HM67" s="6" t="s">
        <v>178</v>
      </c>
      <c r="HN67" s="6" t="s">
        <v>178</v>
      </c>
      <c r="HO67" s="6" t="s">
        <v>178</v>
      </c>
      <c r="HP67" s="6" t="s">
        <v>178</v>
      </c>
      <c r="HQ67" s="6" t="s">
        <v>178</v>
      </c>
      <c r="HR67" s="6" t="s">
        <v>178</v>
      </c>
      <c r="HS67" s="5" t="s">
        <v>178</v>
      </c>
      <c r="HT67" s="5" t="s">
        <v>178</v>
      </c>
      <c r="HU67" s="5" t="s">
        <v>178</v>
      </c>
      <c r="HV67" s="5" t="s">
        <v>178</v>
      </c>
      <c r="HW67" s="5" t="s">
        <v>178</v>
      </c>
      <c r="HX67" s="5" t="s">
        <v>178</v>
      </c>
      <c r="HY67" s="5" t="s">
        <v>178</v>
      </c>
      <c r="HZ67" s="5" t="s">
        <v>178</v>
      </c>
      <c r="IA67" s="5" t="s">
        <v>178</v>
      </c>
      <c r="IB67" s="5" t="s">
        <v>178</v>
      </c>
      <c r="IC67" s="5" t="s">
        <v>178</v>
      </c>
      <c r="ID67" s="5" t="s">
        <v>178</v>
      </c>
      <c r="IE67" s="5" t="s">
        <v>178</v>
      </c>
      <c r="IF67" s="5" t="s">
        <v>178</v>
      </c>
      <c r="IG67" s="5" t="s">
        <v>178</v>
      </c>
      <c r="IH67" s="5" t="s">
        <v>178</v>
      </c>
      <c r="II67" s="5" t="s">
        <v>178</v>
      </c>
      <c r="IJ67" s="5" t="s">
        <v>178</v>
      </c>
      <c r="IK67" s="5" t="s">
        <v>178</v>
      </c>
      <c r="IL67" s="5" t="s">
        <v>178</v>
      </c>
      <c r="IM67" s="5" t="s">
        <v>178</v>
      </c>
      <c r="IN67" s="5" t="s">
        <v>178</v>
      </c>
      <c r="IO67" s="5" t="s">
        <v>178</v>
      </c>
      <c r="IP67" s="5" t="s">
        <v>178</v>
      </c>
      <c r="IQ67" s="5" t="s">
        <v>178</v>
      </c>
      <c r="IR67" s="5" t="s">
        <v>178</v>
      </c>
      <c r="IS67" s="5" t="s">
        <v>178</v>
      </c>
      <c r="IT67" s="5" t="s">
        <v>178</v>
      </c>
      <c r="IU67" s="5" t="s">
        <v>178</v>
      </c>
      <c r="IV67" s="5" t="s">
        <v>178</v>
      </c>
      <c r="IW67" s="5" t="s">
        <v>178</v>
      </c>
      <c r="IX67" s="5" t="s">
        <v>178</v>
      </c>
      <c r="IY67" s="5" t="s">
        <v>178</v>
      </c>
      <c r="IZ67" s="5" t="s">
        <v>178</v>
      </c>
      <c r="JA67" s="5" t="s">
        <v>178</v>
      </c>
      <c r="JB67" s="5" t="s">
        <v>178</v>
      </c>
      <c r="JC67" s="5" t="s">
        <v>178</v>
      </c>
      <c r="JD67" s="5" t="s">
        <v>178</v>
      </c>
      <c r="JE67" s="5" t="s">
        <v>178</v>
      </c>
      <c r="JF67" s="5" t="s">
        <v>178</v>
      </c>
      <c r="JG67" s="5" t="s">
        <v>178</v>
      </c>
      <c r="JH67" s="5" t="s">
        <v>178</v>
      </c>
      <c r="JI67" s="5" t="s">
        <v>178</v>
      </c>
      <c r="JJ67" s="5" t="s">
        <v>178</v>
      </c>
      <c r="JK67" s="5" t="s">
        <v>178</v>
      </c>
      <c r="JL67" s="5" t="s">
        <v>178</v>
      </c>
      <c r="JM67" s="5" t="s">
        <v>178</v>
      </c>
      <c r="JN67" s="5" t="s">
        <v>178</v>
      </c>
      <c r="JO67" s="5" t="s">
        <v>178</v>
      </c>
      <c r="JP67" s="5" t="s">
        <v>178</v>
      </c>
      <c r="JQ67" s="5" t="s">
        <v>178</v>
      </c>
      <c r="JR67" s="5" t="s">
        <v>178</v>
      </c>
      <c r="JS67" s="5" t="s">
        <v>178</v>
      </c>
      <c r="JT67" s="5" t="s">
        <v>178</v>
      </c>
      <c r="JU67" s="5" t="s">
        <v>178</v>
      </c>
      <c r="JV67" s="5" t="s">
        <v>178</v>
      </c>
      <c r="JW67" s="5" t="s">
        <v>178</v>
      </c>
      <c r="JX67" s="5" t="s">
        <v>178</v>
      </c>
      <c r="JY67" s="5" t="s">
        <v>178</v>
      </c>
      <c r="JZ67" s="5" t="s">
        <v>178</v>
      </c>
      <c r="KA67" s="5" t="s">
        <v>178</v>
      </c>
      <c r="KB67" s="5" t="s">
        <v>178</v>
      </c>
      <c r="KC67" s="5" t="s">
        <v>178</v>
      </c>
      <c r="KD67" s="5" t="s">
        <v>178</v>
      </c>
    </row>
    <row r="68" spans="1:290" x14ac:dyDescent="0.3">
      <c r="A68" s="1" t="s">
        <v>62</v>
      </c>
      <c r="B68" s="2">
        <v>4057004</v>
      </c>
      <c r="C68" s="5">
        <v>9422842</v>
      </c>
      <c r="D68" s="5">
        <v>9736895</v>
      </c>
      <c r="E68" s="5">
        <v>9187772</v>
      </c>
      <c r="F68" s="5">
        <v>9635487</v>
      </c>
      <c r="G68" s="5">
        <v>9638686</v>
      </c>
      <c r="H68" s="5">
        <v>9335762</v>
      </c>
      <c r="I68" s="5">
        <v>9460482</v>
      </c>
      <c r="J68" s="5">
        <v>9390622</v>
      </c>
      <c r="K68" s="5">
        <v>9697011</v>
      </c>
      <c r="L68" s="5">
        <v>9992798</v>
      </c>
      <c r="M68" s="5">
        <v>9213827</v>
      </c>
      <c r="N68" s="5">
        <v>9667364</v>
      </c>
      <c r="O68" s="5">
        <v>9838800</v>
      </c>
      <c r="P68" s="5">
        <v>9547790</v>
      </c>
      <c r="Q68" s="5">
        <v>10106918</v>
      </c>
      <c r="R68" s="5">
        <v>9354748</v>
      </c>
      <c r="S68" s="5">
        <v>9103997</v>
      </c>
      <c r="T68" s="5">
        <v>8976071</v>
      </c>
      <c r="U68" s="5">
        <v>8469450</v>
      </c>
      <c r="V68" s="5">
        <v>8087371</v>
      </c>
      <c r="W68" s="5">
        <v>7977703</v>
      </c>
      <c r="X68" s="5">
        <v>7551505</v>
      </c>
      <c r="Y68" s="5">
        <v>7255505</v>
      </c>
      <c r="Z68" s="5">
        <v>7265817</v>
      </c>
      <c r="AA68" s="5">
        <v>7111558</v>
      </c>
      <c r="AB68" s="5">
        <v>7093480</v>
      </c>
      <c r="AC68" s="5">
        <v>6982623</v>
      </c>
      <c r="AD68" s="5">
        <v>6567957</v>
      </c>
      <c r="AE68" s="5">
        <v>6756777</v>
      </c>
      <c r="AF68" s="5">
        <v>6497098</v>
      </c>
      <c r="AG68" s="5">
        <v>6615486</v>
      </c>
      <c r="AH68" s="5">
        <v>6637734</v>
      </c>
      <c r="AI68" s="5">
        <v>20391155</v>
      </c>
      <c r="AJ68" s="5">
        <v>21084909</v>
      </c>
      <c r="AK68" s="5">
        <v>20319844</v>
      </c>
      <c r="AL68" s="5">
        <v>20943313</v>
      </c>
      <c r="AM68" s="5">
        <v>21061616</v>
      </c>
      <c r="AN68" s="5">
        <v>20812886</v>
      </c>
      <c r="AO68" s="5">
        <v>20893358</v>
      </c>
      <c r="AP68" s="5">
        <v>20812497</v>
      </c>
      <c r="AQ68" s="5">
        <v>21481810</v>
      </c>
      <c r="AR68" s="5">
        <v>22131585</v>
      </c>
      <c r="AS68" s="5">
        <v>21071597</v>
      </c>
      <c r="AT68" s="5">
        <v>22235821</v>
      </c>
      <c r="AU68" s="5">
        <v>22679051</v>
      </c>
      <c r="AV68" s="5">
        <v>21915500</v>
      </c>
      <c r="AW68" s="5">
        <v>22699414</v>
      </c>
      <c r="AX68" s="5">
        <v>21375690</v>
      </c>
      <c r="AY68" s="5">
        <v>20859480</v>
      </c>
      <c r="AZ68" s="5">
        <v>20736474</v>
      </c>
      <c r="BA68" s="5">
        <v>19813646</v>
      </c>
      <c r="BB68" s="5">
        <v>19182150</v>
      </c>
      <c r="BC68" s="5">
        <v>18972199</v>
      </c>
      <c r="BD68" s="5">
        <v>18365532</v>
      </c>
      <c r="BE68" s="5">
        <v>17845184</v>
      </c>
      <c r="BF68" s="5">
        <v>17669972</v>
      </c>
      <c r="BG68" s="5">
        <v>17361375</v>
      </c>
      <c r="BH68" s="5">
        <v>17429215</v>
      </c>
      <c r="BI68" s="5">
        <v>17221733</v>
      </c>
      <c r="BJ68" s="5">
        <v>16574401</v>
      </c>
      <c r="BK68" s="5">
        <v>16890397</v>
      </c>
      <c r="BL68" s="5">
        <v>16465927</v>
      </c>
      <c r="BM68" s="5">
        <v>16591637</v>
      </c>
      <c r="BN68" s="5">
        <v>16448310</v>
      </c>
      <c r="BO68" s="5">
        <v>20513509</v>
      </c>
      <c r="BP68" s="5">
        <v>21243136</v>
      </c>
      <c r="BQ68" s="5">
        <v>20535764</v>
      </c>
      <c r="BR68" s="5">
        <v>21250880</v>
      </c>
      <c r="BS68" s="5">
        <v>21332986</v>
      </c>
      <c r="BT68" s="5">
        <v>21846258</v>
      </c>
      <c r="BU68" s="5">
        <v>21836806</v>
      </c>
      <c r="BV68" s="5">
        <v>21849973</v>
      </c>
      <c r="BW68" s="5">
        <v>23668523</v>
      </c>
      <c r="BX68" s="5">
        <v>25096985</v>
      </c>
      <c r="BY68" s="5">
        <v>24155211</v>
      </c>
      <c r="BZ68" s="5">
        <v>26522764</v>
      </c>
      <c r="CA68" s="5">
        <v>27262930</v>
      </c>
      <c r="CB68" s="5">
        <v>26588147</v>
      </c>
      <c r="CC68" s="5">
        <v>27465859</v>
      </c>
      <c r="CD68" s="5">
        <v>26395465</v>
      </c>
      <c r="CE68" s="5">
        <v>27062860</v>
      </c>
      <c r="CF68" s="5">
        <v>25775649</v>
      </c>
      <c r="CG68" s="5">
        <v>21888722</v>
      </c>
      <c r="CH68" s="5">
        <v>21342900</v>
      </c>
      <c r="CI68" s="5">
        <v>20594365</v>
      </c>
      <c r="CJ68" s="5">
        <v>20055885</v>
      </c>
      <c r="CK68" s="5">
        <v>18907595</v>
      </c>
      <c r="CL68" s="5">
        <v>18673604</v>
      </c>
      <c r="CM68" s="5">
        <v>19985720</v>
      </c>
      <c r="CN68" s="5">
        <v>18250721</v>
      </c>
      <c r="CO68" s="5">
        <v>18641354</v>
      </c>
      <c r="CP68" s="5">
        <v>18886011</v>
      </c>
      <c r="CQ68" s="5">
        <v>18631832</v>
      </c>
      <c r="CR68" s="5">
        <v>16772838</v>
      </c>
      <c r="CS68" s="5">
        <v>16905670</v>
      </c>
      <c r="CT68" s="5">
        <v>16766117</v>
      </c>
      <c r="CU68" s="6">
        <v>13.13518515118597</v>
      </c>
      <c r="CV68" s="6">
        <v>13.32078120081788</v>
      </c>
      <c r="CW68" s="6">
        <v>13.464404670874419</v>
      </c>
      <c r="CX68" s="6">
        <v>13.357531026225081</v>
      </c>
      <c r="CY68" s="6">
        <v>13.342120904881391</v>
      </c>
      <c r="CZ68" s="6">
        <v>13.33760333098359</v>
      </c>
      <c r="DA68" s="6">
        <v>13.843461810537789</v>
      </c>
      <c r="DB68" s="6">
        <v>14.48401798067059</v>
      </c>
      <c r="DC68" s="6">
        <v>15.764432150102911</v>
      </c>
      <c r="DD68" s="6">
        <v>16.941604239043389</v>
      </c>
      <c r="DE68" s="6">
        <v>16.62693558115436</v>
      </c>
      <c r="DF68" s="6">
        <v>16.250480354223409</v>
      </c>
      <c r="DG68" s="6">
        <v>14.72293400216876</v>
      </c>
      <c r="DH68" s="6">
        <v>12.64011854559188</v>
      </c>
      <c r="DI68" s="6">
        <v>11.524270499267519</v>
      </c>
      <c r="DJ68" s="6">
        <v>10.78187434657716</v>
      </c>
      <c r="DK68" s="6">
        <v>10.84364495647675</v>
      </c>
      <c r="DL68" s="6">
        <v>10.895729776994781</v>
      </c>
      <c r="DM68" s="6">
        <v>10.908413062286909</v>
      </c>
      <c r="DN68" s="6">
        <v>11.030821567490859</v>
      </c>
      <c r="DO68" s="6" t="s">
        <v>178</v>
      </c>
      <c r="DP68" s="6" t="s">
        <v>178</v>
      </c>
      <c r="DQ68" s="6" t="s">
        <v>178</v>
      </c>
      <c r="DR68" s="6" t="s">
        <v>178</v>
      </c>
      <c r="DS68" s="6" t="s">
        <v>178</v>
      </c>
      <c r="DT68" s="6" t="s">
        <v>178</v>
      </c>
      <c r="DU68" s="6" t="s">
        <v>178</v>
      </c>
      <c r="DV68" s="6" t="s">
        <v>178</v>
      </c>
      <c r="DW68" s="6" t="s">
        <v>178</v>
      </c>
      <c r="DX68" s="6" t="s">
        <v>178</v>
      </c>
      <c r="DY68" s="6" t="s">
        <v>178</v>
      </c>
      <c r="DZ68" s="6" t="s">
        <v>178</v>
      </c>
      <c r="EA68" s="6">
        <v>12.963746329467019</v>
      </c>
      <c r="EB68" s="6">
        <v>13.1381041578174</v>
      </c>
      <c r="EC68" s="6">
        <v>13.292936871983301</v>
      </c>
      <c r="ED68" s="6">
        <v>13.13972907557547</v>
      </c>
      <c r="EE68" s="6">
        <v>13.14796401265658</v>
      </c>
      <c r="EF68" s="6">
        <v>13.326384479182909</v>
      </c>
      <c r="EG68" s="6">
        <v>13.750979502204279</v>
      </c>
      <c r="EH68" s="6">
        <v>14.35343132921127</v>
      </c>
      <c r="EI68" s="6">
        <v>15.57210379763635</v>
      </c>
      <c r="EJ68" s="6">
        <v>16.666674772720711</v>
      </c>
      <c r="EK68" s="6">
        <v>16.311681850486131</v>
      </c>
      <c r="EL68" s="6">
        <v>15.911255012002041</v>
      </c>
      <c r="EM68" s="6">
        <v>14.43723939092313</v>
      </c>
      <c r="EN68" s="6">
        <v>12.37104127903501</v>
      </c>
      <c r="EO68" s="6">
        <v>11.26496149490244</v>
      </c>
      <c r="EP68" s="6">
        <v>10.54286077816084</v>
      </c>
      <c r="EQ68" s="6">
        <v>10.16830556949453</v>
      </c>
      <c r="ER68" s="6">
        <v>10.03105494608959</v>
      </c>
      <c r="ES68" s="6">
        <v>10.139004648434449</v>
      </c>
      <c r="ET68" s="6">
        <v>10.32440609216564</v>
      </c>
      <c r="EU68" s="6" t="s">
        <v>178</v>
      </c>
      <c r="EV68" s="6" t="s">
        <v>178</v>
      </c>
      <c r="EW68" s="6" t="s">
        <v>178</v>
      </c>
      <c r="EX68" s="6" t="s">
        <v>178</v>
      </c>
      <c r="EY68" s="6" t="s">
        <v>178</v>
      </c>
      <c r="EZ68" s="6" t="s">
        <v>178</v>
      </c>
      <c r="FA68" s="6" t="s">
        <v>178</v>
      </c>
      <c r="FB68" s="6" t="s">
        <v>178</v>
      </c>
      <c r="FC68" s="6" t="s">
        <v>178</v>
      </c>
      <c r="FD68" s="6" t="s">
        <v>178</v>
      </c>
      <c r="FE68" s="6" t="s">
        <v>178</v>
      </c>
      <c r="FF68" s="6" t="s">
        <v>178</v>
      </c>
      <c r="FG68" s="6" t="s">
        <v>178</v>
      </c>
      <c r="FH68" s="6">
        <v>11.689867425895773</v>
      </c>
      <c r="FI68" s="6">
        <v>11.521867159756775</v>
      </c>
      <c r="FJ68" s="6">
        <v>11.413828901434874</v>
      </c>
      <c r="FK68" s="6">
        <v>11.548773349396381</v>
      </c>
      <c r="FL68" s="6">
        <v>11.248198058176719</v>
      </c>
      <c r="FM68" s="6">
        <v>11.743779201078677</v>
      </c>
      <c r="FN68" s="6">
        <v>12.596588383602278</v>
      </c>
      <c r="FO68" s="6">
        <v>14.487464229957046</v>
      </c>
      <c r="FP68" s="6">
        <v>16.765546222944387</v>
      </c>
      <c r="FQ68" s="6">
        <v>16.626261812816757</v>
      </c>
      <c r="FR68" s="6">
        <v>16.250458760009451</v>
      </c>
      <c r="FS68" s="6">
        <v>14.722934002168762</v>
      </c>
      <c r="FT68" s="6">
        <v>12.640118545591886</v>
      </c>
      <c r="FU68" s="6">
        <v>11.521494485262471</v>
      </c>
      <c r="FV68" s="6">
        <v>10.455193448289574</v>
      </c>
      <c r="FW68" s="6">
        <v>10.553144953804356</v>
      </c>
      <c r="FX68" s="6">
        <v>10.893764097899849</v>
      </c>
      <c r="FY68" s="6">
        <v>10.881167017929146</v>
      </c>
      <c r="FZ68" s="6">
        <v>10.975532098131767</v>
      </c>
      <c r="GA68" s="6" t="s">
        <v>178</v>
      </c>
      <c r="GB68" s="6" t="s">
        <v>178</v>
      </c>
      <c r="GC68" s="6" t="s">
        <v>178</v>
      </c>
      <c r="GD68" s="6" t="s">
        <v>178</v>
      </c>
      <c r="GE68" s="6" t="s">
        <v>178</v>
      </c>
      <c r="GF68" s="6" t="s">
        <v>178</v>
      </c>
      <c r="GG68" s="6" t="s">
        <v>178</v>
      </c>
      <c r="GH68" s="6" t="s">
        <v>178</v>
      </c>
      <c r="GI68" s="6" t="s">
        <v>178</v>
      </c>
      <c r="GJ68" s="6" t="s">
        <v>178</v>
      </c>
      <c r="GK68" s="6" t="s">
        <v>178</v>
      </c>
      <c r="GL68" s="6" t="s">
        <v>178</v>
      </c>
      <c r="GM68" s="6">
        <v>12.963746329467021</v>
      </c>
      <c r="GN68" s="6">
        <v>8.2865475018175321</v>
      </c>
      <c r="GO68" s="6">
        <v>8.275747589400785</v>
      </c>
      <c r="GP68" s="6">
        <v>8.0893027764995917</v>
      </c>
      <c r="GQ68" s="6">
        <v>8.1166801255896033</v>
      </c>
      <c r="GR68" s="6">
        <v>7.9938313216148877</v>
      </c>
      <c r="GS68" s="6">
        <v>8.2105471030554309</v>
      </c>
      <c r="GT68" s="6">
        <v>8.8245057765053367</v>
      </c>
      <c r="GU68" s="6">
        <v>10.329776680829037</v>
      </c>
      <c r="GV68" s="6">
        <v>12.231988806947175</v>
      </c>
      <c r="GW68" s="6">
        <v>12.896564033566131</v>
      </c>
      <c r="GX68" s="6">
        <v>13.319031485277742</v>
      </c>
      <c r="GY68" s="6">
        <v>12.284191256503634</v>
      </c>
      <c r="GZ68" s="6">
        <v>10.627364194291712</v>
      </c>
      <c r="HA68" s="6">
        <v>9.7062285396442398</v>
      </c>
      <c r="HB68" s="6">
        <v>8.81659024808088</v>
      </c>
      <c r="HC68" s="6">
        <v>9.4948340035322065</v>
      </c>
      <c r="HD68" s="6">
        <v>9.9756786037973484</v>
      </c>
      <c r="HE68" s="6">
        <v>9.8900777777093634</v>
      </c>
      <c r="HF68" s="6">
        <v>9.6572229911662664</v>
      </c>
      <c r="HG68" s="6" t="s">
        <v>178</v>
      </c>
      <c r="HH68" s="6" t="s">
        <v>178</v>
      </c>
      <c r="HI68" s="6" t="s">
        <v>178</v>
      </c>
      <c r="HJ68" s="6" t="s">
        <v>178</v>
      </c>
      <c r="HK68" s="6" t="s">
        <v>178</v>
      </c>
      <c r="HL68" s="6" t="s">
        <v>178</v>
      </c>
      <c r="HM68" s="6" t="s">
        <v>178</v>
      </c>
      <c r="HN68" s="6" t="s">
        <v>178</v>
      </c>
      <c r="HO68" s="6" t="s">
        <v>178</v>
      </c>
      <c r="HP68" s="6" t="s">
        <v>178</v>
      </c>
      <c r="HQ68" s="6" t="s">
        <v>178</v>
      </c>
      <c r="HR68" s="6" t="s">
        <v>178</v>
      </c>
      <c r="HS68" s="5">
        <v>1006549</v>
      </c>
      <c r="HT68" s="5">
        <v>999618</v>
      </c>
      <c r="HU68" s="5">
        <v>991519</v>
      </c>
      <c r="HV68" s="5">
        <v>983838</v>
      </c>
      <c r="HW68" s="5">
        <v>977420</v>
      </c>
      <c r="HX68" s="5">
        <v>972485</v>
      </c>
      <c r="HY68" s="5">
        <v>969980</v>
      </c>
      <c r="HZ68" s="5">
        <v>973511</v>
      </c>
      <c r="IA68" s="5">
        <v>972732</v>
      </c>
      <c r="IB68" s="5">
        <v>971089</v>
      </c>
      <c r="IC68" s="5">
        <v>968625</v>
      </c>
      <c r="ID68" s="5">
        <v>965511</v>
      </c>
      <c r="IE68" s="5">
        <v>961643</v>
      </c>
      <c r="IF68" s="5">
        <v>955563</v>
      </c>
      <c r="IG68" s="5">
        <v>946379</v>
      </c>
      <c r="IH68" s="5">
        <v>935692</v>
      </c>
      <c r="II68" s="5">
        <v>927793</v>
      </c>
      <c r="IJ68" s="5">
        <v>918089</v>
      </c>
      <c r="IK68" s="5">
        <v>904390</v>
      </c>
      <c r="IL68" s="5">
        <v>891173</v>
      </c>
      <c r="IM68" s="5">
        <v>879060</v>
      </c>
      <c r="IN68" s="5">
        <v>866787</v>
      </c>
      <c r="IO68" s="5">
        <v>854243</v>
      </c>
      <c r="IP68" s="5">
        <v>841204</v>
      </c>
      <c r="IQ68" s="5">
        <v>830931</v>
      </c>
      <c r="IR68" s="5">
        <v>816276</v>
      </c>
      <c r="IS68" s="5">
        <v>805436</v>
      </c>
      <c r="IT68" s="5">
        <v>794776</v>
      </c>
      <c r="IU68" s="5">
        <v>787075</v>
      </c>
      <c r="IV68" s="5">
        <v>782504</v>
      </c>
      <c r="IW68" s="5">
        <v>775228</v>
      </c>
      <c r="IX68" s="5">
        <v>763270</v>
      </c>
      <c r="IY68" s="5">
        <v>1138696</v>
      </c>
      <c r="IZ68" s="5">
        <v>1131190</v>
      </c>
      <c r="JA68" s="5">
        <v>1122087</v>
      </c>
      <c r="JB68" s="5">
        <v>1113459</v>
      </c>
      <c r="JC68" s="5">
        <v>1106242</v>
      </c>
      <c r="JD68" s="5">
        <v>1100630</v>
      </c>
      <c r="JE68" s="5">
        <v>1096950</v>
      </c>
      <c r="JF68" s="5">
        <v>1100165</v>
      </c>
      <c r="JG68" s="5">
        <v>1099194</v>
      </c>
      <c r="JH68" s="5">
        <v>1097078</v>
      </c>
      <c r="JI68" s="5">
        <v>1093885</v>
      </c>
      <c r="JJ68" s="5">
        <v>1089980</v>
      </c>
      <c r="JK68" s="5">
        <v>1085244</v>
      </c>
      <c r="JL68" s="5">
        <v>1077948</v>
      </c>
      <c r="JM68" s="5">
        <v>1067246</v>
      </c>
      <c r="JN68" s="5">
        <v>1054959</v>
      </c>
      <c r="JO68" s="5">
        <v>1045395</v>
      </c>
      <c r="JP68" s="5">
        <v>1033938</v>
      </c>
      <c r="JQ68" s="5">
        <v>1017712</v>
      </c>
      <c r="JR68" s="5">
        <v>1002120</v>
      </c>
      <c r="JS68" s="5">
        <v>990186</v>
      </c>
      <c r="JT68" s="5">
        <v>976604</v>
      </c>
      <c r="JU68" s="5">
        <v>962005</v>
      </c>
      <c r="JV68" s="5">
        <v>946568</v>
      </c>
      <c r="JW68" s="5">
        <v>934271</v>
      </c>
      <c r="JX68" s="5">
        <v>917467</v>
      </c>
      <c r="JY68" s="5">
        <v>905347</v>
      </c>
      <c r="JZ68" s="5">
        <v>893125</v>
      </c>
      <c r="KA68" s="5">
        <v>884439</v>
      </c>
      <c r="KB68" s="5">
        <v>879016</v>
      </c>
      <c r="KC68" s="5">
        <v>869509</v>
      </c>
      <c r="KD68" s="5">
        <v>854257</v>
      </c>
    </row>
    <row r="69" spans="1:290" x14ac:dyDescent="0.3">
      <c r="A69" s="1" t="s">
        <v>63</v>
      </c>
      <c r="B69" s="2">
        <v>4057006</v>
      </c>
      <c r="C69" s="5">
        <v>2051369</v>
      </c>
      <c r="D69" s="5">
        <v>2158539</v>
      </c>
      <c r="E69" s="5">
        <v>1932804</v>
      </c>
      <c r="F69" s="5">
        <v>2128530</v>
      </c>
      <c r="G69" s="5">
        <v>2192126</v>
      </c>
      <c r="H69" s="5">
        <v>2350431</v>
      </c>
      <c r="I69" s="5">
        <v>2311805</v>
      </c>
      <c r="J69" s="5">
        <v>2240727</v>
      </c>
      <c r="K69" s="5">
        <v>2342021</v>
      </c>
      <c r="L69" s="5">
        <v>2613510</v>
      </c>
      <c r="M69" s="5">
        <v>2425612</v>
      </c>
      <c r="N69" s="5">
        <v>2481169</v>
      </c>
      <c r="O69" s="5">
        <v>2484565</v>
      </c>
      <c r="P69" s="5">
        <v>2409237</v>
      </c>
      <c r="Q69" s="5">
        <v>2533727</v>
      </c>
      <c r="R69" s="5">
        <v>2411361</v>
      </c>
      <c r="S69" s="5">
        <v>2356514</v>
      </c>
      <c r="T69" s="5">
        <v>2468625</v>
      </c>
      <c r="U69" s="5">
        <v>2312428</v>
      </c>
      <c r="V69" s="5">
        <v>2324008</v>
      </c>
      <c r="W69" s="5">
        <v>2158360</v>
      </c>
      <c r="X69" s="5">
        <v>2156126</v>
      </c>
      <c r="Y69" s="5">
        <v>2196748</v>
      </c>
      <c r="Z69" s="5">
        <v>2190616</v>
      </c>
      <c r="AA69" s="5">
        <v>2191986</v>
      </c>
      <c r="AB69" s="5">
        <v>2024839</v>
      </c>
      <c r="AC69" s="5">
        <v>1971561</v>
      </c>
      <c r="AD69" s="5">
        <v>1886021</v>
      </c>
      <c r="AE69" s="5">
        <v>1897051</v>
      </c>
      <c r="AF69" s="5">
        <v>1717961</v>
      </c>
      <c r="AG69" s="5">
        <v>1735862</v>
      </c>
      <c r="AH69" s="5">
        <v>1777393</v>
      </c>
      <c r="AI69" s="5">
        <v>5631770</v>
      </c>
      <c r="AJ69" s="5">
        <v>5847628</v>
      </c>
      <c r="AK69" s="5">
        <v>5590206</v>
      </c>
      <c r="AL69" s="5">
        <v>5862697</v>
      </c>
      <c r="AM69" s="5">
        <v>6218801</v>
      </c>
      <c r="AN69" s="5">
        <v>6531904</v>
      </c>
      <c r="AO69" s="5">
        <v>6537521</v>
      </c>
      <c r="AP69" s="5">
        <v>6660656</v>
      </c>
      <c r="AQ69" s="5">
        <v>6983163</v>
      </c>
      <c r="AR69" s="5">
        <v>7348529</v>
      </c>
      <c r="AS69" s="5">
        <v>7068456</v>
      </c>
      <c r="AT69" s="5">
        <v>7241902</v>
      </c>
      <c r="AU69" s="5">
        <v>7114506</v>
      </c>
      <c r="AV69" s="5">
        <v>7122459</v>
      </c>
      <c r="AW69" s="5">
        <v>7309016</v>
      </c>
      <c r="AX69" s="5">
        <v>6976594</v>
      </c>
      <c r="AY69" s="5">
        <v>6609224</v>
      </c>
      <c r="AZ69" s="5">
        <v>6961064</v>
      </c>
      <c r="BA69" s="5">
        <v>6728917</v>
      </c>
      <c r="BB69" s="5">
        <v>6738352</v>
      </c>
      <c r="BC69" s="5">
        <v>6491087</v>
      </c>
      <c r="BD69" s="5">
        <v>6491942</v>
      </c>
      <c r="BE69" s="5">
        <v>6514540</v>
      </c>
      <c r="BF69" s="5">
        <v>6427353</v>
      </c>
      <c r="BG69" s="5">
        <v>6316807</v>
      </c>
      <c r="BH69" s="5">
        <v>5976747</v>
      </c>
      <c r="BI69" s="5">
        <v>5801618</v>
      </c>
      <c r="BJ69" s="5">
        <v>5705743</v>
      </c>
      <c r="BK69" s="5">
        <v>5716626</v>
      </c>
      <c r="BL69" s="5">
        <v>5529303</v>
      </c>
      <c r="BM69" s="5">
        <v>5410303</v>
      </c>
      <c r="BN69" s="5">
        <v>5423076</v>
      </c>
      <c r="BO69" s="5">
        <v>6590402</v>
      </c>
      <c r="BP69" s="5">
        <v>6831329</v>
      </c>
      <c r="BQ69" s="5">
        <v>7106360</v>
      </c>
      <c r="BR69" s="5">
        <v>7276047</v>
      </c>
      <c r="BS69" s="5">
        <v>8700986</v>
      </c>
      <c r="BT69" s="5">
        <v>11993933</v>
      </c>
      <c r="BU69" s="5">
        <v>9933527</v>
      </c>
      <c r="BV69" s="5">
        <v>9596887</v>
      </c>
      <c r="BW69" s="5">
        <v>11135209</v>
      </c>
      <c r="BX69" s="5">
        <v>11202665</v>
      </c>
      <c r="BY69" s="5">
        <v>11007659</v>
      </c>
      <c r="BZ69" s="5">
        <v>11872663</v>
      </c>
      <c r="CA69" s="5">
        <v>12420142</v>
      </c>
      <c r="CB69" s="5">
        <v>12405729</v>
      </c>
      <c r="CC69" s="5">
        <v>12368084</v>
      </c>
      <c r="CD69" s="5">
        <v>11800084</v>
      </c>
      <c r="CE69" s="5">
        <v>11775696</v>
      </c>
      <c r="CF69" s="5">
        <v>10966089</v>
      </c>
      <c r="CG69" s="5">
        <v>45987823</v>
      </c>
      <c r="CH69" s="5">
        <v>12129836</v>
      </c>
      <c r="CI69" s="5">
        <v>11335605</v>
      </c>
      <c r="CJ69" s="5">
        <v>11375219</v>
      </c>
      <c r="CK69" s="5">
        <v>12408472</v>
      </c>
      <c r="CL69" s="5">
        <v>10107654</v>
      </c>
      <c r="CM69" s="5">
        <v>10342484</v>
      </c>
      <c r="CN69" s="5">
        <v>9280972</v>
      </c>
      <c r="CO69" s="5">
        <v>8915681</v>
      </c>
      <c r="CP69" s="5">
        <v>9810522</v>
      </c>
      <c r="CQ69" s="5">
        <v>8646753</v>
      </c>
      <c r="CR69" s="5">
        <v>7130769</v>
      </c>
      <c r="CS69" s="5">
        <v>6873014</v>
      </c>
      <c r="CT69" s="5">
        <v>6182828</v>
      </c>
      <c r="CU69" s="6">
        <v>12.01258674102365</v>
      </c>
      <c r="CV69" s="6">
        <v>12.099572905562511</v>
      </c>
      <c r="CW69" s="6">
        <v>12.01120237747852</v>
      </c>
      <c r="CX69" s="6">
        <v>11.935937008169949</v>
      </c>
      <c r="CY69" s="6">
        <v>10.39803368966929</v>
      </c>
      <c r="CZ69" s="6">
        <v>10.09070251370918</v>
      </c>
      <c r="DA69" s="6">
        <v>9.33837412757563</v>
      </c>
      <c r="DB69" s="6">
        <v>9.1844622065130501</v>
      </c>
      <c r="DC69" s="6">
        <v>9.6570013676222306</v>
      </c>
      <c r="DD69" s="6">
        <v>8.6449640521750393</v>
      </c>
      <c r="DE69" s="6">
        <v>7.9263295201375898</v>
      </c>
      <c r="DF69" s="6">
        <v>7.6550206777531002</v>
      </c>
      <c r="DG69" s="6">
        <v>6.7141733059911797</v>
      </c>
      <c r="DH69" s="6">
        <v>6.4977833231018698</v>
      </c>
      <c r="DI69" s="6">
        <v>5.6677771519978197</v>
      </c>
      <c r="DJ69" s="6">
        <v>5.34892950495591</v>
      </c>
      <c r="DK69" s="6">
        <v>5.0923079208067801</v>
      </c>
      <c r="DL69" s="6">
        <v>4.8064813408273803</v>
      </c>
      <c r="DM69" s="6">
        <v>4.7518020020515204</v>
      </c>
      <c r="DN69" s="6">
        <v>4.8496821009221902</v>
      </c>
      <c r="DO69" s="6" t="s">
        <v>178</v>
      </c>
      <c r="DP69" s="6" t="s">
        <v>178</v>
      </c>
      <c r="DQ69" s="6" t="s">
        <v>178</v>
      </c>
      <c r="DR69" s="6" t="s">
        <v>178</v>
      </c>
      <c r="DS69" s="6" t="s">
        <v>178</v>
      </c>
      <c r="DT69" s="6" t="s">
        <v>178</v>
      </c>
      <c r="DU69" s="6" t="s">
        <v>178</v>
      </c>
      <c r="DV69" s="6" t="s">
        <v>178</v>
      </c>
      <c r="DW69" s="6" t="s">
        <v>178</v>
      </c>
      <c r="DX69" s="6" t="s">
        <v>178</v>
      </c>
      <c r="DY69" s="6" t="s">
        <v>178</v>
      </c>
      <c r="DZ69" s="6" t="s">
        <v>178</v>
      </c>
      <c r="EA69" s="6">
        <v>9.7793943999843709</v>
      </c>
      <c r="EB69" s="6">
        <v>9.9298040162609507</v>
      </c>
      <c r="EC69" s="6">
        <v>9.6981935907191907</v>
      </c>
      <c r="ED69" s="6">
        <v>9.77043500627782</v>
      </c>
      <c r="EE69" s="6">
        <v>8.6360055579845607</v>
      </c>
      <c r="EF69" s="6">
        <v>8.5187106240385599</v>
      </c>
      <c r="EG69" s="6">
        <v>7.8347893643477304</v>
      </c>
      <c r="EH69" s="6">
        <v>7.5223371391646703</v>
      </c>
      <c r="EI69" s="6">
        <v>8.0073886289064102</v>
      </c>
      <c r="EJ69" s="6">
        <v>7.3630926679339401</v>
      </c>
      <c r="EK69" s="6">
        <v>6.9038698125870699</v>
      </c>
      <c r="EL69" s="6">
        <v>6.5761177105130599</v>
      </c>
      <c r="EM69" s="6">
        <v>5.7080983556693798</v>
      </c>
      <c r="EN69" s="6">
        <v>5.50279053905399</v>
      </c>
      <c r="EO69" s="6">
        <v>4.8641978619283304</v>
      </c>
      <c r="EP69" s="6">
        <v>4.5200136341601604</v>
      </c>
      <c r="EQ69" s="6">
        <v>4.3030467722080497</v>
      </c>
      <c r="ER69" s="6">
        <v>4.0562189918092901</v>
      </c>
      <c r="ES69" s="6">
        <v>3.9460138979274002</v>
      </c>
      <c r="ET69" s="6">
        <v>3.9950421111868302</v>
      </c>
      <c r="EU69" s="6" t="s">
        <v>178</v>
      </c>
      <c r="EV69" s="6" t="s">
        <v>178</v>
      </c>
      <c r="EW69" s="6" t="s">
        <v>178</v>
      </c>
      <c r="EX69" s="6" t="s">
        <v>178</v>
      </c>
      <c r="EY69" s="6" t="s">
        <v>178</v>
      </c>
      <c r="EZ69" s="6" t="s">
        <v>178</v>
      </c>
      <c r="FA69" s="6" t="s">
        <v>178</v>
      </c>
      <c r="FB69" s="6" t="s">
        <v>178</v>
      </c>
      <c r="FC69" s="6" t="s">
        <v>178</v>
      </c>
      <c r="FD69" s="6" t="s">
        <v>178</v>
      </c>
      <c r="FE69" s="6" t="s">
        <v>178</v>
      </c>
      <c r="FF69" s="6" t="s">
        <v>178</v>
      </c>
      <c r="FG69" s="6" t="s">
        <v>178</v>
      </c>
      <c r="FH69" s="6">
        <v>12.099572905562512</v>
      </c>
      <c r="FI69" s="6">
        <v>12.011202377478524</v>
      </c>
      <c r="FJ69" s="6">
        <v>11.935937008169958</v>
      </c>
      <c r="FK69" s="6">
        <v>10.398033689669298</v>
      </c>
      <c r="FL69" s="6">
        <v>10.090702513709187</v>
      </c>
      <c r="FM69" s="6">
        <v>9.3383741275756389</v>
      </c>
      <c r="FN69" s="6">
        <v>9.1844622065130554</v>
      </c>
      <c r="FO69" s="6">
        <v>9.6570013676222359</v>
      </c>
      <c r="FP69" s="6">
        <v>8.6449640521750446</v>
      </c>
      <c r="FQ69" s="6">
        <v>7.9263295201375987</v>
      </c>
      <c r="FR69" s="6">
        <v>7.6550206777531073</v>
      </c>
      <c r="FS69" s="6">
        <v>6.7141733059911894</v>
      </c>
      <c r="FT69" s="6">
        <v>6.4977833231018787</v>
      </c>
      <c r="FU69" s="6">
        <v>5.6677771519978277</v>
      </c>
      <c r="FV69" s="6">
        <v>5.3489295049559153</v>
      </c>
      <c r="FW69" s="6">
        <v>5.0923079208067845</v>
      </c>
      <c r="FX69" s="6">
        <v>4.8064813408273839</v>
      </c>
      <c r="FY69" s="6">
        <v>4.751802002051523</v>
      </c>
      <c r="FZ69" s="6">
        <v>4.8496821009222</v>
      </c>
      <c r="GA69" s="6" t="s">
        <v>178</v>
      </c>
      <c r="GB69" s="6" t="s">
        <v>178</v>
      </c>
      <c r="GC69" s="6" t="s">
        <v>178</v>
      </c>
      <c r="GD69" s="6" t="s">
        <v>178</v>
      </c>
      <c r="GE69" s="6" t="s">
        <v>178</v>
      </c>
      <c r="GF69" s="6" t="s">
        <v>178</v>
      </c>
      <c r="GG69" s="6" t="s">
        <v>178</v>
      </c>
      <c r="GH69" s="6" t="s">
        <v>178</v>
      </c>
      <c r="GI69" s="6" t="s">
        <v>178</v>
      </c>
      <c r="GJ69" s="6" t="s">
        <v>178</v>
      </c>
      <c r="GK69" s="6" t="s">
        <v>178</v>
      </c>
      <c r="GL69" s="6" t="s">
        <v>178</v>
      </c>
      <c r="GM69" s="6">
        <v>9.7793943999843744</v>
      </c>
      <c r="GN69" s="6">
        <v>9.9298040162609524</v>
      </c>
      <c r="GO69" s="6">
        <v>9.6981935907191978</v>
      </c>
      <c r="GP69" s="6">
        <v>9.7704350062778271</v>
      </c>
      <c r="GQ69" s="6">
        <v>8.6360055579845696</v>
      </c>
      <c r="GR69" s="6">
        <v>8.5187106240385653</v>
      </c>
      <c r="GS69" s="6">
        <v>7.8347893643477402</v>
      </c>
      <c r="GT69" s="6">
        <v>7.5223371391646712</v>
      </c>
      <c r="GU69" s="6">
        <v>8.0073886289064138</v>
      </c>
      <c r="GV69" s="6">
        <v>7.3630926679339499</v>
      </c>
      <c r="GW69" s="6">
        <v>6.903869812587077</v>
      </c>
      <c r="GX69" s="6">
        <v>6.576117710513067</v>
      </c>
      <c r="GY69" s="6">
        <v>5.7080983556693887</v>
      </c>
      <c r="GZ69" s="6">
        <v>5.502790539053998</v>
      </c>
      <c r="HA69" s="6">
        <v>4.8641978619283366</v>
      </c>
      <c r="HB69" s="6">
        <v>4.5200136341601649</v>
      </c>
      <c r="HC69" s="6">
        <v>4.3030467722080532</v>
      </c>
      <c r="HD69" s="6">
        <v>4.0562189918092981</v>
      </c>
      <c r="HE69" s="6">
        <v>3.9460138979274078</v>
      </c>
      <c r="HF69" s="6">
        <v>3.9950421111868302</v>
      </c>
      <c r="HG69" s="6" t="s">
        <v>178</v>
      </c>
      <c r="HH69" s="6" t="s">
        <v>178</v>
      </c>
      <c r="HI69" s="6" t="s">
        <v>178</v>
      </c>
      <c r="HJ69" s="6" t="s">
        <v>178</v>
      </c>
      <c r="HK69" s="6" t="s">
        <v>178</v>
      </c>
      <c r="HL69" s="6" t="s">
        <v>178</v>
      </c>
      <c r="HM69" s="6" t="s">
        <v>178</v>
      </c>
      <c r="HN69" s="6" t="s">
        <v>178</v>
      </c>
      <c r="HO69" s="6" t="s">
        <v>178</v>
      </c>
      <c r="HP69" s="6" t="s">
        <v>178</v>
      </c>
      <c r="HQ69" s="6" t="s">
        <v>178</v>
      </c>
      <c r="HR69" s="6" t="s">
        <v>178</v>
      </c>
      <c r="HS69" s="5">
        <v>133978</v>
      </c>
      <c r="HT69" s="5">
        <v>134959</v>
      </c>
      <c r="HU69" s="5">
        <v>135890</v>
      </c>
      <c r="HV69" s="5">
        <v>137013</v>
      </c>
      <c r="HW69" s="5">
        <v>137944</v>
      </c>
      <c r="HX69" s="5">
        <v>138958</v>
      </c>
      <c r="HY69" s="5">
        <v>140164</v>
      </c>
      <c r="HZ69" s="5">
        <v>140929</v>
      </c>
      <c r="IA69" s="5">
        <v>141860</v>
      </c>
      <c r="IB69" s="5">
        <v>142971</v>
      </c>
      <c r="IC69" s="5">
        <v>143628</v>
      </c>
      <c r="ID69" s="5">
        <v>144105</v>
      </c>
      <c r="IE69" s="5">
        <v>144207</v>
      </c>
      <c r="IF69" s="5">
        <v>144447</v>
      </c>
      <c r="IG69" s="5">
        <v>144513</v>
      </c>
      <c r="IH69" s="5">
        <v>144434</v>
      </c>
      <c r="II69" s="5">
        <v>144487</v>
      </c>
      <c r="IJ69" s="5">
        <v>144400</v>
      </c>
      <c r="IK69" s="5">
        <v>144079</v>
      </c>
      <c r="IL69" s="5">
        <v>143652</v>
      </c>
      <c r="IM69" s="5">
        <v>143174</v>
      </c>
      <c r="IN69" s="5">
        <v>142783</v>
      </c>
      <c r="IO69" s="5">
        <v>142198</v>
      </c>
      <c r="IP69" s="5">
        <v>140844</v>
      </c>
      <c r="IQ69" s="5">
        <v>139393</v>
      </c>
      <c r="IR69" s="5">
        <v>137434</v>
      </c>
      <c r="IS69" s="5">
        <v>135697</v>
      </c>
      <c r="IT69" s="5">
        <v>133840</v>
      </c>
      <c r="IU69" s="5">
        <v>132295</v>
      </c>
      <c r="IV69" s="5">
        <v>131086</v>
      </c>
      <c r="IW69" s="5">
        <v>130029</v>
      </c>
      <c r="IX69" s="5">
        <v>128973</v>
      </c>
      <c r="IY69" s="5">
        <v>165461</v>
      </c>
      <c r="IZ69" s="5">
        <v>166603</v>
      </c>
      <c r="JA69" s="5">
        <v>167599</v>
      </c>
      <c r="JB69" s="5">
        <v>168848</v>
      </c>
      <c r="JC69" s="5">
        <v>170020</v>
      </c>
      <c r="JD69" s="5">
        <v>171011</v>
      </c>
      <c r="JE69" s="5">
        <v>172138</v>
      </c>
      <c r="JF69" s="5">
        <v>172757</v>
      </c>
      <c r="JG69" s="5">
        <v>173641</v>
      </c>
      <c r="JH69" s="5">
        <v>174579</v>
      </c>
      <c r="JI69" s="5">
        <v>174994</v>
      </c>
      <c r="JJ69" s="5">
        <v>175646</v>
      </c>
      <c r="JK69" s="5">
        <v>175705</v>
      </c>
      <c r="JL69" s="5">
        <v>175571</v>
      </c>
      <c r="JM69" s="5">
        <v>175255</v>
      </c>
      <c r="JN69" s="5">
        <v>174631</v>
      </c>
      <c r="JO69" s="5">
        <v>173788</v>
      </c>
      <c r="JP69" s="5">
        <v>173050</v>
      </c>
      <c r="JQ69" s="5">
        <v>172009</v>
      </c>
      <c r="JR69" s="5">
        <v>171206</v>
      </c>
      <c r="JS69" s="5">
        <v>170130</v>
      </c>
      <c r="JT69" s="5">
        <v>169249</v>
      </c>
      <c r="JU69" s="5">
        <v>168055</v>
      </c>
      <c r="JV69" s="5">
        <v>166070</v>
      </c>
      <c r="JW69" s="5">
        <v>164270</v>
      </c>
      <c r="JX69" s="5">
        <v>161800</v>
      </c>
      <c r="JY69" s="5">
        <v>159438</v>
      </c>
      <c r="JZ69" s="5">
        <v>157116</v>
      </c>
      <c r="KA69" s="5">
        <v>155190</v>
      </c>
      <c r="KB69" s="5">
        <v>153648</v>
      </c>
      <c r="KC69" s="5">
        <v>152102</v>
      </c>
      <c r="KD69" s="5">
        <v>150550</v>
      </c>
    </row>
    <row r="70" spans="1:290" x14ac:dyDescent="0.3">
      <c r="A70" s="1" t="s">
        <v>64</v>
      </c>
      <c r="B70" s="2">
        <v>4042397</v>
      </c>
      <c r="C70" s="5">
        <v>6423481</v>
      </c>
      <c r="D70" s="5">
        <v>6695891</v>
      </c>
      <c r="E70" s="5">
        <v>6039478</v>
      </c>
      <c r="F70" s="5">
        <v>6416653</v>
      </c>
      <c r="G70" s="5">
        <v>6368650</v>
      </c>
      <c r="H70" s="5">
        <v>6740813</v>
      </c>
      <c r="I70" s="5">
        <v>6597444</v>
      </c>
      <c r="J70" s="5">
        <v>6307896</v>
      </c>
      <c r="K70" s="5">
        <v>6549421</v>
      </c>
      <c r="L70" s="5">
        <v>7181625</v>
      </c>
      <c r="M70" s="5">
        <v>6594160</v>
      </c>
      <c r="N70" s="5">
        <v>6802830</v>
      </c>
      <c r="O70" s="5">
        <v>6846775</v>
      </c>
      <c r="P70" s="5">
        <v>6312756</v>
      </c>
      <c r="Q70" s="5">
        <v>6598850</v>
      </c>
      <c r="R70" s="5">
        <v>6160489</v>
      </c>
      <c r="S70" s="5">
        <v>6000829</v>
      </c>
      <c r="T70" s="5">
        <v>6197768</v>
      </c>
      <c r="U70" s="5">
        <v>5678175</v>
      </c>
      <c r="V70" s="5">
        <v>5714492</v>
      </c>
      <c r="W70" s="5">
        <v>5447343</v>
      </c>
      <c r="X70" s="5">
        <v>5246525</v>
      </c>
      <c r="Y70" s="5">
        <v>5060935</v>
      </c>
      <c r="Z70" s="5">
        <v>5148364</v>
      </c>
      <c r="AA70" s="5">
        <v>5016012</v>
      </c>
      <c r="AB70" s="5">
        <v>4706058</v>
      </c>
      <c r="AC70" s="5">
        <v>4702697</v>
      </c>
      <c r="AD70" s="5">
        <v>4278098</v>
      </c>
      <c r="AE70" s="5">
        <v>4385670</v>
      </c>
      <c r="AF70" s="5">
        <v>3709088</v>
      </c>
      <c r="AG70" s="5">
        <v>3782105</v>
      </c>
      <c r="AH70" s="5">
        <v>3740385</v>
      </c>
      <c r="AI70" s="5">
        <v>18558732</v>
      </c>
      <c r="AJ70" s="5">
        <v>19124695</v>
      </c>
      <c r="AK70" s="5">
        <v>18228738</v>
      </c>
      <c r="AL70" s="5">
        <v>18881364</v>
      </c>
      <c r="AM70" s="5">
        <v>19046395</v>
      </c>
      <c r="AN70" s="5">
        <v>19724648</v>
      </c>
      <c r="AO70" s="5">
        <v>19389816</v>
      </c>
      <c r="AP70" s="5">
        <v>19069476</v>
      </c>
      <c r="AQ70" s="5">
        <v>19256438</v>
      </c>
      <c r="AR70" s="5">
        <v>19935909</v>
      </c>
      <c r="AS70" s="5">
        <v>18412507</v>
      </c>
      <c r="AT70" s="5">
        <v>19218601</v>
      </c>
      <c r="AU70" s="5">
        <v>19584464</v>
      </c>
      <c r="AV70" s="5">
        <v>18696573</v>
      </c>
      <c r="AW70" s="5">
        <v>18976273</v>
      </c>
      <c r="AX70" s="5">
        <v>18212280</v>
      </c>
      <c r="AY70" s="5">
        <v>17593563</v>
      </c>
      <c r="AZ70" s="5">
        <v>17633139</v>
      </c>
      <c r="BA70" s="5">
        <v>16636318</v>
      </c>
      <c r="BB70" s="5">
        <v>16973550</v>
      </c>
      <c r="BC70" s="5">
        <v>16307547</v>
      </c>
      <c r="BD70" s="5">
        <v>15899451</v>
      </c>
      <c r="BE70" s="5">
        <v>15227946</v>
      </c>
      <c r="BF70" s="5">
        <v>14910209</v>
      </c>
      <c r="BG70" s="5">
        <v>14494499</v>
      </c>
      <c r="BH70" s="5">
        <v>13819798</v>
      </c>
      <c r="BI70" s="5">
        <v>13462624</v>
      </c>
      <c r="BJ70" s="5">
        <v>12551782</v>
      </c>
      <c r="BK70" s="5">
        <v>12470428</v>
      </c>
      <c r="BL70" s="5">
        <v>11079286</v>
      </c>
      <c r="BM70" s="5">
        <v>10923112</v>
      </c>
      <c r="BN70" s="5">
        <v>10572402</v>
      </c>
      <c r="BO70" s="5">
        <v>19813336</v>
      </c>
      <c r="BP70" s="5">
        <v>21587707</v>
      </c>
      <c r="BQ70" s="5">
        <v>20497797</v>
      </c>
      <c r="BR70" s="5">
        <v>21437963</v>
      </c>
      <c r="BS70" s="5">
        <v>21810131</v>
      </c>
      <c r="BT70" s="5">
        <v>21986858</v>
      </c>
      <c r="BU70" s="5">
        <v>21629993</v>
      </c>
      <c r="BV70" s="5">
        <v>21317349</v>
      </c>
      <c r="BW70" s="5">
        <v>22381651</v>
      </c>
      <c r="BX70" s="5">
        <v>22381918</v>
      </c>
      <c r="BY70" s="5">
        <v>20920272</v>
      </c>
      <c r="BZ70" s="5">
        <v>24083719</v>
      </c>
      <c r="CA70" s="5">
        <v>23224872</v>
      </c>
      <c r="CB70" s="5">
        <v>23148155</v>
      </c>
      <c r="CC70" s="5">
        <v>24757475</v>
      </c>
      <c r="CD70" s="5">
        <v>23918907</v>
      </c>
      <c r="CE70" s="5">
        <v>23184633</v>
      </c>
      <c r="CF70" s="5">
        <v>23413388</v>
      </c>
      <c r="CG70" s="5">
        <v>24349148</v>
      </c>
      <c r="CH70" s="5">
        <v>24546657</v>
      </c>
      <c r="CI70" s="5">
        <v>26495916</v>
      </c>
      <c r="CJ70" s="5">
        <v>23123607</v>
      </c>
      <c r="CK70" s="5">
        <v>18625369</v>
      </c>
      <c r="CL70" s="5">
        <v>18630578</v>
      </c>
      <c r="CM70" s="5">
        <v>17417554</v>
      </c>
      <c r="CN70" s="5">
        <v>17596389</v>
      </c>
      <c r="CO70" s="5">
        <v>15796443</v>
      </c>
      <c r="CP70" s="5">
        <v>14858954</v>
      </c>
      <c r="CQ70" s="5">
        <v>14731332</v>
      </c>
      <c r="CR70" s="5">
        <v>13627298</v>
      </c>
      <c r="CS70" s="5">
        <v>13176519</v>
      </c>
      <c r="CT70" s="5">
        <v>14061450</v>
      </c>
      <c r="CU70" s="6">
        <v>10.230973469926271</v>
      </c>
      <c r="CV70" s="6">
        <v>9.7304436809912698</v>
      </c>
      <c r="CW70" s="6">
        <v>10.30213207167904</v>
      </c>
      <c r="CX70" s="6">
        <v>9.8775966033376896</v>
      </c>
      <c r="CY70" s="6">
        <v>9.6080472929039402</v>
      </c>
      <c r="CZ70" s="6">
        <v>9.3618084346799098</v>
      </c>
      <c r="DA70" s="6">
        <v>8.9627575523554892</v>
      </c>
      <c r="DB70" s="6">
        <v>8.2926383060215301</v>
      </c>
      <c r="DC70" s="6">
        <v>8.0251967272837206</v>
      </c>
      <c r="DD70" s="6">
        <v>7.5986980662454497</v>
      </c>
      <c r="DE70" s="6">
        <v>7.2832779307751103</v>
      </c>
      <c r="DF70" s="6">
        <v>6.7925554511872202</v>
      </c>
      <c r="DG70" s="6">
        <v>6.2813806500140501</v>
      </c>
      <c r="DH70" s="6">
        <v>6.0288574481347599</v>
      </c>
      <c r="DI70" s="6">
        <v>5.5107177765822799</v>
      </c>
      <c r="DJ70" s="6">
        <v>4.9287483509831702</v>
      </c>
      <c r="DK70" s="6">
        <v>4.6403755214487798</v>
      </c>
      <c r="DL70" s="6">
        <v>4.4315953743347603</v>
      </c>
      <c r="DM70" s="6">
        <v>4.2906391578279903</v>
      </c>
      <c r="DN70" s="6">
        <v>4.0937154332730499</v>
      </c>
      <c r="DO70" s="6" t="s">
        <v>178</v>
      </c>
      <c r="DP70" s="6" t="s">
        <v>178</v>
      </c>
      <c r="DQ70" s="6" t="s">
        <v>178</v>
      </c>
      <c r="DR70" s="6" t="s">
        <v>178</v>
      </c>
      <c r="DS70" s="6" t="s">
        <v>178</v>
      </c>
      <c r="DT70" s="6" t="s">
        <v>178</v>
      </c>
      <c r="DU70" s="6" t="s">
        <v>178</v>
      </c>
      <c r="DV70" s="6" t="s">
        <v>178</v>
      </c>
      <c r="DW70" s="6" t="s">
        <v>178</v>
      </c>
      <c r="DX70" s="6" t="s">
        <v>178</v>
      </c>
      <c r="DY70" s="6" t="s">
        <v>178</v>
      </c>
      <c r="DZ70" s="6" t="s">
        <v>178</v>
      </c>
      <c r="EA70" s="6">
        <v>8.8127055772608394</v>
      </c>
      <c r="EB70" s="6">
        <v>8.3064226645182995</v>
      </c>
      <c r="EC70" s="6">
        <v>8.6879409863699806</v>
      </c>
      <c r="ED70" s="6">
        <v>8.3976560168004806</v>
      </c>
      <c r="EE70" s="6">
        <v>8.1980133248312796</v>
      </c>
      <c r="EF70" s="6">
        <v>8.0357631730614401</v>
      </c>
      <c r="EG70" s="6">
        <v>7.6727030313232403</v>
      </c>
      <c r="EH70" s="6">
        <v>7.2338379932411296</v>
      </c>
      <c r="EI70" s="6">
        <v>7.1697475929868197</v>
      </c>
      <c r="EJ70" s="6">
        <v>6.8777551101381897</v>
      </c>
      <c r="EK70" s="6">
        <v>6.6661536096089398</v>
      </c>
      <c r="EL70" s="6">
        <v>6.2740935201266703</v>
      </c>
      <c r="EM70" s="6">
        <v>5.7415714823749999</v>
      </c>
      <c r="EN70" s="6">
        <v>5.4390448987629902</v>
      </c>
      <c r="EO70" s="6">
        <v>4.9860317671441496</v>
      </c>
      <c r="EP70" s="6">
        <v>4.4200231931421996</v>
      </c>
      <c r="EQ70" s="6">
        <v>4.2015991871572496</v>
      </c>
      <c r="ER70" s="6">
        <v>4.0144922580148599</v>
      </c>
      <c r="ES70" s="6">
        <v>3.8624652402051902</v>
      </c>
      <c r="ET70" s="6">
        <v>3.6477696180233301</v>
      </c>
      <c r="EU70" s="6" t="s">
        <v>178</v>
      </c>
      <c r="EV70" s="6" t="s">
        <v>178</v>
      </c>
      <c r="EW70" s="6" t="s">
        <v>178</v>
      </c>
      <c r="EX70" s="6" t="s">
        <v>178</v>
      </c>
      <c r="EY70" s="6" t="s">
        <v>178</v>
      </c>
      <c r="EZ70" s="6" t="s">
        <v>178</v>
      </c>
      <c r="FA70" s="6" t="s">
        <v>178</v>
      </c>
      <c r="FB70" s="6" t="s">
        <v>178</v>
      </c>
      <c r="FC70" s="6" t="s">
        <v>178</v>
      </c>
      <c r="FD70" s="6" t="s">
        <v>178</v>
      </c>
      <c r="FE70" s="6" t="s">
        <v>178</v>
      </c>
      <c r="FF70" s="6" t="s">
        <v>178</v>
      </c>
      <c r="FG70" s="6" t="s">
        <v>178</v>
      </c>
      <c r="FH70" s="6">
        <v>9.7304436809912698</v>
      </c>
      <c r="FI70" s="6">
        <v>10.302132071679043</v>
      </c>
      <c r="FJ70" s="6">
        <v>9.8775966033376914</v>
      </c>
      <c r="FK70" s="6">
        <v>9.6080472929039438</v>
      </c>
      <c r="FL70" s="6">
        <v>9.3618084346799115</v>
      </c>
      <c r="FM70" s="6">
        <v>8.9627575523554945</v>
      </c>
      <c r="FN70" s="6">
        <v>8.2926383060215336</v>
      </c>
      <c r="FO70" s="6">
        <v>8.0251967272837206</v>
      </c>
      <c r="FP70" s="6">
        <v>7.5986980662454524</v>
      </c>
      <c r="FQ70" s="6">
        <v>7.2832779307751103</v>
      </c>
      <c r="FR70" s="6">
        <v>6.7925554511872264</v>
      </c>
      <c r="FS70" s="6">
        <v>6.2813806500140572</v>
      </c>
      <c r="FT70" s="6">
        <v>6.0288574481347679</v>
      </c>
      <c r="FU70" s="6">
        <v>5.5107177765822835</v>
      </c>
      <c r="FV70" s="6">
        <v>4.9287483509831764</v>
      </c>
      <c r="FW70" s="6">
        <v>4.6403755214487861</v>
      </c>
      <c r="FX70" s="6">
        <v>4.4315953743347611</v>
      </c>
      <c r="FY70" s="6">
        <v>4.2906391578279992</v>
      </c>
      <c r="FZ70" s="6">
        <v>4.0937154332730588</v>
      </c>
      <c r="GA70" s="6" t="s">
        <v>178</v>
      </c>
      <c r="GB70" s="6" t="s">
        <v>178</v>
      </c>
      <c r="GC70" s="6" t="s">
        <v>178</v>
      </c>
      <c r="GD70" s="6" t="s">
        <v>178</v>
      </c>
      <c r="GE70" s="6" t="s">
        <v>178</v>
      </c>
      <c r="GF70" s="6" t="s">
        <v>178</v>
      </c>
      <c r="GG70" s="6" t="s">
        <v>178</v>
      </c>
      <c r="GH70" s="6" t="s">
        <v>178</v>
      </c>
      <c r="GI70" s="6" t="s">
        <v>178</v>
      </c>
      <c r="GJ70" s="6" t="s">
        <v>178</v>
      </c>
      <c r="GK70" s="6" t="s">
        <v>178</v>
      </c>
      <c r="GL70" s="6" t="s">
        <v>178</v>
      </c>
      <c r="GM70" s="6">
        <v>8.8127055772608411</v>
      </c>
      <c r="GN70" s="6">
        <v>8.3064226645183101</v>
      </c>
      <c r="GO70" s="6">
        <v>8.6879409863699841</v>
      </c>
      <c r="GP70" s="6">
        <v>8.3976560168004806</v>
      </c>
      <c r="GQ70" s="6">
        <v>8.1980133248312868</v>
      </c>
      <c r="GR70" s="6">
        <v>8.0357631730614401</v>
      </c>
      <c r="GS70" s="6">
        <v>7.6727030313232474</v>
      </c>
      <c r="GT70" s="6">
        <v>7.2338379932411359</v>
      </c>
      <c r="GU70" s="6">
        <v>7.1697475929868233</v>
      </c>
      <c r="GV70" s="6">
        <v>6.8777551101381933</v>
      </c>
      <c r="GW70" s="6">
        <v>6.6661536096089469</v>
      </c>
      <c r="GX70" s="6">
        <v>6.274093520126673</v>
      </c>
      <c r="GY70" s="6">
        <v>5.7415714823750088</v>
      </c>
      <c r="GZ70" s="6">
        <v>5.4390448987629982</v>
      </c>
      <c r="HA70" s="6">
        <v>4.9860317671441594</v>
      </c>
      <c r="HB70" s="6">
        <v>4.4200231931422094</v>
      </c>
      <c r="HC70" s="6">
        <v>4.2015991871572576</v>
      </c>
      <c r="HD70" s="6">
        <v>4.0144922580148661</v>
      </c>
      <c r="HE70" s="6">
        <v>3.8624652402051947</v>
      </c>
      <c r="HF70" s="6">
        <v>3.6477696180233363</v>
      </c>
      <c r="HG70" s="6" t="s">
        <v>178</v>
      </c>
      <c r="HH70" s="6" t="s">
        <v>178</v>
      </c>
      <c r="HI70" s="6" t="s">
        <v>178</v>
      </c>
      <c r="HJ70" s="6" t="s">
        <v>178</v>
      </c>
      <c r="HK70" s="6" t="s">
        <v>178</v>
      </c>
      <c r="HL70" s="6" t="s">
        <v>178</v>
      </c>
      <c r="HM70" s="6" t="s">
        <v>178</v>
      </c>
      <c r="HN70" s="6" t="s">
        <v>178</v>
      </c>
      <c r="HO70" s="6" t="s">
        <v>178</v>
      </c>
      <c r="HP70" s="6" t="s">
        <v>178</v>
      </c>
      <c r="HQ70" s="6" t="s">
        <v>178</v>
      </c>
      <c r="HR70" s="6" t="s">
        <v>178</v>
      </c>
      <c r="HS70" s="5">
        <v>457516</v>
      </c>
      <c r="HT70" s="5">
        <v>454944</v>
      </c>
      <c r="HU70" s="5">
        <v>452920</v>
      </c>
      <c r="HV70" s="5">
        <v>449845</v>
      </c>
      <c r="HW70" s="5">
        <v>447671</v>
      </c>
      <c r="HX70" s="5">
        <v>445877</v>
      </c>
      <c r="HY70" s="5">
        <v>444368</v>
      </c>
      <c r="HZ70" s="5">
        <v>442135</v>
      </c>
      <c r="IA70" s="5">
        <v>446043</v>
      </c>
      <c r="IB70" s="5">
        <v>447809</v>
      </c>
      <c r="IC70" s="5">
        <v>445203</v>
      </c>
      <c r="ID70" s="5">
        <v>441059</v>
      </c>
      <c r="IE70" s="5">
        <v>439068</v>
      </c>
      <c r="IF70" s="5">
        <v>434993</v>
      </c>
      <c r="IG70" s="5">
        <v>429259</v>
      </c>
      <c r="IH70" s="5">
        <v>423390</v>
      </c>
      <c r="II70" s="5">
        <v>418352</v>
      </c>
      <c r="IJ70" s="5">
        <v>414676</v>
      </c>
      <c r="IK70" s="5">
        <v>410289</v>
      </c>
      <c r="IL70" s="5">
        <v>406139</v>
      </c>
      <c r="IM70" s="5">
        <v>399682</v>
      </c>
      <c r="IN70" s="5">
        <v>393188</v>
      </c>
      <c r="IO70" s="5">
        <v>386824</v>
      </c>
      <c r="IP70" s="5">
        <v>380484</v>
      </c>
      <c r="IQ70" s="5">
        <v>374969</v>
      </c>
      <c r="IR70" s="5">
        <v>368198</v>
      </c>
      <c r="IS70" s="5">
        <v>361875</v>
      </c>
      <c r="IT70" s="5">
        <v>356287</v>
      </c>
      <c r="IU70" s="5">
        <v>351663</v>
      </c>
      <c r="IV70" s="5">
        <v>324404</v>
      </c>
      <c r="IW70" s="5">
        <v>320304</v>
      </c>
      <c r="IX70" s="5">
        <v>316499</v>
      </c>
      <c r="IY70" s="5">
        <v>556129</v>
      </c>
      <c r="IZ70" s="5">
        <v>552923</v>
      </c>
      <c r="JA70" s="5">
        <v>550636</v>
      </c>
      <c r="JB70" s="5">
        <v>547069</v>
      </c>
      <c r="JC70" s="5">
        <v>544307</v>
      </c>
      <c r="JD70" s="5">
        <v>542227</v>
      </c>
      <c r="JE70" s="5">
        <v>540882</v>
      </c>
      <c r="JF70" s="5">
        <v>538461</v>
      </c>
      <c r="JG70" s="5">
        <v>540839</v>
      </c>
      <c r="JH70" s="5">
        <v>544285</v>
      </c>
      <c r="JI70" s="5">
        <v>540618</v>
      </c>
      <c r="JJ70" s="5">
        <v>536441</v>
      </c>
      <c r="JK70" s="5">
        <v>533512</v>
      </c>
      <c r="JL70" s="5">
        <v>527907</v>
      </c>
      <c r="JM70" s="5">
        <v>521342</v>
      </c>
      <c r="JN70" s="5">
        <v>514638</v>
      </c>
      <c r="JO70" s="5">
        <v>507738</v>
      </c>
      <c r="JP70" s="5">
        <v>502698</v>
      </c>
      <c r="JQ70" s="5">
        <v>495988</v>
      </c>
      <c r="JR70" s="5">
        <v>489784</v>
      </c>
      <c r="JS70" s="5">
        <v>481039</v>
      </c>
      <c r="JT70" s="5">
        <v>472458</v>
      </c>
      <c r="JU70" s="5">
        <v>464126</v>
      </c>
      <c r="JV70" s="5">
        <v>456131</v>
      </c>
      <c r="JW70" s="5">
        <v>449115</v>
      </c>
      <c r="JX70" s="5">
        <v>440562</v>
      </c>
      <c r="JY70" s="5">
        <v>432610</v>
      </c>
      <c r="JZ70" s="5">
        <v>425377</v>
      </c>
      <c r="KA70" s="5">
        <v>419313</v>
      </c>
      <c r="KB70" s="5">
        <v>387093</v>
      </c>
      <c r="KC70" s="5">
        <v>381739</v>
      </c>
      <c r="KD70" s="5">
        <v>376473</v>
      </c>
    </row>
    <row r="71" spans="1:290" x14ac:dyDescent="0.3">
      <c r="A71" s="1" t="s">
        <v>65</v>
      </c>
      <c r="B71" s="2">
        <v>4060895</v>
      </c>
      <c r="C71" s="5">
        <v>662971</v>
      </c>
      <c r="D71" s="5">
        <v>696433</v>
      </c>
      <c r="E71" s="5">
        <v>637449</v>
      </c>
      <c r="F71" s="5">
        <v>683613</v>
      </c>
      <c r="G71" s="5">
        <v>674371</v>
      </c>
      <c r="H71" s="5">
        <v>707260</v>
      </c>
      <c r="I71" s="5">
        <v>692452</v>
      </c>
      <c r="J71" s="5">
        <v>662471</v>
      </c>
      <c r="K71" s="5">
        <v>697532</v>
      </c>
      <c r="L71" s="5">
        <v>782350</v>
      </c>
      <c r="M71" s="5">
        <v>707065</v>
      </c>
      <c r="N71" s="5">
        <v>754071</v>
      </c>
      <c r="O71" s="5">
        <v>728267</v>
      </c>
      <c r="P71" s="5">
        <v>692635</v>
      </c>
      <c r="Q71" s="5">
        <v>727081</v>
      </c>
      <c r="R71" s="5">
        <v>711883</v>
      </c>
      <c r="S71" s="5">
        <v>705172</v>
      </c>
      <c r="T71" s="5">
        <v>715655</v>
      </c>
      <c r="U71" s="5">
        <v>666053</v>
      </c>
      <c r="V71" s="5">
        <v>678627</v>
      </c>
      <c r="W71" s="5">
        <v>661714</v>
      </c>
      <c r="X71" s="5">
        <v>636983</v>
      </c>
      <c r="Y71" s="5">
        <v>632527</v>
      </c>
      <c r="Z71" s="5">
        <v>698970</v>
      </c>
      <c r="AA71" s="5">
        <v>637320</v>
      </c>
      <c r="AB71" s="5">
        <v>618753</v>
      </c>
      <c r="AC71" s="5" t="s">
        <v>178</v>
      </c>
      <c r="AD71" s="5" t="s">
        <v>178</v>
      </c>
      <c r="AE71" s="5" t="s">
        <v>178</v>
      </c>
      <c r="AF71" s="5" t="s">
        <v>178</v>
      </c>
      <c r="AG71" s="5" t="s">
        <v>178</v>
      </c>
      <c r="AH71" s="5" t="s">
        <v>178</v>
      </c>
      <c r="AI71" s="5">
        <v>1944080</v>
      </c>
      <c r="AJ71" s="5">
        <v>2053098</v>
      </c>
      <c r="AK71" s="5">
        <v>1971080</v>
      </c>
      <c r="AL71" s="5">
        <v>2038552</v>
      </c>
      <c r="AM71" s="5">
        <v>2086994</v>
      </c>
      <c r="AN71" s="5">
        <v>2120716</v>
      </c>
      <c r="AO71" s="5">
        <v>2045738</v>
      </c>
      <c r="AP71" s="5">
        <v>2065220</v>
      </c>
      <c r="AQ71" s="5">
        <v>2136979</v>
      </c>
      <c r="AR71" s="5">
        <v>2240059</v>
      </c>
      <c r="AS71" s="5">
        <v>2165435</v>
      </c>
      <c r="AT71" s="5">
        <v>2256318</v>
      </c>
      <c r="AU71" s="5">
        <v>2185822</v>
      </c>
      <c r="AV71" s="5">
        <v>1998398</v>
      </c>
      <c r="AW71" s="5">
        <v>2096027</v>
      </c>
      <c r="AX71" s="5">
        <v>2034600</v>
      </c>
      <c r="AY71" s="5">
        <v>2028311</v>
      </c>
      <c r="AZ71" s="5">
        <v>1934662</v>
      </c>
      <c r="BA71" s="5">
        <v>1797676</v>
      </c>
      <c r="BB71" s="5">
        <v>1845693</v>
      </c>
      <c r="BC71" s="5">
        <v>1804152</v>
      </c>
      <c r="BD71" s="5">
        <v>1788088</v>
      </c>
      <c r="BE71" s="5">
        <v>1774069</v>
      </c>
      <c r="BF71" s="5">
        <v>1894154</v>
      </c>
      <c r="BG71" s="5">
        <v>1835697</v>
      </c>
      <c r="BH71" s="5">
        <v>1871889</v>
      </c>
      <c r="BI71" s="5" t="s">
        <v>178</v>
      </c>
      <c r="BJ71" s="5" t="s">
        <v>178</v>
      </c>
      <c r="BK71" s="5" t="s">
        <v>178</v>
      </c>
      <c r="BL71" s="5" t="s">
        <v>178</v>
      </c>
      <c r="BM71" s="5" t="s">
        <v>178</v>
      </c>
      <c r="BN71" s="5" t="s">
        <v>178</v>
      </c>
      <c r="BO71" s="5">
        <v>1944080</v>
      </c>
      <c r="BP71" s="5">
        <v>2053098</v>
      </c>
      <c r="BQ71" s="5">
        <v>1971080</v>
      </c>
      <c r="BR71" s="5">
        <v>2038552</v>
      </c>
      <c r="BS71" s="5">
        <v>2086994</v>
      </c>
      <c r="BT71" s="5">
        <v>2120716</v>
      </c>
      <c r="BU71" s="5">
        <v>2045738</v>
      </c>
      <c r="BV71" s="5">
        <v>2065220</v>
      </c>
      <c r="BW71" s="5">
        <v>2136979</v>
      </c>
      <c r="BX71" s="5">
        <v>2240059</v>
      </c>
      <c r="BY71" s="5">
        <v>2165435</v>
      </c>
      <c r="BZ71" s="5">
        <v>2256318</v>
      </c>
      <c r="CA71" s="5">
        <v>2185822</v>
      </c>
      <c r="CB71" s="5">
        <v>1998398</v>
      </c>
      <c r="CC71" s="5">
        <v>2096027</v>
      </c>
      <c r="CD71" s="5">
        <v>2034600</v>
      </c>
      <c r="CE71" s="5">
        <v>2028311</v>
      </c>
      <c r="CF71" s="5">
        <v>1934662</v>
      </c>
      <c r="CG71" s="5">
        <v>1797676</v>
      </c>
      <c r="CH71" s="5">
        <v>1845693</v>
      </c>
      <c r="CI71" s="5">
        <v>1804152</v>
      </c>
      <c r="CJ71" s="5">
        <v>1788088</v>
      </c>
      <c r="CK71" s="5">
        <v>1774069</v>
      </c>
      <c r="CL71" s="5">
        <v>1894154</v>
      </c>
      <c r="CM71" s="5">
        <v>1835697</v>
      </c>
      <c r="CN71" s="5">
        <v>1871889</v>
      </c>
      <c r="CO71" s="5" t="s">
        <v>178</v>
      </c>
      <c r="CP71" s="5" t="s">
        <v>178</v>
      </c>
      <c r="CQ71" s="5" t="s">
        <v>178</v>
      </c>
      <c r="CR71" s="5" t="s">
        <v>178</v>
      </c>
      <c r="CS71" s="5" t="s">
        <v>178</v>
      </c>
      <c r="CT71" s="5" t="s">
        <v>178</v>
      </c>
      <c r="CU71" s="6">
        <v>8.9837743212822208</v>
      </c>
      <c r="CV71" s="6">
        <v>9.0709371899378599</v>
      </c>
      <c r="CW71" s="6">
        <v>9.1778322657969493</v>
      </c>
      <c r="CX71" s="6">
        <v>8.4906226183527806</v>
      </c>
      <c r="CY71" s="6">
        <v>8.3182699137418403</v>
      </c>
      <c r="CZ71" s="6">
        <v>8.6070186352967699</v>
      </c>
      <c r="DA71" s="6">
        <v>8.5597268835962605</v>
      </c>
      <c r="DB71" s="6">
        <v>8.3670077633586892</v>
      </c>
      <c r="DC71" s="6">
        <v>8.1028540626093104</v>
      </c>
      <c r="DD71" s="6">
        <v>7.8219466990477402</v>
      </c>
      <c r="DE71" s="6">
        <v>7.6806234221747598</v>
      </c>
      <c r="DF71" s="6">
        <v>5.73831907075063</v>
      </c>
      <c r="DG71" s="6">
        <v>5.25617664949805</v>
      </c>
      <c r="DH71" s="6">
        <v>5.3127549142044499</v>
      </c>
      <c r="DI71" s="6">
        <v>5.1021825628781299</v>
      </c>
      <c r="DJ71" s="6">
        <v>4.85388750679535</v>
      </c>
      <c r="DK71" s="6">
        <v>4.8181152966935699</v>
      </c>
      <c r="DL71" s="6">
        <v>4.7814938762392396</v>
      </c>
      <c r="DM71" s="6">
        <v>4.8440516834971303</v>
      </c>
      <c r="DN71" s="6">
        <v>4.9311330082652098</v>
      </c>
      <c r="DO71" s="6" t="s">
        <v>178</v>
      </c>
      <c r="DP71" s="6" t="s">
        <v>178</v>
      </c>
      <c r="DQ71" s="6" t="s">
        <v>178</v>
      </c>
      <c r="DR71" s="6" t="s">
        <v>178</v>
      </c>
      <c r="DS71" s="6" t="s">
        <v>178</v>
      </c>
      <c r="DT71" s="6" t="s">
        <v>178</v>
      </c>
      <c r="DU71" s="6" t="s">
        <v>178</v>
      </c>
      <c r="DV71" s="6" t="s">
        <v>178</v>
      </c>
      <c r="DW71" s="6" t="s">
        <v>178</v>
      </c>
      <c r="DX71" s="6" t="s">
        <v>178</v>
      </c>
      <c r="DY71" s="6" t="s">
        <v>178</v>
      </c>
      <c r="DZ71" s="6" t="s">
        <v>178</v>
      </c>
      <c r="EA71" s="6">
        <v>7.90713751858849</v>
      </c>
      <c r="EB71" s="6">
        <v>7.8878358461213196</v>
      </c>
      <c r="EC71" s="6">
        <v>7.91976987235424</v>
      </c>
      <c r="ED71" s="6">
        <v>7.2971403231313197</v>
      </c>
      <c r="EE71" s="6">
        <v>7.0749604455019899</v>
      </c>
      <c r="EF71" s="6">
        <v>7.4760599721980601</v>
      </c>
      <c r="EG71" s="6">
        <v>7.3964994539867703</v>
      </c>
      <c r="EH71" s="6">
        <v>7.1204520583763404</v>
      </c>
      <c r="EI71" s="6">
        <v>6.9152293962645297</v>
      </c>
      <c r="EJ71" s="6">
        <v>6.7827231336317402</v>
      </c>
      <c r="EK71" s="6">
        <v>6.6326627213469802</v>
      </c>
      <c r="EL71" s="6">
        <v>5.0066524310846203</v>
      </c>
      <c r="EM71" s="6">
        <v>4.5098823234462797</v>
      </c>
      <c r="EN71" s="6">
        <v>4.6753449513059904</v>
      </c>
      <c r="EO71" s="6">
        <v>4.4389695361748602</v>
      </c>
      <c r="EP71" s="6">
        <v>4.2212228447852098</v>
      </c>
      <c r="EQ71" s="6">
        <v>4.1886081572303198</v>
      </c>
      <c r="ER71" s="6">
        <v>4.2384664608081399</v>
      </c>
      <c r="ES71" s="6">
        <v>4.31056062320393</v>
      </c>
      <c r="ET71" s="6">
        <v>4.3872409983675498</v>
      </c>
      <c r="EU71" s="6" t="s">
        <v>178</v>
      </c>
      <c r="EV71" s="6" t="s">
        <v>178</v>
      </c>
      <c r="EW71" s="6" t="s">
        <v>178</v>
      </c>
      <c r="EX71" s="6" t="s">
        <v>178</v>
      </c>
      <c r="EY71" s="6" t="s">
        <v>178</v>
      </c>
      <c r="EZ71" s="6" t="s">
        <v>178</v>
      </c>
      <c r="FA71" s="6" t="s">
        <v>178</v>
      </c>
      <c r="FB71" s="6" t="s">
        <v>178</v>
      </c>
      <c r="FC71" s="6" t="s">
        <v>178</v>
      </c>
      <c r="FD71" s="6" t="s">
        <v>178</v>
      </c>
      <c r="FE71" s="6" t="s">
        <v>178</v>
      </c>
      <c r="FF71" s="6" t="s">
        <v>178</v>
      </c>
      <c r="FG71" s="6" t="s">
        <v>178</v>
      </c>
      <c r="FH71" s="6">
        <v>9.0709371899378688</v>
      </c>
      <c r="FI71" s="6">
        <v>9.1778322657969511</v>
      </c>
      <c r="FJ71" s="6">
        <v>8.4906226183527806</v>
      </c>
      <c r="FK71" s="6">
        <v>8.3182699137418421</v>
      </c>
      <c r="FL71" s="6">
        <v>8.6070186352967788</v>
      </c>
      <c r="FM71" s="6">
        <v>8.5597268835962641</v>
      </c>
      <c r="FN71" s="6">
        <v>8.3670077633586981</v>
      </c>
      <c r="FO71" s="6">
        <v>8.102854062609314</v>
      </c>
      <c r="FP71" s="6">
        <v>7.8219466990477411</v>
      </c>
      <c r="FQ71" s="6">
        <v>7.6806234221747651</v>
      </c>
      <c r="FR71" s="6">
        <v>5.7383190707506317</v>
      </c>
      <c r="FS71" s="6">
        <v>5.2561766494980553</v>
      </c>
      <c r="FT71" s="6">
        <v>5.3127549142044508</v>
      </c>
      <c r="FU71" s="6">
        <v>5.1021825628781388</v>
      </c>
      <c r="FV71" s="6">
        <v>4.853887506795358</v>
      </c>
      <c r="FW71" s="6">
        <v>4.8181152966935725</v>
      </c>
      <c r="FX71" s="6">
        <v>4.7814938762392494</v>
      </c>
      <c r="FY71" s="6">
        <v>4.8440516834971339</v>
      </c>
      <c r="FZ71" s="6">
        <v>4.9311330082652178</v>
      </c>
      <c r="GA71" s="6" t="s">
        <v>178</v>
      </c>
      <c r="GB71" s="6" t="s">
        <v>178</v>
      </c>
      <c r="GC71" s="6" t="s">
        <v>178</v>
      </c>
      <c r="GD71" s="6" t="s">
        <v>178</v>
      </c>
      <c r="GE71" s="6" t="s">
        <v>178</v>
      </c>
      <c r="GF71" s="6" t="s">
        <v>178</v>
      </c>
      <c r="GG71" s="6" t="s">
        <v>178</v>
      </c>
      <c r="GH71" s="6" t="s">
        <v>178</v>
      </c>
      <c r="GI71" s="6" t="s">
        <v>178</v>
      </c>
      <c r="GJ71" s="6" t="s">
        <v>178</v>
      </c>
      <c r="GK71" s="6" t="s">
        <v>178</v>
      </c>
      <c r="GL71" s="6" t="s">
        <v>178</v>
      </c>
      <c r="GM71" s="6">
        <v>7.9071375185884936</v>
      </c>
      <c r="GN71" s="6">
        <v>7.8878358461213249</v>
      </c>
      <c r="GO71" s="6">
        <v>7.9197698723542427</v>
      </c>
      <c r="GP71" s="6">
        <v>7.2971403231313205</v>
      </c>
      <c r="GQ71" s="6">
        <v>7.0749604455019997</v>
      </c>
      <c r="GR71" s="6">
        <v>7.4760599721980689</v>
      </c>
      <c r="GS71" s="6">
        <v>7.3964994539867766</v>
      </c>
      <c r="GT71" s="6">
        <v>7.1204520583763475</v>
      </c>
      <c r="GU71" s="6">
        <v>6.9152293962645395</v>
      </c>
      <c r="GV71" s="6">
        <v>6.7827231336317482</v>
      </c>
      <c r="GW71" s="6">
        <v>6.6326627213469811</v>
      </c>
      <c r="GX71" s="6">
        <v>5.0066524310846257</v>
      </c>
      <c r="GY71" s="6">
        <v>4.5098823234462824</v>
      </c>
      <c r="GZ71" s="6">
        <v>4.6753449513059957</v>
      </c>
      <c r="HA71" s="6">
        <v>4.4389695361748682</v>
      </c>
      <c r="HB71" s="6">
        <v>4.221222844785216</v>
      </c>
      <c r="HC71" s="6">
        <v>4.188608157230326</v>
      </c>
      <c r="HD71" s="6">
        <v>4.2384664608081408</v>
      </c>
      <c r="HE71" s="6">
        <v>4.3105606232039335</v>
      </c>
      <c r="HF71" s="6">
        <v>4.3872409983675507</v>
      </c>
      <c r="HG71" s="6" t="s">
        <v>178</v>
      </c>
      <c r="HH71" s="6" t="s">
        <v>178</v>
      </c>
      <c r="HI71" s="6" t="s">
        <v>178</v>
      </c>
      <c r="HJ71" s="6" t="s">
        <v>178</v>
      </c>
      <c r="HK71" s="6" t="s">
        <v>178</v>
      </c>
      <c r="HL71" s="6" t="s">
        <v>178</v>
      </c>
      <c r="HM71" s="6" t="s">
        <v>178</v>
      </c>
      <c r="HN71" s="6" t="s">
        <v>178</v>
      </c>
      <c r="HO71" s="6" t="s">
        <v>178</v>
      </c>
      <c r="HP71" s="6" t="s">
        <v>178</v>
      </c>
      <c r="HQ71" s="6" t="s">
        <v>178</v>
      </c>
      <c r="HR71" s="6" t="s">
        <v>178</v>
      </c>
      <c r="HS71" s="5">
        <v>42105</v>
      </c>
      <c r="HT71" s="5">
        <v>41895</v>
      </c>
      <c r="HU71" s="5">
        <v>41710</v>
      </c>
      <c r="HV71" s="5">
        <v>41382</v>
      </c>
      <c r="HW71" s="5">
        <v>41241</v>
      </c>
      <c r="HX71" s="5">
        <v>41224</v>
      </c>
      <c r="HY71" s="5">
        <v>41247</v>
      </c>
      <c r="HZ71" s="5">
        <v>41179</v>
      </c>
      <c r="IA71" s="5">
        <v>41333</v>
      </c>
      <c r="IB71" s="5">
        <v>41225</v>
      </c>
      <c r="IC71" s="5">
        <v>41075</v>
      </c>
      <c r="ID71" s="5">
        <v>40986</v>
      </c>
      <c r="IE71" s="5">
        <v>41634</v>
      </c>
      <c r="IF71" s="5">
        <v>40382</v>
      </c>
      <c r="IG71" s="5">
        <v>40195</v>
      </c>
      <c r="IH71" s="5">
        <v>40228</v>
      </c>
      <c r="II71" s="5">
        <v>39979</v>
      </c>
      <c r="IJ71" s="5">
        <v>39898</v>
      </c>
      <c r="IK71" s="5">
        <v>39727</v>
      </c>
      <c r="IL71" s="5">
        <v>39503</v>
      </c>
      <c r="IM71" s="5">
        <v>39108</v>
      </c>
      <c r="IN71" s="5">
        <v>38693</v>
      </c>
      <c r="IO71" s="5">
        <v>38247</v>
      </c>
      <c r="IP71" s="5">
        <v>37508</v>
      </c>
      <c r="IQ71" s="5">
        <v>36784</v>
      </c>
      <c r="IR71" s="5">
        <v>36225</v>
      </c>
      <c r="IS71" s="5" t="s">
        <v>178</v>
      </c>
      <c r="IT71" s="5" t="s">
        <v>178</v>
      </c>
      <c r="IU71" s="5" t="s">
        <v>178</v>
      </c>
      <c r="IV71" s="5" t="s">
        <v>178</v>
      </c>
      <c r="IW71" s="5" t="s">
        <v>178</v>
      </c>
      <c r="IX71" s="5" t="s">
        <v>178</v>
      </c>
      <c r="IY71" s="5">
        <v>48290</v>
      </c>
      <c r="IZ71" s="5">
        <v>48032</v>
      </c>
      <c r="JA71" s="5">
        <v>47840</v>
      </c>
      <c r="JB71" s="5">
        <v>47489</v>
      </c>
      <c r="JC71" s="5">
        <v>47309</v>
      </c>
      <c r="JD71" s="5">
        <v>47253</v>
      </c>
      <c r="JE71" s="5">
        <v>47265</v>
      </c>
      <c r="JF71" s="5">
        <v>47183</v>
      </c>
      <c r="JG71" s="5">
        <v>47436</v>
      </c>
      <c r="JH71" s="5">
        <v>47183</v>
      </c>
      <c r="JI71" s="5">
        <v>47027</v>
      </c>
      <c r="JJ71" s="5">
        <v>46961</v>
      </c>
      <c r="JK71" s="5">
        <v>47624</v>
      </c>
      <c r="JL71" s="5">
        <v>46208</v>
      </c>
      <c r="JM71" s="5">
        <v>45960</v>
      </c>
      <c r="JN71" s="5">
        <v>45841</v>
      </c>
      <c r="JO71" s="5">
        <v>45592</v>
      </c>
      <c r="JP71" s="5">
        <v>45450</v>
      </c>
      <c r="JQ71" s="5">
        <v>45163</v>
      </c>
      <c r="JR71" s="5">
        <v>44729</v>
      </c>
      <c r="JS71" s="5">
        <v>44208</v>
      </c>
      <c r="JT71" s="5">
        <v>43633</v>
      </c>
      <c r="JU71" s="5">
        <v>43039</v>
      </c>
      <c r="JV71" s="5">
        <v>42230</v>
      </c>
      <c r="JW71" s="5">
        <v>41393</v>
      </c>
      <c r="JX71" s="5">
        <v>40704</v>
      </c>
      <c r="JY71" s="5" t="s">
        <v>178</v>
      </c>
      <c r="JZ71" s="5" t="s">
        <v>178</v>
      </c>
      <c r="KA71" s="5" t="s">
        <v>178</v>
      </c>
      <c r="KB71" s="5" t="s">
        <v>178</v>
      </c>
      <c r="KC71" s="5" t="s">
        <v>178</v>
      </c>
      <c r="KD71" s="5" t="s">
        <v>178</v>
      </c>
    </row>
    <row r="72" spans="1:290" x14ac:dyDescent="0.3">
      <c r="A72" s="1" t="s">
        <v>66</v>
      </c>
      <c r="B72" s="2">
        <v>4060294</v>
      </c>
      <c r="C72" s="5">
        <v>285790</v>
      </c>
      <c r="D72" s="5">
        <v>295435</v>
      </c>
      <c r="E72" s="5">
        <v>280867</v>
      </c>
      <c r="F72" s="5">
        <v>284214</v>
      </c>
      <c r="G72" s="5">
        <v>293530</v>
      </c>
      <c r="H72" s="5">
        <v>291149</v>
      </c>
      <c r="I72" s="5">
        <v>297907</v>
      </c>
      <c r="J72" s="5">
        <v>292070</v>
      </c>
      <c r="K72" s="5">
        <v>293603</v>
      </c>
      <c r="L72" s="5">
        <v>293338</v>
      </c>
      <c r="M72" s="5">
        <v>284095</v>
      </c>
      <c r="N72" s="5">
        <v>284404</v>
      </c>
      <c r="O72" s="5">
        <v>293280</v>
      </c>
      <c r="P72" s="5">
        <v>298084</v>
      </c>
      <c r="Q72" s="5">
        <v>300490</v>
      </c>
      <c r="R72" s="5">
        <v>286347</v>
      </c>
      <c r="S72" s="5">
        <v>283133</v>
      </c>
      <c r="T72" s="5">
        <v>267525</v>
      </c>
      <c r="U72" s="5">
        <v>263141</v>
      </c>
      <c r="V72" s="5">
        <v>254666</v>
      </c>
      <c r="W72" s="5">
        <v>249554</v>
      </c>
      <c r="X72" s="5">
        <v>235923</v>
      </c>
      <c r="Y72" s="5">
        <v>233664</v>
      </c>
      <c r="Z72" s="5">
        <v>238510</v>
      </c>
      <c r="AA72" s="5">
        <v>233807</v>
      </c>
      <c r="AB72" s="5">
        <v>236971</v>
      </c>
      <c r="AC72" s="5" t="s">
        <v>178</v>
      </c>
      <c r="AD72" s="5" t="s">
        <v>178</v>
      </c>
      <c r="AE72" s="5" t="s">
        <v>178</v>
      </c>
      <c r="AF72" s="5" t="s">
        <v>178</v>
      </c>
      <c r="AG72" s="5" t="s">
        <v>178</v>
      </c>
      <c r="AH72" s="5" t="s">
        <v>178</v>
      </c>
      <c r="AI72" s="5">
        <v>898285</v>
      </c>
      <c r="AJ72" s="5">
        <v>917100</v>
      </c>
      <c r="AK72" s="5">
        <v>893577</v>
      </c>
      <c r="AL72" s="5">
        <v>909124</v>
      </c>
      <c r="AM72" s="5">
        <v>931776</v>
      </c>
      <c r="AN72" s="5">
        <v>910825</v>
      </c>
      <c r="AO72" s="5">
        <v>552273</v>
      </c>
      <c r="AP72" s="5">
        <v>564671</v>
      </c>
      <c r="AQ72" s="5">
        <v>600763</v>
      </c>
      <c r="AR72" s="5">
        <v>604429</v>
      </c>
      <c r="AS72" s="5">
        <v>599938</v>
      </c>
      <c r="AT72" s="5">
        <v>639471</v>
      </c>
      <c r="AU72" s="5">
        <v>659619</v>
      </c>
      <c r="AV72" s="5">
        <v>749209</v>
      </c>
      <c r="AW72" s="5">
        <v>804074</v>
      </c>
      <c r="AX72" s="5">
        <v>859152</v>
      </c>
      <c r="AY72" s="5">
        <v>833590</v>
      </c>
      <c r="AZ72" s="5">
        <v>808401</v>
      </c>
      <c r="BA72" s="5">
        <v>792410</v>
      </c>
      <c r="BB72" s="5">
        <v>760175</v>
      </c>
      <c r="BC72" s="5">
        <v>754128</v>
      </c>
      <c r="BD72" s="5">
        <v>718452</v>
      </c>
      <c r="BE72" s="5">
        <v>693879</v>
      </c>
      <c r="BF72" s="5">
        <v>699569</v>
      </c>
      <c r="BG72" s="5">
        <v>683024</v>
      </c>
      <c r="BH72" s="5">
        <v>680247</v>
      </c>
      <c r="BI72" s="5" t="s">
        <v>178</v>
      </c>
      <c r="BJ72" s="5" t="s">
        <v>178</v>
      </c>
      <c r="BK72" s="5" t="s">
        <v>178</v>
      </c>
      <c r="BL72" s="5" t="s">
        <v>178</v>
      </c>
      <c r="BM72" s="5" t="s">
        <v>178</v>
      </c>
      <c r="BN72" s="5" t="s">
        <v>178</v>
      </c>
      <c r="BO72" s="5">
        <v>899229</v>
      </c>
      <c r="BP72" s="5">
        <v>918117</v>
      </c>
      <c r="BQ72" s="5">
        <v>894600</v>
      </c>
      <c r="BR72" s="5">
        <v>910242</v>
      </c>
      <c r="BS72" s="5">
        <v>933262</v>
      </c>
      <c r="BT72" s="5">
        <v>910825</v>
      </c>
      <c r="BU72" s="5">
        <v>552273</v>
      </c>
      <c r="BV72" s="5">
        <v>564671</v>
      </c>
      <c r="BW72" s="5">
        <v>600763</v>
      </c>
      <c r="BX72" s="5">
        <v>604429</v>
      </c>
      <c r="BY72" s="5">
        <v>599938</v>
      </c>
      <c r="BZ72" s="5">
        <v>639471</v>
      </c>
      <c r="CA72" s="5">
        <v>659619</v>
      </c>
      <c r="CB72" s="5">
        <v>749209</v>
      </c>
      <c r="CC72" s="5">
        <v>804074</v>
      </c>
      <c r="CD72" s="5">
        <v>859152</v>
      </c>
      <c r="CE72" s="5">
        <v>833590</v>
      </c>
      <c r="CF72" s="5">
        <v>808401</v>
      </c>
      <c r="CG72" s="5">
        <v>792410</v>
      </c>
      <c r="CH72" s="5">
        <v>760175</v>
      </c>
      <c r="CI72" s="5">
        <v>754128</v>
      </c>
      <c r="CJ72" s="5">
        <v>718452</v>
      </c>
      <c r="CK72" s="5">
        <v>693879</v>
      </c>
      <c r="CL72" s="5">
        <v>699569</v>
      </c>
      <c r="CM72" s="5">
        <v>683024</v>
      </c>
      <c r="CN72" s="5">
        <v>680247</v>
      </c>
      <c r="CO72" s="5" t="s">
        <v>178</v>
      </c>
      <c r="CP72" s="5" t="s">
        <v>178</v>
      </c>
      <c r="CQ72" s="5" t="s">
        <v>178</v>
      </c>
      <c r="CR72" s="5" t="s">
        <v>178</v>
      </c>
      <c r="CS72" s="5" t="s">
        <v>178</v>
      </c>
      <c r="CT72" s="5" t="s">
        <v>178</v>
      </c>
      <c r="CU72" s="6">
        <v>17.947571724952141</v>
      </c>
      <c r="CV72" s="6">
        <v>18.259607102692652</v>
      </c>
      <c r="CW72" s="6">
        <v>16.422039065146208</v>
      </c>
      <c r="CX72" s="6">
        <v>16.592714434726791</v>
      </c>
      <c r="CY72" s="6">
        <v>19.54958014324524</v>
      </c>
      <c r="CZ72" s="6">
        <v>17.008001524099821</v>
      </c>
      <c r="DA72" s="6">
        <v>13.911052778216019</v>
      </c>
      <c r="DB72" s="6">
        <v>12.740096552196389</v>
      </c>
      <c r="DC72" s="6">
        <v>13.0090632588904</v>
      </c>
      <c r="DD72" s="6">
        <v>12.31005031712899</v>
      </c>
      <c r="DE72" s="6">
        <v>14.0027103609708</v>
      </c>
      <c r="DF72" s="6">
        <v>15.973404030885639</v>
      </c>
      <c r="DG72" s="6">
        <v>14.620499181669389</v>
      </c>
      <c r="DH72" s="6">
        <v>12.53040260598558</v>
      </c>
      <c r="DI72" s="6">
        <v>10.7689594121484</v>
      </c>
      <c r="DJ72" s="6">
        <v>10.622516186258959</v>
      </c>
      <c r="DK72" s="6">
        <v>10.7529464118584</v>
      </c>
      <c r="DL72" s="6">
        <v>10.43375223342777</v>
      </c>
      <c r="DM72" s="6">
        <v>11.84084517747206</v>
      </c>
      <c r="DN72" s="6">
        <v>4.5023678072455597</v>
      </c>
      <c r="DO72" s="6" t="s">
        <v>178</v>
      </c>
      <c r="DP72" s="6" t="s">
        <v>178</v>
      </c>
      <c r="DQ72" s="6" t="s">
        <v>178</v>
      </c>
      <c r="DR72" s="6" t="s">
        <v>178</v>
      </c>
      <c r="DS72" s="6" t="s">
        <v>178</v>
      </c>
      <c r="DT72" s="6" t="s">
        <v>178</v>
      </c>
      <c r="DU72" s="6" t="s">
        <v>178</v>
      </c>
      <c r="DV72" s="6" t="s">
        <v>178</v>
      </c>
      <c r="DW72" s="6" t="s">
        <v>178</v>
      </c>
      <c r="DX72" s="6" t="s">
        <v>178</v>
      </c>
      <c r="DY72" s="6" t="s">
        <v>178</v>
      </c>
      <c r="DZ72" s="6" t="s">
        <v>178</v>
      </c>
      <c r="EA72" s="6">
        <v>16.80316670914355</v>
      </c>
      <c r="EB72" s="6">
        <v>16.99609856858288</v>
      </c>
      <c r="EC72" s="6">
        <v>15.23428883169866</v>
      </c>
      <c r="ED72" s="6">
        <v>15.24446889272858</v>
      </c>
      <c r="EE72" s="6">
        <v>18.347102411531559</v>
      </c>
      <c r="EF72" s="6">
        <v>15.779889782208009</v>
      </c>
      <c r="EG72" s="6">
        <v>13.059664332676039</v>
      </c>
      <c r="EH72" s="6">
        <v>11.75020498662052</v>
      </c>
      <c r="EI72" s="6">
        <v>12.173186431254919</v>
      </c>
      <c r="EJ72" s="6">
        <v>11.486677229803711</v>
      </c>
      <c r="EK72" s="6">
        <v>12.86232910734109</v>
      </c>
      <c r="EL72" s="6">
        <v>15.24009689258777</v>
      </c>
      <c r="EM72" s="6">
        <v>13.63256667864327</v>
      </c>
      <c r="EN72" s="6">
        <v>11.356140559284681</v>
      </c>
      <c r="EO72" s="6">
        <v>9.6444579314187298</v>
      </c>
      <c r="EP72" s="6">
        <v>9.5920238368095294</v>
      </c>
      <c r="EQ72" s="6">
        <v>9.7113828660795907</v>
      </c>
      <c r="ER72" s="6">
        <v>9.1904154641251008</v>
      </c>
      <c r="ES72" s="6">
        <v>10.39787383330893</v>
      </c>
      <c r="ET72" s="6">
        <v>4.4938336567237798</v>
      </c>
      <c r="EU72" s="6" t="s">
        <v>178</v>
      </c>
      <c r="EV72" s="6" t="s">
        <v>178</v>
      </c>
      <c r="EW72" s="6" t="s">
        <v>178</v>
      </c>
      <c r="EX72" s="6" t="s">
        <v>178</v>
      </c>
      <c r="EY72" s="6" t="s">
        <v>178</v>
      </c>
      <c r="EZ72" s="6" t="s">
        <v>178</v>
      </c>
      <c r="FA72" s="6" t="s">
        <v>178</v>
      </c>
      <c r="FB72" s="6" t="s">
        <v>178</v>
      </c>
      <c r="FC72" s="6" t="s">
        <v>178</v>
      </c>
      <c r="FD72" s="6" t="s">
        <v>178</v>
      </c>
      <c r="FE72" s="6" t="s">
        <v>178</v>
      </c>
      <c r="FF72" s="6" t="s">
        <v>178</v>
      </c>
      <c r="FG72" s="6" t="s">
        <v>178</v>
      </c>
      <c r="FH72" s="6">
        <v>17.408709599916076</v>
      </c>
      <c r="FI72" s="6">
        <v>15.511795602243389</v>
      </c>
      <c r="FJ72" s="6">
        <v>15.56549179087938</v>
      </c>
      <c r="FK72" s="6">
        <v>18.299043706073334</v>
      </c>
      <c r="FL72" s="6">
        <v>16.451188648858398</v>
      </c>
      <c r="FM72" s="6">
        <v>13.834915997078159</v>
      </c>
      <c r="FN72" s="6">
        <v>12.727210605439387</v>
      </c>
      <c r="FO72" s="6">
        <v>12.99891171269215</v>
      </c>
      <c r="FP72" s="6">
        <v>12.296844442804478</v>
      </c>
      <c r="FQ72" s="6">
        <v>13.993741649673019</v>
      </c>
      <c r="FR72" s="6">
        <v>15.963048174362035</v>
      </c>
      <c r="FS72" s="6">
        <v>14.61174771435968</v>
      </c>
      <c r="FT72" s="6">
        <v>12.529811720744261</v>
      </c>
      <c r="FU72" s="6">
        <v>10.7689594121484</v>
      </c>
      <c r="FV72" s="6">
        <v>10.622516186258967</v>
      </c>
      <c r="FW72" s="6">
        <v>10.752946411858403</v>
      </c>
      <c r="FX72" s="6">
        <v>10.433752233427779</v>
      </c>
      <c r="FY72" s="6">
        <v>11.840845177472069</v>
      </c>
      <c r="FZ72" s="6">
        <v>4.5023678072455686</v>
      </c>
      <c r="GA72" s="6" t="s">
        <v>178</v>
      </c>
      <c r="GB72" s="6" t="s">
        <v>178</v>
      </c>
      <c r="GC72" s="6" t="s">
        <v>178</v>
      </c>
      <c r="GD72" s="6" t="s">
        <v>178</v>
      </c>
      <c r="GE72" s="6" t="s">
        <v>178</v>
      </c>
      <c r="GF72" s="6" t="s">
        <v>178</v>
      </c>
      <c r="GG72" s="6" t="s">
        <v>178</v>
      </c>
      <c r="GH72" s="6" t="s">
        <v>178</v>
      </c>
      <c r="GI72" s="6" t="s">
        <v>178</v>
      </c>
      <c r="GJ72" s="6" t="s">
        <v>178</v>
      </c>
      <c r="GK72" s="6" t="s">
        <v>178</v>
      </c>
      <c r="GL72" s="6" t="s">
        <v>178</v>
      </c>
      <c r="GM72" s="6">
        <v>16.80316670914355</v>
      </c>
      <c r="GN72" s="6">
        <v>11.014969245005716</v>
      </c>
      <c r="GO72" s="6">
        <v>9.5438515517874905</v>
      </c>
      <c r="GP72" s="6">
        <v>9.6658129375728485</v>
      </c>
      <c r="GQ72" s="6">
        <v>12.224839687692844</v>
      </c>
      <c r="GR72" s="6">
        <v>11.168567673766761</v>
      </c>
      <c r="GS72" s="6">
        <v>9.2717247766211042</v>
      </c>
      <c r="GT72" s="6">
        <v>8.5273427042968049</v>
      </c>
      <c r="GU72" s="6">
        <v>9.0924144691740185</v>
      </c>
      <c r="GV72" s="6">
        <v>8.7669744461586685</v>
      </c>
      <c r="GW72" s="6">
        <v>9.7649945530824258</v>
      </c>
      <c r="GX72" s="6">
        <v>11.694700005961748</v>
      </c>
      <c r="GY72" s="6">
        <v>10.606653445833041</v>
      </c>
      <c r="GZ72" s="6">
        <v>9.8778368517830835</v>
      </c>
      <c r="HA72" s="6">
        <v>8.8514593774166244</v>
      </c>
      <c r="HB72" s="6">
        <v>8.6663361081624668</v>
      </c>
      <c r="HC72" s="6">
        <v>8.7058645703749651</v>
      </c>
      <c r="HD72" s="6">
        <v>8.686530570842935</v>
      </c>
      <c r="HE72" s="6">
        <v>10.394500331115387</v>
      </c>
      <c r="HF72" s="6">
        <v>4.4938336567237807</v>
      </c>
      <c r="HG72" s="6" t="s">
        <v>178</v>
      </c>
      <c r="HH72" s="6" t="s">
        <v>178</v>
      </c>
      <c r="HI72" s="6" t="s">
        <v>178</v>
      </c>
      <c r="HJ72" s="6" t="s">
        <v>178</v>
      </c>
      <c r="HK72" s="6" t="s">
        <v>178</v>
      </c>
      <c r="HL72" s="6" t="s">
        <v>178</v>
      </c>
      <c r="HM72" s="6" t="s">
        <v>178</v>
      </c>
      <c r="HN72" s="6" t="s">
        <v>178</v>
      </c>
      <c r="HO72" s="6" t="s">
        <v>178</v>
      </c>
      <c r="HP72" s="6" t="s">
        <v>178</v>
      </c>
      <c r="HQ72" s="6" t="s">
        <v>178</v>
      </c>
      <c r="HR72" s="6" t="s">
        <v>178</v>
      </c>
      <c r="HS72" s="5">
        <v>37092</v>
      </c>
      <c r="HT72" s="5">
        <v>36690</v>
      </c>
      <c r="HU72" s="5">
        <v>36468</v>
      </c>
      <c r="HV72" s="5">
        <v>36333</v>
      </c>
      <c r="HW72" s="5">
        <v>36410</v>
      </c>
      <c r="HX72" s="5">
        <v>36031</v>
      </c>
      <c r="HY72" s="5">
        <v>36051</v>
      </c>
      <c r="HZ72" s="5">
        <v>35694</v>
      </c>
      <c r="IA72" s="5">
        <v>35622</v>
      </c>
      <c r="IB72" s="5">
        <v>35294</v>
      </c>
      <c r="IC72" s="5">
        <v>35181</v>
      </c>
      <c r="ID72" s="5">
        <v>35019</v>
      </c>
      <c r="IE72" s="5">
        <v>34589</v>
      </c>
      <c r="IF72" s="5">
        <v>34460</v>
      </c>
      <c r="IG72" s="5">
        <v>34107</v>
      </c>
      <c r="IH72" s="5">
        <v>33856</v>
      </c>
      <c r="II72" s="5">
        <v>32834</v>
      </c>
      <c r="IJ72" s="5">
        <v>32625</v>
      </c>
      <c r="IK72" s="5">
        <v>32218</v>
      </c>
      <c r="IL72" s="5">
        <v>31860</v>
      </c>
      <c r="IM72" s="5">
        <v>31350</v>
      </c>
      <c r="IN72" s="5">
        <v>30894</v>
      </c>
      <c r="IO72" s="5">
        <v>30480</v>
      </c>
      <c r="IP72" s="5">
        <v>30457</v>
      </c>
      <c r="IQ72" s="5">
        <v>30296</v>
      </c>
      <c r="IR72" s="5">
        <v>29960</v>
      </c>
      <c r="IS72" s="5" t="s">
        <v>178</v>
      </c>
      <c r="IT72" s="5" t="s">
        <v>178</v>
      </c>
      <c r="IU72" s="5" t="s">
        <v>178</v>
      </c>
      <c r="IV72" s="5" t="s">
        <v>178</v>
      </c>
      <c r="IW72" s="5" t="s">
        <v>178</v>
      </c>
      <c r="IX72" s="5" t="s">
        <v>178</v>
      </c>
      <c r="IY72" s="5">
        <v>44586</v>
      </c>
      <c r="IZ72" s="5">
        <v>44145</v>
      </c>
      <c r="JA72" s="5">
        <v>43911</v>
      </c>
      <c r="JB72" s="5">
        <v>43692</v>
      </c>
      <c r="JC72" s="5">
        <v>43705</v>
      </c>
      <c r="JD72" s="5">
        <v>43189</v>
      </c>
      <c r="JE72" s="5">
        <v>41957</v>
      </c>
      <c r="JF72" s="5">
        <v>41272</v>
      </c>
      <c r="JG72" s="5">
        <v>41584</v>
      </c>
      <c r="JH72" s="5">
        <v>41293</v>
      </c>
      <c r="JI72" s="5">
        <v>41231</v>
      </c>
      <c r="JJ72" s="5">
        <v>41158</v>
      </c>
      <c r="JK72" s="5">
        <v>40661</v>
      </c>
      <c r="JL72" s="5">
        <v>40806</v>
      </c>
      <c r="JM72" s="5">
        <v>40388</v>
      </c>
      <c r="JN72" s="5">
        <v>40147</v>
      </c>
      <c r="JO72" s="5">
        <v>39074</v>
      </c>
      <c r="JP72" s="5">
        <v>38672</v>
      </c>
      <c r="JQ72" s="5">
        <v>38118</v>
      </c>
      <c r="JR72" s="5">
        <v>37650</v>
      </c>
      <c r="JS72" s="5">
        <v>37031</v>
      </c>
      <c r="JT72" s="5">
        <v>36501</v>
      </c>
      <c r="JU72" s="5">
        <v>35910</v>
      </c>
      <c r="JV72" s="5">
        <v>35824</v>
      </c>
      <c r="JW72" s="5">
        <v>35644</v>
      </c>
      <c r="JX72" s="5">
        <v>35255</v>
      </c>
      <c r="JY72" s="5" t="s">
        <v>178</v>
      </c>
      <c r="JZ72" s="5" t="s">
        <v>178</v>
      </c>
      <c r="KA72" s="5" t="s">
        <v>178</v>
      </c>
      <c r="KB72" s="5" t="s">
        <v>178</v>
      </c>
      <c r="KC72" s="5" t="s">
        <v>178</v>
      </c>
      <c r="KD72" s="5" t="s">
        <v>178</v>
      </c>
    </row>
    <row r="73" spans="1:290" x14ac:dyDescent="0.3">
      <c r="A73" s="1" t="s">
        <v>67</v>
      </c>
      <c r="B73" s="2">
        <v>4061118</v>
      </c>
      <c r="C73" s="5" t="s">
        <v>178</v>
      </c>
      <c r="D73" s="5">
        <v>68257</v>
      </c>
      <c r="E73" s="5">
        <v>61916</v>
      </c>
      <c r="F73" s="5">
        <v>66273</v>
      </c>
      <c r="G73" s="5">
        <v>67557</v>
      </c>
      <c r="H73" s="5">
        <v>69543</v>
      </c>
      <c r="I73" s="5">
        <v>66374</v>
      </c>
      <c r="J73" s="5">
        <v>64605</v>
      </c>
      <c r="K73" s="5">
        <v>72661</v>
      </c>
      <c r="L73" s="5">
        <v>77258</v>
      </c>
      <c r="M73" s="5">
        <v>69751</v>
      </c>
      <c r="N73" s="5">
        <v>70997</v>
      </c>
      <c r="O73" s="5">
        <v>71498</v>
      </c>
      <c r="P73" s="5">
        <v>70495</v>
      </c>
      <c r="Q73" s="5">
        <v>70985</v>
      </c>
      <c r="R73" s="5">
        <v>69271</v>
      </c>
      <c r="S73" s="5">
        <v>66567</v>
      </c>
      <c r="T73" s="5">
        <v>69120</v>
      </c>
      <c r="U73" s="5">
        <v>66251</v>
      </c>
      <c r="V73" s="5">
        <v>67312</v>
      </c>
      <c r="W73" s="5">
        <v>64865</v>
      </c>
      <c r="X73" s="5">
        <v>65180</v>
      </c>
      <c r="Y73" s="5">
        <v>59795</v>
      </c>
      <c r="Z73" s="5">
        <v>62993</v>
      </c>
      <c r="AA73" s="5">
        <v>58611</v>
      </c>
      <c r="AB73" s="5">
        <v>55841</v>
      </c>
      <c r="AC73" s="5" t="s">
        <v>178</v>
      </c>
      <c r="AD73" s="5" t="s">
        <v>178</v>
      </c>
      <c r="AE73" s="5" t="s">
        <v>178</v>
      </c>
      <c r="AF73" s="5" t="s">
        <v>178</v>
      </c>
      <c r="AG73" s="5" t="s">
        <v>178</v>
      </c>
      <c r="AH73" s="5" t="s">
        <v>178</v>
      </c>
      <c r="AI73" s="5" t="s">
        <v>178</v>
      </c>
      <c r="AJ73" s="5">
        <v>202330</v>
      </c>
      <c r="AK73" s="5">
        <v>193491</v>
      </c>
      <c r="AL73" s="5">
        <v>195560</v>
      </c>
      <c r="AM73" s="5">
        <v>200872</v>
      </c>
      <c r="AN73" s="5">
        <v>197964</v>
      </c>
      <c r="AO73" s="5">
        <v>189114</v>
      </c>
      <c r="AP73" s="5">
        <v>183222</v>
      </c>
      <c r="AQ73" s="5">
        <v>183692</v>
      </c>
      <c r="AR73" s="5">
        <v>179393</v>
      </c>
      <c r="AS73" s="5">
        <v>156999</v>
      </c>
      <c r="AT73" s="5">
        <v>200362</v>
      </c>
      <c r="AU73" s="5">
        <v>217137</v>
      </c>
      <c r="AV73" s="5">
        <v>213985</v>
      </c>
      <c r="AW73" s="5">
        <v>214298</v>
      </c>
      <c r="AX73" s="5">
        <v>211143</v>
      </c>
      <c r="AY73" s="5">
        <v>199454</v>
      </c>
      <c r="AZ73" s="5">
        <v>206101</v>
      </c>
      <c r="BA73" s="5">
        <v>192570</v>
      </c>
      <c r="BB73" s="5">
        <v>221190</v>
      </c>
      <c r="BC73" s="5">
        <v>224327</v>
      </c>
      <c r="BD73" s="5">
        <v>222641</v>
      </c>
      <c r="BE73" s="5">
        <v>220406</v>
      </c>
      <c r="BF73" s="5">
        <v>222342</v>
      </c>
      <c r="BG73" s="5">
        <v>211339</v>
      </c>
      <c r="BH73" s="5">
        <v>219841</v>
      </c>
      <c r="BI73" s="5" t="s">
        <v>178</v>
      </c>
      <c r="BJ73" s="5" t="s">
        <v>178</v>
      </c>
      <c r="BK73" s="5" t="s">
        <v>178</v>
      </c>
      <c r="BL73" s="5" t="s">
        <v>178</v>
      </c>
      <c r="BM73" s="5" t="s">
        <v>178</v>
      </c>
      <c r="BN73" s="5" t="s">
        <v>178</v>
      </c>
      <c r="BO73" s="5" t="s">
        <v>178</v>
      </c>
      <c r="BP73" s="5">
        <v>421038</v>
      </c>
      <c r="BQ73" s="5">
        <v>376747</v>
      </c>
      <c r="BR73" s="5">
        <v>379378</v>
      </c>
      <c r="BS73" s="5">
        <v>406280</v>
      </c>
      <c r="BT73" s="5">
        <v>460337</v>
      </c>
      <c r="BU73" s="5">
        <v>449603</v>
      </c>
      <c r="BV73" s="5">
        <v>378260</v>
      </c>
      <c r="BW73" s="5">
        <v>382910</v>
      </c>
      <c r="BX73" s="5">
        <v>398194</v>
      </c>
      <c r="BY73" s="5">
        <v>352883</v>
      </c>
      <c r="BZ73" s="5">
        <v>372018</v>
      </c>
      <c r="CA73" s="5">
        <v>363845</v>
      </c>
      <c r="CB73" s="5">
        <v>351654</v>
      </c>
      <c r="CC73" s="5">
        <v>355578</v>
      </c>
      <c r="CD73" s="5">
        <v>350213</v>
      </c>
      <c r="CE73" s="5">
        <v>336134</v>
      </c>
      <c r="CF73" s="5">
        <v>350751</v>
      </c>
      <c r="CG73" s="5">
        <v>330064</v>
      </c>
      <c r="CH73" s="5">
        <v>362257</v>
      </c>
      <c r="CI73" s="5">
        <v>361100</v>
      </c>
      <c r="CJ73" s="5">
        <v>364311</v>
      </c>
      <c r="CK73" s="5">
        <v>355940</v>
      </c>
      <c r="CL73" s="5">
        <v>359928</v>
      </c>
      <c r="CM73" s="5">
        <v>348130</v>
      </c>
      <c r="CN73" s="5">
        <v>349317</v>
      </c>
      <c r="CO73" s="5" t="s">
        <v>178</v>
      </c>
      <c r="CP73" s="5" t="s">
        <v>178</v>
      </c>
      <c r="CQ73" s="5" t="s">
        <v>178</v>
      </c>
      <c r="CR73" s="5" t="s">
        <v>178</v>
      </c>
      <c r="CS73" s="5" t="s">
        <v>178</v>
      </c>
      <c r="CT73" s="5" t="s">
        <v>178</v>
      </c>
      <c r="CU73" s="6">
        <v>13.33712826351174</v>
      </c>
      <c r="CV73" s="6">
        <v>13.44917004849319</v>
      </c>
      <c r="CW73" s="6">
        <v>13.190451579559401</v>
      </c>
      <c r="CX73" s="6">
        <v>13.14260709489535</v>
      </c>
      <c r="CY73" s="6">
        <v>13.6314519590864</v>
      </c>
      <c r="CZ73" s="6">
        <v>12.416778108508399</v>
      </c>
      <c r="DA73" s="6">
        <v>12.01072709193358</v>
      </c>
      <c r="DB73" s="6">
        <v>12.252921600495309</v>
      </c>
      <c r="DC73" s="6">
        <v>11.239867329103641</v>
      </c>
      <c r="DD73" s="6">
        <v>9.75691837738486</v>
      </c>
      <c r="DE73" s="6">
        <v>10.719559576206789</v>
      </c>
      <c r="DF73" s="6">
        <v>10.15395016690846</v>
      </c>
      <c r="DG73" s="6">
        <v>9.3569050882542104</v>
      </c>
      <c r="DH73" s="6">
        <v>8.6757926094049207</v>
      </c>
      <c r="DI73" s="6">
        <v>8.2524477002183492</v>
      </c>
      <c r="DJ73" s="6">
        <v>8.1635893808375695</v>
      </c>
      <c r="DK73" s="6">
        <v>8.0670602550813406</v>
      </c>
      <c r="DL73" s="6">
        <v>8.2349537037037006</v>
      </c>
      <c r="DM73" s="6">
        <v>8.0949721513637503</v>
      </c>
      <c r="DN73" s="6">
        <v>7.3166745899690904</v>
      </c>
      <c r="DO73" s="6" t="s">
        <v>178</v>
      </c>
      <c r="DP73" s="6" t="s">
        <v>178</v>
      </c>
      <c r="DQ73" s="6" t="s">
        <v>178</v>
      </c>
      <c r="DR73" s="6" t="s">
        <v>178</v>
      </c>
      <c r="DS73" s="6" t="s">
        <v>178</v>
      </c>
      <c r="DT73" s="6" t="s">
        <v>178</v>
      </c>
      <c r="DU73" s="6" t="s">
        <v>178</v>
      </c>
      <c r="DV73" s="6" t="s">
        <v>178</v>
      </c>
      <c r="DW73" s="6" t="s">
        <v>178</v>
      </c>
      <c r="DX73" s="6" t="s">
        <v>178</v>
      </c>
      <c r="DY73" s="6" t="s">
        <v>178</v>
      </c>
      <c r="DZ73" s="6" t="s">
        <v>178</v>
      </c>
      <c r="EA73" s="6">
        <v>9.4044636586859998</v>
      </c>
      <c r="EB73" s="6">
        <v>9.6935699105421804</v>
      </c>
      <c r="EC73" s="6">
        <v>9.3797644334878605</v>
      </c>
      <c r="ED73" s="6">
        <v>9.4487625281243606</v>
      </c>
      <c r="EE73" s="6">
        <v>10.00786570552391</v>
      </c>
      <c r="EF73" s="6">
        <v>9.45020306722434</v>
      </c>
      <c r="EG73" s="6">
        <v>9.1785906913290294</v>
      </c>
      <c r="EH73" s="6">
        <v>9.4824857276964494</v>
      </c>
      <c r="EI73" s="6">
        <v>9.1615312588463205</v>
      </c>
      <c r="EJ73" s="6">
        <v>7.9830316679023099</v>
      </c>
      <c r="EK73" s="6">
        <v>9.2331798291708793</v>
      </c>
      <c r="EL73" s="6">
        <v>8.00151725377067</v>
      </c>
      <c r="EM73" s="6">
        <v>7.1830226999543996</v>
      </c>
      <c r="EN73" s="6">
        <v>6.6546720564525499</v>
      </c>
      <c r="EO73" s="6">
        <v>6.2296428338108596</v>
      </c>
      <c r="EP73" s="6">
        <v>6.1299687889250398</v>
      </c>
      <c r="EQ73" s="6">
        <v>6.1016575250433602</v>
      </c>
      <c r="ER73" s="6">
        <v>6.3090426538444699</v>
      </c>
      <c r="ES73" s="6">
        <v>6.2564262346159802</v>
      </c>
      <c r="ET73" s="6">
        <v>5.4604638546046296</v>
      </c>
      <c r="EU73" s="6" t="s">
        <v>178</v>
      </c>
      <c r="EV73" s="6" t="s">
        <v>178</v>
      </c>
      <c r="EW73" s="6" t="s">
        <v>178</v>
      </c>
      <c r="EX73" s="6" t="s">
        <v>178</v>
      </c>
      <c r="EY73" s="6" t="s">
        <v>178</v>
      </c>
      <c r="EZ73" s="6" t="s">
        <v>178</v>
      </c>
      <c r="FA73" s="6" t="s">
        <v>178</v>
      </c>
      <c r="FB73" s="6" t="s">
        <v>178</v>
      </c>
      <c r="FC73" s="6" t="s">
        <v>178</v>
      </c>
      <c r="FD73" s="6" t="s">
        <v>178</v>
      </c>
      <c r="FE73" s="6" t="s">
        <v>178</v>
      </c>
      <c r="FF73" s="6" t="s">
        <v>178</v>
      </c>
      <c r="FG73" s="6" t="s">
        <v>178</v>
      </c>
      <c r="FH73" s="6">
        <v>13.449170048493196</v>
      </c>
      <c r="FI73" s="6">
        <v>13.190451579559403</v>
      </c>
      <c r="FJ73" s="6">
        <v>13.142607094895357</v>
      </c>
      <c r="FK73" s="6">
        <v>13.631451959086402</v>
      </c>
      <c r="FL73" s="6">
        <v>12.416778108508405</v>
      </c>
      <c r="FM73" s="6">
        <v>12.010727091933589</v>
      </c>
      <c r="FN73" s="6">
        <v>12.252921600495318</v>
      </c>
      <c r="FO73" s="6">
        <v>11.239867329103644</v>
      </c>
      <c r="FP73" s="6">
        <v>9.7569183773848653</v>
      </c>
      <c r="FQ73" s="6">
        <v>10.719559576206793</v>
      </c>
      <c r="FR73" s="6">
        <v>10.15395016690846</v>
      </c>
      <c r="FS73" s="6">
        <v>9.3569050882542175</v>
      </c>
      <c r="FT73" s="6">
        <v>8.6757926094049225</v>
      </c>
      <c r="FU73" s="6">
        <v>8.2524477002183545</v>
      </c>
      <c r="FV73" s="6">
        <v>8.1635893808375783</v>
      </c>
      <c r="FW73" s="6">
        <v>8.0670602550813477</v>
      </c>
      <c r="FX73" s="6">
        <v>8.2349537037037042</v>
      </c>
      <c r="FY73" s="6">
        <v>8.0949721513637538</v>
      </c>
      <c r="FZ73" s="6">
        <v>7.3166745899690993</v>
      </c>
      <c r="GA73" s="6" t="s">
        <v>178</v>
      </c>
      <c r="GB73" s="6" t="s">
        <v>178</v>
      </c>
      <c r="GC73" s="6" t="s">
        <v>178</v>
      </c>
      <c r="GD73" s="6" t="s">
        <v>178</v>
      </c>
      <c r="GE73" s="6" t="s">
        <v>178</v>
      </c>
      <c r="GF73" s="6" t="s">
        <v>178</v>
      </c>
      <c r="GG73" s="6" t="s">
        <v>178</v>
      </c>
      <c r="GH73" s="6" t="s">
        <v>178</v>
      </c>
      <c r="GI73" s="6" t="s">
        <v>178</v>
      </c>
      <c r="GJ73" s="6" t="s">
        <v>178</v>
      </c>
      <c r="GK73" s="6" t="s">
        <v>178</v>
      </c>
      <c r="GL73" s="6" t="s">
        <v>178</v>
      </c>
      <c r="GM73" s="6">
        <v>9.4044636586860051</v>
      </c>
      <c r="GN73" s="6">
        <v>9.693569910542184</v>
      </c>
      <c r="GO73" s="6">
        <v>9.3797644334878623</v>
      </c>
      <c r="GP73" s="6">
        <v>9.4487625281243606</v>
      </c>
      <c r="GQ73" s="6">
        <v>10.007865705523916</v>
      </c>
      <c r="GR73" s="6">
        <v>9.4502030672243436</v>
      </c>
      <c r="GS73" s="6">
        <v>9.17859069132904</v>
      </c>
      <c r="GT73" s="6">
        <v>9.4824857276964565</v>
      </c>
      <c r="GU73" s="6">
        <v>9.1615312588463294</v>
      </c>
      <c r="GV73" s="6">
        <v>7.9830316679023152</v>
      </c>
      <c r="GW73" s="6">
        <v>9.2331798291708864</v>
      </c>
      <c r="GX73" s="6">
        <v>8.0015172537706754</v>
      </c>
      <c r="GY73" s="6">
        <v>7.1830226999544067</v>
      </c>
      <c r="GZ73" s="6">
        <v>6.6546720564525552</v>
      </c>
      <c r="HA73" s="6">
        <v>6.2296428338108614</v>
      </c>
      <c r="HB73" s="6">
        <v>6.1299687889250416</v>
      </c>
      <c r="HC73" s="6">
        <v>6.1016575250433682</v>
      </c>
      <c r="HD73" s="6">
        <v>6.3090426538444744</v>
      </c>
      <c r="HE73" s="6">
        <v>6.2564262346159838</v>
      </c>
      <c r="HF73" s="6">
        <v>5.4604638546046385</v>
      </c>
      <c r="HG73" s="6" t="s">
        <v>178</v>
      </c>
      <c r="HH73" s="6" t="s">
        <v>178</v>
      </c>
      <c r="HI73" s="6" t="s">
        <v>178</v>
      </c>
      <c r="HJ73" s="6" t="s">
        <v>178</v>
      </c>
      <c r="HK73" s="6" t="s">
        <v>178</v>
      </c>
      <c r="HL73" s="6" t="s">
        <v>178</v>
      </c>
      <c r="HM73" s="6" t="s">
        <v>178</v>
      </c>
      <c r="HN73" s="6" t="s">
        <v>178</v>
      </c>
      <c r="HO73" s="6" t="s">
        <v>178</v>
      </c>
      <c r="HP73" s="6" t="s">
        <v>178</v>
      </c>
      <c r="HQ73" s="6" t="s">
        <v>178</v>
      </c>
      <c r="HR73" s="6" t="s">
        <v>178</v>
      </c>
      <c r="HS73" s="5" t="s">
        <v>178</v>
      </c>
      <c r="HT73" s="5">
        <v>4901</v>
      </c>
      <c r="HU73" s="5">
        <v>4925</v>
      </c>
      <c r="HV73" s="5">
        <v>4945</v>
      </c>
      <c r="HW73" s="5">
        <v>4953</v>
      </c>
      <c r="HX73" s="5">
        <v>4954</v>
      </c>
      <c r="HY73" s="5">
        <v>4969</v>
      </c>
      <c r="HZ73" s="5">
        <v>4985</v>
      </c>
      <c r="IA73" s="5">
        <v>4987</v>
      </c>
      <c r="IB73" s="5">
        <v>5034</v>
      </c>
      <c r="IC73" s="5">
        <v>5105</v>
      </c>
      <c r="ID73" s="5">
        <v>5123</v>
      </c>
      <c r="IE73" s="5">
        <v>5134</v>
      </c>
      <c r="IF73" s="5">
        <v>5136</v>
      </c>
      <c r="IG73" s="5">
        <v>5134</v>
      </c>
      <c r="IH73" s="5">
        <v>5132</v>
      </c>
      <c r="II73" s="5">
        <v>5169</v>
      </c>
      <c r="IJ73" s="5">
        <v>5119</v>
      </c>
      <c r="IK73" s="5">
        <v>5096</v>
      </c>
      <c r="IL73" s="5">
        <v>5183</v>
      </c>
      <c r="IM73" s="5">
        <v>5110</v>
      </c>
      <c r="IN73" s="5">
        <v>5034</v>
      </c>
      <c r="IO73" s="5">
        <v>4965</v>
      </c>
      <c r="IP73" s="5">
        <v>4881</v>
      </c>
      <c r="IQ73" s="5">
        <v>4806</v>
      </c>
      <c r="IR73" s="5">
        <v>4742</v>
      </c>
      <c r="IS73" s="5" t="s">
        <v>178</v>
      </c>
      <c r="IT73" s="5" t="s">
        <v>178</v>
      </c>
      <c r="IU73" s="5" t="s">
        <v>178</v>
      </c>
      <c r="IV73" s="5" t="s">
        <v>178</v>
      </c>
      <c r="IW73" s="5" t="s">
        <v>178</v>
      </c>
      <c r="IX73" s="5" t="s">
        <v>178</v>
      </c>
      <c r="IY73" s="5" t="s">
        <v>178</v>
      </c>
      <c r="IZ73" s="5">
        <v>6172</v>
      </c>
      <c r="JA73" s="5">
        <v>6187</v>
      </c>
      <c r="JB73" s="5">
        <v>6208</v>
      </c>
      <c r="JC73" s="5">
        <v>6213</v>
      </c>
      <c r="JD73" s="5">
        <v>6226</v>
      </c>
      <c r="JE73" s="5">
        <v>6227</v>
      </c>
      <c r="JF73" s="5">
        <v>6259</v>
      </c>
      <c r="JG73" s="5">
        <v>6238</v>
      </c>
      <c r="JH73" s="5">
        <v>6337</v>
      </c>
      <c r="JI73" s="5">
        <v>6351</v>
      </c>
      <c r="JJ73" s="5">
        <v>6366</v>
      </c>
      <c r="JK73" s="5">
        <v>6362</v>
      </c>
      <c r="JL73" s="5">
        <v>6346</v>
      </c>
      <c r="JM73" s="5">
        <v>6309</v>
      </c>
      <c r="JN73" s="5">
        <v>6284</v>
      </c>
      <c r="JO73" s="5">
        <v>6312</v>
      </c>
      <c r="JP73" s="5">
        <v>6249</v>
      </c>
      <c r="JQ73" s="5">
        <v>6195</v>
      </c>
      <c r="JR73" s="5">
        <v>6202</v>
      </c>
      <c r="JS73" s="5">
        <v>6102</v>
      </c>
      <c r="JT73" s="5">
        <v>5988</v>
      </c>
      <c r="JU73" s="5">
        <v>5870</v>
      </c>
      <c r="JV73" s="5">
        <v>5762</v>
      </c>
      <c r="JW73" s="5">
        <v>5656</v>
      </c>
      <c r="JX73" s="5">
        <v>5564</v>
      </c>
      <c r="JY73" s="5" t="s">
        <v>178</v>
      </c>
      <c r="JZ73" s="5" t="s">
        <v>178</v>
      </c>
      <c r="KA73" s="5" t="s">
        <v>178</v>
      </c>
      <c r="KB73" s="5" t="s">
        <v>178</v>
      </c>
      <c r="KC73" s="5" t="s">
        <v>178</v>
      </c>
      <c r="KD73" s="5" t="s">
        <v>178</v>
      </c>
    </row>
    <row r="74" spans="1:290" x14ac:dyDescent="0.3">
      <c r="A74" s="1" t="s">
        <v>68</v>
      </c>
      <c r="B74" s="2">
        <v>4057090</v>
      </c>
      <c r="C74" s="5">
        <v>4229048</v>
      </c>
      <c r="D74" s="5">
        <v>4370391</v>
      </c>
      <c r="E74" s="5">
        <v>4004001</v>
      </c>
      <c r="F74" s="5">
        <v>4215244</v>
      </c>
      <c r="G74" s="5">
        <v>4080624</v>
      </c>
      <c r="H74" s="5">
        <v>4157326</v>
      </c>
      <c r="I74" s="5">
        <v>4164049</v>
      </c>
      <c r="J74" s="5">
        <v>4259211</v>
      </c>
      <c r="K74" s="5">
        <v>4260122</v>
      </c>
      <c r="L74" s="5">
        <v>4591882</v>
      </c>
      <c r="M74" s="5">
        <v>4095806</v>
      </c>
      <c r="N74" s="5">
        <v>4206411</v>
      </c>
      <c r="O74" s="5">
        <v>4486182</v>
      </c>
      <c r="P74" s="5">
        <v>4017524</v>
      </c>
      <c r="Q74" s="5">
        <v>4265080</v>
      </c>
      <c r="R74" s="5">
        <v>3923943</v>
      </c>
      <c r="S74" s="5">
        <v>3834690</v>
      </c>
      <c r="T74" s="5">
        <v>4035725</v>
      </c>
      <c r="U74" s="5">
        <v>3782869</v>
      </c>
      <c r="V74" s="5">
        <v>3721834</v>
      </c>
      <c r="W74" s="5">
        <v>3679666</v>
      </c>
      <c r="X74" s="5">
        <v>3533794</v>
      </c>
      <c r="Y74" s="5">
        <v>3301942</v>
      </c>
      <c r="Z74" s="5">
        <v>3382124</v>
      </c>
      <c r="AA74" s="5">
        <v>3415225</v>
      </c>
      <c r="AB74" s="5">
        <v>3204330</v>
      </c>
      <c r="AC74" s="5">
        <v>3230463</v>
      </c>
      <c r="AD74" s="5">
        <v>2923517</v>
      </c>
      <c r="AE74" s="5">
        <v>3229153</v>
      </c>
      <c r="AF74" s="5">
        <v>2896232</v>
      </c>
      <c r="AG74" s="5">
        <v>2882176</v>
      </c>
      <c r="AH74" s="5">
        <v>2935395</v>
      </c>
      <c r="AI74" s="5">
        <v>11655309</v>
      </c>
      <c r="AJ74" s="5">
        <v>12063888</v>
      </c>
      <c r="AK74" s="5">
        <v>11526591</v>
      </c>
      <c r="AL74" s="5">
        <v>11947052</v>
      </c>
      <c r="AM74" s="5">
        <v>11767029</v>
      </c>
      <c r="AN74" s="5">
        <v>11817164</v>
      </c>
      <c r="AO74" s="5">
        <v>11698975</v>
      </c>
      <c r="AP74" s="5">
        <v>11837729</v>
      </c>
      <c r="AQ74" s="5">
        <v>11641054</v>
      </c>
      <c r="AR74" s="5">
        <v>12338237</v>
      </c>
      <c r="AS74" s="5">
        <v>11405157</v>
      </c>
      <c r="AT74" s="5">
        <v>12083069</v>
      </c>
      <c r="AU74" s="5">
        <v>12657834</v>
      </c>
      <c r="AV74" s="5">
        <v>11964643</v>
      </c>
      <c r="AW74" s="5">
        <v>12291958</v>
      </c>
      <c r="AX74" s="5">
        <v>11723656</v>
      </c>
      <c r="AY74" s="5">
        <v>11503350</v>
      </c>
      <c r="AZ74" s="5">
        <v>11810125</v>
      </c>
      <c r="BA74" s="5">
        <v>11377267</v>
      </c>
      <c r="BB74" s="5">
        <v>11329221</v>
      </c>
      <c r="BC74" s="5">
        <v>11203916</v>
      </c>
      <c r="BD74" s="5">
        <v>10903610</v>
      </c>
      <c r="BE74" s="5">
        <v>10448878</v>
      </c>
      <c r="BF74" s="5">
        <v>10543846</v>
      </c>
      <c r="BG74" s="5">
        <v>10465996</v>
      </c>
      <c r="BH74" s="5">
        <v>9967302</v>
      </c>
      <c r="BI74" s="5">
        <v>9774323</v>
      </c>
      <c r="BJ74" s="5">
        <v>9234911</v>
      </c>
      <c r="BK74" s="5">
        <v>9594540</v>
      </c>
      <c r="BL74" s="5">
        <v>9144206</v>
      </c>
      <c r="BM74" s="5">
        <v>9010178</v>
      </c>
      <c r="BN74" s="5">
        <v>8929251</v>
      </c>
      <c r="BO74" s="5">
        <v>13171157</v>
      </c>
      <c r="BP74" s="5">
        <v>13856034</v>
      </c>
      <c r="BQ74" s="5">
        <v>13133134</v>
      </c>
      <c r="BR74" s="5">
        <v>13156493</v>
      </c>
      <c r="BS74" s="5">
        <v>13502213</v>
      </c>
      <c r="BT74" s="5">
        <v>15373731</v>
      </c>
      <c r="BU74" s="5">
        <v>14478316</v>
      </c>
      <c r="BV74" s="5">
        <v>15470504</v>
      </c>
      <c r="BW74" s="5">
        <v>16826736</v>
      </c>
      <c r="BX74" s="5">
        <v>17583179</v>
      </c>
      <c r="BY74" s="5">
        <v>17115822</v>
      </c>
      <c r="BZ74" s="5">
        <v>19966828</v>
      </c>
      <c r="CA74" s="5">
        <v>18843874</v>
      </c>
      <c r="CB74" s="5">
        <v>19586474</v>
      </c>
      <c r="CC74" s="5">
        <v>20995687</v>
      </c>
      <c r="CD74" s="5">
        <v>19542866</v>
      </c>
      <c r="CE74" s="5">
        <v>19181673</v>
      </c>
      <c r="CF74" s="5">
        <v>19072124</v>
      </c>
      <c r="CG74" s="5">
        <v>18334296</v>
      </c>
      <c r="CH74" s="5">
        <v>18163494</v>
      </c>
      <c r="CI74" s="5">
        <v>19632388</v>
      </c>
      <c r="CJ74" s="5">
        <v>15873789</v>
      </c>
      <c r="CK74" s="5">
        <v>14249278</v>
      </c>
      <c r="CL74" s="5">
        <v>14132936</v>
      </c>
      <c r="CM74" s="5">
        <v>12466603</v>
      </c>
      <c r="CN74" s="5">
        <v>12282613</v>
      </c>
      <c r="CO74" s="5">
        <v>13073833</v>
      </c>
      <c r="CP74" s="5">
        <v>12469669</v>
      </c>
      <c r="CQ74" s="5">
        <v>12071461</v>
      </c>
      <c r="CR74" s="5">
        <v>11103073</v>
      </c>
      <c r="CS74" s="5">
        <v>9774667</v>
      </c>
      <c r="CT74" s="5">
        <v>9067038</v>
      </c>
      <c r="CU74" s="6">
        <v>10.891245500169299</v>
      </c>
      <c r="CV74" s="6">
        <v>10.32337838879862</v>
      </c>
      <c r="CW74" s="6">
        <v>10.90284442985903</v>
      </c>
      <c r="CX74" s="6">
        <v>10.41061917174901</v>
      </c>
      <c r="CY74" s="6">
        <v>10.43830551405863</v>
      </c>
      <c r="CZ74" s="6">
        <v>10.08010918556783</v>
      </c>
      <c r="DA74" s="6">
        <v>9.7492128454780396</v>
      </c>
      <c r="DB74" s="6">
        <v>8.9960088852137101</v>
      </c>
      <c r="DC74" s="6">
        <v>8.5974767858760792</v>
      </c>
      <c r="DD74" s="6">
        <v>7.9814098050843096</v>
      </c>
      <c r="DE74" s="6">
        <v>7.5770434439521699</v>
      </c>
      <c r="DF74" s="6">
        <v>7.1562669458595396</v>
      </c>
      <c r="DG74" s="6">
        <v>6.8778529270546702</v>
      </c>
      <c r="DH74" s="6">
        <v>6.7583914868959001</v>
      </c>
      <c r="DI74" s="6">
        <v>6.4660217393343098</v>
      </c>
      <c r="DJ74" s="6">
        <v>6.1361492763783696</v>
      </c>
      <c r="DK74" s="6">
        <v>5.8258685839011699</v>
      </c>
      <c r="DL74" s="6">
        <v>5.76171567686103</v>
      </c>
      <c r="DM74" s="6">
        <v>5.4201718325429704</v>
      </c>
      <c r="DN74" s="6">
        <v>5.49188921375859</v>
      </c>
      <c r="DO74" s="6" t="s">
        <v>178</v>
      </c>
      <c r="DP74" s="6" t="s">
        <v>178</v>
      </c>
      <c r="DQ74" s="6" t="s">
        <v>178</v>
      </c>
      <c r="DR74" s="6" t="s">
        <v>178</v>
      </c>
      <c r="DS74" s="6" t="s">
        <v>178</v>
      </c>
      <c r="DT74" s="6" t="s">
        <v>178</v>
      </c>
      <c r="DU74" s="6" t="s">
        <v>178</v>
      </c>
      <c r="DV74" s="6" t="s">
        <v>178</v>
      </c>
      <c r="DW74" s="6" t="s">
        <v>178</v>
      </c>
      <c r="DX74" s="6" t="s">
        <v>178</v>
      </c>
      <c r="DY74" s="6" t="s">
        <v>178</v>
      </c>
      <c r="DZ74" s="6" t="s">
        <v>178</v>
      </c>
      <c r="EA74" s="6">
        <v>9.6063176017040792</v>
      </c>
      <c r="EB74" s="6">
        <v>9.0133960129603299</v>
      </c>
      <c r="EC74" s="6">
        <v>9.41701670511255</v>
      </c>
      <c r="ED74" s="6">
        <v>9.1076359255823096</v>
      </c>
      <c r="EE74" s="6">
        <v>9.15070405622353</v>
      </c>
      <c r="EF74" s="6">
        <v>8.8210927765748099</v>
      </c>
      <c r="EG74" s="6">
        <v>8.5626475823736605</v>
      </c>
      <c r="EH74" s="6">
        <v>8.0854951148146696</v>
      </c>
      <c r="EI74" s="6">
        <v>7.7591084106301702</v>
      </c>
      <c r="EJ74" s="6">
        <v>7.0904457419645901</v>
      </c>
      <c r="EK74" s="6">
        <v>6.7091579712580804</v>
      </c>
      <c r="EL74" s="6">
        <v>6.3196030743513898</v>
      </c>
      <c r="EM74" s="6">
        <v>6.04856249497346</v>
      </c>
      <c r="EN74" s="6">
        <v>5.8656660294837</v>
      </c>
      <c r="EO74" s="6">
        <v>5.6236362018158497</v>
      </c>
      <c r="EP74" s="6">
        <v>5.3296343734411797</v>
      </c>
      <c r="EQ74" s="6">
        <v>5.0501114892618197</v>
      </c>
      <c r="ER74" s="6">
        <v>4.9752479334469299</v>
      </c>
      <c r="ES74" s="6">
        <v>4.6876020401033003</v>
      </c>
      <c r="ET74" s="6">
        <v>4.7106857567700304</v>
      </c>
      <c r="EU74" s="6" t="s">
        <v>178</v>
      </c>
      <c r="EV74" s="6" t="s">
        <v>178</v>
      </c>
      <c r="EW74" s="6" t="s">
        <v>178</v>
      </c>
      <c r="EX74" s="6" t="s">
        <v>178</v>
      </c>
      <c r="EY74" s="6" t="s">
        <v>178</v>
      </c>
      <c r="EZ74" s="6" t="s">
        <v>178</v>
      </c>
      <c r="FA74" s="6" t="s">
        <v>178</v>
      </c>
      <c r="FB74" s="6" t="s">
        <v>178</v>
      </c>
      <c r="FC74" s="6" t="s">
        <v>178</v>
      </c>
      <c r="FD74" s="6" t="s">
        <v>178</v>
      </c>
      <c r="FE74" s="6" t="s">
        <v>178</v>
      </c>
      <c r="FF74" s="6" t="s">
        <v>178</v>
      </c>
      <c r="FG74" s="6" t="s">
        <v>178</v>
      </c>
      <c r="FH74" s="6">
        <v>10.323378388798622</v>
      </c>
      <c r="FI74" s="6">
        <v>10.902844429859034</v>
      </c>
      <c r="FJ74" s="6">
        <v>10.410619171749014</v>
      </c>
      <c r="FK74" s="6">
        <v>10.438305514058634</v>
      </c>
      <c r="FL74" s="6">
        <v>10.080109185567839</v>
      </c>
      <c r="FM74" s="6">
        <v>9.7492128454780431</v>
      </c>
      <c r="FN74" s="6">
        <v>8.9960088852137172</v>
      </c>
      <c r="FO74" s="6">
        <v>8.5974767858760845</v>
      </c>
      <c r="FP74" s="6">
        <v>7.9814098050843203</v>
      </c>
      <c r="FQ74" s="6">
        <v>7.5770434439521788</v>
      </c>
      <c r="FR74" s="6">
        <v>7.1562669458595467</v>
      </c>
      <c r="FS74" s="6">
        <v>6.8778529270546764</v>
      </c>
      <c r="FT74" s="6">
        <v>6.758391486895909</v>
      </c>
      <c r="FU74" s="6">
        <v>6.4660217393343151</v>
      </c>
      <c r="FV74" s="6">
        <v>6.1361492763783776</v>
      </c>
      <c r="FW74" s="6">
        <v>5.8258685839011761</v>
      </c>
      <c r="FX74" s="6">
        <v>5.7617156768610354</v>
      </c>
      <c r="FY74" s="6">
        <v>5.4201718325429722</v>
      </c>
      <c r="FZ74" s="6">
        <v>5.4918892137585935</v>
      </c>
      <c r="GA74" s="6" t="s">
        <v>178</v>
      </c>
      <c r="GB74" s="6" t="s">
        <v>178</v>
      </c>
      <c r="GC74" s="6" t="s">
        <v>178</v>
      </c>
      <c r="GD74" s="6" t="s">
        <v>178</v>
      </c>
      <c r="GE74" s="6" t="s">
        <v>178</v>
      </c>
      <c r="GF74" s="6" t="s">
        <v>178</v>
      </c>
      <c r="GG74" s="6" t="s">
        <v>178</v>
      </c>
      <c r="GH74" s="6" t="s">
        <v>178</v>
      </c>
      <c r="GI74" s="6" t="s">
        <v>178</v>
      </c>
      <c r="GJ74" s="6" t="s">
        <v>178</v>
      </c>
      <c r="GK74" s="6" t="s">
        <v>178</v>
      </c>
      <c r="GL74" s="6" t="s">
        <v>178</v>
      </c>
      <c r="GM74" s="6">
        <v>9.606317601704081</v>
      </c>
      <c r="GN74" s="6">
        <v>9.0133960129603317</v>
      </c>
      <c r="GO74" s="6">
        <v>9.4170167051125517</v>
      </c>
      <c r="GP74" s="6">
        <v>9.1076359255823114</v>
      </c>
      <c r="GQ74" s="6">
        <v>9.1507040562235371</v>
      </c>
      <c r="GR74" s="6">
        <v>8.8210927765748188</v>
      </c>
      <c r="GS74" s="6">
        <v>8.5626475823736694</v>
      </c>
      <c r="GT74" s="6">
        <v>8.085495114814675</v>
      </c>
      <c r="GU74" s="6">
        <v>7.7591084106301711</v>
      </c>
      <c r="GV74" s="6">
        <v>7.0904457419645937</v>
      </c>
      <c r="GW74" s="6">
        <v>6.7091579712580893</v>
      </c>
      <c r="GX74" s="6">
        <v>6.3196030743513925</v>
      </c>
      <c r="GY74" s="6">
        <v>6.0485624949734689</v>
      </c>
      <c r="GZ74" s="6">
        <v>5.8656660294837044</v>
      </c>
      <c r="HA74" s="6">
        <v>5.6236362018158541</v>
      </c>
      <c r="HB74" s="6">
        <v>5.329634373441186</v>
      </c>
      <c r="HC74" s="6">
        <v>5.0501114892618233</v>
      </c>
      <c r="HD74" s="6">
        <v>4.9752479334469362</v>
      </c>
      <c r="HE74" s="6">
        <v>4.6876020401033038</v>
      </c>
      <c r="HF74" s="6">
        <v>4.7106857567700375</v>
      </c>
      <c r="HG74" s="6" t="s">
        <v>178</v>
      </c>
      <c r="HH74" s="6" t="s">
        <v>178</v>
      </c>
      <c r="HI74" s="6" t="s">
        <v>178</v>
      </c>
      <c r="HJ74" s="6" t="s">
        <v>178</v>
      </c>
      <c r="HK74" s="6" t="s">
        <v>178</v>
      </c>
      <c r="HL74" s="6" t="s">
        <v>178</v>
      </c>
      <c r="HM74" s="6" t="s">
        <v>178</v>
      </c>
      <c r="HN74" s="6" t="s">
        <v>178</v>
      </c>
      <c r="HO74" s="6" t="s">
        <v>178</v>
      </c>
      <c r="HP74" s="6" t="s">
        <v>178</v>
      </c>
      <c r="HQ74" s="6" t="s">
        <v>178</v>
      </c>
      <c r="HR74" s="6" t="s">
        <v>178</v>
      </c>
      <c r="HS74" s="5">
        <v>365910</v>
      </c>
      <c r="HT74" s="5">
        <v>362112</v>
      </c>
      <c r="HU74" s="5">
        <v>359658</v>
      </c>
      <c r="HV74" s="5">
        <v>356424</v>
      </c>
      <c r="HW74" s="5">
        <v>353419</v>
      </c>
      <c r="HX74" s="5">
        <v>350588</v>
      </c>
      <c r="HY74" s="5">
        <v>348047</v>
      </c>
      <c r="HZ74" s="5">
        <v>346445</v>
      </c>
      <c r="IA74" s="5">
        <v>347834</v>
      </c>
      <c r="IB74" s="5">
        <v>349049</v>
      </c>
      <c r="IC74" s="5">
        <v>344677</v>
      </c>
      <c r="ID74" s="5">
        <v>353173</v>
      </c>
      <c r="IE74" s="5">
        <v>352699</v>
      </c>
      <c r="IF74" s="5">
        <v>349821</v>
      </c>
      <c r="IG74" s="5">
        <v>346164</v>
      </c>
      <c r="IH74" s="5">
        <v>342187</v>
      </c>
      <c r="II74" s="5">
        <v>337768</v>
      </c>
      <c r="IJ74" s="5">
        <v>334328</v>
      </c>
      <c r="IK74" s="5">
        <v>330030</v>
      </c>
      <c r="IL74" s="5">
        <v>324374</v>
      </c>
      <c r="IM74" s="5">
        <v>320873</v>
      </c>
      <c r="IN74" s="5">
        <v>315886</v>
      </c>
      <c r="IO74" s="5">
        <v>311951</v>
      </c>
      <c r="IP74" s="5">
        <v>307994</v>
      </c>
      <c r="IQ74" s="5">
        <v>304514</v>
      </c>
      <c r="IR74" s="5">
        <v>299471</v>
      </c>
      <c r="IS74" s="5">
        <v>295314</v>
      </c>
      <c r="IT74" s="5">
        <v>292084</v>
      </c>
      <c r="IU74" s="5">
        <v>288805</v>
      </c>
      <c r="IV74" s="5">
        <v>285843</v>
      </c>
      <c r="IW74" s="5">
        <v>283052</v>
      </c>
      <c r="IX74" s="5">
        <v>280433</v>
      </c>
      <c r="IY74" s="5">
        <v>415853</v>
      </c>
      <c r="IZ74" s="5">
        <v>411711</v>
      </c>
      <c r="JA74" s="5">
        <v>408738</v>
      </c>
      <c r="JB74" s="5">
        <v>404744</v>
      </c>
      <c r="JC74" s="5">
        <v>401371</v>
      </c>
      <c r="JD74" s="5">
        <v>398042</v>
      </c>
      <c r="JE74" s="5">
        <v>395312</v>
      </c>
      <c r="JF74" s="5">
        <v>393438</v>
      </c>
      <c r="JG74" s="5">
        <v>394063</v>
      </c>
      <c r="JH74" s="5">
        <v>395868</v>
      </c>
      <c r="JI74" s="5">
        <v>390825</v>
      </c>
      <c r="JJ74" s="5">
        <v>400699</v>
      </c>
      <c r="JK74" s="5">
        <v>400703</v>
      </c>
      <c r="JL74" s="5">
        <v>397331</v>
      </c>
      <c r="JM74" s="5">
        <v>392998</v>
      </c>
      <c r="JN74" s="5">
        <v>389196</v>
      </c>
      <c r="JO74" s="5">
        <v>384939</v>
      </c>
      <c r="JP74" s="5">
        <v>381358</v>
      </c>
      <c r="JQ74" s="5">
        <v>375949</v>
      </c>
      <c r="JR74" s="5">
        <v>369043</v>
      </c>
      <c r="JS74" s="5">
        <v>365149</v>
      </c>
      <c r="JT74" s="5">
        <v>359291</v>
      </c>
      <c r="JU74" s="5">
        <v>354810</v>
      </c>
      <c r="JV74" s="5">
        <v>349845</v>
      </c>
      <c r="JW74" s="5">
        <v>345008</v>
      </c>
      <c r="JX74" s="5">
        <v>339468</v>
      </c>
      <c r="JY74" s="5">
        <v>334985</v>
      </c>
      <c r="JZ74" s="5">
        <v>331156</v>
      </c>
      <c r="KA74" s="5">
        <v>327190</v>
      </c>
      <c r="KB74" s="5">
        <v>323624</v>
      </c>
      <c r="KC74" s="5">
        <v>320225</v>
      </c>
      <c r="KD74" s="5">
        <v>316861</v>
      </c>
    </row>
    <row r="75" spans="1:290" x14ac:dyDescent="0.3">
      <c r="A75" s="1" t="s">
        <v>69</v>
      </c>
      <c r="B75" s="2">
        <v>4008754</v>
      </c>
      <c r="C75" s="5">
        <v>833646</v>
      </c>
      <c r="D75" s="5">
        <v>860245</v>
      </c>
      <c r="E75" s="5">
        <v>793336</v>
      </c>
      <c r="F75" s="5">
        <v>828888</v>
      </c>
      <c r="G75" s="5">
        <v>786740</v>
      </c>
      <c r="H75" s="5">
        <v>807265</v>
      </c>
      <c r="I75" s="5">
        <v>819012</v>
      </c>
      <c r="J75" s="5">
        <v>826766</v>
      </c>
      <c r="K75" s="5">
        <v>821543</v>
      </c>
      <c r="L75" s="5">
        <v>826021</v>
      </c>
      <c r="M75" s="5">
        <v>772724</v>
      </c>
      <c r="N75" s="5">
        <v>810415</v>
      </c>
      <c r="O75" s="5">
        <v>833549</v>
      </c>
      <c r="P75" s="5">
        <v>809560</v>
      </c>
      <c r="Q75" s="5">
        <v>842758</v>
      </c>
      <c r="R75" s="5">
        <v>785538</v>
      </c>
      <c r="S75" s="5">
        <v>800535</v>
      </c>
      <c r="T75" s="5">
        <v>839005</v>
      </c>
      <c r="U75" s="5">
        <v>771094</v>
      </c>
      <c r="V75" s="5">
        <v>780446</v>
      </c>
      <c r="W75" s="5">
        <v>770153</v>
      </c>
      <c r="X75" s="5">
        <v>750831</v>
      </c>
      <c r="Y75" s="5">
        <v>720576</v>
      </c>
      <c r="Z75" s="5">
        <v>725471</v>
      </c>
      <c r="AA75" s="5">
        <v>735442</v>
      </c>
      <c r="AB75" s="5">
        <v>679211</v>
      </c>
      <c r="AC75" s="5">
        <v>666991</v>
      </c>
      <c r="AD75" s="5">
        <v>625231</v>
      </c>
      <c r="AE75" s="5">
        <v>675563</v>
      </c>
      <c r="AF75" s="5">
        <v>628129</v>
      </c>
      <c r="AG75" s="5">
        <v>620003</v>
      </c>
      <c r="AH75" s="5">
        <v>639264</v>
      </c>
      <c r="AI75" s="5">
        <v>3217067</v>
      </c>
      <c r="AJ75" s="5">
        <v>3292722</v>
      </c>
      <c r="AK75" s="5">
        <v>3240863</v>
      </c>
      <c r="AL75" s="5">
        <v>3327047</v>
      </c>
      <c r="AM75" s="5">
        <v>3292122</v>
      </c>
      <c r="AN75" s="5">
        <v>3301173</v>
      </c>
      <c r="AO75" s="5">
        <v>3318069</v>
      </c>
      <c r="AP75" s="5">
        <v>3346342</v>
      </c>
      <c r="AQ75" s="5">
        <v>3357554</v>
      </c>
      <c r="AR75" s="5">
        <v>3331795</v>
      </c>
      <c r="AS75" s="5">
        <v>3200357</v>
      </c>
      <c r="AT75" s="5">
        <v>3332621</v>
      </c>
      <c r="AU75" s="5">
        <v>3350021</v>
      </c>
      <c r="AV75" s="5">
        <v>3258502</v>
      </c>
      <c r="AW75" s="5">
        <v>3282314</v>
      </c>
      <c r="AX75" s="5">
        <v>3129648</v>
      </c>
      <c r="AY75" s="5">
        <v>3081367</v>
      </c>
      <c r="AZ75" s="5">
        <v>3104384</v>
      </c>
      <c r="BA75" s="5">
        <v>2941486</v>
      </c>
      <c r="BB75" s="5">
        <v>2989418</v>
      </c>
      <c r="BC75" s="5">
        <v>2916533</v>
      </c>
      <c r="BD75" s="5">
        <v>2856064</v>
      </c>
      <c r="BE75" s="5">
        <v>2786772</v>
      </c>
      <c r="BF75" s="5">
        <v>2708095</v>
      </c>
      <c r="BG75" s="5">
        <v>2702790</v>
      </c>
      <c r="BH75" s="5">
        <v>2524387</v>
      </c>
      <c r="BI75" s="5">
        <v>2428542</v>
      </c>
      <c r="BJ75" s="5">
        <v>2310018</v>
      </c>
      <c r="BK75" s="5">
        <v>2373089</v>
      </c>
      <c r="BL75" s="5">
        <v>2273092</v>
      </c>
      <c r="BM75" s="5">
        <v>2207107</v>
      </c>
      <c r="BN75" s="5">
        <v>2195656</v>
      </c>
      <c r="BO75" s="5">
        <v>3706930</v>
      </c>
      <c r="BP75" s="5">
        <v>3743705</v>
      </c>
      <c r="BQ75" s="5">
        <v>3584998</v>
      </c>
      <c r="BR75" s="5">
        <v>3741999</v>
      </c>
      <c r="BS75" s="5">
        <v>3545081</v>
      </c>
      <c r="BT75" s="5">
        <v>3514574</v>
      </c>
      <c r="BU75" s="5">
        <v>3557446</v>
      </c>
      <c r="BV75" s="5">
        <v>3614701</v>
      </c>
      <c r="BW75" s="5">
        <v>3630089</v>
      </c>
      <c r="BX75" s="5">
        <v>3630888</v>
      </c>
      <c r="BY75" s="5">
        <v>3521991</v>
      </c>
      <c r="BZ75" s="5">
        <v>3801544</v>
      </c>
      <c r="CA75" s="5">
        <v>3645966</v>
      </c>
      <c r="CB75" s="5">
        <v>3353490</v>
      </c>
      <c r="CC75" s="5">
        <v>3469652</v>
      </c>
      <c r="CD75" s="5">
        <v>3149589</v>
      </c>
      <c r="CE75" s="5">
        <v>3187936</v>
      </c>
      <c r="CF75" s="5">
        <v>3164000</v>
      </c>
      <c r="CG75" s="5">
        <v>3011444</v>
      </c>
      <c r="CH75" s="5">
        <v>3273227</v>
      </c>
      <c r="CI75" s="5">
        <v>3229394</v>
      </c>
      <c r="CJ75" s="5">
        <v>2932953</v>
      </c>
      <c r="CK75" s="5">
        <v>2851686</v>
      </c>
      <c r="CL75" s="5">
        <v>2734910</v>
      </c>
      <c r="CM75" s="5">
        <v>2729134</v>
      </c>
      <c r="CN75" s="5">
        <v>2559377</v>
      </c>
      <c r="CO75" s="5">
        <v>2441853</v>
      </c>
      <c r="CP75" s="5">
        <v>2340783</v>
      </c>
      <c r="CQ75" s="5">
        <v>2391655</v>
      </c>
      <c r="CR75" s="5">
        <v>2284677</v>
      </c>
      <c r="CS75" s="5">
        <v>2221298</v>
      </c>
      <c r="CT75" s="5">
        <v>2211746</v>
      </c>
      <c r="CU75" s="6">
        <v>17.033288896710161</v>
      </c>
      <c r="CV75" s="6">
        <v>16.713843149335361</v>
      </c>
      <c r="CW75" s="6">
        <v>17.163975919408671</v>
      </c>
      <c r="CX75" s="6">
        <v>16.503073997934582</v>
      </c>
      <c r="CY75" s="6">
        <v>17.184838701476981</v>
      </c>
      <c r="CZ75" s="6">
        <v>16.395979015564901</v>
      </c>
      <c r="DA75" s="6">
        <v>16.556167675198889</v>
      </c>
      <c r="DB75" s="6">
        <v>15.7943118125322</v>
      </c>
      <c r="DC75" s="6">
        <v>15.157331996012379</v>
      </c>
      <c r="DD75" s="6">
        <v>14.7982920531076</v>
      </c>
      <c r="DE75" s="6">
        <v>14.207918998245161</v>
      </c>
      <c r="DF75" s="6">
        <v>14.46678553580572</v>
      </c>
      <c r="DG75" s="6">
        <v>13.575806581256771</v>
      </c>
      <c r="DH75" s="6">
        <v>13.48607455151619</v>
      </c>
      <c r="DI75" s="6">
        <v>12.30172291043713</v>
      </c>
      <c r="DJ75" s="6">
        <v>11.116712367829431</v>
      </c>
      <c r="DK75" s="6">
        <v>10.638385579643611</v>
      </c>
      <c r="DL75" s="6">
        <v>9.6850435933039698</v>
      </c>
      <c r="DM75" s="6">
        <v>9.2597011518699404</v>
      </c>
      <c r="DN75" s="6">
        <v>8.8419954743825908</v>
      </c>
      <c r="DO75" s="6" t="s">
        <v>178</v>
      </c>
      <c r="DP75" s="6" t="s">
        <v>178</v>
      </c>
      <c r="DQ75" s="6" t="s">
        <v>178</v>
      </c>
      <c r="DR75" s="6" t="s">
        <v>178</v>
      </c>
      <c r="DS75" s="6" t="s">
        <v>178</v>
      </c>
      <c r="DT75" s="6" t="s">
        <v>178</v>
      </c>
      <c r="DU75" s="6" t="s">
        <v>178</v>
      </c>
      <c r="DV75" s="6" t="s">
        <v>178</v>
      </c>
      <c r="DW75" s="6" t="s">
        <v>178</v>
      </c>
      <c r="DX75" s="6" t="s">
        <v>178</v>
      </c>
      <c r="DY75" s="6" t="s">
        <v>178</v>
      </c>
      <c r="DZ75" s="6" t="s">
        <v>178</v>
      </c>
      <c r="EA75" s="6">
        <v>12.475669686623689</v>
      </c>
      <c r="EB75" s="6">
        <v>12.50788861009219</v>
      </c>
      <c r="EC75" s="6">
        <v>12.5679487223002</v>
      </c>
      <c r="ED75" s="6">
        <v>12.12970541143542</v>
      </c>
      <c r="EE75" s="6">
        <v>12.62301336341727</v>
      </c>
      <c r="EF75" s="6">
        <v>12.07001268942887</v>
      </c>
      <c r="EG75" s="6">
        <v>12.331991890464</v>
      </c>
      <c r="EH75" s="6">
        <v>11.860264133193789</v>
      </c>
      <c r="EI75" s="6">
        <v>11.289676949350619</v>
      </c>
      <c r="EJ75" s="6">
        <v>11.04290630125803</v>
      </c>
      <c r="EK75" s="6">
        <v>10.450646599738709</v>
      </c>
      <c r="EL75" s="6">
        <v>10.67742176503118</v>
      </c>
      <c r="EM75" s="6">
        <v>9.9083259478074908</v>
      </c>
      <c r="EN75" s="6">
        <v>9.7990119386147292</v>
      </c>
      <c r="EO75" s="6">
        <v>8.8794368850755792</v>
      </c>
      <c r="EP75" s="6">
        <v>7.8206558692862496</v>
      </c>
      <c r="EQ75" s="6">
        <v>7.71725665913862</v>
      </c>
      <c r="ER75" s="6">
        <v>7.0899734053519099</v>
      </c>
      <c r="ES75" s="6">
        <v>6.8034999996600298</v>
      </c>
      <c r="ET75" s="6">
        <v>6.4700219239999202</v>
      </c>
      <c r="EU75" s="6" t="s">
        <v>178</v>
      </c>
      <c r="EV75" s="6" t="s">
        <v>178</v>
      </c>
      <c r="EW75" s="6" t="s">
        <v>178</v>
      </c>
      <c r="EX75" s="6" t="s">
        <v>178</v>
      </c>
      <c r="EY75" s="6" t="s">
        <v>178</v>
      </c>
      <c r="EZ75" s="6" t="s">
        <v>178</v>
      </c>
      <c r="FA75" s="6" t="s">
        <v>178</v>
      </c>
      <c r="FB75" s="6" t="s">
        <v>178</v>
      </c>
      <c r="FC75" s="6" t="s">
        <v>178</v>
      </c>
      <c r="FD75" s="6" t="s">
        <v>178</v>
      </c>
      <c r="FE75" s="6" t="s">
        <v>178</v>
      </c>
      <c r="FF75" s="6" t="s">
        <v>178</v>
      </c>
      <c r="FG75" s="6" t="s">
        <v>178</v>
      </c>
      <c r="FH75" s="6">
        <v>16.713843149335364</v>
      </c>
      <c r="FI75" s="6">
        <v>17.163975919408674</v>
      </c>
      <c r="FJ75" s="6">
        <v>16.503073997934582</v>
      </c>
      <c r="FK75" s="6">
        <v>17.184838701476984</v>
      </c>
      <c r="FL75" s="6">
        <v>16.395979015564901</v>
      </c>
      <c r="FM75" s="6">
        <v>16.5561676751989</v>
      </c>
      <c r="FN75" s="6">
        <v>15.794311812532206</v>
      </c>
      <c r="FO75" s="6">
        <v>15.157331996012381</v>
      </c>
      <c r="FP75" s="6">
        <v>14.798292053107609</v>
      </c>
      <c r="FQ75" s="6">
        <v>14.207918998245169</v>
      </c>
      <c r="FR75" s="6">
        <v>14.466785535805728</v>
      </c>
      <c r="FS75" s="6">
        <v>13.575806581256771</v>
      </c>
      <c r="FT75" s="6">
        <v>13.486074551516191</v>
      </c>
      <c r="FU75" s="6">
        <v>12.301722910437135</v>
      </c>
      <c r="FV75" s="6">
        <v>11.116712367829436</v>
      </c>
      <c r="FW75" s="6">
        <v>10.638385579643613</v>
      </c>
      <c r="FX75" s="6">
        <v>9.6850435933039734</v>
      </c>
      <c r="FY75" s="6">
        <v>9.2597011518699404</v>
      </c>
      <c r="FZ75" s="6">
        <v>8.8419954743825961</v>
      </c>
      <c r="GA75" s="6" t="s">
        <v>178</v>
      </c>
      <c r="GB75" s="6" t="s">
        <v>178</v>
      </c>
      <c r="GC75" s="6" t="s">
        <v>178</v>
      </c>
      <c r="GD75" s="6" t="s">
        <v>178</v>
      </c>
      <c r="GE75" s="6" t="s">
        <v>178</v>
      </c>
      <c r="GF75" s="6" t="s">
        <v>178</v>
      </c>
      <c r="GG75" s="6" t="s">
        <v>178</v>
      </c>
      <c r="GH75" s="6" t="s">
        <v>178</v>
      </c>
      <c r="GI75" s="6" t="s">
        <v>178</v>
      </c>
      <c r="GJ75" s="6" t="s">
        <v>178</v>
      </c>
      <c r="GK75" s="6" t="s">
        <v>178</v>
      </c>
      <c r="GL75" s="6" t="s">
        <v>178</v>
      </c>
      <c r="GM75" s="6">
        <v>12.475669686623696</v>
      </c>
      <c r="GN75" s="6">
        <v>12.507888610092197</v>
      </c>
      <c r="GO75" s="6">
        <v>12.567948722300201</v>
      </c>
      <c r="GP75" s="6">
        <v>12.129705411435426</v>
      </c>
      <c r="GQ75" s="6">
        <v>12.623013363417273</v>
      </c>
      <c r="GR75" s="6">
        <v>12.070012689428879</v>
      </c>
      <c r="GS75" s="6">
        <v>12.331991890464002</v>
      </c>
      <c r="GT75" s="6">
        <v>11.860264133193798</v>
      </c>
      <c r="GU75" s="6">
        <v>11.289676949350628</v>
      </c>
      <c r="GV75" s="6">
        <v>11.04290630125803</v>
      </c>
      <c r="GW75" s="6">
        <v>10.450646599738716</v>
      </c>
      <c r="GX75" s="6">
        <v>10.677421765031188</v>
      </c>
      <c r="GY75" s="6">
        <v>9.9083259478074908</v>
      </c>
      <c r="GZ75" s="6">
        <v>9.7990119386147381</v>
      </c>
      <c r="HA75" s="6">
        <v>8.8794368850755898</v>
      </c>
      <c r="HB75" s="6">
        <v>7.8206558692862584</v>
      </c>
      <c r="HC75" s="6">
        <v>7.7172566591386227</v>
      </c>
      <c r="HD75" s="6">
        <v>7.0899734053519152</v>
      </c>
      <c r="HE75" s="6">
        <v>6.803499999660036</v>
      </c>
      <c r="HF75" s="6">
        <v>6.4700219239999228</v>
      </c>
      <c r="HG75" s="6" t="s">
        <v>178</v>
      </c>
      <c r="HH75" s="6" t="s">
        <v>178</v>
      </c>
      <c r="HI75" s="6" t="s">
        <v>178</v>
      </c>
      <c r="HJ75" s="6" t="s">
        <v>178</v>
      </c>
      <c r="HK75" s="6" t="s">
        <v>178</v>
      </c>
      <c r="HL75" s="6" t="s">
        <v>178</v>
      </c>
      <c r="HM75" s="6" t="s">
        <v>178</v>
      </c>
      <c r="HN75" s="6" t="s">
        <v>178</v>
      </c>
      <c r="HO75" s="6" t="s">
        <v>178</v>
      </c>
      <c r="HP75" s="6" t="s">
        <v>178</v>
      </c>
      <c r="HQ75" s="6" t="s">
        <v>178</v>
      </c>
      <c r="HR75" s="6" t="s">
        <v>178</v>
      </c>
      <c r="HS75" s="5">
        <v>135967</v>
      </c>
      <c r="HT75" s="5">
        <v>133857</v>
      </c>
      <c r="HU75" s="5">
        <v>132091</v>
      </c>
      <c r="HV75" s="5">
        <v>130148</v>
      </c>
      <c r="HW75" s="5">
        <v>127734</v>
      </c>
      <c r="HX75" s="5">
        <v>124903</v>
      </c>
      <c r="HY75" s="5">
        <v>123677</v>
      </c>
      <c r="HZ75" s="5">
        <v>122807</v>
      </c>
      <c r="IA75" s="5">
        <v>121964</v>
      </c>
      <c r="IB75" s="5">
        <v>121333</v>
      </c>
      <c r="IC75" s="5">
        <v>120851</v>
      </c>
      <c r="ID75" s="5">
        <v>120464</v>
      </c>
      <c r="IE75" s="5">
        <v>118959</v>
      </c>
      <c r="IF75" s="5">
        <v>118232</v>
      </c>
      <c r="IG75" s="5">
        <v>116977</v>
      </c>
      <c r="IH75" s="5">
        <v>115775</v>
      </c>
      <c r="II75" s="5">
        <v>114590</v>
      </c>
      <c r="IJ75" s="5">
        <v>112130</v>
      </c>
      <c r="IK75" s="5">
        <v>110287</v>
      </c>
      <c r="IL75" s="5">
        <v>109160</v>
      </c>
      <c r="IM75" s="5">
        <v>108654</v>
      </c>
      <c r="IN75" s="5">
        <v>106710</v>
      </c>
      <c r="IO75" s="5">
        <v>105787</v>
      </c>
      <c r="IP75" s="5">
        <v>104778</v>
      </c>
      <c r="IQ75" s="5">
        <v>103624</v>
      </c>
      <c r="IR75" s="5">
        <v>102255</v>
      </c>
      <c r="IS75" s="5">
        <v>100721</v>
      </c>
      <c r="IT75" s="5">
        <v>99244</v>
      </c>
      <c r="IU75" s="5">
        <v>98089</v>
      </c>
      <c r="IV75" s="5">
        <v>97063</v>
      </c>
      <c r="IW75" s="5">
        <v>95761</v>
      </c>
      <c r="IX75" s="5">
        <v>94456</v>
      </c>
      <c r="IY75" s="5">
        <v>156833</v>
      </c>
      <c r="IZ75" s="5">
        <v>154488</v>
      </c>
      <c r="JA75" s="5">
        <v>152601</v>
      </c>
      <c r="JB75" s="5">
        <v>150491</v>
      </c>
      <c r="JC75" s="5">
        <v>147726</v>
      </c>
      <c r="JD75" s="5">
        <v>144646</v>
      </c>
      <c r="JE75" s="5">
        <v>143360</v>
      </c>
      <c r="JF75" s="5">
        <v>142342</v>
      </c>
      <c r="JG75" s="5">
        <v>141414</v>
      </c>
      <c r="JH75" s="5">
        <v>140700</v>
      </c>
      <c r="JI75" s="5">
        <v>140054</v>
      </c>
      <c r="JJ75" s="5">
        <v>139449</v>
      </c>
      <c r="JK75" s="5">
        <v>137561</v>
      </c>
      <c r="JL75" s="5">
        <v>136657</v>
      </c>
      <c r="JM75" s="5">
        <v>135100</v>
      </c>
      <c r="JN75" s="5">
        <v>133690</v>
      </c>
      <c r="JO75" s="5">
        <v>132246</v>
      </c>
      <c r="JP75" s="5">
        <v>129529</v>
      </c>
      <c r="JQ75" s="5">
        <v>127445</v>
      </c>
      <c r="JR75" s="5">
        <v>126147</v>
      </c>
      <c r="JS75" s="5">
        <v>125566</v>
      </c>
      <c r="JT75" s="5">
        <v>123264</v>
      </c>
      <c r="JU75" s="5">
        <v>122060</v>
      </c>
      <c r="JV75" s="5">
        <v>120746</v>
      </c>
      <c r="JW75" s="5">
        <v>119333</v>
      </c>
      <c r="JX75" s="5">
        <v>117730</v>
      </c>
      <c r="JY75" s="5">
        <v>115889</v>
      </c>
      <c r="JZ75" s="5">
        <v>114216</v>
      </c>
      <c r="KA75" s="5">
        <v>112858</v>
      </c>
      <c r="KB75" s="5">
        <v>111595</v>
      </c>
      <c r="KC75" s="5">
        <v>110062</v>
      </c>
      <c r="KD75" s="5">
        <v>108621</v>
      </c>
    </row>
    <row r="76" spans="1:290" x14ac:dyDescent="0.3">
      <c r="A76" s="1" t="s">
        <v>70</v>
      </c>
      <c r="B76" s="2">
        <v>4057008</v>
      </c>
      <c r="C76" s="5">
        <v>7848378</v>
      </c>
      <c r="D76" s="5">
        <v>4657704</v>
      </c>
      <c r="E76" s="5">
        <v>4635858</v>
      </c>
      <c r="F76" s="5">
        <v>4742974</v>
      </c>
      <c r="G76" s="5">
        <v>6275494</v>
      </c>
      <c r="H76" s="5">
        <v>7180003</v>
      </c>
      <c r="I76" s="5">
        <v>7694224</v>
      </c>
      <c r="J76" s="5">
        <v>7718156</v>
      </c>
      <c r="K76" s="5">
        <v>8060810</v>
      </c>
      <c r="L76" s="5">
        <v>8085781</v>
      </c>
      <c r="M76" s="5">
        <v>7657442</v>
      </c>
      <c r="N76" s="5">
        <v>8028233</v>
      </c>
      <c r="O76" s="5">
        <v>8235970</v>
      </c>
      <c r="P76" s="5">
        <v>8250984</v>
      </c>
      <c r="Q76" s="5">
        <v>9364026</v>
      </c>
      <c r="R76" s="5">
        <v>8366273</v>
      </c>
      <c r="S76" s="5">
        <v>8360969</v>
      </c>
      <c r="T76" s="5">
        <v>7928710</v>
      </c>
      <c r="U76" s="5">
        <v>7770536</v>
      </c>
      <c r="V76" s="5">
        <v>6730264</v>
      </c>
      <c r="W76" s="5">
        <v>6251888</v>
      </c>
      <c r="X76" s="5">
        <v>5893520</v>
      </c>
      <c r="Y76" s="5">
        <v>5847745</v>
      </c>
      <c r="Z76" s="5">
        <v>5855054</v>
      </c>
      <c r="AA76" s="5">
        <v>5768635</v>
      </c>
      <c r="AB76" s="5">
        <v>5798806</v>
      </c>
      <c r="AC76" s="5">
        <v>5694539</v>
      </c>
      <c r="AD76" s="5">
        <v>5645350</v>
      </c>
      <c r="AE76" s="5">
        <v>5568452</v>
      </c>
      <c r="AF76" s="5">
        <v>5629825</v>
      </c>
      <c r="AG76" s="5">
        <v>5662063</v>
      </c>
      <c r="AH76" s="5">
        <v>5515945</v>
      </c>
      <c r="AI76" s="5">
        <v>19162706</v>
      </c>
      <c r="AJ76" s="5">
        <v>6490442</v>
      </c>
      <c r="AK76" s="5">
        <v>6423818</v>
      </c>
      <c r="AL76" s="5">
        <v>6482987</v>
      </c>
      <c r="AM76" s="5">
        <v>8696128</v>
      </c>
      <c r="AN76" s="5">
        <v>10602381</v>
      </c>
      <c r="AO76" s="5">
        <v>11074554</v>
      </c>
      <c r="AP76" s="5">
        <v>10839522</v>
      </c>
      <c r="AQ76" s="5">
        <v>11390882</v>
      </c>
      <c r="AR76" s="5">
        <v>11485675</v>
      </c>
      <c r="AS76" s="5">
        <v>10973996</v>
      </c>
      <c r="AT76" s="5">
        <v>12170914</v>
      </c>
      <c r="AU76" s="5">
        <v>12543633</v>
      </c>
      <c r="AV76" s="5">
        <v>13096803</v>
      </c>
      <c r="AW76" s="5">
        <v>16674206</v>
      </c>
      <c r="AX76" s="5">
        <v>15749234</v>
      </c>
      <c r="AY76" s="5">
        <v>17158744</v>
      </c>
      <c r="AZ76" s="5">
        <v>16915902</v>
      </c>
      <c r="BA76" s="5">
        <v>19388738</v>
      </c>
      <c r="BB76" s="5">
        <v>17297637</v>
      </c>
      <c r="BC76" s="5">
        <v>15657428</v>
      </c>
      <c r="BD76" s="5">
        <v>16590946</v>
      </c>
      <c r="BE76" s="5">
        <v>16141173</v>
      </c>
      <c r="BF76" s="5">
        <v>16009209</v>
      </c>
      <c r="BG76" s="5">
        <v>15856455</v>
      </c>
      <c r="BH76" s="5">
        <v>15715749</v>
      </c>
      <c r="BI76" s="5">
        <v>15388529</v>
      </c>
      <c r="BJ76" s="5">
        <v>15304099</v>
      </c>
      <c r="BK76" s="5">
        <v>15246918</v>
      </c>
      <c r="BL76" s="5">
        <v>15512373</v>
      </c>
      <c r="BM76" s="5">
        <v>15543677</v>
      </c>
      <c r="BN76" s="5">
        <v>15125861</v>
      </c>
      <c r="BO76" s="5">
        <v>19224218</v>
      </c>
      <c r="BP76" s="5">
        <v>6493434</v>
      </c>
      <c r="BQ76" s="5">
        <v>6427679</v>
      </c>
      <c r="BR76" s="5">
        <v>6486573</v>
      </c>
      <c r="BS76" s="5">
        <v>8699117</v>
      </c>
      <c r="BT76" s="5">
        <v>10608963</v>
      </c>
      <c r="BU76" s="5">
        <v>11080137</v>
      </c>
      <c r="BV76" s="5">
        <v>10845181</v>
      </c>
      <c r="BW76" s="5">
        <v>11396537</v>
      </c>
      <c r="BX76" s="5">
        <v>11491319</v>
      </c>
      <c r="BY76" s="5">
        <v>10982773</v>
      </c>
      <c r="BZ76" s="5">
        <v>12181496</v>
      </c>
      <c r="CA76" s="5">
        <v>12553600</v>
      </c>
      <c r="CB76" s="5">
        <v>13106594</v>
      </c>
      <c r="CC76" s="5">
        <v>16685243</v>
      </c>
      <c r="CD76" s="5">
        <v>15760369</v>
      </c>
      <c r="CE76" s="5">
        <v>17170168</v>
      </c>
      <c r="CF76" s="5">
        <v>16925971</v>
      </c>
      <c r="CG76" s="5">
        <v>19399257</v>
      </c>
      <c r="CH76" s="5">
        <v>17306898</v>
      </c>
      <c r="CI76" s="5">
        <v>15666483</v>
      </c>
      <c r="CJ76" s="5">
        <v>16601657</v>
      </c>
      <c r="CK76" s="5">
        <v>16153201</v>
      </c>
      <c r="CL76" s="5">
        <v>16021469</v>
      </c>
      <c r="CM76" s="5">
        <v>15867091</v>
      </c>
      <c r="CN76" s="5">
        <v>15725334</v>
      </c>
      <c r="CO76" s="5">
        <v>15451490</v>
      </c>
      <c r="CP76" s="5">
        <v>15307846</v>
      </c>
      <c r="CQ76" s="5">
        <v>15253917</v>
      </c>
      <c r="CR76" s="5">
        <v>15520378</v>
      </c>
      <c r="CS76" s="5">
        <v>15550437</v>
      </c>
      <c r="CT76" s="5">
        <v>15131602</v>
      </c>
      <c r="CU76" s="6">
        <v>23.832313167713949</v>
      </c>
      <c r="CV76" s="6">
        <v>23.104022926317342</v>
      </c>
      <c r="CW76" s="6">
        <v>20.879716332985168</v>
      </c>
      <c r="CX76" s="6">
        <v>19.180940059970808</v>
      </c>
      <c r="CY76" s="6">
        <v>20.498131302491881</v>
      </c>
      <c r="CZ76" s="6">
        <v>17.209257044775189</v>
      </c>
      <c r="DA76" s="6">
        <v>15.11587133413324</v>
      </c>
      <c r="DB76" s="6">
        <v>14.0034355356383</v>
      </c>
      <c r="DC76" s="6">
        <v>13.491696243925849</v>
      </c>
      <c r="DD76" s="6">
        <v>12.71232838472617</v>
      </c>
      <c r="DE76" s="6">
        <v>15.89355611266058</v>
      </c>
      <c r="DF76" s="6">
        <v>17.03295150663897</v>
      </c>
      <c r="DG76" s="6">
        <v>15.712649944679541</v>
      </c>
      <c r="DH76" s="6">
        <v>15.431747063491221</v>
      </c>
      <c r="DI76" s="6">
        <v>12.62655776329548</v>
      </c>
      <c r="DJ76" s="6">
        <v>11.06040912512106</v>
      </c>
      <c r="DK76" s="6">
        <v>10.88377258145715</v>
      </c>
      <c r="DL76" s="6">
        <v>9.4590340802174193</v>
      </c>
      <c r="DM76" s="6">
        <v>11.52194333977627</v>
      </c>
      <c r="DN76" s="6">
        <v>9.8252471221199205</v>
      </c>
      <c r="DO76" s="6" t="s">
        <v>178</v>
      </c>
      <c r="DP76" s="6" t="s">
        <v>178</v>
      </c>
      <c r="DQ76" s="6" t="s">
        <v>178</v>
      </c>
      <c r="DR76" s="6" t="s">
        <v>178</v>
      </c>
      <c r="DS76" s="6" t="s">
        <v>178</v>
      </c>
      <c r="DT76" s="6" t="s">
        <v>178</v>
      </c>
      <c r="DU76" s="6" t="s">
        <v>178</v>
      </c>
      <c r="DV76" s="6" t="s">
        <v>178</v>
      </c>
      <c r="DW76" s="6" t="s">
        <v>178</v>
      </c>
      <c r="DX76" s="6" t="s">
        <v>178</v>
      </c>
      <c r="DY76" s="6" t="s">
        <v>178</v>
      </c>
      <c r="DZ76" s="6" t="s">
        <v>178</v>
      </c>
      <c r="EA76" s="6">
        <v>21.086337533150559</v>
      </c>
      <c r="EB76" s="6">
        <v>20.62770617129156</v>
      </c>
      <c r="EC76" s="6">
        <v>18.793994474936859</v>
      </c>
      <c r="ED76" s="6">
        <v>17.728525446680671</v>
      </c>
      <c r="EE76" s="6">
        <v>19.558320044902569</v>
      </c>
      <c r="EF76" s="6">
        <v>16.627453776656392</v>
      </c>
      <c r="EG76" s="6">
        <v>14.749569147434739</v>
      </c>
      <c r="EH76" s="6">
        <v>13.72818711672091</v>
      </c>
      <c r="EI76" s="6">
        <v>13.430768574373779</v>
      </c>
      <c r="EJ76" s="6">
        <v>12.64899016942192</v>
      </c>
      <c r="EK76" s="6">
        <v>15.61924012610948</v>
      </c>
      <c r="EL76" s="6">
        <v>16.989138316789209</v>
      </c>
      <c r="EM76" s="6">
        <v>15.550577555775879</v>
      </c>
      <c r="EN76" s="6">
        <v>15.649035189873571</v>
      </c>
      <c r="EO76" s="6">
        <v>12.473323206894429</v>
      </c>
      <c r="EP76" s="6">
        <v>10.804556575023931</v>
      </c>
      <c r="EQ76" s="6">
        <v>10.46486645769205</v>
      </c>
      <c r="ER76" s="6">
        <v>8.9589791328305104</v>
      </c>
      <c r="ES76" s="6">
        <v>10.793289531051631</v>
      </c>
      <c r="ET76" s="6">
        <v>9.1540710890685499</v>
      </c>
      <c r="EU76" s="6" t="s">
        <v>178</v>
      </c>
      <c r="EV76" s="6" t="s">
        <v>178</v>
      </c>
      <c r="EW76" s="6" t="s">
        <v>178</v>
      </c>
      <c r="EX76" s="6" t="s">
        <v>178</v>
      </c>
      <c r="EY76" s="6" t="s">
        <v>178</v>
      </c>
      <c r="EZ76" s="6" t="s">
        <v>178</v>
      </c>
      <c r="FA76" s="6" t="s">
        <v>178</v>
      </c>
      <c r="FB76" s="6" t="s">
        <v>178</v>
      </c>
      <c r="FC76" s="6" t="s">
        <v>178</v>
      </c>
      <c r="FD76" s="6" t="s">
        <v>178</v>
      </c>
      <c r="FE76" s="6" t="s">
        <v>178</v>
      </c>
      <c r="FF76" s="6" t="s">
        <v>178</v>
      </c>
      <c r="FG76" s="6" t="s">
        <v>178</v>
      </c>
      <c r="FH76" s="6">
        <v>17.716280707494306</v>
      </c>
      <c r="FI76" s="6">
        <v>16.537973134968965</v>
      </c>
      <c r="FJ76" s="6">
        <v>14.743643722671678</v>
      </c>
      <c r="FK76" s="6">
        <v>17.078593311619969</v>
      </c>
      <c r="FL76" s="6">
        <v>15.553008884589348</v>
      </c>
      <c r="FM76" s="6">
        <v>13.960202739365361</v>
      </c>
      <c r="FN76" s="6">
        <v>13.131633666126861</v>
      </c>
      <c r="FO76" s="6">
        <v>12.873958536328917</v>
      </c>
      <c r="FP76" s="6">
        <v>12.194748859466998</v>
      </c>
      <c r="FQ76" s="6">
        <v>15.04201813926568</v>
      </c>
      <c r="FR76" s="6">
        <v>16.398540754274833</v>
      </c>
      <c r="FS76" s="6">
        <v>15.170094578034991</v>
      </c>
      <c r="FT76" s="6">
        <v>15.184208703374034</v>
      </c>
      <c r="FU76" s="6">
        <v>12.527491926285219</v>
      </c>
      <c r="FV76" s="6">
        <v>11.007199349873032</v>
      </c>
      <c r="FW76" s="6">
        <v>10.832857090774278</v>
      </c>
      <c r="FX76" s="6">
        <v>9.4232816498751557</v>
      </c>
      <c r="FY76" s="6">
        <v>11.517188215797145</v>
      </c>
      <c r="FZ76" s="6">
        <v>9.8208887003615288</v>
      </c>
      <c r="GA76" s="6" t="s">
        <v>178</v>
      </c>
      <c r="GB76" s="6" t="s">
        <v>178</v>
      </c>
      <c r="GC76" s="6" t="s">
        <v>178</v>
      </c>
      <c r="GD76" s="6" t="s">
        <v>178</v>
      </c>
      <c r="GE76" s="6" t="s">
        <v>178</v>
      </c>
      <c r="GF76" s="6" t="s">
        <v>178</v>
      </c>
      <c r="GG76" s="6" t="s">
        <v>178</v>
      </c>
      <c r="GH76" s="6" t="s">
        <v>178</v>
      </c>
      <c r="GI76" s="6" t="s">
        <v>178</v>
      </c>
      <c r="GJ76" s="6" t="s">
        <v>178</v>
      </c>
      <c r="GK76" s="6" t="s">
        <v>178</v>
      </c>
      <c r="GL76" s="6" t="s">
        <v>178</v>
      </c>
      <c r="GM76" s="6">
        <v>21.086337533150562</v>
      </c>
      <c r="GN76" s="6">
        <v>11.725499982918212</v>
      </c>
      <c r="GO76" s="6">
        <v>11.178639175224584</v>
      </c>
      <c r="GP76" s="6">
        <v>10.150873588147871</v>
      </c>
      <c r="GQ76" s="6">
        <v>11.525405566851791</v>
      </c>
      <c r="GR76" s="6">
        <v>11.035605075988565</v>
      </c>
      <c r="GS76" s="6">
        <v>10.182033682862738</v>
      </c>
      <c r="GT76" s="6">
        <v>9.4002858772016147</v>
      </c>
      <c r="GU76" s="6">
        <v>9.1796438358026649</v>
      </c>
      <c r="GV76" s="6">
        <v>8.9281274270976088</v>
      </c>
      <c r="GW76" s="6">
        <v>10.013102961000007</v>
      </c>
      <c r="GX76" s="6">
        <v>11.132331449718059</v>
      </c>
      <c r="GY76" s="6">
        <v>10.180846165744352</v>
      </c>
      <c r="GZ76" s="6">
        <v>10.766795503340257</v>
      </c>
      <c r="HA76" s="6">
        <v>9.6621388475989445</v>
      </c>
      <c r="HB76" s="6">
        <v>8.6796512048608889</v>
      </c>
      <c r="HC76" s="6">
        <v>8.9286470672142482</v>
      </c>
      <c r="HD76" s="6">
        <v>7.8014330112971537</v>
      </c>
      <c r="HE76" s="6">
        <v>10.193434587960576</v>
      </c>
      <c r="HF76" s="6">
        <v>8.7554509042866169</v>
      </c>
      <c r="HG76" s="6" t="s">
        <v>178</v>
      </c>
      <c r="HH76" s="6" t="s">
        <v>178</v>
      </c>
      <c r="HI76" s="6" t="s">
        <v>178</v>
      </c>
      <c r="HJ76" s="6" t="s">
        <v>178</v>
      </c>
      <c r="HK76" s="6" t="s">
        <v>178</v>
      </c>
      <c r="HL76" s="6" t="s">
        <v>178</v>
      </c>
      <c r="HM76" s="6" t="s">
        <v>178</v>
      </c>
      <c r="HN76" s="6" t="s">
        <v>178</v>
      </c>
      <c r="HO76" s="6" t="s">
        <v>178</v>
      </c>
      <c r="HP76" s="6" t="s">
        <v>178</v>
      </c>
      <c r="HQ76" s="6" t="s">
        <v>178</v>
      </c>
      <c r="HR76" s="6" t="s">
        <v>178</v>
      </c>
      <c r="HS76" s="5">
        <v>1158014</v>
      </c>
      <c r="HT76" s="5">
        <v>668175</v>
      </c>
      <c r="HU76" s="5">
        <v>675962</v>
      </c>
      <c r="HV76" s="5">
        <v>678140</v>
      </c>
      <c r="HW76" s="5">
        <v>864677</v>
      </c>
      <c r="HX76" s="5">
        <v>959140</v>
      </c>
      <c r="HY76" s="5">
        <v>983898</v>
      </c>
      <c r="HZ76" s="5">
        <v>1012559</v>
      </c>
      <c r="IA76" s="5">
        <v>1045500</v>
      </c>
      <c r="IB76" s="5">
        <v>1037913</v>
      </c>
      <c r="IC76" s="5">
        <v>1034045</v>
      </c>
      <c r="ID76" s="5">
        <v>1042194</v>
      </c>
      <c r="IE76" s="5">
        <v>1050791</v>
      </c>
      <c r="IF76" s="5">
        <v>1066815</v>
      </c>
      <c r="IG76" s="5">
        <v>1067996</v>
      </c>
      <c r="IH76" s="5">
        <v>1062747</v>
      </c>
      <c r="II76" s="5">
        <v>1056355</v>
      </c>
      <c r="IJ76" s="5">
        <v>1049395</v>
      </c>
      <c r="IK76" s="5">
        <v>1050167</v>
      </c>
      <c r="IL76" s="5">
        <v>989951</v>
      </c>
      <c r="IM76" s="5">
        <v>872636</v>
      </c>
      <c r="IN76" s="5">
        <v>862830</v>
      </c>
      <c r="IO76" s="5">
        <v>854140</v>
      </c>
      <c r="IP76" s="5">
        <v>850137</v>
      </c>
      <c r="IQ76" s="5">
        <v>842888</v>
      </c>
      <c r="IR76" s="5">
        <v>834581</v>
      </c>
      <c r="IS76" s="5">
        <v>826723</v>
      </c>
      <c r="IT76" s="5">
        <v>819782</v>
      </c>
      <c r="IU76" s="5">
        <v>815083</v>
      </c>
      <c r="IV76" s="5">
        <v>812905</v>
      </c>
      <c r="IW76" s="5">
        <v>806398</v>
      </c>
      <c r="IX76" s="5">
        <v>792267</v>
      </c>
      <c r="IY76" s="5">
        <v>1322676</v>
      </c>
      <c r="IZ76" s="5">
        <v>746865</v>
      </c>
      <c r="JA76" s="5">
        <v>755116</v>
      </c>
      <c r="JB76" s="5">
        <v>757241</v>
      </c>
      <c r="JC76" s="5">
        <v>966879</v>
      </c>
      <c r="JD76" s="5">
        <v>1078191</v>
      </c>
      <c r="JE76" s="5">
        <v>1104390</v>
      </c>
      <c r="JF76" s="5">
        <v>1129306</v>
      </c>
      <c r="JG76" s="5">
        <v>1165726</v>
      </c>
      <c r="JH76" s="5">
        <v>1157050</v>
      </c>
      <c r="JI76" s="5">
        <v>1230427</v>
      </c>
      <c r="JJ76" s="5">
        <v>1195767</v>
      </c>
      <c r="JK76" s="5">
        <v>1175022</v>
      </c>
      <c r="JL76" s="5">
        <v>1196975</v>
      </c>
      <c r="JM76" s="5">
        <v>1203637</v>
      </c>
      <c r="JN76" s="5">
        <v>1198696</v>
      </c>
      <c r="JO76" s="5">
        <v>1189952</v>
      </c>
      <c r="JP76" s="5">
        <v>1181107</v>
      </c>
      <c r="JQ76" s="5">
        <v>1188583</v>
      </c>
      <c r="JR76" s="5">
        <v>1118793</v>
      </c>
      <c r="JS76" s="5">
        <v>981469</v>
      </c>
      <c r="JT76" s="5">
        <v>972056</v>
      </c>
      <c r="JU76" s="5">
        <v>960074</v>
      </c>
      <c r="JV76" s="5">
        <v>953443</v>
      </c>
      <c r="JW76" s="5">
        <v>944557</v>
      </c>
      <c r="JX76" s="5">
        <v>934311</v>
      </c>
      <c r="JY76" s="5">
        <v>924944</v>
      </c>
      <c r="JZ76" s="5">
        <v>908606</v>
      </c>
      <c r="KA76" s="5">
        <v>903362</v>
      </c>
      <c r="KB76" s="5">
        <v>906881</v>
      </c>
      <c r="KC76" s="5">
        <v>899783</v>
      </c>
      <c r="KD76" s="5">
        <v>882419</v>
      </c>
    </row>
    <row r="77" spans="1:290" x14ac:dyDescent="0.3">
      <c r="A77" s="1" t="s">
        <v>71</v>
      </c>
      <c r="B77" s="2">
        <v>4061329</v>
      </c>
      <c r="C77" s="5" t="s">
        <v>178</v>
      </c>
      <c r="D77" s="5">
        <v>383022</v>
      </c>
      <c r="E77" s="5">
        <v>363692</v>
      </c>
      <c r="F77" s="5">
        <v>366355</v>
      </c>
      <c r="G77" s="5">
        <v>381167</v>
      </c>
      <c r="H77" s="5">
        <v>381979</v>
      </c>
      <c r="I77" s="5">
        <v>387909</v>
      </c>
      <c r="J77" s="5">
        <v>395345</v>
      </c>
      <c r="K77" s="5">
        <v>417926</v>
      </c>
      <c r="L77" s="5">
        <v>421063</v>
      </c>
      <c r="M77" s="5">
        <v>424070</v>
      </c>
      <c r="N77" s="5">
        <v>434562</v>
      </c>
      <c r="O77" s="5">
        <v>449576</v>
      </c>
      <c r="P77" s="5">
        <v>445434</v>
      </c>
      <c r="Q77" s="5">
        <v>442007</v>
      </c>
      <c r="R77" s="5">
        <v>440376</v>
      </c>
      <c r="S77" s="5">
        <v>419511</v>
      </c>
      <c r="T77" s="5">
        <v>398871</v>
      </c>
      <c r="U77" s="5">
        <v>379440</v>
      </c>
      <c r="V77" s="5">
        <v>374231</v>
      </c>
      <c r="W77" s="5">
        <v>359243</v>
      </c>
      <c r="X77" s="5">
        <v>347742</v>
      </c>
      <c r="Y77" s="5">
        <v>347700</v>
      </c>
      <c r="Z77" s="5">
        <v>346860</v>
      </c>
      <c r="AA77" s="5">
        <v>332443</v>
      </c>
      <c r="AB77" s="5">
        <v>320605</v>
      </c>
      <c r="AC77" s="5" t="s">
        <v>178</v>
      </c>
      <c r="AD77" s="5" t="s">
        <v>178</v>
      </c>
      <c r="AE77" s="5" t="s">
        <v>178</v>
      </c>
      <c r="AF77" s="5" t="s">
        <v>178</v>
      </c>
      <c r="AG77" s="5" t="s">
        <v>178</v>
      </c>
      <c r="AH77" s="5" t="s">
        <v>178</v>
      </c>
      <c r="AI77" s="5" t="s">
        <v>178</v>
      </c>
      <c r="AJ77" s="5">
        <v>1099019</v>
      </c>
      <c r="AK77" s="5">
        <v>1094786</v>
      </c>
      <c r="AL77" s="5">
        <v>1117742</v>
      </c>
      <c r="AM77" s="5">
        <v>1137631</v>
      </c>
      <c r="AN77" s="5">
        <v>1132056</v>
      </c>
      <c r="AO77" s="5">
        <v>1134873</v>
      </c>
      <c r="AP77" s="5">
        <v>1144832</v>
      </c>
      <c r="AQ77" s="5">
        <v>1181026</v>
      </c>
      <c r="AR77" s="5">
        <v>1191559</v>
      </c>
      <c r="AS77" s="5">
        <v>1192243</v>
      </c>
      <c r="AT77" s="5">
        <v>1239228</v>
      </c>
      <c r="AU77" s="5">
        <v>1280103</v>
      </c>
      <c r="AV77" s="5">
        <v>1266467</v>
      </c>
      <c r="AW77" s="5">
        <v>1252112</v>
      </c>
      <c r="AX77" s="5">
        <v>1247689</v>
      </c>
      <c r="AY77" s="5">
        <v>1206719</v>
      </c>
      <c r="AZ77" s="5">
        <v>1158717</v>
      </c>
      <c r="BA77" s="5">
        <v>1134072</v>
      </c>
      <c r="BB77" s="5">
        <v>1105463</v>
      </c>
      <c r="BC77" s="5">
        <v>1064739</v>
      </c>
      <c r="BD77" s="5">
        <v>1028556</v>
      </c>
      <c r="BE77" s="5">
        <v>1028768</v>
      </c>
      <c r="BF77" s="5">
        <v>1024331</v>
      </c>
      <c r="BG77" s="5">
        <v>997116</v>
      </c>
      <c r="BH77" s="5">
        <v>960117</v>
      </c>
      <c r="BI77" s="5" t="s">
        <v>178</v>
      </c>
      <c r="BJ77" s="5" t="s">
        <v>178</v>
      </c>
      <c r="BK77" s="5" t="s">
        <v>178</v>
      </c>
      <c r="BL77" s="5" t="s">
        <v>178</v>
      </c>
      <c r="BM77" s="5" t="s">
        <v>178</v>
      </c>
      <c r="BN77" s="5" t="s">
        <v>178</v>
      </c>
      <c r="BO77" s="5" t="s">
        <v>178</v>
      </c>
      <c r="BP77" s="5">
        <v>1099019</v>
      </c>
      <c r="BQ77" s="5">
        <v>1094786</v>
      </c>
      <c r="BR77" s="5">
        <v>1117742</v>
      </c>
      <c r="BS77" s="5">
        <v>1137631</v>
      </c>
      <c r="BT77" s="5">
        <v>1132056</v>
      </c>
      <c r="BU77" s="5">
        <v>1134873</v>
      </c>
      <c r="BV77" s="5">
        <v>1144832</v>
      </c>
      <c r="BW77" s="5">
        <v>1181026</v>
      </c>
      <c r="BX77" s="5">
        <v>1191559</v>
      </c>
      <c r="BY77" s="5">
        <v>1192243</v>
      </c>
      <c r="BZ77" s="5">
        <v>1239228</v>
      </c>
      <c r="CA77" s="5">
        <v>1280103</v>
      </c>
      <c r="CB77" s="5">
        <v>1266467</v>
      </c>
      <c r="CC77" s="5">
        <v>1252112</v>
      </c>
      <c r="CD77" s="5">
        <v>1247689</v>
      </c>
      <c r="CE77" s="5">
        <v>1206719</v>
      </c>
      <c r="CF77" s="5">
        <v>1158717</v>
      </c>
      <c r="CG77" s="5">
        <v>1134072</v>
      </c>
      <c r="CH77" s="5">
        <v>1105463</v>
      </c>
      <c r="CI77" s="5">
        <v>1064739</v>
      </c>
      <c r="CJ77" s="5">
        <v>1028556</v>
      </c>
      <c r="CK77" s="5">
        <v>1028768</v>
      </c>
      <c r="CL77" s="5">
        <v>1024331</v>
      </c>
      <c r="CM77" s="5">
        <v>997116</v>
      </c>
      <c r="CN77" s="5">
        <v>960117</v>
      </c>
      <c r="CO77" s="5" t="s">
        <v>178</v>
      </c>
      <c r="CP77" s="5" t="s">
        <v>178</v>
      </c>
      <c r="CQ77" s="5" t="s">
        <v>178</v>
      </c>
      <c r="CR77" s="5" t="s">
        <v>178</v>
      </c>
      <c r="CS77" s="5" t="s">
        <v>178</v>
      </c>
      <c r="CT77" s="5" t="s">
        <v>178</v>
      </c>
      <c r="CU77" s="6">
        <v>34.00728781820942</v>
      </c>
      <c r="CV77" s="6">
        <v>34.208478886330283</v>
      </c>
      <c r="CW77" s="6">
        <v>30.891248638958231</v>
      </c>
      <c r="CX77" s="6">
        <v>28.704398738928081</v>
      </c>
      <c r="CY77" s="6">
        <v>31.34610288928474</v>
      </c>
      <c r="CZ77" s="6">
        <v>38.232468277051872</v>
      </c>
      <c r="DA77" s="6">
        <v>38.880510635226301</v>
      </c>
      <c r="DB77" s="6">
        <v>39.058037916250363</v>
      </c>
      <c r="DC77" s="6">
        <v>36.122902140570339</v>
      </c>
      <c r="DD77" s="6">
        <v>29.765948701473562</v>
      </c>
      <c r="DE77" s="6">
        <v>25.86559424970147</v>
      </c>
      <c r="DF77" s="6">
        <v>37.435854952803048</v>
      </c>
      <c r="DG77" s="6">
        <v>28.318460060145551</v>
      </c>
      <c r="DH77" s="6">
        <v>28.046130290907289</v>
      </c>
      <c r="DI77" s="6">
        <v>24.94163001574632</v>
      </c>
      <c r="DJ77" s="6">
        <v>21.042699874652559</v>
      </c>
      <c r="DK77" s="6">
        <v>18.52657022104307</v>
      </c>
      <c r="DL77" s="6">
        <v>17.364009917993531</v>
      </c>
      <c r="DM77" s="6">
        <v>18.92499472907442</v>
      </c>
      <c r="DN77" s="6">
        <v>18.459186972752121</v>
      </c>
      <c r="DO77" s="6" t="s">
        <v>178</v>
      </c>
      <c r="DP77" s="6" t="s">
        <v>178</v>
      </c>
      <c r="DQ77" s="6" t="s">
        <v>178</v>
      </c>
      <c r="DR77" s="6" t="s">
        <v>178</v>
      </c>
      <c r="DS77" s="6" t="s">
        <v>178</v>
      </c>
      <c r="DT77" s="6" t="s">
        <v>178</v>
      </c>
      <c r="DU77" s="6" t="s">
        <v>178</v>
      </c>
      <c r="DV77" s="6" t="s">
        <v>178</v>
      </c>
      <c r="DW77" s="6" t="s">
        <v>178</v>
      </c>
      <c r="DX77" s="6" t="s">
        <v>178</v>
      </c>
      <c r="DY77" s="6" t="s">
        <v>178</v>
      </c>
      <c r="DZ77" s="6" t="s">
        <v>178</v>
      </c>
      <c r="EA77" s="6">
        <v>33.001105258582598</v>
      </c>
      <c r="EB77" s="6">
        <v>33.208434067108932</v>
      </c>
      <c r="EC77" s="6">
        <v>29.584046562524541</v>
      </c>
      <c r="ED77" s="6">
        <v>27.445242283102889</v>
      </c>
      <c r="EE77" s="6">
        <v>30.213865668099459</v>
      </c>
      <c r="EF77" s="6">
        <v>37.165475912852358</v>
      </c>
      <c r="EG77" s="6">
        <v>37.85269364942156</v>
      </c>
      <c r="EH77" s="6">
        <v>38.15721433363148</v>
      </c>
      <c r="EI77" s="6">
        <v>35.346415190194953</v>
      </c>
      <c r="EJ77" s="6">
        <v>28.8329826722806</v>
      </c>
      <c r="EK77" s="6">
        <v>24.86347162449265</v>
      </c>
      <c r="EL77" s="6">
        <v>36.397014915737863</v>
      </c>
      <c r="EM77" s="6">
        <v>27.27421152829108</v>
      </c>
      <c r="EN77" s="6">
        <v>27.155543729129931</v>
      </c>
      <c r="EO77" s="6">
        <v>24.099681178680498</v>
      </c>
      <c r="EP77" s="6">
        <v>20.09715562131268</v>
      </c>
      <c r="EQ77" s="6">
        <v>17.717960850869169</v>
      </c>
      <c r="ER77" s="6">
        <v>16.486251604144918</v>
      </c>
      <c r="ES77" s="6">
        <v>17.97478466975641</v>
      </c>
      <c r="ET77" s="6">
        <v>17.442736663280449</v>
      </c>
      <c r="EU77" s="6" t="s">
        <v>178</v>
      </c>
      <c r="EV77" s="6" t="s">
        <v>178</v>
      </c>
      <c r="EW77" s="6" t="s">
        <v>178</v>
      </c>
      <c r="EX77" s="6" t="s">
        <v>178</v>
      </c>
      <c r="EY77" s="6" t="s">
        <v>178</v>
      </c>
      <c r="EZ77" s="6" t="s">
        <v>178</v>
      </c>
      <c r="FA77" s="6" t="s">
        <v>178</v>
      </c>
      <c r="FB77" s="6" t="s">
        <v>178</v>
      </c>
      <c r="FC77" s="6" t="s">
        <v>178</v>
      </c>
      <c r="FD77" s="6" t="s">
        <v>178</v>
      </c>
      <c r="FE77" s="6" t="s">
        <v>178</v>
      </c>
      <c r="FF77" s="6" t="s">
        <v>178</v>
      </c>
      <c r="FG77" s="6" t="s">
        <v>178</v>
      </c>
      <c r="FH77" s="6">
        <v>34.20847888633029</v>
      </c>
      <c r="FI77" s="6">
        <v>30.891248638958238</v>
      </c>
      <c r="FJ77" s="6">
        <v>28.704398738928088</v>
      </c>
      <c r="FK77" s="6">
        <v>31.346102889284747</v>
      </c>
      <c r="FL77" s="6">
        <v>38.232468277051879</v>
      </c>
      <c r="FM77" s="6">
        <v>38.880510635226301</v>
      </c>
      <c r="FN77" s="6">
        <v>39.058037916250363</v>
      </c>
      <c r="FO77" s="6">
        <v>36.122902140570339</v>
      </c>
      <c r="FP77" s="6">
        <v>29.765948701473569</v>
      </c>
      <c r="FQ77" s="6">
        <v>25.865594249701477</v>
      </c>
      <c r="FR77" s="6">
        <v>37.435854952803055</v>
      </c>
      <c r="FS77" s="6">
        <v>28.318460060145558</v>
      </c>
      <c r="FT77" s="6">
        <v>28.046130290907296</v>
      </c>
      <c r="FU77" s="6">
        <v>24.94163001574632</v>
      </c>
      <c r="FV77" s="6">
        <v>21.04269987465257</v>
      </c>
      <c r="FW77" s="6">
        <v>18.526570221043073</v>
      </c>
      <c r="FX77" s="6">
        <v>17.364009917993535</v>
      </c>
      <c r="FY77" s="6">
        <v>18.924994729074427</v>
      </c>
      <c r="FZ77" s="6">
        <v>18.459186972752125</v>
      </c>
      <c r="GA77" s="6" t="s">
        <v>178</v>
      </c>
      <c r="GB77" s="6" t="s">
        <v>178</v>
      </c>
      <c r="GC77" s="6" t="s">
        <v>178</v>
      </c>
      <c r="GD77" s="6" t="s">
        <v>178</v>
      </c>
      <c r="GE77" s="6" t="s">
        <v>178</v>
      </c>
      <c r="GF77" s="6" t="s">
        <v>178</v>
      </c>
      <c r="GG77" s="6" t="s">
        <v>178</v>
      </c>
      <c r="GH77" s="6" t="s">
        <v>178</v>
      </c>
      <c r="GI77" s="6" t="s">
        <v>178</v>
      </c>
      <c r="GJ77" s="6" t="s">
        <v>178</v>
      </c>
      <c r="GK77" s="6" t="s">
        <v>178</v>
      </c>
      <c r="GL77" s="6" t="s">
        <v>178</v>
      </c>
      <c r="GM77" s="6">
        <v>33.001105258582605</v>
      </c>
      <c r="GN77" s="6">
        <v>33.208434067108939</v>
      </c>
      <c r="GO77" s="6">
        <v>29.584046562524549</v>
      </c>
      <c r="GP77" s="6">
        <v>27.4452422831029</v>
      </c>
      <c r="GQ77" s="6">
        <v>30.213865668099469</v>
      </c>
      <c r="GR77" s="6">
        <v>37.165475912852365</v>
      </c>
      <c r="GS77" s="6">
        <v>37.852693649421568</v>
      </c>
      <c r="GT77" s="6">
        <v>38.157214333631487</v>
      </c>
      <c r="GU77" s="6">
        <v>35.346415190194961</v>
      </c>
      <c r="GV77" s="6">
        <v>28.8329826722806</v>
      </c>
      <c r="GW77" s="6">
        <v>24.863471624492657</v>
      </c>
      <c r="GX77" s="6">
        <v>36.397014915737863</v>
      </c>
      <c r="GY77" s="6">
        <v>27.274211528291083</v>
      </c>
      <c r="GZ77" s="6">
        <v>27.155543729129935</v>
      </c>
      <c r="HA77" s="6">
        <v>24.099681178680502</v>
      </c>
      <c r="HB77" s="6">
        <v>20.097155621312684</v>
      </c>
      <c r="HC77" s="6">
        <v>17.717960850869176</v>
      </c>
      <c r="HD77" s="6">
        <v>16.486251604144929</v>
      </c>
      <c r="HE77" s="6">
        <v>17.974784669756417</v>
      </c>
      <c r="HF77" s="6">
        <v>17.442736663280453</v>
      </c>
      <c r="HG77" s="6" t="s">
        <v>178</v>
      </c>
      <c r="HH77" s="6" t="s">
        <v>178</v>
      </c>
      <c r="HI77" s="6" t="s">
        <v>178</v>
      </c>
      <c r="HJ77" s="6" t="s">
        <v>178</v>
      </c>
      <c r="HK77" s="6" t="s">
        <v>178</v>
      </c>
      <c r="HL77" s="6" t="s">
        <v>178</v>
      </c>
      <c r="HM77" s="6" t="s">
        <v>178</v>
      </c>
      <c r="HN77" s="6" t="s">
        <v>178</v>
      </c>
      <c r="HO77" s="6" t="s">
        <v>178</v>
      </c>
      <c r="HP77" s="6" t="s">
        <v>178</v>
      </c>
      <c r="HQ77" s="6" t="s">
        <v>178</v>
      </c>
      <c r="HR77" s="6" t="s">
        <v>178</v>
      </c>
      <c r="HS77" s="5" t="s">
        <v>178</v>
      </c>
      <c r="HT77" s="5">
        <v>61201</v>
      </c>
      <c r="HU77" s="5">
        <v>60618</v>
      </c>
      <c r="HV77" s="5">
        <v>60389</v>
      </c>
      <c r="HW77" s="5">
        <v>60020</v>
      </c>
      <c r="HX77" s="5">
        <v>59609</v>
      </c>
      <c r="HY77" s="5">
        <v>59192</v>
      </c>
      <c r="HZ77" s="5">
        <v>58609</v>
      </c>
      <c r="IA77" s="5">
        <v>58082</v>
      </c>
      <c r="IB77" s="5">
        <v>57139</v>
      </c>
      <c r="IC77" s="5">
        <v>56569</v>
      </c>
      <c r="ID77" s="5">
        <v>56578</v>
      </c>
      <c r="IE77" s="5">
        <v>55494</v>
      </c>
      <c r="IF77" s="5">
        <v>54419</v>
      </c>
      <c r="IG77" s="5">
        <v>53471</v>
      </c>
      <c r="IH77" s="5">
        <v>52481</v>
      </c>
      <c r="II77" s="5">
        <v>51492</v>
      </c>
      <c r="IJ77" s="5">
        <v>50501</v>
      </c>
      <c r="IK77" s="5">
        <v>49571</v>
      </c>
      <c r="IL77" s="5">
        <v>48557</v>
      </c>
      <c r="IM77" s="5">
        <v>47625</v>
      </c>
      <c r="IN77" s="5">
        <v>46900</v>
      </c>
      <c r="IO77" s="5">
        <v>46358</v>
      </c>
      <c r="IP77" s="5">
        <v>45818</v>
      </c>
      <c r="IQ77" s="5">
        <v>45241</v>
      </c>
      <c r="IR77" s="5">
        <v>44438</v>
      </c>
      <c r="IS77" s="5" t="s">
        <v>178</v>
      </c>
      <c r="IT77" s="5" t="s">
        <v>178</v>
      </c>
      <c r="IU77" s="5" t="s">
        <v>178</v>
      </c>
      <c r="IV77" s="5" t="s">
        <v>178</v>
      </c>
      <c r="IW77" s="5" t="s">
        <v>178</v>
      </c>
      <c r="IX77" s="5" t="s">
        <v>178</v>
      </c>
      <c r="IY77" s="5" t="s">
        <v>178</v>
      </c>
      <c r="IZ77" s="5">
        <v>71650</v>
      </c>
      <c r="JA77" s="5">
        <v>71027</v>
      </c>
      <c r="JB77" s="5">
        <v>70724</v>
      </c>
      <c r="JC77" s="5">
        <v>70283</v>
      </c>
      <c r="JD77" s="5">
        <v>69804</v>
      </c>
      <c r="JE77" s="5">
        <v>69286</v>
      </c>
      <c r="JF77" s="5">
        <v>68559</v>
      </c>
      <c r="JG77" s="5">
        <v>67995</v>
      </c>
      <c r="JH77" s="5">
        <v>67390</v>
      </c>
      <c r="JI77" s="5">
        <v>67111</v>
      </c>
      <c r="JJ77" s="5">
        <v>66794</v>
      </c>
      <c r="JK77" s="5">
        <v>65710</v>
      </c>
      <c r="JL77" s="5">
        <v>64399</v>
      </c>
      <c r="JM77" s="5">
        <v>63103</v>
      </c>
      <c r="JN77" s="5">
        <v>61846</v>
      </c>
      <c r="JO77" s="5">
        <v>60652</v>
      </c>
      <c r="JP77" s="5">
        <v>59410</v>
      </c>
      <c r="JQ77" s="5">
        <v>58309</v>
      </c>
      <c r="JR77" s="5">
        <v>57000</v>
      </c>
      <c r="JS77" s="5">
        <v>55786</v>
      </c>
      <c r="JT77" s="5">
        <v>54871</v>
      </c>
      <c r="JU77" s="5">
        <v>54162</v>
      </c>
      <c r="JV77" s="5">
        <v>53459</v>
      </c>
      <c r="JW77" s="5">
        <v>53059</v>
      </c>
      <c r="JX77" s="5">
        <v>52127</v>
      </c>
      <c r="JY77" s="5" t="s">
        <v>178</v>
      </c>
      <c r="JZ77" s="5" t="s">
        <v>178</v>
      </c>
      <c r="KA77" s="5" t="s">
        <v>178</v>
      </c>
      <c r="KB77" s="5" t="s">
        <v>178</v>
      </c>
      <c r="KC77" s="5" t="s">
        <v>178</v>
      </c>
      <c r="KD77" s="5" t="s">
        <v>178</v>
      </c>
    </row>
    <row r="78" spans="1:290" x14ac:dyDescent="0.3">
      <c r="A78" s="1" t="s">
        <v>72</v>
      </c>
      <c r="B78" s="2">
        <v>4010692</v>
      </c>
      <c r="C78" s="5">
        <v>1177889</v>
      </c>
      <c r="D78" s="5">
        <v>1196619</v>
      </c>
      <c r="E78" s="5">
        <v>1153484</v>
      </c>
      <c r="F78" s="5">
        <v>1132571</v>
      </c>
      <c r="G78" s="5">
        <v>1173860</v>
      </c>
      <c r="H78" s="5">
        <v>1225246</v>
      </c>
      <c r="I78" s="5">
        <v>1199429</v>
      </c>
      <c r="J78" s="5">
        <v>1111571</v>
      </c>
      <c r="K78" s="5">
        <v>1075084</v>
      </c>
      <c r="L78" s="5">
        <v>1027642</v>
      </c>
      <c r="M78" s="5">
        <v>972614</v>
      </c>
      <c r="N78" s="5">
        <v>945501</v>
      </c>
      <c r="O78" s="5">
        <v>930418</v>
      </c>
      <c r="P78" s="5">
        <v>885771</v>
      </c>
      <c r="Q78" s="5">
        <v>854392</v>
      </c>
      <c r="R78" s="5">
        <v>802588</v>
      </c>
      <c r="S78" s="5">
        <v>857829</v>
      </c>
      <c r="T78" s="5">
        <v>835253</v>
      </c>
      <c r="U78" s="5">
        <v>798836</v>
      </c>
      <c r="V78" s="5">
        <v>798378</v>
      </c>
      <c r="W78" s="5">
        <v>773990</v>
      </c>
      <c r="X78" s="5">
        <v>781708</v>
      </c>
      <c r="Y78" s="5">
        <v>786583</v>
      </c>
      <c r="Z78" s="5">
        <v>813680</v>
      </c>
      <c r="AA78" s="5">
        <v>773592</v>
      </c>
      <c r="AB78" s="5">
        <v>746688</v>
      </c>
      <c r="AC78" s="5">
        <v>726952</v>
      </c>
      <c r="AD78" s="5">
        <v>695717</v>
      </c>
      <c r="AE78" s="5">
        <v>740912</v>
      </c>
      <c r="AF78" s="5">
        <v>707872</v>
      </c>
      <c r="AG78" s="5">
        <v>728440</v>
      </c>
      <c r="AH78" s="5">
        <v>739049</v>
      </c>
      <c r="AI78" s="5">
        <v>3314305</v>
      </c>
      <c r="AJ78" s="5">
        <v>3354401</v>
      </c>
      <c r="AK78" s="5">
        <v>3306470</v>
      </c>
      <c r="AL78" s="5">
        <v>3258537</v>
      </c>
      <c r="AM78" s="5">
        <v>3316017</v>
      </c>
      <c r="AN78" s="5">
        <v>3308358</v>
      </c>
      <c r="AO78" s="5">
        <v>3173086</v>
      </c>
      <c r="AP78" s="5">
        <v>2996528</v>
      </c>
      <c r="AQ78" s="5">
        <v>2878852</v>
      </c>
      <c r="AR78" s="5">
        <v>2785710</v>
      </c>
      <c r="AS78" s="5">
        <v>2663560</v>
      </c>
      <c r="AT78" s="5">
        <v>2663452</v>
      </c>
      <c r="AU78" s="5">
        <v>2601649</v>
      </c>
      <c r="AV78" s="5">
        <v>2483248</v>
      </c>
      <c r="AW78" s="5">
        <v>2413704</v>
      </c>
      <c r="AX78" s="5">
        <v>2303460</v>
      </c>
      <c r="AY78" s="5">
        <v>2359888</v>
      </c>
      <c r="AZ78" s="5">
        <v>2275024</v>
      </c>
      <c r="BA78" s="5">
        <v>2177886</v>
      </c>
      <c r="BB78" s="5">
        <v>2161280</v>
      </c>
      <c r="BC78" s="5">
        <v>2075446</v>
      </c>
      <c r="BD78" s="5">
        <v>2053862</v>
      </c>
      <c r="BE78" s="5">
        <v>2041191</v>
      </c>
      <c r="BF78" s="5">
        <v>2067926</v>
      </c>
      <c r="BG78" s="5">
        <v>1993693</v>
      </c>
      <c r="BH78" s="5">
        <v>1955136</v>
      </c>
      <c r="BI78" s="5">
        <v>1893713</v>
      </c>
      <c r="BJ78" s="5">
        <v>1829933</v>
      </c>
      <c r="BK78" s="5">
        <v>1877634</v>
      </c>
      <c r="BL78" s="5">
        <v>1820151</v>
      </c>
      <c r="BM78" s="5">
        <v>1836099</v>
      </c>
      <c r="BN78" s="5">
        <v>1843982</v>
      </c>
      <c r="BO78" s="5">
        <v>3399904</v>
      </c>
      <c r="BP78" s="5">
        <v>3400375</v>
      </c>
      <c r="BQ78" s="5">
        <v>3346441</v>
      </c>
      <c r="BR78" s="5">
        <v>3303555</v>
      </c>
      <c r="BS78" s="5">
        <v>3316058</v>
      </c>
      <c r="BT78" s="5">
        <v>3331202</v>
      </c>
      <c r="BU78" s="5">
        <v>3195882</v>
      </c>
      <c r="BV78" s="5">
        <v>3010622</v>
      </c>
      <c r="BW78" s="5">
        <v>2942751</v>
      </c>
      <c r="BX78" s="5">
        <v>2844031</v>
      </c>
      <c r="BY78" s="5">
        <v>2754349</v>
      </c>
      <c r="BZ78" s="5">
        <v>2887230</v>
      </c>
      <c r="CA78" s="5">
        <v>2767288</v>
      </c>
      <c r="CB78" s="5">
        <v>2967192</v>
      </c>
      <c r="CC78" s="5">
        <v>3028924</v>
      </c>
      <c r="CD78" s="5">
        <v>3124976</v>
      </c>
      <c r="CE78" s="5">
        <v>3201525</v>
      </c>
      <c r="CF78" s="5">
        <v>3059554</v>
      </c>
      <c r="CG78" s="5">
        <v>3076064</v>
      </c>
      <c r="CH78" s="5">
        <v>3091598</v>
      </c>
      <c r="CI78" s="5">
        <v>3018966</v>
      </c>
      <c r="CJ78" s="5">
        <v>2640402</v>
      </c>
      <c r="CK78" s="5">
        <v>2403145</v>
      </c>
      <c r="CL78" s="5">
        <v>2442461</v>
      </c>
      <c r="CM78" s="5">
        <v>2401704</v>
      </c>
      <c r="CN78" s="5">
        <v>2399628</v>
      </c>
      <c r="CO78" s="5">
        <v>2404700</v>
      </c>
      <c r="CP78" s="5">
        <v>2182483</v>
      </c>
      <c r="CQ78" s="5">
        <v>2208948</v>
      </c>
      <c r="CR78" s="5">
        <v>2105715</v>
      </c>
      <c r="CS78" s="5">
        <v>2147426</v>
      </c>
      <c r="CT78" s="5">
        <v>2090407</v>
      </c>
      <c r="CU78" s="6">
        <v>10.664417445107301</v>
      </c>
      <c r="CV78" s="6">
        <v>10.544124738116301</v>
      </c>
      <c r="CW78" s="6">
        <v>10.504870462009</v>
      </c>
      <c r="CX78" s="6">
        <v>10.33171430312095</v>
      </c>
      <c r="CY78" s="6">
        <v>9.1805666774572696</v>
      </c>
      <c r="CZ78" s="6">
        <v>8.8359326731671199</v>
      </c>
      <c r="DA78" s="6">
        <v>8.5717453888475195</v>
      </c>
      <c r="DB78" s="6">
        <v>8.5667042411145999</v>
      </c>
      <c r="DC78" s="6">
        <v>8.2766555915630704</v>
      </c>
      <c r="DD78" s="6">
        <v>8.0155345927861994</v>
      </c>
      <c r="DE78" s="6">
        <v>7.6617239727168203</v>
      </c>
      <c r="DF78" s="6">
        <v>8.0124632205960395</v>
      </c>
      <c r="DG78" s="6">
        <v>7.8479780055845803</v>
      </c>
      <c r="DH78" s="6">
        <v>7.59428791414485</v>
      </c>
      <c r="DI78" s="6">
        <v>7.3467448197080403</v>
      </c>
      <c r="DJ78" s="6">
        <v>7.4325806017533198</v>
      </c>
      <c r="DK78" s="6">
        <v>7.1849984087737697</v>
      </c>
      <c r="DL78" s="6">
        <v>7.1367597602163597</v>
      </c>
      <c r="DM78" s="6">
        <v>7.2008522400092101</v>
      </c>
      <c r="DN78" s="6">
        <v>7.1240690499988704</v>
      </c>
      <c r="DO78" s="6" t="s">
        <v>178</v>
      </c>
      <c r="DP78" s="6" t="s">
        <v>178</v>
      </c>
      <c r="DQ78" s="6" t="s">
        <v>178</v>
      </c>
      <c r="DR78" s="6" t="s">
        <v>178</v>
      </c>
      <c r="DS78" s="6" t="s">
        <v>178</v>
      </c>
      <c r="DT78" s="6" t="s">
        <v>178</v>
      </c>
      <c r="DU78" s="6" t="s">
        <v>178</v>
      </c>
      <c r="DV78" s="6" t="s">
        <v>178</v>
      </c>
      <c r="DW78" s="6" t="s">
        <v>178</v>
      </c>
      <c r="DX78" s="6" t="s">
        <v>178</v>
      </c>
      <c r="DY78" s="6" t="s">
        <v>178</v>
      </c>
      <c r="DZ78" s="6" t="s">
        <v>178</v>
      </c>
      <c r="EA78" s="6">
        <v>9.4414939356836598</v>
      </c>
      <c r="EB78" s="6">
        <v>9.3041052635030805</v>
      </c>
      <c r="EC78" s="6">
        <v>9.2158707019873098</v>
      </c>
      <c r="ED78" s="6">
        <v>8.9579157763131096</v>
      </c>
      <c r="EE78" s="6">
        <v>8.1063215297147106</v>
      </c>
      <c r="EF78" s="6">
        <v>7.9246562796408302</v>
      </c>
      <c r="EG78" s="6">
        <v>7.6956943492864598</v>
      </c>
      <c r="EH78" s="6">
        <v>7.6479846008447101</v>
      </c>
      <c r="EI78" s="6">
        <v>7.3767946389741397</v>
      </c>
      <c r="EJ78" s="6">
        <v>7.0797390970345004</v>
      </c>
      <c r="EK78" s="6">
        <v>6.8093078436378303</v>
      </c>
      <c r="EL78" s="6">
        <v>7.0661307205836597</v>
      </c>
      <c r="EM78" s="6">
        <v>6.83739428339487</v>
      </c>
      <c r="EN78" s="6">
        <v>6.5831523875182798</v>
      </c>
      <c r="EO78" s="6">
        <v>6.3523944941053196</v>
      </c>
      <c r="EP78" s="6">
        <v>6.3864360570619798</v>
      </c>
      <c r="EQ78" s="6">
        <v>6.2732214410175304</v>
      </c>
      <c r="ER78" s="6">
        <v>6.2477143098270602</v>
      </c>
      <c r="ES78" s="6">
        <v>6.3046917974586298</v>
      </c>
      <c r="ET78" s="6">
        <v>6.2240894284868196</v>
      </c>
      <c r="EU78" s="6" t="s">
        <v>178</v>
      </c>
      <c r="EV78" s="6" t="s">
        <v>178</v>
      </c>
      <c r="EW78" s="6" t="s">
        <v>178</v>
      </c>
      <c r="EX78" s="6" t="s">
        <v>178</v>
      </c>
      <c r="EY78" s="6" t="s">
        <v>178</v>
      </c>
      <c r="EZ78" s="6" t="s">
        <v>178</v>
      </c>
      <c r="FA78" s="6" t="s">
        <v>178</v>
      </c>
      <c r="FB78" s="6" t="s">
        <v>178</v>
      </c>
      <c r="FC78" s="6" t="s">
        <v>178</v>
      </c>
      <c r="FD78" s="6" t="s">
        <v>178</v>
      </c>
      <c r="FE78" s="6" t="s">
        <v>178</v>
      </c>
      <c r="FF78" s="6" t="s">
        <v>178</v>
      </c>
      <c r="FG78" s="6" t="s">
        <v>178</v>
      </c>
      <c r="FH78" s="6">
        <v>10.544124738116309</v>
      </c>
      <c r="FI78" s="6">
        <v>10.504870462009009</v>
      </c>
      <c r="FJ78" s="6">
        <v>10.331714303120952</v>
      </c>
      <c r="FK78" s="6">
        <v>9.1805666774572767</v>
      </c>
      <c r="FL78" s="6">
        <v>8.8359326731671253</v>
      </c>
      <c r="FM78" s="6">
        <v>8.5717453888475266</v>
      </c>
      <c r="FN78" s="6">
        <v>8.5667042411146035</v>
      </c>
      <c r="FO78" s="6">
        <v>8.2766555915630793</v>
      </c>
      <c r="FP78" s="6">
        <v>8.0155345927862029</v>
      </c>
      <c r="FQ78" s="6">
        <v>7.661723972716822</v>
      </c>
      <c r="FR78" s="6">
        <v>8.0124632205960431</v>
      </c>
      <c r="FS78" s="6">
        <v>7.8479780055845874</v>
      </c>
      <c r="FT78" s="6">
        <v>7.5942879141448527</v>
      </c>
      <c r="FU78" s="6">
        <v>7.3467448197080492</v>
      </c>
      <c r="FV78" s="6">
        <v>7.4325806017533278</v>
      </c>
      <c r="FW78" s="6">
        <v>7.1849984087737768</v>
      </c>
      <c r="FX78" s="6">
        <v>7.1367597602163659</v>
      </c>
      <c r="FY78" s="6">
        <v>7.2008522400092136</v>
      </c>
      <c r="FZ78" s="6">
        <v>7.124069049998873</v>
      </c>
      <c r="GA78" s="6" t="s">
        <v>178</v>
      </c>
      <c r="GB78" s="6" t="s">
        <v>178</v>
      </c>
      <c r="GC78" s="6" t="s">
        <v>178</v>
      </c>
      <c r="GD78" s="6" t="s">
        <v>178</v>
      </c>
      <c r="GE78" s="6" t="s">
        <v>178</v>
      </c>
      <c r="GF78" s="6" t="s">
        <v>178</v>
      </c>
      <c r="GG78" s="6" t="s">
        <v>178</v>
      </c>
      <c r="GH78" s="6" t="s">
        <v>178</v>
      </c>
      <c r="GI78" s="6" t="s">
        <v>178</v>
      </c>
      <c r="GJ78" s="6" t="s">
        <v>178</v>
      </c>
      <c r="GK78" s="6" t="s">
        <v>178</v>
      </c>
      <c r="GL78" s="6" t="s">
        <v>178</v>
      </c>
      <c r="GM78" s="6">
        <v>9.4414939356836687</v>
      </c>
      <c r="GN78" s="6">
        <v>9.3041052635030823</v>
      </c>
      <c r="GO78" s="6">
        <v>9.2158707019873152</v>
      </c>
      <c r="GP78" s="6">
        <v>8.9579157763131114</v>
      </c>
      <c r="GQ78" s="6">
        <v>8.1063215297147142</v>
      </c>
      <c r="GR78" s="6">
        <v>7.9246562796408373</v>
      </c>
      <c r="GS78" s="6">
        <v>7.6956943492864678</v>
      </c>
      <c r="GT78" s="6">
        <v>7.647984600844711</v>
      </c>
      <c r="GU78" s="6">
        <v>7.3767946389741468</v>
      </c>
      <c r="GV78" s="6">
        <v>7.0797390970345084</v>
      </c>
      <c r="GW78" s="6">
        <v>6.8093078436378383</v>
      </c>
      <c r="GX78" s="6">
        <v>7.0661307205836632</v>
      </c>
      <c r="GY78" s="6">
        <v>6.837394283394878</v>
      </c>
      <c r="GZ78" s="6">
        <v>6.5831523875182825</v>
      </c>
      <c r="HA78" s="6">
        <v>6.352394494105325</v>
      </c>
      <c r="HB78" s="6">
        <v>6.3864360570619851</v>
      </c>
      <c r="HC78" s="6">
        <v>6.2732214410175402</v>
      </c>
      <c r="HD78" s="6">
        <v>6.2477143098270611</v>
      </c>
      <c r="HE78" s="6">
        <v>6.3046917974586361</v>
      </c>
      <c r="HF78" s="6">
        <v>6.2240894284868222</v>
      </c>
      <c r="HG78" s="6" t="s">
        <v>178</v>
      </c>
      <c r="HH78" s="6" t="s">
        <v>178</v>
      </c>
      <c r="HI78" s="6" t="s">
        <v>178</v>
      </c>
      <c r="HJ78" s="6" t="s">
        <v>178</v>
      </c>
      <c r="HK78" s="6" t="s">
        <v>178</v>
      </c>
      <c r="HL78" s="6" t="s">
        <v>178</v>
      </c>
      <c r="HM78" s="6" t="s">
        <v>178</v>
      </c>
      <c r="HN78" s="6" t="s">
        <v>178</v>
      </c>
      <c r="HO78" s="6" t="s">
        <v>178</v>
      </c>
      <c r="HP78" s="6" t="s">
        <v>178</v>
      </c>
      <c r="HQ78" s="6" t="s">
        <v>178</v>
      </c>
      <c r="HR78" s="6" t="s">
        <v>178</v>
      </c>
      <c r="HS78" s="5">
        <v>118449</v>
      </c>
      <c r="HT78" s="5">
        <v>118426</v>
      </c>
      <c r="HU78" s="5">
        <v>118379</v>
      </c>
      <c r="HV78" s="5">
        <v>118483</v>
      </c>
      <c r="HW78" s="5">
        <v>116665</v>
      </c>
      <c r="HX78" s="5">
        <v>113342</v>
      </c>
      <c r="HY78" s="5">
        <v>109981</v>
      </c>
      <c r="HZ78" s="5">
        <v>106426</v>
      </c>
      <c r="IA78" s="5">
        <v>103264</v>
      </c>
      <c r="IB78" s="5">
        <v>101466</v>
      </c>
      <c r="IC78" s="5">
        <v>100332</v>
      </c>
      <c r="ID78" s="5">
        <v>99596</v>
      </c>
      <c r="IE78" s="5">
        <v>98647</v>
      </c>
      <c r="IF78" s="5">
        <v>97999</v>
      </c>
      <c r="IG78" s="5">
        <v>97506</v>
      </c>
      <c r="IH78" s="5">
        <v>97101</v>
      </c>
      <c r="II78" s="5">
        <v>96773</v>
      </c>
      <c r="IJ78" s="5">
        <v>96289</v>
      </c>
      <c r="IK78" s="5">
        <v>96001</v>
      </c>
      <c r="IL78" s="5">
        <v>95955</v>
      </c>
      <c r="IM78" s="5">
        <v>96008</v>
      </c>
      <c r="IN78" s="5">
        <v>95708</v>
      </c>
      <c r="IO78" s="5">
        <v>95254</v>
      </c>
      <c r="IP78" s="5">
        <v>94836</v>
      </c>
      <c r="IQ78" s="5">
        <v>94260</v>
      </c>
      <c r="IR78" s="5">
        <v>93553</v>
      </c>
      <c r="IS78" s="5">
        <v>93133</v>
      </c>
      <c r="IT78" s="5">
        <v>92717</v>
      </c>
      <c r="IU78" s="5">
        <v>92421</v>
      </c>
      <c r="IV78" s="5">
        <v>92063</v>
      </c>
      <c r="IW78" s="5">
        <v>92484</v>
      </c>
      <c r="IX78" s="5">
        <v>93244</v>
      </c>
      <c r="IY78" s="5">
        <v>143268</v>
      </c>
      <c r="IZ78" s="5">
        <v>143022</v>
      </c>
      <c r="JA78" s="5">
        <v>142901</v>
      </c>
      <c r="JB78" s="5">
        <v>142948</v>
      </c>
      <c r="JC78" s="5">
        <v>140690</v>
      </c>
      <c r="JD78" s="5">
        <v>136785</v>
      </c>
      <c r="JE78" s="5">
        <v>133062</v>
      </c>
      <c r="JF78" s="5">
        <v>129571</v>
      </c>
      <c r="JG78" s="5">
        <v>125802</v>
      </c>
      <c r="JH78" s="5">
        <v>123569</v>
      </c>
      <c r="JI78" s="5">
        <v>122134</v>
      </c>
      <c r="JJ78" s="5">
        <v>121124</v>
      </c>
      <c r="JK78" s="5">
        <v>119882</v>
      </c>
      <c r="JL78" s="5">
        <v>118914</v>
      </c>
      <c r="JM78" s="5">
        <v>118181</v>
      </c>
      <c r="JN78" s="5">
        <v>117502</v>
      </c>
      <c r="JO78" s="5">
        <v>117029</v>
      </c>
      <c r="JP78" s="5">
        <v>116417</v>
      </c>
      <c r="JQ78" s="5">
        <v>115906</v>
      </c>
      <c r="JR78" s="5">
        <v>115675</v>
      </c>
      <c r="JS78" s="5">
        <v>114652</v>
      </c>
      <c r="JT78" s="5">
        <v>114111</v>
      </c>
      <c r="JU78" s="5">
        <v>113331</v>
      </c>
      <c r="JV78" s="5">
        <v>112681</v>
      </c>
      <c r="JW78" s="5">
        <v>111855</v>
      </c>
      <c r="JX78" s="5">
        <v>111055</v>
      </c>
      <c r="JY78" s="5">
        <v>110371</v>
      </c>
      <c r="JZ78" s="5">
        <v>109834</v>
      </c>
      <c r="KA78" s="5">
        <v>109427</v>
      </c>
      <c r="KB78" s="5">
        <v>109763</v>
      </c>
      <c r="KC78" s="5">
        <v>110031</v>
      </c>
      <c r="KD78" s="5">
        <v>110509</v>
      </c>
    </row>
    <row r="79" spans="1:290" x14ac:dyDescent="0.3">
      <c r="A79" s="1" t="s">
        <v>73</v>
      </c>
      <c r="B79" s="2">
        <v>4057009</v>
      </c>
      <c r="C79" s="5">
        <v>5640661</v>
      </c>
      <c r="D79" s="5">
        <v>5739983</v>
      </c>
      <c r="E79" s="5">
        <v>5350518</v>
      </c>
      <c r="F79" s="5">
        <v>5527901</v>
      </c>
      <c r="G79" s="5">
        <v>5514991</v>
      </c>
      <c r="H79" s="5">
        <v>5477233</v>
      </c>
      <c r="I79" s="5">
        <v>5553153</v>
      </c>
      <c r="J79" s="5">
        <v>5362818</v>
      </c>
      <c r="K79" s="5">
        <v>5587870</v>
      </c>
      <c r="L79" s="5">
        <v>5656253</v>
      </c>
      <c r="M79" s="5">
        <v>5448240</v>
      </c>
      <c r="N79" s="5">
        <v>5597600</v>
      </c>
      <c r="O79" s="5">
        <v>5595280</v>
      </c>
      <c r="P79" s="5">
        <v>5287177</v>
      </c>
      <c r="Q79" s="5">
        <v>5398738</v>
      </c>
      <c r="R79" s="5">
        <v>5070963</v>
      </c>
      <c r="S79" s="5">
        <v>4900397</v>
      </c>
      <c r="T79" s="5">
        <v>4738036</v>
      </c>
      <c r="U79" s="5">
        <v>4505287</v>
      </c>
      <c r="V79" s="5">
        <v>4376939</v>
      </c>
      <c r="W79" s="5">
        <v>4265580</v>
      </c>
      <c r="X79" s="5">
        <v>4039919</v>
      </c>
      <c r="Y79" s="5">
        <v>4034207</v>
      </c>
      <c r="Z79" s="5">
        <v>4135377</v>
      </c>
      <c r="AA79" s="5">
        <v>3925396</v>
      </c>
      <c r="AB79" s="5">
        <v>3921134</v>
      </c>
      <c r="AC79" s="5">
        <v>3799524</v>
      </c>
      <c r="AD79" s="5">
        <v>3567292</v>
      </c>
      <c r="AE79" s="5">
        <v>3541503</v>
      </c>
      <c r="AF79" s="5">
        <v>3382628</v>
      </c>
      <c r="AG79" s="5">
        <v>3331200</v>
      </c>
      <c r="AH79" s="5">
        <v>3245133</v>
      </c>
      <c r="AI79" s="5">
        <v>14260486</v>
      </c>
      <c r="AJ79" s="5">
        <v>14424630</v>
      </c>
      <c r="AK79" s="5">
        <v>13776593</v>
      </c>
      <c r="AL79" s="5">
        <v>13903969</v>
      </c>
      <c r="AM79" s="5">
        <v>13847187</v>
      </c>
      <c r="AN79" s="5">
        <v>13832327</v>
      </c>
      <c r="AO79" s="5">
        <v>13843814</v>
      </c>
      <c r="AP79" s="5">
        <v>13559359</v>
      </c>
      <c r="AQ79" s="5">
        <v>13969633</v>
      </c>
      <c r="AR79" s="5">
        <v>13995525</v>
      </c>
      <c r="AS79" s="5">
        <v>13488679</v>
      </c>
      <c r="AT79" s="5">
        <v>14239798</v>
      </c>
      <c r="AU79" s="5">
        <v>14337188</v>
      </c>
      <c r="AV79" s="5">
        <v>13839288</v>
      </c>
      <c r="AW79" s="5">
        <v>14008539</v>
      </c>
      <c r="AX79" s="5">
        <v>13397237</v>
      </c>
      <c r="AY79" s="5">
        <v>13017313</v>
      </c>
      <c r="AZ79" s="5">
        <v>12735793</v>
      </c>
      <c r="BA79" s="5">
        <v>12561486</v>
      </c>
      <c r="BB79" s="5">
        <v>12525670</v>
      </c>
      <c r="BC79" s="5">
        <v>11944817</v>
      </c>
      <c r="BD79" s="5">
        <v>11644804</v>
      </c>
      <c r="BE79" s="5">
        <v>11457506</v>
      </c>
      <c r="BF79" s="5">
        <v>11428450</v>
      </c>
      <c r="BG79" s="5">
        <v>11009137</v>
      </c>
      <c r="BH79" s="5">
        <v>10818865</v>
      </c>
      <c r="BI79" s="5">
        <v>10394513</v>
      </c>
      <c r="BJ79" s="5">
        <v>9934411</v>
      </c>
      <c r="BK79" s="5">
        <v>9799913</v>
      </c>
      <c r="BL79" s="5">
        <v>9523505</v>
      </c>
      <c r="BM79" s="5">
        <v>9451672</v>
      </c>
      <c r="BN79" s="5">
        <v>9341522</v>
      </c>
      <c r="BO79" s="5">
        <v>14264510</v>
      </c>
      <c r="BP79" s="5">
        <v>14425055</v>
      </c>
      <c r="BQ79" s="5">
        <v>13777426</v>
      </c>
      <c r="BR79" s="5">
        <v>14143059</v>
      </c>
      <c r="BS79" s="5">
        <v>14291940</v>
      </c>
      <c r="BT79" s="5">
        <v>14276774</v>
      </c>
      <c r="BU79" s="5">
        <v>14226643</v>
      </c>
      <c r="BV79" s="5">
        <v>14787627</v>
      </c>
      <c r="BW79" s="5">
        <v>15985287</v>
      </c>
      <c r="BX79" s="5">
        <v>15879952</v>
      </c>
      <c r="BY79" s="5">
        <v>15779232</v>
      </c>
      <c r="BZ79" s="5">
        <v>16529741</v>
      </c>
      <c r="CA79" s="5">
        <v>16454821</v>
      </c>
      <c r="CB79" s="5">
        <v>13890551</v>
      </c>
      <c r="CC79" s="5">
        <v>14017086</v>
      </c>
      <c r="CD79" s="5">
        <v>13405356</v>
      </c>
      <c r="CE79" s="5">
        <v>13009872</v>
      </c>
      <c r="CF79" s="5">
        <v>13575888</v>
      </c>
      <c r="CG79" s="5">
        <v>13823383</v>
      </c>
      <c r="CH79" s="5">
        <v>14645808</v>
      </c>
      <c r="CI79" s="5">
        <v>16541792</v>
      </c>
      <c r="CJ79" s="5">
        <v>12893819</v>
      </c>
      <c r="CK79" s="5">
        <v>12481405</v>
      </c>
      <c r="CL79" s="5">
        <v>12201258</v>
      </c>
      <c r="CM79" s="5">
        <v>12077705</v>
      </c>
      <c r="CN79" s="5">
        <v>11324282</v>
      </c>
      <c r="CO79" s="5">
        <v>11436971</v>
      </c>
      <c r="CP79" s="5">
        <v>12506205</v>
      </c>
      <c r="CQ79" s="5">
        <v>11367894</v>
      </c>
      <c r="CR79" s="5">
        <v>9718237</v>
      </c>
      <c r="CS79" s="5">
        <v>9652745</v>
      </c>
      <c r="CT79" s="5">
        <v>9544357</v>
      </c>
      <c r="CU79" s="6">
        <v>12.57836206255387</v>
      </c>
      <c r="CV79" s="6">
        <v>12.977187497115869</v>
      </c>
      <c r="CW79" s="6">
        <v>13.55606127327354</v>
      </c>
      <c r="CX79" s="6">
        <v>12.90734325655114</v>
      </c>
      <c r="CY79" s="6">
        <v>12.89746784698915</v>
      </c>
      <c r="CZ79" s="6">
        <v>12.59977840111957</v>
      </c>
      <c r="DA79" s="6">
        <v>13.05918754312769</v>
      </c>
      <c r="DB79" s="6">
        <v>12.767979175339759</v>
      </c>
      <c r="DC79" s="6">
        <v>13.40873593704908</v>
      </c>
      <c r="DD79" s="6">
        <v>12.41118043226259</v>
      </c>
      <c r="DE79" s="6">
        <v>11.384428732948621</v>
      </c>
      <c r="DF79" s="6">
        <v>10.43456124053165</v>
      </c>
      <c r="DG79" s="6">
        <v>10.0341198356686</v>
      </c>
      <c r="DH79" s="6">
        <v>9.3563009458346205</v>
      </c>
      <c r="DI79" s="6">
        <v>9.0521879175596691</v>
      </c>
      <c r="DJ79" s="6">
        <v>9.0929381640586602</v>
      </c>
      <c r="DK79" s="6">
        <v>9.1072282972655803</v>
      </c>
      <c r="DL79" s="6">
        <v>9.1201921833947601</v>
      </c>
      <c r="DM79" s="6">
        <v>8.9645656653870294</v>
      </c>
      <c r="DN79" s="6">
        <v>9.0234900224520196</v>
      </c>
      <c r="DO79" s="6" t="s">
        <v>178</v>
      </c>
      <c r="DP79" s="6" t="s">
        <v>178</v>
      </c>
      <c r="DQ79" s="6" t="s">
        <v>178</v>
      </c>
      <c r="DR79" s="6" t="s">
        <v>178</v>
      </c>
      <c r="DS79" s="6" t="s">
        <v>178</v>
      </c>
      <c r="DT79" s="6" t="s">
        <v>178</v>
      </c>
      <c r="DU79" s="6" t="s">
        <v>178</v>
      </c>
      <c r="DV79" s="6" t="s">
        <v>178</v>
      </c>
      <c r="DW79" s="6" t="s">
        <v>178</v>
      </c>
      <c r="DX79" s="6" t="s">
        <v>178</v>
      </c>
      <c r="DY79" s="6" t="s">
        <v>178</v>
      </c>
      <c r="DZ79" s="6" t="s">
        <v>178</v>
      </c>
      <c r="EA79" s="6">
        <v>12.02276480056636</v>
      </c>
      <c r="EB79" s="6">
        <v>12.427931727700789</v>
      </c>
      <c r="EC79" s="6">
        <v>12.96852020797291</v>
      </c>
      <c r="ED79" s="6">
        <v>12.480194984043489</v>
      </c>
      <c r="EE79" s="6">
        <v>12.557920830696951</v>
      </c>
      <c r="EF79" s="6">
        <v>12.146457211147091</v>
      </c>
      <c r="EG79" s="6">
        <v>12.57396307296178</v>
      </c>
      <c r="EH79" s="6">
        <v>12.30942191616068</v>
      </c>
      <c r="EI79" s="6">
        <v>12.999237625520189</v>
      </c>
      <c r="EJ79" s="6">
        <v>10.578669258413701</v>
      </c>
      <c r="EK79" s="6">
        <v>9.8272476585684494</v>
      </c>
      <c r="EL79" s="6">
        <v>8.9325705322505193</v>
      </c>
      <c r="EM79" s="6">
        <v>8.5593074457836504</v>
      </c>
      <c r="EN79" s="6">
        <v>8.1458353269541792</v>
      </c>
      <c r="EO79" s="6">
        <v>7.9444537971755604</v>
      </c>
      <c r="EP79" s="6">
        <v>8.0145458019539699</v>
      </c>
      <c r="EQ79" s="6">
        <v>8.2779774181314192</v>
      </c>
      <c r="ER79" s="6">
        <v>8.2711946366452995</v>
      </c>
      <c r="ES79" s="6">
        <v>7.9972757924696598</v>
      </c>
      <c r="ET79" s="6">
        <v>8.5093938783134906</v>
      </c>
      <c r="EU79" s="6" t="s">
        <v>178</v>
      </c>
      <c r="EV79" s="6" t="s">
        <v>178</v>
      </c>
      <c r="EW79" s="6" t="s">
        <v>178</v>
      </c>
      <c r="EX79" s="6" t="s">
        <v>178</v>
      </c>
      <c r="EY79" s="6" t="s">
        <v>178</v>
      </c>
      <c r="EZ79" s="6" t="s">
        <v>178</v>
      </c>
      <c r="FA79" s="6" t="s">
        <v>178</v>
      </c>
      <c r="FB79" s="6" t="s">
        <v>178</v>
      </c>
      <c r="FC79" s="6" t="s">
        <v>178</v>
      </c>
      <c r="FD79" s="6" t="s">
        <v>178</v>
      </c>
      <c r="FE79" s="6" t="s">
        <v>178</v>
      </c>
      <c r="FF79" s="6" t="s">
        <v>178</v>
      </c>
      <c r="FG79" s="6" t="s">
        <v>178</v>
      </c>
      <c r="FH79" s="6">
        <v>10.93393291688618</v>
      </c>
      <c r="FI79" s="6">
        <v>11.226501807862341</v>
      </c>
      <c r="FJ79" s="6">
        <v>10.529331115010923</v>
      </c>
      <c r="FK79" s="6">
        <v>10.40156011162305</v>
      </c>
      <c r="FL79" s="6">
        <v>9.5372061038849356</v>
      </c>
      <c r="FM79" s="6">
        <v>10.171158619256483</v>
      </c>
      <c r="FN79" s="6">
        <v>10.946090106714399</v>
      </c>
      <c r="FO79" s="6">
        <v>13.18724308188988</v>
      </c>
      <c r="FP79" s="6">
        <v>12.407931540544597</v>
      </c>
      <c r="FQ79" s="6">
        <v>11.384428732948622</v>
      </c>
      <c r="FR79" s="6">
        <v>10.434561240531655</v>
      </c>
      <c r="FS79" s="6">
        <v>10.034119835668605</v>
      </c>
      <c r="FT79" s="6">
        <v>9.3563009458346311</v>
      </c>
      <c r="FU79" s="6">
        <v>9.0429837491650833</v>
      </c>
      <c r="FV79" s="6">
        <v>9.0817087566422305</v>
      </c>
      <c r="FW79" s="6">
        <v>9.091324641656584</v>
      </c>
      <c r="FX79" s="6">
        <v>9.1003107616742458</v>
      </c>
      <c r="FY79" s="6">
        <v>8.8329777880965192</v>
      </c>
      <c r="FZ79" s="6">
        <v>8.7014098853050168</v>
      </c>
      <c r="GA79" s="6" t="s">
        <v>178</v>
      </c>
      <c r="GB79" s="6" t="s">
        <v>178</v>
      </c>
      <c r="GC79" s="6" t="s">
        <v>178</v>
      </c>
      <c r="GD79" s="6" t="s">
        <v>178</v>
      </c>
      <c r="GE79" s="6" t="s">
        <v>178</v>
      </c>
      <c r="GF79" s="6" t="s">
        <v>178</v>
      </c>
      <c r="GG79" s="6" t="s">
        <v>178</v>
      </c>
      <c r="GH79" s="6" t="s">
        <v>178</v>
      </c>
      <c r="GI79" s="6" t="s">
        <v>178</v>
      </c>
      <c r="GJ79" s="6" t="s">
        <v>178</v>
      </c>
      <c r="GK79" s="6" t="s">
        <v>178</v>
      </c>
      <c r="GL79" s="6" t="s">
        <v>178</v>
      </c>
      <c r="GM79" s="6">
        <v>12.022764800566367</v>
      </c>
      <c r="GN79" s="6">
        <v>5.7655967605408254</v>
      </c>
      <c r="GO79" s="6">
        <v>5.8492183081840334</v>
      </c>
      <c r="GP79" s="6">
        <v>5.6421587246059017</v>
      </c>
      <c r="GQ79" s="6">
        <v>5.6328696940396634</v>
      </c>
      <c r="GR79" s="6">
        <v>5.0296237213015571</v>
      </c>
      <c r="GS79" s="6">
        <v>5.4321952028537801</v>
      </c>
      <c r="GT79" s="6">
        <v>6.0895872732626959</v>
      </c>
      <c r="GU79" s="6">
        <v>7.555416810162443</v>
      </c>
      <c r="GV79" s="6">
        <v>10.311431689772267</v>
      </c>
      <c r="GW79" s="6">
        <v>9.8228373586472042</v>
      </c>
      <c r="GX79" s="6">
        <v>8.9325705322505282</v>
      </c>
      <c r="GY79" s="6">
        <v>8.5593074457836504</v>
      </c>
      <c r="GZ79" s="6">
        <v>8.145835326954181</v>
      </c>
      <c r="HA79" s="6">
        <v>7.696462850265827</v>
      </c>
      <c r="HB79" s="6">
        <v>7.5112353390478948</v>
      </c>
      <c r="HC79" s="6">
        <v>7.215129573975827</v>
      </c>
      <c r="HD79" s="6">
        <v>7.2739875718771501</v>
      </c>
      <c r="HE79" s="6">
        <v>6.9378973156519859</v>
      </c>
      <c r="HF79" s="6">
        <v>5.6840441293443655</v>
      </c>
      <c r="HG79" s="6" t="s">
        <v>178</v>
      </c>
      <c r="HH79" s="6" t="s">
        <v>178</v>
      </c>
      <c r="HI79" s="6" t="s">
        <v>178</v>
      </c>
      <c r="HJ79" s="6" t="s">
        <v>178</v>
      </c>
      <c r="HK79" s="6" t="s">
        <v>178</v>
      </c>
      <c r="HL79" s="6" t="s">
        <v>178</v>
      </c>
      <c r="HM79" s="6" t="s">
        <v>178</v>
      </c>
      <c r="HN79" s="6" t="s">
        <v>178</v>
      </c>
      <c r="HO79" s="6" t="s">
        <v>178</v>
      </c>
      <c r="HP79" s="6" t="s">
        <v>178</v>
      </c>
      <c r="HQ79" s="6" t="s">
        <v>178</v>
      </c>
      <c r="HR79" s="6" t="s">
        <v>178</v>
      </c>
      <c r="HS79" s="5">
        <v>504684</v>
      </c>
      <c r="HT79" s="5">
        <v>502110</v>
      </c>
      <c r="HU79" s="5">
        <v>499192</v>
      </c>
      <c r="HV79" s="5">
        <v>495698</v>
      </c>
      <c r="HW79" s="5">
        <v>492501</v>
      </c>
      <c r="HX79" s="5">
        <v>490059</v>
      </c>
      <c r="HY79" s="5">
        <v>487974</v>
      </c>
      <c r="HZ79" s="5">
        <v>486863</v>
      </c>
      <c r="IA79" s="5">
        <v>486318</v>
      </c>
      <c r="IB79" s="5">
        <v>485969</v>
      </c>
      <c r="IC79" s="5">
        <v>484382</v>
      </c>
      <c r="ID79" s="5">
        <v>482596</v>
      </c>
      <c r="IE79" s="5">
        <v>479414</v>
      </c>
      <c r="IF79" s="5">
        <v>474665</v>
      </c>
      <c r="IG79" s="5">
        <v>467456</v>
      </c>
      <c r="IH79" s="5">
        <v>458935</v>
      </c>
      <c r="II79" s="5">
        <v>451839</v>
      </c>
      <c r="IJ79" s="5">
        <v>445656</v>
      </c>
      <c r="IK79" s="5">
        <v>439450</v>
      </c>
      <c r="IL79" s="5">
        <v>434074</v>
      </c>
      <c r="IM79" s="5">
        <v>428430</v>
      </c>
      <c r="IN79" s="5">
        <v>423312</v>
      </c>
      <c r="IO79" s="5">
        <v>418325</v>
      </c>
      <c r="IP79" s="5">
        <v>413042</v>
      </c>
      <c r="IQ79" s="5">
        <v>408506</v>
      </c>
      <c r="IR79" s="5">
        <v>402556</v>
      </c>
      <c r="IS79" s="5">
        <v>396909</v>
      </c>
      <c r="IT79" s="5">
        <v>390339</v>
      </c>
      <c r="IU79" s="5">
        <v>384812</v>
      </c>
      <c r="IV79" s="5">
        <v>379155</v>
      </c>
      <c r="IW79" s="5">
        <v>371896</v>
      </c>
      <c r="IX79" s="5">
        <v>362631</v>
      </c>
      <c r="IY79" s="5">
        <v>572912</v>
      </c>
      <c r="IZ79" s="5">
        <v>569982</v>
      </c>
      <c r="JA79" s="5">
        <v>566695</v>
      </c>
      <c r="JB79" s="5">
        <v>562850</v>
      </c>
      <c r="JC79" s="5">
        <v>559325</v>
      </c>
      <c r="JD79" s="5">
        <v>556577</v>
      </c>
      <c r="JE79" s="5">
        <v>554596</v>
      </c>
      <c r="JF79" s="5">
        <v>553405</v>
      </c>
      <c r="JG79" s="5">
        <v>552631</v>
      </c>
      <c r="JH79" s="5">
        <v>551776</v>
      </c>
      <c r="JI79" s="5">
        <v>549818</v>
      </c>
      <c r="JJ79" s="5">
        <v>547557</v>
      </c>
      <c r="JK79" s="5">
        <v>543811</v>
      </c>
      <c r="JL79" s="5">
        <v>538150</v>
      </c>
      <c r="JM79" s="5">
        <v>530011</v>
      </c>
      <c r="JN79" s="5">
        <v>520687</v>
      </c>
      <c r="JO79" s="5">
        <v>513023</v>
      </c>
      <c r="JP79" s="5">
        <v>506134</v>
      </c>
      <c r="JQ79" s="5">
        <v>498988</v>
      </c>
      <c r="JR79" s="5">
        <v>491905</v>
      </c>
      <c r="JS79" s="5">
        <v>485813</v>
      </c>
      <c r="JT79" s="5">
        <v>479572</v>
      </c>
      <c r="JU79" s="5">
        <v>473452</v>
      </c>
      <c r="JV79" s="5">
        <v>466998</v>
      </c>
      <c r="JW79" s="5">
        <v>461305</v>
      </c>
      <c r="JX79" s="5">
        <v>454211</v>
      </c>
      <c r="JY79" s="5">
        <v>447756</v>
      </c>
      <c r="JZ79" s="5">
        <v>440295</v>
      </c>
      <c r="KA79" s="5">
        <v>434054</v>
      </c>
      <c r="KB79" s="5">
        <v>427452</v>
      </c>
      <c r="KC79" s="5">
        <v>418934</v>
      </c>
      <c r="KD79" s="5">
        <v>408255</v>
      </c>
    </row>
    <row r="80" spans="1:290" x14ac:dyDescent="0.3">
      <c r="A80" s="1" t="s">
        <v>74</v>
      </c>
      <c r="B80" s="2">
        <v>4057091</v>
      </c>
      <c r="C80" s="5">
        <v>6575653</v>
      </c>
      <c r="D80" s="5">
        <v>6763028</v>
      </c>
      <c r="E80" s="5">
        <v>6207289</v>
      </c>
      <c r="F80" s="5">
        <v>6408185</v>
      </c>
      <c r="G80" s="5">
        <v>6166982</v>
      </c>
      <c r="H80" s="5">
        <v>6428924</v>
      </c>
      <c r="I80" s="5">
        <v>6572649</v>
      </c>
      <c r="J80" s="5">
        <v>6344823</v>
      </c>
      <c r="K80" s="5">
        <v>6476192</v>
      </c>
      <c r="L80" s="5">
        <v>6548286</v>
      </c>
      <c r="M80" s="5">
        <v>5906815</v>
      </c>
      <c r="N80" s="5">
        <v>6048254</v>
      </c>
      <c r="O80" s="5">
        <v>6157261</v>
      </c>
      <c r="P80" s="5">
        <v>5750164</v>
      </c>
      <c r="Q80" s="5">
        <v>5830327</v>
      </c>
      <c r="R80" s="5">
        <v>5321173</v>
      </c>
      <c r="S80" s="5">
        <v>5302845</v>
      </c>
      <c r="T80" s="5">
        <v>5406604</v>
      </c>
      <c r="U80" s="5">
        <v>5157669</v>
      </c>
      <c r="V80" s="5">
        <v>4900457</v>
      </c>
      <c r="W80" s="5">
        <v>4860546</v>
      </c>
      <c r="X80" s="5">
        <v>4942044</v>
      </c>
      <c r="Y80" s="5">
        <v>4740688</v>
      </c>
      <c r="Z80" s="5">
        <v>4652031</v>
      </c>
      <c r="AA80" s="5">
        <v>4767608</v>
      </c>
      <c r="AB80" s="5">
        <v>4500265</v>
      </c>
      <c r="AC80" s="5">
        <v>4475884</v>
      </c>
      <c r="AD80" s="5">
        <v>4098567</v>
      </c>
      <c r="AE80" s="5" t="s">
        <v>178</v>
      </c>
      <c r="AF80" s="5" t="s">
        <v>178</v>
      </c>
      <c r="AG80" s="5" t="s">
        <v>178</v>
      </c>
      <c r="AH80" s="5" t="s">
        <v>178</v>
      </c>
      <c r="AI80" s="5">
        <v>26284293</v>
      </c>
      <c r="AJ80" s="5">
        <v>25927688</v>
      </c>
      <c r="AK80" s="5">
        <v>24561979</v>
      </c>
      <c r="AL80" s="5">
        <v>23986491</v>
      </c>
      <c r="AM80" s="5">
        <v>23091805</v>
      </c>
      <c r="AN80" s="5">
        <v>22783473</v>
      </c>
      <c r="AO80" s="5">
        <v>22455067</v>
      </c>
      <c r="AP80" s="5">
        <v>21928271</v>
      </c>
      <c r="AQ80" s="5">
        <v>21876371</v>
      </c>
      <c r="AR80" s="5">
        <v>21711926</v>
      </c>
      <c r="AS80" s="5">
        <v>20186482</v>
      </c>
      <c r="AT80" s="5">
        <v>20928957</v>
      </c>
      <c r="AU80" s="5">
        <v>20976297</v>
      </c>
      <c r="AV80" s="5">
        <v>19831073</v>
      </c>
      <c r="AW80" s="5">
        <v>19046937</v>
      </c>
      <c r="AX80" s="5">
        <v>18200646</v>
      </c>
      <c r="AY80" s="5">
        <v>18426800</v>
      </c>
      <c r="AZ80" s="5">
        <v>18506530</v>
      </c>
      <c r="BA80" s="5">
        <v>17236480</v>
      </c>
      <c r="BB80" s="5">
        <v>16715443</v>
      </c>
      <c r="BC80" s="5">
        <v>16007300</v>
      </c>
      <c r="BD80" s="5">
        <v>16088557</v>
      </c>
      <c r="BE80" s="5">
        <v>15665943</v>
      </c>
      <c r="BF80" s="5">
        <v>15272837</v>
      </c>
      <c r="BG80" s="5">
        <v>14997796</v>
      </c>
      <c r="BH80" s="5">
        <v>14593563</v>
      </c>
      <c r="BI80" s="5">
        <v>14194854</v>
      </c>
      <c r="BJ80" s="5">
        <v>13448122</v>
      </c>
      <c r="BK80" s="5" t="s">
        <v>178</v>
      </c>
      <c r="BL80" s="5" t="s">
        <v>178</v>
      </c>
      <c r="BM80" s="5" t="s">
        <v>178</v>
      </c>
      <c r="BN80" s="5" t="s">
        <v>178</v>
      </c>
      <c r="BO80" s="5">
        <v>36283892</v>
      </c>
      <c r="BP80" s="5">
        <v>37108539</v>
      </c>
      <c r="BQ80" s="5">
        <v>33727302</v>
      </c>
      <c r="BR80" s="5">
        <v>32475023</v>
      </c>
      <c r="BS80" s="5">
        <v>31832657</v>
      </c>
      <c r="BT80" s="5">
        <v>32499927</v>
      </c>
      <c r="BU80" s="5">
        <v>32680735</v>
      </c>
      <c r="BV80" s="5">
        <v>32889388</v>
      </c>
      <c r="BW80" s="5">
        <v>32459984</v>
      </c>
      <c r="BX80" s="5">
        <v>34841954</v>
      </c>
      <c r="BY80" s="5">
        <v>33610707</v>
      </c>
      <c r="BZ80" s="5">
        <v>36062221</v>
      </c>
      <c r="CA80" s="5">
        <v>33614146</v>
      </c>
      <c r="CB80" s="5">
        <v>30999349</v>
      </c>
      <c r="CC80" s="5">
        <v>27421515</v>
      </c>
      <c r="CD80" s="5">
        <v>27124746</v>
      </c>
      <c r="CE80" s="5">
        <v>27384867</v>
      </c>
      <c r="CF80" s="5">
        <v>27371071</v>
      </c>
      <c r="CG80" s="5">
        <v>24991308</v>
      </c>
      <c r="CH80" s="5">
        <v>23656453</v>
      </c>
      <c r="CI80" s="5">
        <v>23174749</v>
      </c>
      <c r="CJ80" s="5">
        <v>22274210</v>
      </c>
      <c r="CK80" s="5">
        <v>22653211</v>
      </c>
      <c r="CL80" s="5">
        <v>22004003</v>
      </c>
      <c r="CM80" s="5">
        <v>20506957</v>
      </c>
      <c r="CN80" s="5">
        <v>18198655</v>
      </c>
      <c r="CO80" s="5">
        <v>19761061</v>
      </c>
      <c r="CP80" s="5">
        <v>19834807</v>
      </c>
      <c r="CQ80" s="5" t="s">
        <v>178</v>
      </c>
      <c r="CR80" s="5" t="s">
        <v>178</v>
      </c>
      <c r="CS80" s="5" t="s">
        <v>178</v>
      </c>
      <c r="CT80" s="5" t="s">
        <v>178</v>
      </c>
      <c r="CU80" s="6">
        <v>10.22551370982827</v>
      </c>
      <c r="CV80" s="6">
        <v>10.290418659618471</v>
      </c>
      <c r="CW80" s="6">
        <v>10.58739143758182</v>
      </c>
      <c r="CX80" s="6">
        <v>10.254125332707</v>
      </c>
      <c r="CY80" s="6">
        <v>9.8187264497199997</v>
      </c>
      <c r="CZ80" s="6">
        <v>9.1754043666676104</v>
      </c>
      <c r="DA80" s="6">
        <v>8.8855372466779396</v>
      </c>
      <c r="DB80" s="6">
        <v>8.8089747626165593</v>
      </c>
      <c r="DC80" s="6">
        <v>8.3841334659831901</v>
      </c>
      <c r="DD80" s="6">
        <v>8.35139276925179</v>
      </c>
      <c r="DE80" s="6">
        <v>8.38399374282079</v>
      </c>
      <c r="DF80" s="6">
        <v>8.3446065591821998</v>
      </c>
      <c r="DG80" s="6">
        <v>8.4740615143749007</v>
      </c>
      <c r="DH80" s="6">
        <v>8.6148499416712205</v>
      </c>
      <c r="DI80" s="6">
        <v>8.5592097048399296</v>
      </c>
      <c r="DJ80" s="6">
        <v>8.5975404295255906</v>
      </c>
      <c r="DK80" s="6">
        <v>8.5928968317950005</v>
      </c>
      <c r="DL80" s="6">
        <v>8.6075642663001997</v>
      </c>
      <c r="DM80" s="6">
        <v>8.6924699152000908</v>
      </c>
      <c r="DN80" s="6">
        <v>8.9080467393143099</v>
      </c>
      <c r="DO80" s="6" t="s">
        <v>178</v>
      </c>
      <c r="DP80" s="6" t="s">
        <v>178</v>
      </c>
      <c r="DQ80" s="6" t="s">
        <v>178</v>
      </c>
      <c r="DR80" s="6" t="s">
        <v>178</v>
      </c>
      <c r="DS80" s="6" t="s">
        <v>178</v>
      </c>
      <c r="DT80" s="6" t="s">
        <v>178</v>
      </c>
      <c r="DU80" s="6" t="s">
        <v>178</v>
      </c>
      <c r="DV80" s="6" t="s">
        <v>178</v>
      </c>
      <c r="DW80" s="6" t="s">
        <v>178</v>
      </c>
      <c r="DX80" s="6" t="s">
        <v>178</v>
      </c>
      <c r="DY80" s="6" t="s">
        <v>178</v>
      </c>
      <c r="DZ80" s="6" t="s">
        <v>178</v>
      </c>
      <c r="EA80" s="6">
        <v>7.3080918841471298</v>
      </c>
      <c r="EB80" s="6">
        <v>7.3105036128407503</v>
      </c>
      <c r="EC80" s="6">
        <v>7.2906422646153199</v>
      </c>
      <c r="ED80" s="6">
        <v>7.0978632199432896</v>
      </c>
      <c r="EE80" s="6">
        <v>6.9617941840034101</v>
      </c>
      <c r="EF80" s="6">
        <v>6.7296462908986703</v>
      </c>
      <c r="EG80" s="6">
        <v>6.5540634963409499</v>
      </c>
      <c r="EH80" s="6">
        <v>6.3763049265828702</v>
      </c>
      <c r="EI80" s="6">
        <v>6.1162711746941403</v>
      </c>
      <c r="EJ80" s="6">
        <v>6.0864264052373596</v>
      </c>
      <c r="EK80" s="6">
        <v>6.0321049458057399</v>
      </c>
      <c r="EL80" s="6">
        <v>5.9031810306077901</v>
      </c>
      <c r="EM80" s="6">
        <v>5.9749013839240197</v>
      </c>
      <c r="EN80" s="6">
        <v>6.0624808350006996</v>
      </c>
      <c r="EO80" s="6">
        <v>6.1430126885447498</v>
      </c>
      <c r="EP80" s="6">
        <v>6.1166430781859003</v>
      </c>
      <c r="EQ80" s="6">
        <v>5.9746022098248197</v>
      </c>
      <c r="ER80" s="6">
        <v>6.02565578195341</v>
      </c>
      <c r="ES80" s="6">
        <v>6.1992302117760198</v>
      </c>
      <c r="ET80" s="6">
        <v>6.2678144674536602</v>
      </c>
      <c r="EU80" s="6" t="s">
        <v>178</v>
      </c>
      <c r="EV80" s="6" t="s">
        <v>178</v>
      </c>
      <c r="EW80" s="6" t="s">
        <v>178</v>
      </c>
      <c r="EX80" s="6" t="s">
        <v>178</v>
      </c>
      <c r="EY80" s="6" t="s">
        <v>178</v>
      </c>
      <c r="EZ80" s="6" t="s">
        <v>178</v>
      </c>
      <c r="FA80" s="6" t="s">
        <v>178</v>
      </c>
      <c r="FB80" s="6" t="s">
        <v>178</v>
      </c>
      <c r="FC80" s="6" t="s">
        <v>178</v>
      </c>
      <c r="FD80" s="6" t="s">
        <v>178</v>
      </c>
      <c r="FE80" s="6" t="s">
        <v>178</v>
      </c>
      <c r="FF80" s="6" t="s">
        <v>178</v>
      </c>
      <c r="FG80" s="6" t="s">
        <v>178</v>
      </c>
      <c r="FH80" s="6">
        <v>10.290050551321094</v>
      </c>
      <c r="FI80" s="6">
        <v>10.586974537028086</v>
      </c>
      <c r="FJ80" s="6">
        <v>10.253730190373716</v>
      </c>
      <c r="FK80" s="6">
        <v>9.7091385429946548</v>
      </c>
      <c r="FL80" s="6">
        <v>9.1594692215291236</v>
      </c>
      <c r="FM80" s="6">
        <v>8.8819155022152056</v>
      </c>
      <c r="FN80" s="6">
        <v>8.8083775004974552</v>
      </c>
      <c r="FO80" s="6">
        <v>8.3841334659832008</v>
      </c>
      <c r="FP80" s="6">
        <v>8.3513927692517971</v>
      </c>
      <c r="FQ80" s="6">
        <v>8.3839937428207918</v>
      </c>
      <c r="FR80" s="6">
        <v>8.3446065591822034</v>
      </c>
      <c r="FS80" s="6">
        <v>8.4740615143749007</v>
      </c>
      <c r="FT80" s="6">
        <v>8.6148499416712294</v>
      </c>
      <c r="FU80" s="6">
        <v>8.5592097048399332</v>
      </c>
      <c r="FV80" s="6">
        <v>8.5975404295255959</v>
      </c>
      <c r="FW80" s="6">
        <v>8.5928968317950076</v>
      </c>
      <c r="FX80" s="6">
        <v>8.6075642663002014</v>
      </c>
      <c r="FY80" s="6">
        <v>8.6924699152000979</v>
      </c>
      <c r="FZ80" s="6">
        <v>8.9080467393143135</v>
      </c>
      <c r="GA80" s="6" t="s">
        <v>178</v>
      </c>
      <c r="GB80" s="6" t="s">
        <v>178</v>
      </c>
      <c r="GC80" s="6" t="s">
        <v>178</v>
      </c>
      <c r="GD80" s="6" t="s">
        <v>178</v>
      </c>
      <c r="GE80" s="6" t="s">
        <v>178</v>
      </c>
      <c r="GF80" s="6" t="s">
        <v>178</v>
      </c>
      <c r="GG80" s="6" t="s">
        <v>178</v>
      </c>
      <c r="GH80" s="6" t="s">
        <v>178</v>
      </c>
      <c r="GI80" s="6" t="s">
        <v>178</v>
      </c>
      <c r="GJ80" s="6" t="s">
        <v>178</v>
      </c>
      <c r="GK80" s="6" t="s">
        <v>178</v>
      </c>
      <c r="GL80" s="6" t="s">
        <v>178</v>
      </c>
      <c r="GM80" s="6">
        <v>7.308091884147137</v>
      </c>
      <c r="GN80" s="6">
        <v>7.2944452278197733</v>
      </c>
      <c r="GO80" s="6">
        <v>7.2762703689307768</v>
      </c>
      <c r="GP80" s="6">
        <v>7.0856969902641032</v>
      </c>
      <c r="GQ80" s="6">
        <v>6.7013231414407421</v>
      </c>
      <c r="GR80" s="6">
        <v>6.4751788700717015</v>
      </c>
      <c r="GS80" s="6">
        <v>6.2020923698637898</v>
      </c>
      <c r="GT80" s="6">
        <v>6.1523729878642888</v>
      </c>
      <c r="GU80" s="6">
        <v>6.2244810014759269</v>
      </c>
      <c r="GV80" s="6">
        <v>6.3863936079950676</v>
      </c>
      <c r="GW80" s="6">
        <v>6.3656080771940307</v>
      </c>
      <c r="GX80" s="6">
        <v>6.2660230898813669</v>
      </c>
      <c r="GY80" s="6">
        <v>6.14167988869798</v>
      </c>
      <c r="GZ80" s="6">
        <v>5.9090433543618781</v>
      </c>
      <c r="HA80" s="6">
        <v>5.8351757528951067</v>
      </c>
      <c r="HB80" s="6">
        <v>5.8010512591096814</v>
      </c>
      <c r="HC80" s="6">
        <v>5.9746022098248206</v>
      </c>
      <c r="HD80" s="6">
        <v>6.025472519648738</v>
      </c>
      <c r="HE80" s="6">
        <v>6.1905211394367559</v>
      </c>
      <c r="HF80" s="6">
        <v>6.2563347113405676</v>
      </c>
      <c r="HG80" s="6" t="s">
        <v>178</v>
      </c>
      <c r="HH80" s="6" t="s">
        <v>178</v>
      </c>
      <c r="HI80" s="6" t="s">
        <v>178</v>
      </c>
      <c r="HJ80" s="6" t="s">
        <v>178</v>
      </c>
      <c r="HK80" s="6" t="s">
        <v>178</v>
      </c>
      <c r="HL80" s="6" t="s">
        <v>178</v>
      </c>
      <c r="HM80" s="6" t="s">
        <v>178</v>
      </c>
      <c r="HN80" s="6" t="s">
        <v>178</v>
      </c>
      <c r="HO80" s="6" t="s">
        <v>178</v>
      </c>
      <c r="HP80" s="6" t="s">
        <v>178</v>
      </c>
      <c r="HQ80" s="6" t="s">
        <v>178</v>
      </c>
      <c r="HR80" s="6" t="s">
        <v>178</v>
      </c>
      <c r="HS80" s="5">
        <v>674656</v>
      </c>
      <c r="HT80" s="5">
        <v>669574</v>
      </c>
      <c r="HU80" s="5">
        <v>661776</v>
      </c>
      <c r="HV80" s="5">
        <v>653291</v>
      </c>
      <c r="HW80" s="5">
        <v>646529</v>
      </c>
      <c r="HX80" s="5">
        <v>642682</v>
      </c>
      <c r="HY80" s="5">
        <v>637607</v>
      </c>
      <c r="HZ80" s="5">
        <v>632894</v>
      </c>
      <c r="IA80" s="5">
        <v>629508</v>
      </c>
      <c r="IB80" s="5">
        <v>627186</v>
      </c>
      <c r="IC80" s="5">
        <v>624409</v>
      </c>
      <c r="ID80" s="5">
        <v>622613</v>
      </c>
      <c r="IE80" s="5">
        <v>619365</v>
      </c>
      <c r="IF80" s="5">
        <v>613313</v>
      </c>
      <c r="IG80" s="5">
        <v>605315</v>
      </c>
      <c r="IH80" s="5">
        <v>597193</v>
      </c>
      <c r="II80" s="5">
        <v>590244</v>
      </c>
      <c r="IJ80" s="5">
        <v>583584</v>
      </c>
      <c r="IK80" s="5">
        <v>578031</v>
      </c>
      <c r="IL80" s="5">
        <v>574287</v>
      </c>
      <c r="IM80" s="5">
        <v>569824</v>
      </c>
      <c r="IN80" s="5">
        <v>565490</v>
      </c>
      <c r="IO80" s="5">
        <v>560140</v>
      </c>
      <c r="IP80" s="5">
        <v>554329</v>
      </c>
      <c r="IQ80" s="5">
        <v>549880</v>
      </c>
      <c r="IR80" s="5">
        <v>544489</v>
      </c>
      <c r="IS80" s="5">
        <v>538640</v>
      </c>
      <c r="IT80" s="5">
        <v>533609</v>
      </c>
      <c r="IU80" s="5" t="s">
        <v>178</v>
      </c>
      <c r="IV80" s="5" t="s">
        <v>178</v>
      </c>
      <c r="IW80" s="5" t="s">
        <v>178</v>
      </c>
      <c r="IX80" s="5" t="s">
        <v>178</v>
      </c>
      <c r="IY80" s="5">
        <v>786600</v>
      </c>
      <c r="IZ80" s="5">
        <v>779803</v>
      </c>
      <c r="JA80" s="5">
        <v>770330</v>
      </c>
      <c r="JB80" s="5">
        <v>760580</v>
      </c>
      <c r="JC80" s="5">
        <v>752771</v>
      </c>
      <c r="JD80" s="5">
        <v>745568</v>
      </c>
      <c r="JE80" s="5">
        <v>739377</v>
      </c>
      <c r="JF80" s="5">
        <v>733988</v>
      </c>
      <c r="JG80" s="5">
        <v>729844</v>
      </c>
      <c r="JH80" s="5">
        <v>726714</v>
      </c>
      <c r="JI80" s="5">
        <v>723271</v>
      </c>
      <c r="JJ80" s="5">
        <v>720661</v>
      </c>
      <c r="JK80" s="5">
        <v>716315</v>
      </c>
      <c r="JL80" s="5">
        <v>709861</v>
      </c>
      <c r="JM80" s="5">
        <v>701054</v>
      </c>
      <c r="JN80" s="5">
        <v>691916</v>
      </c>
      <c r="JO80" s="5">
        <v>684048</v>
      </c>
      <c r="JP80" s="5">
        <v>676669</v>
      </c>
      <c r="JQ80" s="5">
        <v>669972</v>
      </c>
      <c r="JR80" s="5">
        <v>665727</v>
      </c>
      <c r="JS80" s="5">
        <v>658165</v>
      </c>
      <c r="JT80" s="5">
        <v>650528</v>
      </c>
      <c r="JU80" s="5">
        <v>644213</v>
      </c>
      <c r="JV80" s="5">
        <v>637966</v>
      </c>
      <c r="JW80" s="5">
        <v>631424</v>
      </c>
      <c r="JX80" s="5">
        <v>624189</v>
      </c>
      <c r="JY80" s="5">
        <v>617035</v>
      </c>
      <c r="JZ80" s="5">
        <v>611137</v>
      </c>
      <c r="KA80" s="5" t="s">
        <v>178</v>
      </c>
      <c r="KB80" s="5" t="s">
        <v>178</v>
      </c>
      <c r="KC80" s="5" t="s">
        <v>178</v>
      </c>
      <c r="KD80" s="5" t="s">
        <v>178</v>
      </c>
    </row>
    <row r="81" spans="1:290" x14ac:dyDescent="0.3">
      <c r="A81" s="1" t="s">
        <v>75</v>
      </c>
      <c r="B81" s="2">
        <v>4057010</v>
      </c>
      <c r="C81" s="5">
        <v>2062382</v>
      </c>
      <c r="D81" s="5">
        <v>2113075</v>
      </c>
      <c r="E81" s="5">
        <v>1943853</v>
      </c>
      <c r="F81" s="5">
        <v>2051275</v>
      </c>
      <c r="G81" s="5">
        <v>2024584</v>
      </c>
      <c r="H81" s="5">
        <v>2126115</v>
      </c>
      <c r="I81" s="5">
        <v>2087705</v>
      </c>
      <c r="J81" s="5">
        <v>2045999</v>
      </c>
      <c r="K81" s="5">
        <v>2162419</v>
      </c>
      <c r="L81" s="5">
        <v>2296157</v>
      </c>
      <c r="M81" s="5">
        <v>2091825</v>
      </c>
      <c r="N81" s="5">
        <v>2121389</v>
      </c>
      <c r="O81" s="5">
        <v>2134883</v>
      </c>
      <c r="P81" s="5">
        <v>2118106</v>
      </c>
      <c r="Q81" s="5">
        <v>2179756</v>
      </c>
      <c r="R81" s="5">
        <v>2297110</v>
      </c>
      <c r="S81" s="5">
        <v>2255445</v>
      </c>
      <c r="T81" s="5">
        <v>2300017</v>
      </c>
      <c r="U81" s="5">
        <v>2162623</v>
      </c>
      <c r="V81" s="5">
        <v>2286143</v>
      </c>
      <c r="W81" s="5">
        <v>2248255</v>
      </c>
      <c r="X81" s="5">
        <v>2248915</v>
      </c>
      <c r="Y81" s="5">
        <v>2039042</v>
      </c>
      <c r="Z81" s="5">
        <v>2079611</v>
      </c>
      <c r="AA81" s="5">
        <v>2040608</v>
      </c>
      <c r="AB81" s="5">
        <v>1922217</v>
      </c>
      <c r="AC81" s="5">
        <v>1929835</v>
      </c>
      <c r="AD81" s="5">
        <v>1804858</v>
      </c>
      <c r="AE81" s="5">
        <v>1832266</v>
      </c>
      <c r="AF81" s="5">
        <v>1804838</v>
      </c>
      <c r="AG81" s="5">
        <v>1741855</v>
      </c>
      <c r="AH81" s="5">
        <v>1686722</v>
      </c>
      <c r="AI81" s="5">
        <v>9608279</v>
      </c>
      <c r="AJ81" s="5">
        <v>9870619</v>
      </c>
      <c r="AK81" s="5">
        <v>9587826</v>
      </c>
      <c r="AL81" s="5">
        <v>9838622</v>
      </c>
      <c r="AM81" s="5">
        <v>9828598</v>
      </c>
      <c r="AN81" s="5">
        <v>9969016</v>
      </c>
      <c r="AO81" s="5">
        <v>9731505</v>
      </c>
      <c r="AP81" s="5">
        <v>9702202</v>
      </c>
      <c r="AQ81" s="5">
        <v>9658172</v>
      </c>
      <c r="AR81" s="5">
        <v>9723230</v>
      </c>
      <c r="AS81" s="5">
        <v>9311852</v>
      </c>
      <c r="AT81" s="5">
        <v>9204120</v>
      </c>
      <c r="AU81" s="5">
        <v>9367550</v>
      </c>
      <c r="AV81" s="5">
        <v>8973957</v>
      </c>
      <c r="AW81" s="5">
        <v>8741412</v>
      </c>
      <c r="AX81" s="5">
        <v>9542458</v>
      </c>
      <c r="AY81" s="5">
        <v>9320667</v>
      </c>
      <c r="AZ81" s="5">
        <v>9403846</v>
      </c>
      <c r="BA81" s="5">
        <v>9320253</v>
      </c>
      <c r="BB81" s="5">
        <v>9586664</v>
      </c>
      <c r="BC81" s="5">
        <v>9543133</v>
      </c>
      <c r="BD81" s="5">
        <v>8641129</v>
      </c>
      <c r="BE81" s="5">
        <v>8468945</v>
      </c>
      <c r="BF81" s="5">
        <v>8395011</v>
      </c>
      <c r="BG81" s="5">
        <v>8134786</v>
      </c>
      <c r="BH81" s="5">
        <v>7908000</v>
      </c>
      <c r="BI81" s="5">
        <v>7525420</v>
      </c>
      <c r="BJ81" s="5">
        <v>7190795</v>
      </c>
      <c r="BK81" s="5">
        <v>6987329</v>
      </c>
      <c r="BL81" s="5">
        <v>6920310</v>
      </c>
      <c r="BM81" s="5">
        <v>6719976</v>
      </c>
      <c r="BN81" s="5">
        <v>6260215</v>
      </c>
      <c r="BO81" s="5">
        <v>18332630</v>
      </c>
      <c r="BP81" s="5">
        <v>16435425</v>
      </c>
      <c r="BQ81" s="5">
        <v>15283882</v>
      </c>
      <c r="BR81" s="5">
        <v>14866485</v>
      </c>
      <c r="BS81" s="5">
        <v>16487788</v>
      </c>
      <c r="BT81" s="5">
        <v>17059643</v>
      </c>
      <c r="BU81" s="5">
        <v>14591834</v>
      </c>
      <c r="BV81" s="5">
        <v>14092883</v>
      </c>
      <c r="BW81" s="5">
        <v>14316582</v>
      </c>
      <c r="BX81" s="5">
        <v>14781893</v>
      </c>
      <c r="BY81" s="5">
        <v>14802831</v>
      </c>
      <c r="BZ81" s="5">
        <v>15707859</v>
      </c>
      <c r="CA81" s="5">
        <v>15579868</v>
      </c>
      <c r="CB81" s="5">
        <v>15277880</v>
      </c>
      <c r="CC81" s="5">
        <v>14449023</v>
      </c>
      <c r="CD81" s="5">
        <v>16623595</v>
      </c>
      <c r="CE81" s="5">
        <v>15904456</v>
      </c>
      <c r="CF81" s="5">
        <v>16370957</v>
      </c>
      <c r="CG81" s="5">
        <v>17283920</v>
      </c>
      <c r="CH81" s="5">
        <v>13713896</v>
      </c>
      <c r="CI81" s="5">
        <v>13339247</v>
      </c>
      <c r="CJ81" s="5">
        <v>12351107</v>
      </c>
      <c r="CK81" s="5">
        <v>11843011</v>
      </c>
      <c r="CL81" s="5">
        <v>11815514</v>
      </c>
      <c r="CM81" s="5">
        <v>10871860</v>
      </c>
      <c r="CN81" s="5">
        <v>10638256</v>
      </c>
      <c r="CO81" s="5">
        <v>10497321</v>
      </c>
      <c r="CP81" s="5">
        <v>10159155</v>
      </c>
      <c r="CQ81" s="5">
        <v>10311345</v>
      </c>
      <c r="CR81" s="5">
        <v>9639997</v>
      </c>
      <c r="CS81" s="5">
        <v>9270401</v>
      </c>
      <c r="CT81" s="5">
        <v>8440380</v>
      </c>
      <c r="CU81" s="6">
        <v>13.40096713458861</v>
      </c>
      <c r="CV81" s="6">
        <v>12.922299055973371</v>
      </c>
      <c r="CW81" s="6">
        <v>13.238038061520079</v>
      </c>
      <c r="CX81" s="6">
        <v>12.68328234878307</v>
      </c>
      <c r="CY81" s="6">
        <v>13.922613238077551</v>
      </c>
      <c r="CZ81" s="6">
        <v>13.5005281981026</v>
      </c>
      <c r="DA81" s="6">
        <v>12.995185141188591</v>
      </c>
      <c r="DB81" s="6">
        <v>11.08734657250565</v>
      </c>
      <c r="DC81" s="6">
        <v>11.39973335417419</v>
      </c>
      <c r="DD81" s="6">
        <v>11.192348261748529</v>
      </c>
      <c r="DE81" s="6">
        <v>11.72932726207976</v>
      </c>
      <c r="DF81" s="6">
        <v>11.72312103060777</v>
      </c>
      <c r="DG81" s="6">
        <v>10.81178687544001</v>
      </c>
      <c r="DH81" s="6">
        <v>10.12564999107693</v>
      </c>
      <c r="DI81" s="6">
        <v>9.6132778164161401</v>
      </c>
      <c r="DJ81" s="6">
        <v>8.6796452934339197</v>
      </c>
      <c r="DK81" s="6">
        <v>8.0240484693707792</v>
      </c>
      <c r="DL81" s="6">
        <v>8.1095922334486996</v>
      </c>
      <c r="DM81" s="6">
        <v>7.61649164001307</v>
      </c>
      <c r="DN81" s="6">
        <v>7.46799303455645</v>
      </c>
      <c r="DO81" s="6" t="s">
        <v>178</v>
      </c>
      <c r="DP81" s="6" t="s">
        <v>178</v>
      </c>
      <c r="DQ81" s="6" t="s">
        <v>178</v>
      </c>
      <c r="DR81" s="6" t="s">
        <v>178</v>
      </c>
      <c r="DS81" s="6" t="s">
        <v>178</v>
      </c>
      <c r="DT81" s="6" t="s">
        <v>178</v>
      </c>
      <c r="DU81" s="6" t="s">
        <v>178</v>
      </c>
      <c r="DV81" s="6" t="s">
        <v>178</v>
      </c>
      <c r="DW81" s="6" t="s">
        <v>178</v>
      </c>
      <c r="DX81" s="6" t="s">
        <v>178</v>
      </c>
      <c r="DY81" s="6" t="s">
        <v>178</v>
      </c>
      <c r="DZ81" s="6" t="s">
        <v>178</v>
      </c>
      <c r="EA81" s="6">
        <v>9.0878936983186396</v>
      </c>
      <c r="EB81" s="6">
        <v>8.9898000328246805</v>
      </c>
      <c r="EC81" s="6">
        <v>9.0851043813269001</v>
      </c>
      <c r="ED81" s="6">
        <v>8.7294736265430597</v>
      </c>
      <c r="EE81" s="6">
        <v>9.6247186399607898</v>
      </c>
      <c r="EF81" s="6">
        <v>9.5461991465217899</v>
      </c>
      <c r="EG81" s="6">
        <v>9.1631458854514207</v>
      </c>
      <c r="EH81" s="6">
        <v>7.7039521543665996</v>
      </c>
      <c r="EI81" s="6">
        <v>8.20510340880241</v>
      </c>
      <c r="EJ81" s="6">
        <v>8.2062442213132805</v>
      </c>
      <c r="EK81" s="6">
        <v>8.49400312633834</v>
      </c>
      <c r="EL81" s="6">
        <v>8.5335045610009406</v>
      </c>
      <c r="EM81" s="6">
        <v>7.7631184247748797</v>
      </c>
      <c r="EN81" s="6">
        <v>7.2118241707643502</v>
      </c>
      <c r="EO81" s="6">
        <v>7.0445741009917002</v>
      </c>
      <c r="EP81" s="6">
        <v>6.1272472983375899</v>
      </c>
      <c r="EQ81" s="6">
        <v>5.5393138709922702</v>
      </c>
      <c r="ER81" s="6">
        <v>5.7085898684431804</v>
      </c>
      <c r="ES81" s="6">
        <v>5.2482802773701502</v>
      </c>
      <c r="ET81" s="6">
        <v>5.2004638944266697</v>
      </c>
      <c r="EU81" s="6" t="s">
        <v>178</v>
      </c>
      <c r="EV81" s="6" t="s">
        <v>178</v>
      </c>
      <c r="EW81" s="6" t="s">
        <v>178</v>
      </c>
      <c r="EX81" s="6" t="s">
        <v>178</v>
      </c>
      <c r="EY81" s="6" t="s">
        <v>178</v>
      </c>
      <c r="EZ81" s="6" t="s">
        <v>178</v>
      </c>
      <c r="FA81" s="6" t="s">
        <v>178</v>
      </c>
      <c r="FB81" s="6" t="s">
        <v>178</v>
      </c>
      <c r="FC81" s="6" t="s">
        <v>178</v>
      </c>
      <c r="FD81" s="6" t="s">
        <v>178</v>
      </c>
      <c r="FE81" s="6" t="s">
        <v>178</v>
      </c>
      <c r="FF81" s="6" t="s">
        <v>178</v>
      </c>
      <c r="FG81" s="6" t="s">
        <v>178</v>
      </c>
      <c r="FH81" s="6">
        <v>12.922299055973378</v>
      </c>
      <c r="FI81" s="6">
        <v>13.238038061520083</v>
      </c>
      <c r="FJ81" s="6">
        <v>12.683282348783074</v>
      </c>
      <c r="FK81" s="6">
        <v>13.922613238077551</v>
      </c>
      <c r="FL81" s="6">
        <v>13.500528198102606</v>
      </c>
      <c r="FM81" s="6">
        <v>12.995185141188598</v>
      </c>
      <c r="FN81" s="6">
        <v>11.087346572505655</v>
      </c>
      <c r="FO81" s="6">
        <v>11.39973335417419</v>
      </c>
      <c r="FP81" s="6">
        <v>11.192348261748538</v>
      </c>
      <c r="FQ81" s="6">
        <v>11.729327262079764</v>
      </c>
      <c r="FR81" s="6">
        <v>11.723121030607777</v>
      </c>
      <c r="FS81" s="6">
        <v>10.811786875440013</v>
      </c>
      <c r="FT81" s="6">
        <v>10.125649991076934</v>
      </c>
      <c r="FU81" s="6">
        <v>9.613277816416149</v>
      </c>
      <c r="FV81" s="6">
        <v>8.6796452934339232</v>
      </c>
      <c r="FW81" s="6">
        <v>8.0240484693707881</v>
      </c>
      <c r="FX81" s="6">
        <v>8.1095922334487085</v>
      </c>
      <c r="FY81" s="6">
        <v>7.6164916400130771</v>
      </c>
      <c r="FZ81" s="6">
        <v>7.4679930345564562</v>
      </c>
      <c r="GA81" s="6" t="s">
        <v>178</v>
      </c>
      <c r="GB81" s="6" t="s">
        <v>178</v>
      </c>
      <c r="GC81" s="6" t="s">
        <v>178</v>
      </c>
      <c r="GD81" s="6" t="s">
        <v>178</v>
      </c>
      <c r="GE81" s="6" t="s">
        <v>178</v>
      </c>
      <c r="GF81" s="6" t="s">
        <v>178</v>
      </c>
      <c r="GG81" s="6" t="s">
        <v>178</v>
      </c>
      <c r="GH81" s="6" t="s">
        <v>178</v>
      </c>
      <c r="GI81" s="6" t="s">
        <v>178</v>
      </c>
      <c r="GJ81" s="6" t="s">
        <v>178</v>
      </c>
      <c r="GK81" s="6" t="s">
        <v>178</v>
      </c>
      <c r="GL81" s="6" t="s">
        <v>178</v>
      </c>
      <c r="GM81" s="6">
        <v>9.0878936983186467</v>
      </c>
      <c r="GN81" s="6">
        <v>8.9898000328246859</v>
      </c>
      <c r="GO81" s="6">
        <v>9.0851043813269037</v>
      </c>
      <c r="GP81" s="6">
        <v>8.7294736265430632</v>
      </c>
      <c r="GQ81" s="6">
        <v>9.6247186399607916</v>
      </c>
      <c r="GR81" s="6">
        <v>9.5461991465217917</v>
      </c>
      <c r="GS81" s="6">
        <v>9.1631458854514278</v>
      </c>
      <c r="GT81" s="6">
        <v>7.7039521543666067</v>
      </c>
      <c r="GU81" s="6">
        <v>8.2051034088024117</v>
      </c>
      <c r="GV81" s="6">
        <v>8.2062442213132876</v>
      </c>
      <c r="GW81" s="6">
        <v>8.4940031263383489</v>
      </c>
      <c r="GX81" s="6">
        <v>8.5335045610009423</v>
      </c>
      <c r="GY81" s="6">
        <v>7.7631184247748877</v>
      </c>
      <c r="GZ81" s="6">
        <v>7.2118241707643573</v>
      </c>
      <c r="HA81" s="6">
        <v>7.0445741009917038</v>
      </c>
      <c r="HB81" s="6">
        <v>6.1272472983375978</v>
      </c>
      <c r="HC81" s="6">
        <v>5.53931387099228</v>
      </c>
      <c r="HD81" s="6">
        <v>5.7085898684431884</v>
      </c>
      <c r="HE81" s="6">
        <v>5.2482802773701529</v>
      </c>
      <c r="HF81" s="6">
        <v>5.2004638944266741</v>
      </c>
      <c r="HG81" s="6" t="s">
        <v>178</v>
      </c>
      <c r="HH81" s="6" t="s">
        <v>178</v>
      </c>
      <c r="HI81" s="6" t="s">
        <v>178</v>
      </c>
      <c r="HJ81" s="6" t="s">
        <v>178</v>
      </c>
      <c r="HK81" s="6" t="s">
        <v>178</v>
      </c>
      <c r="HL81" s="6" t="s">
        <v>178</v>
      </c>
      <c r="HM81" s="6" t="s">
        <v>178</v>
      </c>
      <c r="HN81" s="6" t="s">
        <v>178</v>
      </c>
      <c r="HO81" s="6" t="s">
        <v>178</v>
      </c>
      <c r="HP81" s="6" t="s">
        <v>178</v>
      </c>
      <c r="HQ81" s="6" t="s">
        <v>178</v>
      </c>
      <c r="HR81" s="6" t="s">
        <v>178</v>
      </c>
      <c r="HS81" s="5">
        <v>154014</v>
      </c>
      <c r="HT81" s="5">
        <v>153477</v>
      </c>
      <c r="HU81" s="5">
        <v>153154</v>
      </c>
      <c r="HV81" s="5">
        <v>153273</v>
      </c>
      <c r="HW81" s="5">
        <v>152896</v>
      </c>
      <c r="HX81" s="5">
        <v>152589</v>
      </c>
      <c r="HY81" s="5">
        <v>152608</v>
      </c>
      <c r="HZ81" s="5">
        <v>152387</v>
      </c>
      <c r="IA81" s="5">
        <v>151974</v>
      </c>
      <c r="IB81" s="5">
        <v>151761</v>
      </c>
      <c r="IC81" s="5">
        <v>151999</v>
      </c>
      <c r="ID81" s="5">
        <v>151611</v>
      </c>
      <c r="IE81" s="5">
        <v>149359</v>
      </c>
      <c r="IF81" s="5">
        <v>146275</v>
      </c>
      <c r="IG81" s="5">
        <v>154469</v>
      </c>
      <c r="IH81" s="5">
        <v>160000</v>
      </c>
      <c r="II81" s="5">
        <v>159274</v>
      </c>
      <c r="IJ81" s="5">
        <v>159133</v>
      </c>
      <c r="IK81" s="5">
        <v>158622</v>
      </c>
      <c r="IL81" s="5">
        <v>158265</v>
      </c>
      <c r="IM81" s="5">
        <v>157244</v>
      </c>
      <c r="IN81" s="5">
        <v>156442</v>
      </c>
      <c r="IO81" s="5">
        <v>155271</v>
      </c>
      <c r="IP81" s="5">
        <v>154401</v>
      </c>
      <c r="IQ81" s="5">
        <v>153348</v>
      </c>
      <c r="IR81" s="5">
        <v>152423</v>
      </c>
      <c r="IS81" s="5">
        <v>150999</v>
      </c>
      <c r="IT81" s="5">
        <v>149585</v>
      </c>
      <c r="IU81" s="5">
        <v>148504</v>
      </c>
      <c r="IV81" s="5">
        <v>147600</v>
      </c>
      <c r="IW81" s="5">
        <v>147090</v>
      </c>
      <c r="IX81" s="5">
        <v>146688</v>
      </c>
      <c r="IY81" s="5">
        <v>188342</v>
      </c>
      <c r="IZ81" s="5">
        <v>188000</v>
      </c>
      <c r="JA81" s="5">
        <v>187594</v>
      </c>
      <c r="JB81" s="5">
        <v>187553</v>
      </c>
      <c r="JC81" s="5">
        <v>186954</v>
      </c>
      <c r="JD81" s="5">
        <v>186545</v>
      </c>
      <c r="JE81" s="5">
        <v>186406</v>
      </c>
      <c r="JF81" s="5">
        <v>186146</v>
      </c>
      <c r="JG81" s="5">
        <v>185768</v>
      </c>
      <c r="JH81" s="5">
        <v>185433</v>
      </c>
      <c r="JI81" s="5">
        <v>185924</v>
      </c>
      <c r="JJ81" s="5">
        <v>185949</v>
      </c>
      <c r="JK81" s="5">
        <v>183271</v>
      </c>
      <c r="JL81" s="5">
        <v>178994</v>
      </c>
      <c r="JM81" s="5">
        <v>187909</v>
      </c>
      <c r="JN81" s="5">
        <v>193954</v>
      </c>
      <c r="JO81" s="5">
        <v>192908</v>
      </c>
      <c r="JP81" s="5">
        <v>192423</v>
      </c>
      <c r="JQ81" s="5">
        <v>191711</v>
      </c>
      <c r="JR81" s="5">
        <v>191102</v>
      </c>
      <c r="JS81" s="5">
        <v>189560</v>
      </c>
      <c r="JT81" s="5">
        <v>188319</v>
      </c>
      <c r="JU81" s="5">
        <v>186837</v>
      </c>
      <c r="JV81" s="5">
        <v>185308</v>
      </c>
      <c r="JW81" s="5">
        <v>183677</v>
      </c>
      <c r="JX81" s="5">
        <v>182147</v>
      </c>
      <c r="JY81" s="5">
        <v>180110</v>
      </c>
      <c r="JZ81" s="5">
        <v>178174</v>
      </c>
      <c r="KA81" s="5">
        <v>176677</v>
      </c>
      <c r="KB81" s="5">
        <v>175470</v>
      </c>
      <c r="KC81" s="5">
        <v>174783</v>
      </c>
      <c r="KD81" s="5">
        <v>173946</v>
      </c>
    </row>
    <row r="82" spans="1:290" x14ac:dyDescent="0.3">
      <c r="A82" s="1" t="s">
        <v>76</v>
      </c>
      <c r="B82" s="2">
        <v>4057011</v>
      </c>
      <c r="C82" s="5">
        <v>3655635</v>
      </c>
      <c r="D82" s="5">
        <v>3783332</v>
      </c>
      <c r="E82" s="5">
        <v>3469690</v>
      </c>
      <c r="F82" s="5">
        <v>3716539</v>
      </c>
      <c r="G82" s="5">
        <v>3660555</v>
      </c>
      <c r="H82" s="5">
        <v>3814821</v>
      </c>
      <c r="I82" s="5">
        <v>3604310</v>
      </c>
      <c r="J82" s="5">
        <v>3573796</v>
      </c>
      <c r="K82" s="5">
        <v>3692936</v>
      </c>
      <c r="L82" s="5">
        <v>3780839</v>
      </c>
      <c r="M82" s="5">
        <v>3532788</v>
      </c>
      <c r="N82" s="5">
        <v>3526769</v>
      </c>
      <c r="O82" s="5">
        <v>3536402</v>
      </c>
      <c r="P82" s="5">
        <v>3280647</v>
      </c>
      <c r="Q82" s="5">
        <v>3678953</v>
      </c>
      <c r="R82" s="5">
        <v>3490024</v>
      </c>
      <c r="S82" s="5">
        <v>3392514</v>
      </c>
      <c r="T82" s="5">
        <v>3413062</v>
      </c>
      <c r="U82" s="5">
        <v>3190703</v>
      </c>
      <c r="V82" s="5">
        <v>3148564</v>
      </c>
      <c r="W82" s="5">
        <v>2884144</v>
      </c>
      <c r="X82" s="5">
        <v>2757067</v>
      </c>
      <c r="Y82" s="5">
        <v>2764630</v>
      </c>
      <c r="Z82" s="5">
        <v>2815414</v>
      </c>
      <c r="AA82" s="5">
        <v>2807135</v>
      </c>
      <c r="AB82" s="5">
        <v>2674664</v>
      </c>
      <c r="AC82" s="5">
        <v>2689830</v>
      </c>
      <c r="AD82" s="5">
        <v>2527247</v>
      </c>
      <c r="AE82" s="5">
        <v>2581628</v>
      </c>
      <c r="AF82" s="5">
        <v>2430539</v>
      </c>
      <c r="AG82" s="5">
        <v>2401287</v>
      </c>
      <c r="AH82" s="5">
        <v>2383046</v>
      </c>
      <c r="AI82" s="5">
        <v>12325193</v>
      </c>
      <c r="AJ82" s="5">
        <v>12292728</v>
      </c>
      <c r="AK82" s="5">
        <v>11632619</v>
      </c>
      <c r="AL82" s="5">
        <v>11573962</v>
      </c>
      <c r="AM82" s="5">
        <v>11470311</v>
      </c>
      <c r="AN82" s="5">
        <v>11426122</v>
      </c>
      <c r="AO82" s="5">
        <v>10812645</v>
      </c>
      <c r="AP82" s="5">
        <v>10500271</v>
      </c>
      <c r="AQ82" s="5">
        <v>10571823</v>
      </c>
      <c r="AR82" s="5">
        <v>10676292</v>
      </c>
      <c r="AS82" s="5">
        <v>10022115</v>
      </c>
      <c r="AT82" s="5">
        <v>10635799</v>
      </c>
      <c r="AU82" s="5">
        <v>10856188</v>
      </c>
      <c r="AV82" s="5">
        <v>10351026</v>
      </c>
      <c r="AW82" s="5">
        <v>12280545</v>
      </c>
      <c r="AX82" s="5">
        <v>12124366</v>
      </c>
      <c r="AY82" s="5">
        <v>11965778</v>
      </c>
      <c r="AZ82" s="5">
        <v>11918409</v>
      </c>
      <c r="BA82" s="5">
        <v>11511940</v>
      </c>
      <c r="BB82" s="5">
        <v>11589769</v>
      </c>
      <c r="BC82" s="5">
        <v>10794563</v>
      </c>
      <c r="BD82" s="5">
        <v>10392981</v>
      </c>
      <c r="BE82" s="5">
        <v>10005745</v>
      </c>
      <c r="BF82" s="5">
        <v>9872256</v>
      </c>
      <c r="BG82" s="5">
        <v>9914271</v>
      </c>
      <c r="BH82" s="5">
        <v>9489592</v>
      </c>
      <c r="BI82" s="5">
        <v>9197539</v>
      </c>
      <c r="BJ82" s="5">
        <v>9167541</v>
      </c>
      <c r="BK82" s="5">
        <v>9257762</v>
      </c>
      <c r="BL82" s="5">
        <v>8981451</v>
      </c>
      <c r="BM82" s="5">
        <v>8861752</v>
      </c>
      <c r="BN82" s="5">
        <v>8559143</v>
      </c>
      <c r="BO82" s="5">
        <v>17270646</v>
      </c>
      <c r="BP82" s="5">
        <v>17037923</v>
      </c>
      <c r="BQ82" s="5">
        <v>17497075</v>
      </c>
      <c r="BR82" s="5">
        <v>17434322</v>
      </c>
      <c r="BS82" s="5">
        <v>16163874</v>
      </c>
      <c r="BT82" s="5">
        <v>17361198</v>
      </c>
      <c r="BU82" s="5">
        <v>10816852</v>
      </c>
      <c r="BV82" s="5">
        <v>10504325</v>
      </c>
      <c r="BW82" s="5">
        <v>10576411</v>
      </c>
      <c r="BX82" s="5">
        <v>10680859</v>
      </c>
      <c r="BY82" s="5">
        <v>10069863</v>
      </c>
      <c r="BZ82" s="5">
        <v>10922342</v>
      </c>
      <c r="CA82" s="5">
        <v>12070736</v>
      </c>
      <c r="CB82" s="5">
        <v>12877398</v>
      </c>
      <c r="CC82" s="5">
        <v>13655925</v>
      </c>
      <c r="CD82" s="5">
        <v>13453843</v>
      </c>
      <c r="CE82" s="5">
        <v>14260828</v>
      </c>
      <c r="CF82" s="5">
        <v>14495902</v>
      </c>
      <c r="CG82" s="5">
        <v>14775074</v>
      </c>
      <c r="CH82" s="5">
        <v>15147999</v>
      </c>
      <c r="CI82" s="5">
        <v>13859804</v>
      </c>
      <c r="CJ82" s="5">
        <v>12965348</v>
      </c>
      <c r="CK82" s="5">
        <v>12913484</v>
      </c>
      <c r="CL82" s="5">
        <v>12751568</v>
      </c>
      <c r="CM82" s="5">
        <v>14806098</v>
      </c>
      <c r="CN82" s="5">
        <v>13772824</v>
      </c>
      <c r="CO82" s="5">
        <v>13820154</v>
      </c>
      <c r="CP82" s="5">
        <v>14544422</v>
      </c>
      <c r="CQ82" s="5">
        <v>14694831</v>
      </c>
      <c r="CR82" s="5">
        <v>14707155</v>
      </c>
      <c r="CS82" s="5">
        <v>15449977</v>
      </c>
      <c r="CT82" s="5">
        <v>14626429</v>
      </c>
      <c r="CU82" s="6">
        <v>10.988460281182331</v>
      </c>
      <c r="CV82" s="6">
        <v>11.37774850317127</v>
      </c>
      <c r="CW82" s="6">
        <v>11.621585790084991</v>
      </c>
      <c r="CX82" s="6">
        <v>11.43701169286801</v>
      </c>
      <c r="CY82" s="6">
        <v>10.346327264581459</v>
      </c>
      <c r="CZ82" s="6">
        <v>9.5803708745443092</v>
      </c>
      <c r="DA82" s="6">
        <v>9.68862278771803</v>
      </c>
      <c r="DB82" s="6">
        <v>10.196189150136149</v>
      </c>
      <c r="DC82" s="6">
        <v>9.8437936644447603</v>
      </c>
      <c r="DD82" s="6">
        <v>9.5573281789191107</v>
      </c>
      <c r="DE82" s="6">
        <v>8.4948536367614604</v>
      </c>
      <c r="DF82" s="6">
        <v>7.36705257218361</v>
      </c>
      <c r="DG82" s="6">
        <v>7.4005161177943002</v>
      </c>
      <c r="DH82" s="6">
        <v>7.2499491743382602</v>
      </c>
      <c r="DI82" s="6">
        <v>7.1803309256736902</v>
      </c>
      <c r="DJ82" s="6">
        <v>7.1799506249813696</v>
      </c>
      <c r="DK82" s="6">
        <v>7.1849666648391102</v>
      </c>
      <c r="DL82" s="6">
        <v>7.20572904916465</v>
      </c>
      <c r="DM82" s="6">
        <v>7.2964171218693803</v>
      </c>
      <c r="DN82" s="6">
        <v>7.3342958885383904</v>
      </c>
      <c r="DO82" s="6" t="s">
        <v>178</v>
      </c>
      <c r="DP82" s="6" t="s">
        <v>178</v>
      </c>
      <c r="DQ82" s="6" t="s">
        <v>178</v>
      </c>
      <c r="DR82" s="6" t="s">
        <v>178</v>
      </c>
      <c r="DS82" s="6" t="s">
        <v>178</v>
      </c>
      <c r="DT82" s="6" t="s">
        <v>178</v>
      </c>
      <c r="DU82" s="6" t="s">
        <v>178</v>
      </c>
      <c r="DV82" s="6" t="s">
        <v>178</v>
      </c>
      <c r="DW82" s="6" t="s">
        <v>178</v>
      </c>
      <c r="DX82" s="6" t="s">
        <v>178</v>
      </c>
      <c r="DY82" s="6" t="s">
        <v>178</v>
      </c>
      <c r="DZ82" s="6" t="s">
        <v>178</v>
      </c>
      <c r="EA82" s="6">
        <v>8.1987762787974106</v>
      </c>
      <c r="EB82" s="6">
        <v>8.8507042537669403</v>
      </c>
      <c r="EC82" s="6">
        <v>9.0274769594018291</v>
      </c>
      <c r="ED82" s="6">
        <v>9.0020167683287706</v>
      </c>
      <c r="EE82" s="6">
        <v>8.0727104958182903</v>
      </c>
      <c r="EF82" s="6">
        <v>7.4962703881509398</v>
      </c>
      <c r="EG82" s="6">
        <v>7.6997718874521404</v>
      </c>
      <c r="EH82" s="6">
        <v>8.1882648552594404</v>
      </c>
      <c r="EI82" s="6">
        <v>8.0738392990499293</v>
      </c>
      <c r="EJ82" s="6">
        <v>7.92843620238187</v>
      </c>
      <c r="EK82" s="6">
        <v>6.8974462975130404</v>
      </c>
      <c r="EL82" s="6">
        <v>5.7218174205811803</v>
      </c>
      <c r="EM82" s="6">
        <v>5.73602815279175</v>
      </c>
      <c r="EN82" s="6">
        <v>5.5565731438609598</v>
      </c>
      <c r="EO82" s="6">
        <v>5.3554952162139298</v>
      </c>
      <c r="EP82" s="6">
        <v>5.1935086750102997</v>
      </c>
      <c r="EQ82" s="6">
        <v>5.1602829335459797</v>
      </c>
      <c r="ER82" s="6">
        <v>5.1644477043873804</v>
      </c>
      <c r="ES82" s="6">
        <v>5.1631262845358803</v>
      </c>
      <c r="ET82" s="6">
        <v>5.1637181034410604</v>
      </c>
      <c r="EU82" s="6" t="s">
        <v>178</v>
      </c>
      <c r="EV82" s="6" t="s">
        <v>178</v>
      </c>
      <c r="EW82" s="6" t="s">
        <v>178</v>
      </c>
      <c r="EX82" s="6" t="s">
        <v>178</v>
      </c>
      <c r="EY82" s="6" t="s">
        <v>178</v>
      </c>
      <c r="EZ82" s="6" t="s">
        <v>178</v>
      </c>
      <c r="FA82" s="6" t="s">
        <v>178</v>
      </c>
      <c r="FB82" s="6" t="s">
        <v>178</v>
      </c>
      <c r="FC82" s="6" t="s">
        <v>178</v>
      </c>
      <c r="FD82" s="6" t="s">
        <v>178</v>
      </c>
      <c r="FE82" s="6" t="s">
        <v>178</v>
      </c>
      <c r="FF82" s="6" t="s">
        <v>178</v>
      </c>
      <c r="FG82" s="6" t="s">
        <v>178</v>
      </c>
      <c r="FH82" s="6">
        <v>11.377748503171279</v>
      </c>
      <c r="FI82" s="6">
        <v>11.621585790084994</v>
      </c>
      <c r="FJ82" s="6">
        <v>11.437011692868014</v>
      </c>
      <c r="FK82" s="6">
        <v>10.346327264581465</v>
      </c>
      <c r="FL82" s="6">
        <v>9.580370874544311</v>
      </c>
      <c r="FM82" s="6">
        <v>9.6886227877180371</v>
      </c>
      <c r="FN82" s="6">
        <v>10.196189150136158</v>
      </c>
      <c r="FO82" s="6">
        <v>9.8437936644447657</v>
      </c>
      <c r="FP82" s="6">
        <v>9.5573281789191125</v>
      </c>
      <c r="FQ82" s="6">
        <v>8.4948536367614693</v>
      </c>
      <c r="FR82" s="6">
        <v>7.3670525721836126</v>
      </c>
      <c r="FS82" s="6">
        <v>7.4005161177943011</v>
      </c>
      <c r="FT82" s="6">
        <v>7.2499491743382691</v>
      </c>
      <c r="FU82" s="6">
        <v>7.1803309256736902</v>
      </c>
      <c r="FV82" s="6">
        <v>7.1799506249813749</v>
      </c>
      <c r="FW82" s="6">
        <v>7.1849666648391137</v>
      </c>
      <c r="FX82" s="6">
        <v>7.20572904916465</v>
      </c>
      <c r="FY82" s="6">
        <v>7.2964171218693812</v>
      </c>
      <c r="FZ82" s="6">
        <v>7.334295888538394</v>
      </c>
      <c r="GA82" s="6" t="s">
        <v>178</v>
      </c>
      <c r="GB82" s="6" t="s">
        <v>178</v>
      </c>
      <c r="GC82" s="6" t="s">
        <v>178</v>
      </c>
      <c r="GD82" s="6" t="s">
        <v>178</v>
      </c>
      <c r="GE82" s="6" t="s">
        <v>178</v>
      </c>
      <c r="GF82" s="6" t="s">
        <v>178</v>
      </c>
      <c r="GG82" s="6" t="s">
        <v>178</v>
      </c>
      <c r="GH82" s="6" t="s">
        <v>178</v>
      </c>
      <c r="GI82" s="6" t="s">
        <v>178</v>
      </c>
      <c r="GJ82" s="6" t="s">
        <v>178</v>
      </c>
      <c r="GK82" s="6" t="s">
        <v>178</v>
      </c>
      <c r="GL82" s="6" t="s">
        <v>178</v>
      </c>
      <c r="GM82" s="6">
        <v>8.1987762787974194</v>
      </c>
      <c r="GN82" s="6">
        <v>8.850704253766942</v>
      </c>
      <c r="GO82" s="6">
        <v>9.0274769594018345</v>
      </c>
      <c r="GP82" s="6">
        <v>9.0020167683287706</v>
      </c>
      <c r="GQ82" s="6">
        <v>8.072710495818292</v>
      </c>
      <c r="GR82" s="6">
        <v>7.4962703881509407</v>
      </c>
      <c r="GS82" s="6">
        <v>7.6997718874521448</v>
      </c>
      <c r="GT82" s="6">
        <v>8.1882648552594492</v>
      </c>
      <c r="GU82" s="6">
        <v>8.0738392990499364</v>
      </c>
      <c r="GV82" s="6">
        <v>7.9284362023818753</v>
      </c>
      <c r="GW82" s="6">
        <v>6.8974462975130502</v>
      </c>
      <c r="GX82" s="6">
        <v>5.72181742058119</v>
      </c>
      <c r="GY82" s="6">
        <v>5.7360281527917536</v>
      </c>
      <c r="GZ82" s="6">
        <v>5.5565731438609669</v>
      </c>
      <c r="HA82" s="6">
        <v>5.3554952162139386</v>
      </c>
      <c r="HB82" s="6">
        <v>5.1935086750103059</v>
      </c>
      <c r="HC82" s="6">
        <v>5.1602829335459841</v>
      </c>
      <c r="HD82" s="6">
        <v>5.1644477043873893</v>
      </c>
      <c r="HE82" s="6">
        <v>5.1631262845358821</v>
      </c>
      <c r="HF82" s="6">
        <v>5.1637181034410604</v>
      </c>
      <c r="HG82" s="6" t="s">
        <v>178</v>
      </c>
      <c r="HH82" s="6" t="s">
        <v>178</v>
      </c>
      <c r="HI82" s="6" t="s">
        <v>178</v>
      </c>
      <c r="HJ82" s="6" t="s">
        <v>178</v>
      </c>
      <c r="HK82" s="6" t="s">
        <v>178</v>
      </c>
      <c r="HL82" s="6" t="s">
        <v>178</v>
      </c>
      <c r="HM82" s="6" t="s">
        <v>178</v>
      </c>
      <c r="HN82" s="6" t="s">
        <v>178</v>
      </c>
      <c r="HO82" s="6" t="s">
        <v>178</v>
      </c>
      <c r="HP82" s="6" t="s">
        <v>178</v>
      </c>
      <c r="HQ82" s="6" t="s">
        <v>178</v>
      </c>
      <c r="HR82" s="6" t="s">
        <v>178</v>
      </c>
      <c r="HS82" s="5">
        <v>332786</v>
      </c>
      <c r="HT82" s="5">
        <v>333324</v>
      </c>
      <c r="HU82" s="5">
        <v>332345</v>
      </c>
      <c r="HV82" s="5">
        <v>331988</v>
      </c>
      <c r="HW82" s="5">
        <v>332142</v>
      </c>
      <c r="HX82" s="5">
        <v>331924</v>
      </c>
      <c r="HY82" s="5">
        <v>331037</v>
      </c>
      <c r="HZ82" s="5">
        <v>331583</v>
      </c>
      <c r="IA82" s="5">
        <v>332020</v>
      </c>
      <c r="IB82" s="5">
        <v>331200</v>
      </c>
      <c r="IC82" s="5">
        <v>329870</v>
      </c>
      <c r="ID82" s="5">
        <v>328147</v>
      </c>
      <c r="IE82" s="5">
        <v>326243</v>
      </c>
      <c r="IF82" s="5">
        <v>323426</v>
      </c>
      <c r="IG82" s="5">
        <v>345498</v>
      </c>
      <c r="IH82" s="5">
        <v>343574</v>
      </c>
      <c r="II82" s="5">
        <v>342254</v>
      </c>
      <c r="IJ82" s="5">
        <v>340706</v>
      </c>
      <c r="IK82" s="5">
        <v>337735</v>
      </c>
      <c r="IL82" s="5">
        <v>335839</v>
      </c>
      <c r="IM82" s="5">
        <v>310677</v>
      </c>
      <c r="IN82" s="5">
        <v>308457</v>
      </c>
      <c r="IO82" s="5">
        <v>306394</v>
      </c>
      <c r="IP82" s="5">
        <v>304169</v>
      </c>
      <c r="IQ82" s="5">
        <v>301634</v>
      </c>
      <c r="IR82" s="5">
        <v>298614</v>
      </c>
      <c r="IS82" s="5">
        <v>295814</v>
      </c>
      <c r="IT82" s="5">
        <v>292646</v>
      </c>
      <c r="IU82" s="5">
        <v>289902</v>
      </c>
      <c r="IV82" s="5">
        <v>287393</v>
      </c>
      <c r="IW82" s="5">
        <v>285648</v>
      </c>
      <c r="IX82" s="5">
        <v>283953</v>
      </c>
      <c r="IY82" s="5">
        <v>391968</v>
      </c>
      <c r="IZ82" s="5">
        <v>391872</v>
      </c>
      <c r="JA82" s="5">
        <v>390806</v>
      </c>
      <c r="JB82" s="5">
        <v>389759</v>
      </c>
      <c r="JC82" s="5">
        <v>389370</v>
      </c>
      <c r="JD82" s="5">
        <v>388542</v>
      </c>
      <c r="JE82" s="5">
        <v>386898</v>
      </c>
      <c r="JF82" s="5">
        <v>386908</v>
      </c>
      <c r="JG82" s="5">
        <v>386819</v>
      </c>
      <c r="JH82" s="5">
        <v>385504</v>
      </c>
      <c r="JI82" s="5">
        <v>383621</v>
      </c>
      <c r="JJ82" s="5">
        <v>381193</v>
      </c>
      <c r="JK82" s="5">
        <v>378558</v>
      </c>
      <c r="JL82" s="5">
        <v>375017</v>
      </c>
      <c r="JM82" s="5">
        <v>400554</v>
      </c>
      <c r="JN82" s="5">
        <v>397679</v>
      </c>
      <c r="JO82" s="5">
        <v>395761</v>
      </c>
      <c r="JP82" s="5">
        <v>393724</v>
      </c>
      <c r="JQ82" s="5">
        <v>389846</v>
      </c>
      <c r="JR82" s="5">
        <v>387020</v>
      </c>
      <c r="JS82" s="5">
        <v>357198</v>
      </c>
      <c r="JT82" s="5">
        <v>354167</v>
      </c>
      <c r="JU82" s="5">
        <v>351378</v>
      </c>
      <c r="JV82" s="5">
        <v>348443</v>
      </c>
      <c r="JW82" s="5">
        <v>345404</v>
      </c>
      <c r="JX82" s="5">
        <v>341679</v>
      </c>
      <c r="JY82" s="5">
        <v>338314</v>
      </c>
      <c r="JZ82" s="5">
        <v>334543</v>
      </c>
      <c r="KA82" s="5">
        <v>331307</v>
      </c>
      <c r="KB82" s="5">
        <v>328321</v>
      </c>
      <c r="KC82" s="5">
        <v>325960</v>
      </c>
      <c r="KD82" s="5">
        <v>323752</v>
      </c>
    </row>
    <row r="83" spans="1:290" x14ac:dyDescent="0.3">
      <c r="A83" s="1" t="s">
        <v>77</v>
      </c>
      <c r="B83" s="2">
        <v>4061646</v>
      </c>
      <c r="C83" s="5">
        <v>48861</v>
      </c>
      <c r="D83" s="5">
        <v>52407</v>
      </c>
      <c r="E83" s="5">
        <v>47825</v>
      </c>
      <c r="F83" s="5">
        <v>49634</v>
      </c>
      <c r="G83" s="5">
        <v>49772</v>
      </c>
      <c r="H83" s="5">
        <v>50697</v>
      </c>
      <c r="I83" s="5">
        <v>49509</v>
      </c>
      <c r="J83" s="5">
        <v>50493</v>
      </c>
      <c r="K83" s="5">
        <v>52199</v>
      </c>
      <c r="L83" s="5">
        <v>54432</v>
      </c>
      <c r="M83" s="5">
        <v>50122</v>
      </c>
      <c r="N83" s="5">
        <v>51552</v>
      </c>
      <c r="O83" s="5">
        <v>54467</v>
      </c>
      <c r="P83" s="5">
        <v>52455</v>
      </c>
      <c r="Q83" s="5">
        <v>53887</v>
      </c>
      <c r="R83" s="5">
        <v>50293</v>
      </c>
      <c r="S83" s="5">
        <v>50202</v>
      </c>
      <c r="T83" s="5">
        <v>54184</v>
      </c>
      <c r="U83" s="5">
        <v>49903</v>
      </c>
      <c r="V83" s="5">
        <v>48697</v>
      </c>
      <c r="W83" s="5">
        <v>49073</v>
      </c>
      <c r="X83" s="5">
        <v>50075</v>
      </c>
      <c r="Y83" s="5">
        <v>47972</v>
      </c>
      <c r="Z83" s="5">
        <v>50474</v>
      </c>
      <c r="AA83" s="5">
        <v>49595</v>
      </c>
      <c r="AB83" s="5">
        <v>47795</v>
      </c>
      <c r="AC83" s="5" t="s">
        <v>178</v>
      </c>
      <c r="AD83" s="5" t="s">
        <v>178</v>
      </c>
      <c r="AE83" s="5" t="s">
        <v>178</v>
      </c>
      <c r="AF83" s="5" t="s">
        <v>178</v>
      </c>
      <c r="AG83" s="5" t="s">
        <v>178</v>
      </c>
      <c r="AH83" s="5" t="s">
        <v>178</v>
      </c>
      <c r="AI83" s="5">
        <v>94376</v>
      </c>
      <c r="AJ83" s="5">
        <v>98781</v>
      </c>
      <c r="AK83" s="5">
        <v>91714</v>
      </c>
      <c r="AL83" s="5">
        <v>92139</v>
      </c>
      <c r="AM83" s="5">
        <v>96330</v>
      </c>
      <c r="AN83" s="5">
        <v>96250</v>
      </c>
      <c r="AO83" s="5">
        <v>95851</v>
      </c>
      <c r="AP83" s="5">
        <v>97449</v>
      </c>
      <c r="AQ83" s="5">
        <v>98691</v>
      </c>
      <c r="AR83" s="5">
        <v>101020</v>
      </c>
      <c r="AS83" s="5">
        <v>95504</v>
      </c>
      <c r="AT83" s="5">
        <v>100564</v>
      </c>
      <c r="AU83" s="5">
        <v>128237</v>
      </c>
      <c r="AV83" s="5">
        <v>142498</v>
      </c>
      <c r="AW83" s="5">
        <v>146003</v>
      </c>
      <c r="AX83" s="5">
        <v>140960</v>
      </c>
      <c r="AY83" s="5">
        <v>144762</v>
      </c>
      <c r="AZ83" s="5">
        <v>147793</v>
      </c>
      <c r="BA83" s="5">
        <v>145170</v>
      </c>
      <c r="BB83" s="5">
        <v>141528</v>
      </c>
      <c r="BC83" s="5">
        <v>139582</v>
      </c>
      <c r="BD83" s="5">
        <v>141331</v>
      </c>
      <c r="BE83" s="5">
        <v>144356</v>
      </c>
      <c r="BF83" s="5">
        <v>181459</v>
      </c>
      <c r="BG83" s="5">
        <v>182878</v>
      </c>
      <c r="BH83" s="5">
        <v>180522</v>
      </c>
      <c r="BI83" s="5" t="s">
        <v>178</v>
      </c>
      <c r="BJ83" s="5" t="s">
        <v>178</v>
      </c>
      <c r="BK83" s="5" t="s">
        <v>178</v>
      </c>
      <c r="BL83" s="5" t="s">
        <v>178</v>
      </c>
      <c r="BM83" s="5" t="s">
        <v>178</v>
      </c>
      <c r="BN83" s="5" t="s">
        <v>178</v>
      </c>
      <c r="BO83" s="5">
        <v>97923</v>
      </c>
      <c r="BP83" s="5">
        <v>102498</v>
      </c>
      <c r="BQ83" s="5">
        <v>95101</v>
      </c>
      <c r="BR83" s="5">
        <v>95751</v>
      </c>
      <c r="BS83" s="5">
        <v>99902</v>
      </c>
      <c r="BT83" s="5">
        <v>99841</v>
      </c>
      <c r="BU83" s="5">
        <v>99446</v>
      </c>
      <c r="BV83" s="5">
        <v>101072</v>
      </c>
      <c r="BW83" s="5">
        <v>102445</v>
      </c>
      <c r="BX83" s="5">
        <v>104957</v>
      </c>
      <c r="BY83" s="5">
        <v>99122</v>
      </c>
      <c r="BZ83" s="5">
        <v>104374</v>
      </c>
      <c r="CA83" s="5">
        <v>131989</v>
      </c>
      <c r="CB83" s="5">
        <v>146036</v>
      </c>
      <c r="CC83" s="5">
        <v>149604</v>
      </c>
      <c r="CD83" s="5">
        <v>144499</v>
      </c>
      <c r="CE83" s="5">
        <v>148269</v>
      </c>
      <c r="CF83" s="5">
        <v>151636</v>
      </c>
      <c r="CG83" s="5">
        <v>148784</v>
      </c>
      <c r="CH83" s="5">
        <v>145174</v>
      </c>
      <c r="CI83" s="5">
        <v>143310</v>
      </c>
      <c r="CJ83" s="5">
        <v>145041</v>
      </c>
      <c r="CK83" s="5">
        <v>147909</v>
      </c>
      <c r="CL83" s="5">
        <v>185001</v>
      </c>
      <c r="CM83" s="5">
        <v>186109</v>
      </c>
      <c r="CN83" s="5">
        <v>183614</v>
      </c>
      <c r="CO83" s="5" t="s">
        <v>178</v>
      </c>
      <c r="CP83" s="5" t="s">
        <v>178</v>
      </c>
      <c r="CQ83" s="5" t="s">
        <v>178</v>
      </c>
      <c r="CR83" s="5" t="s">
        <v>178</v>
      </c>
      <c r="CS83" s="5" t="s">
        <v>178</v>
      </c>
      <c r="CT83" s="5" t="s">
        <v>178</v>
      </c>
      <c r="CU83" s="6">
        <v>15.09445547391473</v>
      </c>
      <c r="CV83" s="6">
        <v>15.25721263929171</v>
      </c>
      <c r="CW83" s="6">
        <v>14.42999330879892</v>
      </c>
      <c r="CX83" s="6">
        <v>13.0656404883749</v>
      </c>
      <c r="CY83" s="6">
        <v>12.31616169733986</v>
      </c>
      <c r="CZ83" s="6">
        <v>12.146675345681199</v>
      </c>
      <c r="DA83" s="6">
        <v>12.900684723989571</v>
      </c>
      <c r="DB83" s="6">
        <v>13.67714336640722</v>
      </c>
      <c r="DC83" s="6">
        <v>13.03281672062683</v>
      </c>
      <c r="DD83" s="6">
        <v>12.99235743680188</v>
      </c>
      <c r="DE83" s="6">
        <v>13.251665935118311</v>
      </c>
      <c r="DF83" s="6">
        <v>12.84722222222222</v>
      </c>
      <c r="DG83" s="6">
        <v>10.555014963188709</v>
      </c>
      <c r="DH83" s="6">
        <v>9.7607473072157003</v>
      </c>
      <c r="DI83" s="6">
        <v>9.7333308590197998</v>
      </c>
      <c r="DJ83" s="6">
        <v>9.6076988845366103</v>
      </c>
      <c r="DK83" s="6">
        <v>9.3960399984064296</v>
      </c>
      <c r="DL83" s="6">
        <v>9.1779861213642402</v>
      </c>
      <c r="DM83" s="6">
        <v>8.4804520770294296</v>
      </c>
      <c r="DN83" s="6">
        <v>8.4877551020408095</v>
      </c>
      <c r="DO83" s="6" t="s">
        <v>178</v>
      </c>
      <c r="DP83" s="6" t="s">
        <v>178</v>
      </c>
      <c r="DQ83" s="6" t="s">
        <v>178</v>
      </c>
      <c r="DR83" s="6" t="s">
        <v>178</v>
      </c>
      <c r="DS83" s="6" t="s">
        <v>178</v>
      </c>
      <c r="DT83" s="6" t="s">
        <v>178</v>
      </c>
      <c r="DU83" s="6" t="s">
        <v>178</v>
      </c>
      <c r="DV83" s="6" t="s">
        <v>178</v>
      </c>
      <c r="DW83" s="6" t="s">
        <v>178</v>
      </c>
      <c r="DX83" s="6" t="s">
        <v>178</v>
      </c>
      <c r="DY83" s="6" t="s">
        <v>178</v>
      </c>
      <c r="DZ83" s="6" t="s">
        <v>178</v>
      </c>
      <c r="EA83" s="6">
        <v>14.451167177052749</v>
      </c>
      <c r="EB83" s="6">
        <v>14.65666474321984</v>
      </c>
      <c r="EC83" s="6">
        <v>13.89007011001711</v>
      </c>
      <c r="ED83" s="6">
        <v>12.59401556344219</v>
      </c>
      <c r="EE83" s="6">
        <v>11.784490812830891</v>
      </c>
      <c r="EF83" s="6">
        <v>11.69558441558441</v>
      </c>
      <c r="EG83" s="6">
        <v>12.360851738636001</v>
      </c>
      <c r="EH83" s="6">
        <v>13.068374226518481</v>
      </c>
      <c r="EI83" s="6">
        <v>12.531031198386881</v>
      </c>
      <c r="EJ83" s="6">
        <v>12.4509998020194</v>
      </c>
      <c r="EK83" s="6">
        <v>12.822499581169369</v>
      </c>
      <c r="EL83" s="6">
        <v>12.35631040929159</v>
      </c>
      <c r="EM83" s="6">
        <v>9.2859315174247605</v>
      </c>
      <c r="EN83" s="6">
        <v>7.7488806860447097</v>
      </c>
      <c r="EO83" s="6">
        <v>7.6971021143401099</v>
      </c>
      <c r="EP83" s="6">
        <v>7.6177639046537999</v>
      </c>
      <c r="EQ83" s="6">
        <v>7.4356530028598602</v>
      </c>
      <c r="ER83" s="6">
        <v>7.3325529625895598</v>
      </c>
      <c r="ES83" s="6">
        <v>6.6763105324791603</v>
      </c>
      <c r="ET83" s="6">
        <v>6.7541405234299896</v>
      </c>
      <c r="EU83" s="6" t="s">
        <v>178</v>
      </c>
      <c r="EV83" s="6" t="s">
        <v>178</v>
      </c>
      <c r="EW83" s="6" t="s">
        <v>178</v>
      </c>
      <c r="EX83" s="6" t="s">
        <v>178</v>
      </c>
      <c r="EY83" s="6" t="s">
        <v>178</v>
      </c>
      <c r="EZ83" s="6" t="s">
        <v>178</v>
      </c>
      <c r="FA83" s="6" t="s">
        <v>178</v>
      </c>
      <c r="FB83" s="6" t="s">
        <v>178</v>
      </c>
      <c r="FC83" s="6" t="s">
        <v>178</v>
      </c>
      <c r="FD83" s="6" t="s">
        <v>178</v>
      </c>
      <c r="FE83" s="6" t="s">
        <v>178</v>
      </c>
      <c r="FF83" s="6" t="s">
        <v>178</v>
      </c>
      <c r="FG83" s="6" t="s">
        <v>178</v>
      </c>
      <c r="FH83" s="6">
        <v>15.257212639291712</v>
      </c>
      <c r="FI83" s="6">
        <v>14.429993308798927</v>
      </c>
      <c r="FJ83" s="6">
        <v>13.065640488374903</v>
      </c>
      <c r="FK83" s="6">
        <v>12.31616169733987</v>
      </c>
      <c r="FL83" s="6">
        <v>12.146675345681203</v>
      </c>
      <c r="FM83" s="6">
        <v>12.900684723989578</v>
      </c>
      <c r="FN83" s="6">
        <v>13.677143366407224</v>
      </c>
      <c r="FO83" s="6">
        <v>13.032816720626831</v>
      </c>
      <c r="FP83" s="6">
        <v>12.992357436801882</v>
      </c>
      <c r="FQ83" s="6">
        <v>13.251665935118313</v>
      </c>
      <c r="FR83" s="6">
        <v>12.847222222222223</v>
      </c>
      <c r="FS83" s="6">
        <v>10.55501496318872</v>
      </c>
      <c r="FT83" s="6">
        <v>9.7607473072157092</v>
      </c>
      <c r="FU83" s="6">
        <v>9.7333308590197998</v>
      </c>
      <c r="FV83" s="6">
        <v>9.6076988845366156</v>
      </c>
      <c r="FW83" s="6">
        <v>9.3960399984064384</v>
      </c>
      <c r="FX83" s="6">
        <v>9.1779861213642402</v>
      </c>
      <c r="FY83" s="6">
        <v>8.4804520770294367</v>
      </c>
      <c r="FZ83" s="6">
        <v>8.4877551020408166</v>
      </c>
      <c r="GA83" s="6" t="s">
        <v>178</v>
      </c>
      <c r="GB83" s="6" t="s">
        <v>178</v>
      </c>
      <c r="GC83" s="6" t="s">
        <v>178</v>
      </c>
      <c r="GD83" s="6" t="s">
        <v>178</v>
      </c>
      <c r="GE83" s="6" t="s">
        <v>178</v>
      </c>
      <c r="GF83" s="6" t="s">
        <v>178</v>
      </c>
      <c r="GG83" s="6" t="s">
        <v>178</v>
      </c>
      <c r="GH83" s="6" t="s">
        <v>178</v>
      </c>
      <c r="GI83" s="6" t="s">
        <v>178</v>
      </c>
      <c r="GJ83" s="6" t="s">
        <v>178</v>
      </c>
      <c r="GK83" s="6" t="s">
        <v>178</v>
      </c>
      <c r="GL83" s="6" t="s">
        <v>178</v>
      </c>
      <c r="GM83" s="6">
        <v>14.451167177052758</v>
      </c>
      <c r="GN83" s="6">
        <v>14.656664743219849</v>
      </c>
      <c r="GO83" s="6">
        <v>13.890070110017119</v>
      </c>
      <c r="GP83" s="6">
        <v>12.594015563442191</v>
      </c>
      <c r="GQ83" s="6">
        <v>11.784490812830894</v>
      </c>
      <c r="GR83" s="6">
        <v>11.695584415584415</v>
      </c>
      <c r="GS83" s="6">
        <v>12.360851738636008</v>
      </c>
      <c r="GT83" s="6">
        <v>13.068374226518486</v>
      </c>
      <c r="GU83" s="6">
        <v>12.531031198386884</v>
      </c>
      <c r="GV83" s="6">
        <v>12.450999802019401</v>
      </c>
      <c r="GW83" s="6">
        <v>12.822499581169374</v>
      </c>
      <c r="GX83" s="6">
        <v>12.356310409291595</v>
      </c>
      <c r="GY83" s="6">
        <v>9.2859315174247676</v>
      </c>
      <c r="GZ83" s="6">
        <v>7.7488806860447168</v>
      </c>
      <c r="HA83" s="6">
        <v>7.6971021143401162</v>
      </c>
      <c r="HB83" s="6">
        <v>7.6177639046538026</v>
      </c>
      <c r="HC83" s="6">
        <v>7.4356530028598664</v>
      </c>
      <c r="HD83" s="6">
        <v>7.3325529625895678</v>
      </c>
      <c r="HE83" s="6">
        <v>6.6763105324791621</v>
      </c>
      <c r="HF83" s="6">
        <v>6.7541405234299923</v>
      </c>
      <c r="HG83" s="6" t="s">
        <v>178</v>
      </c>
      <c r="HH83" s="6" t="s">
        <v>178</v>
      </c>
      <c r="HI83" s="6" t="s">
        <v>178</v>
      </c>
      <c r="HJ83" s="6" t="s">
        <v>178</v>
      </c>
      <c r="HK83" s="6" t="s">
        <v>178</v>
      </c>
      <c r="HL83" s="6" t="s">
        <v>178</v>
      </c>
      <c r="HM83" s="6" t="s">
        <v>178</v>
      </c>
      <c r="HN83" s="6" t="s">
        <v>178</v>
      </c>
      <c r="HO83" s="6" t="s">
        <v>178</v>
      </c>
      <c r="HP83" s="6" t="s">
        <v>178</v>
      </c>
      <c r="HQ83" s="6" t="s">
        <v>178</v>
      </c>
      <c r="HR83" s="6" t="s">
        <v>178</v>
      </c>
      <c r="HS83" s="5" t="s">
        <v>178</v>
      </c>
      <c r="HT83" s="5">
        <v>4389</v>
      </c>
      <c r="HU83" s="5">
        <v>4438</v>
      </c>
      <c r="HV83" s="5">
        <v>4430</v>
      </c>
      <c r="HW83" s="5">
        <v>4428</v>
      </c>
      <c r="HX83" s="5">
        <v>4419</v>
      </c>
      <c r="HY83" s="5">
        <v>4440</v>
      </c>
      <c r="HZ83" s="5">
        <v>4468</v>
      </c>
      <c r="IA83" s="5">
        <v>4515</v>
      </c>
      <c r="IB83" s="5">
        <v>4557</v>
      </c>
      <c r="IC83" s="5">
        <v>4576</v>
      </c>
      <c r="ID83" s="5">
        <v>4590</v>
      </c>
      <c r="IE83" s="5">
        <v>4601</v>
      </c>
      <c r="IF83" s="5">
        <v>4603</v>
      </c>
      <c r="IG83" s="5">
        <v>4636</v>
      </c>
      <c r="IH83" s="5">
        <v>4603</v>
      </c>
      <c r="II83" s="5">
        <v>4614</v>
      </c>
      <c r="IJ83" s="5">
        <v>4622</v>
      </c>
      <c r="IK83" s="5">
        <v>4619</v>
      </c>
      <c r="IL83" s="5">
        <v>4607</v>
      </c>
      <c r="IM83" s="5">
        <v>4575</v>
      </c>
      <c r="IN83" s="5">
        <v>4568</v>
      </c>
      <c r="IO83" s="5">
        <v>4565</v>
      </c>
      <c r="IP83" s="5">
        <v>4565</v>
      </c>
      <c r="IQ83" s="5">
        <v>4575</v>
      </c>
      <c r="IR83" s="5">
        <v>4563</v>
      </c>
      <c r="IS83" s="5" t="s">
        <v>178</v>
      </c>
      <c r="IT83" s="5" t="s">
        <v>178</v>
      </c>
      <c r="IU83" s="5" t="s">
        <v>178</v>
      </c>
      <c r="IV83" s="5" t="s">
        <v>178</v>
      </c>
      <c r="IW83" s="5" t="s">
        <v>178</v>
      </c>
      <c r="IX83" s="5" t="s">
        <v>178</v>
      </c>
      <c r="IY83" s="5" t="s">
        <v>178</v>
      </c>
      <c r="IZ83" s="5">
        <v>5319</v>
      </c>
      <c r="JA83" s="5">
        <v>5381</v>
      </c>
      <c r="JB83" s="5">
        <v>5377</v>
      </c>
      <c r="JC83" s="5">
        <v>5372</v>
      </c>
      <c r="JD83" s="5">
        <v>5345</v>
      </c>
      <c r="JE83" s="5">
        <v>5360</v>
      </c>
      <c r="JF83" s="5">
        <v>5400</v>
      </c>
      <c r="JG83" s="5">
        <v>5452</v>
      </c>
      <c r="JH83" s="5">
        <v>5489</v>
      </c>
      <c r="JI83" s="5">
        <v>5518</v>
      </c>
      <c r="JJ83" s="5">
        <v>5543</v>
      </c>
      <c r="JK83" s="5">
        <v>5567</v>
      </c>
      <c r="JL83" s="5">
        <v>5561</v>
      </c>
      <c r="JM83" s="5">
        <v>5593</v>
      </c>
      <c r="JN83" s="5">
        <v>5574</v>
      </c>
      <c r="JO83" s="5">
        <v>5573</v>
      </c>
      <c r="JP83" s="5">
        <v>5587</v>
      </c>
      <c r="JQ83" s="5">
        <v>5604</v>
      </c>
      <c r="JR83" s="5">
        <v>5638</v>
      </c>
      <c r="JS83" s="5">
        <v>5629</v>
      </c>
      <c r="JT83" s="5">
        <v>5660</v>
      </c>
      <c r="JU83" s="5">
        <v>5664</v>
      </c>
      <c r="JV83" s="5">
        <v>5664</v>
      </c>
      <c r="JW83" s="5">
        <v>5679</v>
      </c>
      <c r="JX83" s="5">
        <v>5671</v>
      </c>
      <c r="JY83" s="5" t="s">
        <v>178</v>
      </c>
      <c r="JZ83" s="5" t="s">
        <v>178</v>
      </c>
      <c r="KA83" s="5" t="s">
        <v>178</v>
      </c>
      <c r="KB83" s="5" t="s">
        <v>178</v>
      </c>
      <c r="KC83" s="5" t="s">
        <v>178</v>
      </c>
      <c r="KD83" s="5" t="s">
        <v>178</v>
      </c>
    </row>
    <row r="84" spans="1:290" x14ac:dyDescent="0.3">
      <c r="A84" s="1" t="s">
        <v>78</v>
      </c>
      <c r="B84" s="2">
        <v>4061671</v>
      </c>
      <c r="C84" s="5" t="s">
        <v>178</v>
      </c>
      <c r="D84" s="5">
        <v>8976</v>
      </c>
      <c r="E84" s="5">
        <v>22062</v>
      </c>
      <c r="F84" s="5">
        <v>97984</v>
      </c>
      <c r="G84" s="5">
        <v>100676</v>
      </c>
      <c r="H84" s="5">
        <v>100527</v>
      </c>
      <c r="I84" s="5">
        <v>99801</v>
      </c>
      <c r="J84" s="5">
        <v>93807</v>
      </c>
      <c r="K84" s="5">
        <v>92979</v>
      </c>
      <c r="L84" s="5">
        <v>93070</v>
      </c>
      <c r="M84" s="5">
        <v>90226</v>
      </c>
      <c r="N84" s="5">
        <v>93743</v>
      </c>
      <c r="O84" s="5">
        <v>95355</v>
      </c>
      <c r="P84" s="5">
        <v>89147</v>
      </c>
      <c r="Q84" s="5">
        <v>94080</v>
      </c>
      <c r="R84" s="5">
        <v>90545</v>
      </c>
      <c r="S84" s="5">
        <v>88710</v>
      </c>
      <c r="T84" s="5">
        <v>77448</v>
      </c>
      <c r="U84" s="5" t="s">
        <v>178</v>
      </c>
      <c r="V84" s="5" t="s">
        <v>178</v>
      </c>
      <c r="W84" s="5" t="s">
        <v>178</v>
      </c>
      <c r="X84" s="5" t="s">
        <v>178</v>
      </c>
      <c r="Y84" s="5" t="s">
        <v>178</v>
      </c>
      <c r="Z84" s="5" t="s">
        <v>178</v>
      </c>
      <c r="AA84" s="5" t="s">
        <v>178</v>
      </c>
      <c r="AB84" s="5" t="s">
        <v>178</v>
      </c>
      <c r="AC84" s="5" t="s">
        <v>178</v>
      </c>
      <c r="AD84" s="5" t="s">
        <v>178</v>
      </c>
      <c r="AE84" s="5" t="s">
        <v>178</v>
      </c>
      <c r="AF84" s="5" t="s">
        <v>178</v>
      </c>
      <c r="AG84" s="5" t="s">
        <v>178</v>
      </c>
      <c r="AH84" s="5" t="s">
        <v>178</v>
      </c>
      <c r="AI84" s="5" t="s">
        <v>178</v>
      </c>
      <c r="AJ84" s="5">
        <v>11420</v>
      </c>
      <c r="AK84" s="5">
        <v>31777</v>
      </c>
      <c r="AL84" s="5">
        <v>123110</v>
      </c>
      <c r="AM84" s="5">
        <v>128091</v>
      </c>
      <c r="AN84" s="5">
        <v>130682</v>
      </c>
      <c r="AO84" s="5">
        <v>128229</v>
      </c>
      <c r="AP84" s="5">
        <v>122299</v>
      </c>
      <c r="AQ84" s="5">
        <v>120882</v>
      </c>
      <c r="AR84" s="5">
        <v>123974</v>
      </c>
      <c r="AS84" s="5">
        <v>122620</v>
      </c>
      <c r="AT84" s="5">
        <v>123977</v>
      </c>
      <c r="AU84" s="5">
        <v>125783</v>
      </c>
      <c r="AV84" s="5">
        <v>124604</v>
      </c>
      <c r="AW84" s="5">
        <v>135639</v>
      </c>
      <c r="AX84" s="5">
        <v>133330</v>
      </c>
      <c r="AY84" s="5">
        <v>131653</v>
      </c>
      <c r="AZ84" s="5">
        <v>121612</v>
      </c>
      <c r="BA84" s="5" t="s">
        <v>178</v>
      </c>
      <c r="BB84" s="5" t="s">
        <v>178</v>
      </c>
      <c r="BC84" s="5" t="s">
        <v>178</v>
      </c>
      <c r="BD84" s="5" t="s">
        <v>178</v>
      </c>
      <c r="BE84" s="5" t="s">
        <v>178</v>
      </c>
      <c r="BF84" s="5" t="s">
        <v>178</v>
      </c>
      <c r="BG84" s="5" t="s">
        <v>178</v>
      </c>
      <c r="BH84" s="5" t="s">
        <v>178</v>
      </c>
      <c r="BI84" s="5" t="s">
        <v>178</v>
      </c>
      <c r="BJ84" s="5" t="s">
        <v>178</v>
      </c>
      <c r="BK84" s="5" t="s">
        <v>178</v>
      </c>
      <c r="BL84" s="5" t="s">
        <v>178</v>
      </c>
      <c r="BM84" s="5" t="s">
        <v>178</v>
      </c>
      <c r="BN84" s="5" t="s">
        <v>178</v>
      </c>
      <c r="BO84" s="5" t="s">
        <v>178</v>
      </c>
      <c r="BP84" s="5">
        <v>11420</v>
      </c>
      <c r="BQ84" s="5">
        <v>31777</v>
      </c>
      <c r="BR84" s="5">
        <v>123110</v>
      </c>
      <c r="BS84" s="5">
        <v>128091</v>
      </c>
      <c r="BT84" s="5">
        <v>130682</v>
      </c>
      <c r="BU84" s="5">
        <v>128229</v>
      </c>
      <c r="BV84" s="5">
        <v>122299</v>
      </c>
      <c r="BW84" s="5">
        <v>120882</v>
      </c>
      <c r="BX84" s="5">
        <v>123974</v>
      </c>
      <c r="BY84" s="5">
        <v>122620</v>
      </c>
      <c r="BZ84" s="5">
        <v>123977</v>
      </c>
      <c r="CA84" s="5">
        <v>125783</v>
      </c>
      <c r="CB84" s="5">
        <v>124604</v>
      </c>
      <c r="CC84" s="5">
        <v>135639</v>
      </c>
      <c r="CD84" s="5">
        <v>133330</v>
      </c>
      <c r="CE84" s="5">
        <v>131653</v>
      </c>
      <c r="CF84" s="5">
        <v>121612</v>
      </c>
      <c r="CG84" s="5" t="s">
        <v>178</v>
      </c>
      <c r="CH84" s="5" t="s">
        <v>178</v>
      </c>
      <c r="CI84" s="5" t="s">
        <v>178</v>
      </c>
      <c r="CJ84" s="5" t="s">
        <v>178</v>
      </c>
      <c r="CK84" s="5" t="s">
        <v>178</v>
      </c>
      <c r="CL84" s="5" t="s">
        <v>178</v>
      </c>
      <c r="CM84" s="5" t="s">
        <v>178</v>
      </c>
      <c r="CN84" s="5" t="s">
        <v>178</v>
      </c>
      <c r="CO84" s="5" t="s">
        <v>178</v>
      </c>
      <c r="CP84" s="5" t="s">
        <v>178</v>
      </c>
      <c r="CQ84" s="5" t="s">
        <v>178</v>
      </c>
      <c r="CR84" s="5" t="s">
        <v>178</v>
      </c>
      <c r="CS84" s="5" t="s">
        <v>178</v>
      </c>
      <c r="CT84" s="5" t="s">
        <v>178</v>
      </c>
      <c r="CU84" s="6">
        <v>24.774691925694309</v>
      </c>
      <c r="CV84" s="6">
        <v>24.040120793787739</v>
      </c>
      <c r="CW84" s="6">
        <v>24.26778242677824</v>
      </c>
      <c r="CX84" s="6">
        <v>19.94243840705435</v>
      </c>
      <c r="CY84" s="6">
        <v>22.23370018673765</v>
      </c>
      <c r="CZ84" s="6">
        <v>19.108299262884589</v>
      </c>
      <c r="DA84" s="6">
        <v>15.013877616456741</v>
      </c>
      <c r="DB84" s="6">
        <v>13.8731651156097</v>
      </c>
      <c r="DC84" s="6">
        <v>13.88593123178352</v>
      </c>
      <c r="DD84" s="6">
        <v>15.407757601805089</v>
      </c>
      <c r="DE84" s="6">
        <v>17.514907011282769</v>
      </c>
      <c r="DF84" s="6">
        <v>19.508864756459211</v>
      </c>
      <c r="DG84" s="6">
        <v>18.654235403928642</v>
      </c>
      <c r="DH84" s="6">
        <v>17.849373135667339</v>
      </c>
      <c r="DI84" s="6">
        <v>13.408801020408159</v>
      </c>
      <c r="DJ84" s="6">
        <v>11.83889971651311</v>
      </c>
      <c r="DK84" s="6">
        <v>12.615436849253051</v>
      </c>
      <c r="DL84" s="6">
        <v>11.666687753836809</v>
      </c>
      <c r="DM84" s="6">
        <v>13.569391634980979</v>
      </c>
      <c r="DN84" s="6">
        <v>5.07848051638919</v>
      </c>
      <c r="DO84" s="6" t="s">
        <v>178</v>
      </c>
      <c r="DP84" s="6" t="s">
        <v>178</v>
      </c>
      <c r="DQ84" s="6" t="s">
        <v>178</v>
      </c>
      <c r="DR84" s="6" t="s">
        <v>178</v>
      </c>
      <c r="DS84" s="6" t="s">
        <v>178</v>
      </c>
      <c r="DT84" s="6" t="s">
        <v>178</v>
      </c>
      <c r="DU84" s="6" t="s">
        <v>178</v>
      </c>
      <c r="DV84" s="6" t="s">
        <v>178</v>
      </c>
      <c r="DW84" s="6" t="s">
        <v>178</v>
      </c>
      <c r="DX84" s="6" t="s">
        <v>178</v>
      </c>
      <c r="DY84" s="6" t="s">
        <v>178</v>
      </c>
      <c r="DZ84" s="6" t="s">
        <v>178</v>
      </c>
      <c r="EA84" s="6">
        <v>24.15131679098797</v>
      </c>
      <c r="EB84" s="6">
        <v>23.598845108695649</v>
      </c>
      <c r="EC84" s="6">
        <v>22.83944515831438</v>
      </c>
      <c r="ED84" s="6">
        <v>19.530164815973091</v>
      </c>
      <c r="EE84" s="6">
        <v>22.062439984073819</v>
      </c>
      <c r="EF84" s="6">
        <v>18.99419966024395</v>
      </c>
      <c r="EG84" s="6">
        <v>14.9512594556656</v>
      </c>
      <c r="EH84" s="6">
        <v>13.84802819319863</v>
      </c>
      <c r="EI84" s="6">
        <v>13.85235188034612</v>
      </c>
      <c r="EJ84" s="6">
        <v>15.516156613483471</v>
      </c>
      <c r="EK84" s="6">
        <v>17.56483444788778</v>
      </c>
      <c r="EL84" s="6">
        <v>19.88772020391043</v>
      </c>
      <c r="EM84" s="6">
        <v>18.942706759743661</v>
      </c>
      <c r="EN84" s="6">
        <v>18.06787087041301</v>
      </c>
      <c r="EO84" s="6">
        <v>13.60238281307598</v>
      </c>
      <c r="EP84" s="6">
        <v>12.097222848722691</v>
      </c>
      <c r="EQ84" s="6">
        <v>12.922699797499959</v>
      </c>
      <c r="ER84" s="6">
        <v>11.922454777603519</v>
      </c>
      <c r="ES84" s="6">
        <v>13.811756526457691</v>
      </c>
      <c r="ET84" s="6">
        <v>5.0567973616709398</v>
      </c>
      <c r="EU84" s="6" t="s">
        <v>178</v>
      </c>
      <c r="EV84" s="6" t="s">
        <v>178</v>
      </c>
      <c r="EW84" s="6" t="s">
        <v>178</v>
      </c>
      <c r="EX84" s="6" t="s">
        <v>178</v>
      </c>
      <c r="EY84" s="6" t="s">
        <v>178</v>
      </c>
      <c r="EZ84" s="6" t="s">
        <v>178</v>
      </c>
      <c r="FA84" s="6" t="s">
        <v>178</v>
      </c>
      <c r="FB84" s="6" t="s">
        <v>178</v>
      </c>
      <c r="FC84" s="6" t="s">
        <v>178</v>
      </c>
      <c r="FD84" s="6" t="s">
        <v>178</v>
      </c>
      <c r="FE84" s="6" t="s">
        <v>178</v>
      </c>
      <c r="FF84" s="6" t="s">
        <v>178</v>
      </c>
      <c r="FG84" s="6" t="s">
        <v>178</v>
      </c>
      <c r="FH84" s="6">
        <v>13.328325749172439</v>
      </c>
      <c r="FI84" s="6">
        <v>15.131872138718958</v>
      </c>
      <c r="FJ84" s="6">
        <v>19.105482076926673</v>
      </c>
      <c r="FK84" s="6">
        <v>21.463369195659261</v>
      </c>
      <c r="FL84" s="6">
        <v>18.948625343786397</v>
      </c>
      <c r="FM84" s="6">
        <v>14.905226597728594</v>
      </c>
      <c r="FN84" s="6">
        <v>13.813905822442447</v>
      </c>
      <c r="FO84" s="6">
        <v>13.838594242375688</v>
      </c>
      <c r="FP84" s="6">
        <v>15.354402143169715</v>
      </c>
      <c r="FQ84" s="6">
        <v>17.474634841074444</v>
      </c>
      <c r="FR84" s="6">
        <v>19.459080479306536</v>
      </c>
      <c r="FS84" s="6">
        <v>18.627522782201112</v>
      </c>
      <c r="FT84" s="6">
        <v>17.828008728249316</v>
      </c>
      <c r="FU84" s="6">
        <v>13.407352316192094</v>
      </c>
      <c r="FV84" s="6">
        <v>11.83889971651311</v>
      </c>
      <c r="FW84" s="6">
        <v>12.615436849253056</v>
      </c>
      <c r="FX84" s="6">
        <v>11.666687753836811</v>
      </c>
      <c r="FY84" s="6">
        <v>13.569391634980988</v>
      </c>
      <c r="FZ84" s="6">
        <v>5.0784805163891962</v>
      </c>
      <c r="GA84" s="6" t="s">
        <v>178</v>
      </c>
      <c r="GB84" s="6" t="s">
        <v>178</v>
      </c>
      <c r="GC84" s="6" t="s">
        <v>178</v>
      </c>
      <c r="GD84" s="6" t="s">
        <v>178</v>
      </c>
      <c r="GE84" s="6" t="s">
        <v>178</v>
      </c>
      <c r="GF84" s="6" t="s">
        <v>178</v>
      </c>
      <c r="GG84" s="6" t="s">
        <v>178</v>
      </c>
      <c r="GH84" s="6" t="s">
        <v>178</v>
      </c>
      <c r="GI84" s="6" t="s">
        <v>178</v>
      </c>
      <c r="GJ84" s="6" t="s">
        <v>178</v>
      </c>
      <c r="GK84" s="6" t="s">
        <v>178</v>
      </c>
      <c r="GL84" s="6" t="s">
        <v>178</v>
      </c>
      <c r="GM84" s="6">
        <v>24.151316790987973</v>
      </c>
      <c r="GN84" s="6">
        <v>11.93505490485288</v>
      </c>
      <c r="GO84" s="6">
        <v>13.438022911571631</v>
      </c>
      <c r="GP84" s="6">
        <v>16.829938031095775</v>
      </c>
      <c r="GQ84" s="6">
        <v>19.216181273399059</v>
      </c>
      <c r="GR84" s="6">
        <v>17.273872576747056</v>
      </c>
      <c r="GS84" s="6">
        <v>13.748156573839552</v>
      </c>
      <c r="GT84" s="6">
        <v>12.683405768742233</v>
      </c>
      <c r="GU84" s="6">
        <v>12.604304818744474</v>
      </c>
      <c r="GV84" s="6">
        <v>14.210283558560109</v>
      </c>
      <c r="GW84" s="6">
        <v>16.182933169991667</v>
      </c>
      <c r="GX84" s="6">
        <v>17.828183435113989</v>
      </c>
      <c r="GY84" s="6">
        <v>17.388845984112976</v>
      </c>
      <c r="GZ84" s="6">
        <v>16.837333868010997</v>
      </c>
      <c r="HA84" s="6">
        <v>13.113716213865795</v>
      </c>
      <c r="HB84" s="6">
        <v>11.872565752045862</v>
      </c>
      <c r="HC84" s="6">
        <v>12.69559427366552</v>
      </c>
      <c r="HD84" s="6">
        <v>11.922454777603521</v>
      </c>
      <c r="HE84" s="6">
        <v>13.811756526457696</v>
      </c>
      <c r="HF84" s="6">
        <v>5.0567973616709416</v>
      </c>
      <c r="HG84" s="6" t="s">
        <v>178</v>
      </c>
      <c r="HH84" s="6" t="s">
        <v>178</v>
      </c>
      <c r="HI84" s="6" t="s">
        <v>178</v>
      </c>
      <c r="HJ84" s="6" t="s">
        <v>178</v>
      </c>
      <c r="HK84" s="6" t="s">
        <v>178</v>
      </c>
      <c r="HL84" s="6" t="s">
        <v>178</v>
      </c>
      <c r="HM84" s="6" t="s">
        <v>178</v>
      </c>
      <c r="HN84" s="6" t="s">
        <v>178</v>
      </c>
      <c r="HO84" s="6" t="s">
        <v>178</v>
      </c>
      <c r="HP84" s="6" t="s">
        <v>178</v>
      </c>
      <c r="HQ84" s="6" t="s">
        <v>178</v>
      </c>
      <c r="HR84" s="6" t="s">
        <v>178</v>
      </c>
      <c r="HS84" s="5" t="s">
        <v>178</v>
      </c>
      <c r="HT84" s="5">
        <v>1073</v>
      </c>
      <c r="HU84" s="5">
        <v>3363</v>
      </c>
      <c r="HV84" s="5">
        <v>10849</v>
      </c>
      <c r="HW84" s="5">
        <v>10972</v>
      </c>
      <c r="HX84" s="5">
        <v>11287</v>
      </c>
      <c r="HY84" s="5">
        <v>11238</v>
      </c>
      <c r="HZ84" s="5">
        <v>11253</v>
      </c>
      <c r="IA84" s="5">
        <v>11212</v>
      </c>
      <c r="IB84" s="5">
        <v>11201</v>
      </c>
      <c r="IC84" s="5">
        <v>11150</v>
      </c>
      <c r="ID84" s="5">
        <v>10484</v>
      </c>
      <c r="IE84" s="5">
        <v>10926</v>
      </c>
      <c r="IF84" s="5">
        <v>10780</v>
      </c>
      <c r="IG84" s="5">
        <v>10520</v>
      </c>
      <c r="IH84" s="5">
        <v>9915</v>
      </c>
      <c r="II84" s="5">
        <v>10343</v>
      </c>
      <c r="IJ84" s="5">
        <v>9813</v>
      </c>
      <c r="IK84" s="5" t="s">
        <v>178</v>
      </c>
      <c r="IL84" s="5" t="s">
        <v>178</v>
      </c>
      <c r="IM84" s="5" t="s">
        <v>178</v>
      </c>
      <c r="IN84" s="5" t="s">
        <v>178</v>
      </c>
      <c r="IO84" s="5" t="s">
        <v>178</v>
      </c>
      <c r="IP84" s="5" t="s">
        <v>178</v>
      </c>
      <c r="IQ84" s="5" t="s">
        <v>178</v>
      </c>
      <c r="IR84" s="5" t="s">
        <v>178</v>
      </c>
      <c r="IS84" s="5" t="s">
        <v>178</v>
      </c>
      <c r="IT84" s="5" t="s">
        <v>178</v>
      </c>
      <c r="IU84" s="5" t="s">
        <v>178</v>
      </c>
      <c r="IV84" s="5" t="s">
        <v>178</v>
      </c>
      <c r="IW84" s="5" t="s">
        <v>178</v>
      </c>
      <c r="IX84" s="5" t="s">
        <v>178</v>
      </c>
      <c r="IY84" s="5" t="s">
        <v>178</v>
      </c>
      <c r="IZ84" s="5">
        <v>1254</v>
      </c>
      <c r="JA84" s="5">
        <v>3818</v>
      </c>
      <c r="JB84" s="5">
        <v>12119</v>
      </c>
      <c r="JC84" s="5">
        <v>12293</v>
      </c>
      <c r="JD84" s="5">
        <v>12646</v>
      </c>
      <c r="JE84" s="5">
        <v>12554</v>
      </c>
      <c r="JF84" s="5">
        <v>12555</v>
      </c>
      <c r="JG84" s="5">
        <v>12505</v>
      </c>
      <c r="JH84" s="5">
        <v>12472</v>
      </c>
      <c r="JI84" s="5">
        <v>12421</v>
      </c>
      <c r="JJ84" s="5">
        <v>11604</v>
      </c>
      <c r="JK84" s="5">
        <v>12097</v>
      </c>
      <c r="JL84" s="5">
        <v>12100</v>
      </c>
      <c r="JM84" s="5">
        <v>11826</v>
      </c>
      <c r="JN84" s="5">
        <v>11146</v>
      </c>
      <c r="JO84" s="5">
        <v>11655</v>
      </c>
      <c r="JP84" s="5">
        <v>11079</v>
      </c>
      <c r="JQ84" s="5" t="s">
        <v>178</v>
      </c>
      <c r="JR84" s="5" t="s">
        <v>178</v>
      </c>
      <c r="JS84" s="5" t="s">
        <v>178</v>
      </c>
      <c r="JT84" s="5" t="s">
        <v>178</v>
      </c>
      <c r="JU84" s="5" t="s">
        <v>178</v>
      </c>
      <c r="JV84" s="5" t="s">
        <v>178</v>
      </c>
      <c r="JW84" s="5" t="s">
        <v>178</v>
      </c>
      <c r="JX84" s="5" t="s">
        <v>178</v>
      </c>
      <c r="JY84" s="5" t="s">
        <v>178</v>
      </c>
      <c r="JZ84" s="5" t="s">
        <v>178</v>
      </c>
      <c r="KA84" s="5" t="s">
        <v>178</v>
      </c>
      <c r="KB84" s="5" t="s">
        <v>178</v>
      </c>
      <c r="KC84" s="5" t="s">
        <v>178</v>
      </c>
      <c r="KD84" s="5" t="s">
        <v>178</v>
      </c>
    </row>
    <row r="85" spans="1:290" x14ac:dyDescent="0.3">
      <c r="A85" s="1" t="s">
        <v>79</v>
      </c>
      <c r="B85" s="2">
        <v>4057012</v>
      </c>
      <c r="C85" s="5">
        <v>2940596</v>
      </c>
      <c r="D85" s="5">
        <v>2734095</v>
      </c>
      <c r="E85" s="5">
        <v>2631617</v>
      </c>
      <c r="F85" s="5">
        <v>2698285</v>
      </c>
      <c r="G85" s="5">
        <v>2839933</v>
      </c>
      <c r="H85" s="5">
        <v>2852069</v>
      </c>
      <c r="I85" s="5">
        <v>3100742</v>
      </c>
      <c r="J85" s="5">
        <v>3039610</v>
      </c>
      <c r="K85" s="5">
        <v>3064447</v>
      </c>
      <c r="L85" s="5">
        <v>3082249</v>
      </c>
      <c r="M85" s="5">
        <v>2896543</v>
      </c>
      <c r="N85" s="5">
        <v>3006234</v>
      </c>
      <c r="O85" s="5">
        <v>3063633</v>
      </c>
      <c r="P85" s="5">
        <v>2989250</v>
      </c>
      <c r="Q85" s="5">
        <v>3127570</v>
      </c>
      <c r="R85" s="5">
        <v>2965853</v>
      </c>
      <c r="S85" s="5">
        <v>2952042</v>
      </c>
      <c r="T85" s="5">
        <v>2795921</v>
      </c>
      <c r="U85" s="5">
        <v>2688204</v>
      </c>
      <c r="V85" s="5">
        <v>2293224</v>
      </c>
      <c r="W85" s="5">
        <v>1962907</v>
      </c>
      <c r="X85" s="5">
        <v>1863311</v>
      </c>
      <c r="Y85" s="5">
        <v>1833523</v>
      </c>
      <c r="Z85" s="5">
        <v>1847111</v>
      </c>
      <c r="AA85" s="5">
        <v>1835085</v>
      </c>
      <c r="AB85" s="5">
        <v>1843970</v>
      </c>
      <c r="AC85" s="5">
        <v>1817675</v>
      </c>
      <c r="AD85" s="5">
        <v>1783754</v>
      </c>
      <c r="AE85" s="5">
        <v>1784156</v>
      </c>
      <c r="AF85" s="5">
        <v>1794215</v>
      </c>
      <c r="AG85" s="5">
        <v>1787051</v>
      </c>
      <c r="AH85" s="5">
        <v>1745509</v>
      </c>
      <c r="AI85" s="5">
        <v>7244258</v>
      </c>
      <c r="AJ85" s="5">
        <v>4034872</v>
      </c>
      <c r="AK85" s="5">
        <v>3868162</v>
      </c>
      <c r="AL85" s="5">
        <v>3954763</v>
      </c>
      <c r="AM85" s="5">
        <v>4492267</v>
      </c>
      <c r="AN85" s="5">
        <v>5006934</v>
      </c>
      <c r="AO85" s="5">
        <v>5133864</v>
      </c>
      <c r="AP85" s="5">
        <v>4950232</v>
      </c>
      <c r="AQ85" s="5">
        <v>5201800</v>
      </c>
      <c r="AR85" s="5">
        <v>5310790</v>
      </c>
      <c r="AS85" s="5">
        <v>5615932</v>
      </c>
      <c r="AT85" s="5">
        <v>6727958</v>
      </c>
      <c r="AU85" s="5">
        <v>6737247</v>
      </c>
      <c r="AV85" s="5">
        <v>6719116</v>
      </c>
      <c r="AW85" s="5">
        <v>7093051</v>
      </c>
      <c r="AX85" s="5">
        <v>6982217</v>
      </c>
      <c r="AY85" s="5">
        <v>7005693</v>
      </c>
      <c r="AZ85" s="5">
        <v>6576099</v>
      </c>
      <c r="BA85" s="5">
        <v>6883739</v>
      </c>
      <c r="BB85" s="5">
        <v>6185352</v>
      </c>
      <c r="BC85" s="5">
        <v>4692777</v>
      </c>
      <c r="BD85" s="5">
        <v>4977637</v>
      </c>
      <c r="BE85" s="5">
        <v>4822669</v>
      </c>
      <c r="BF85" s="5">
        <v>4778027</v>
      </c>
      <c r="BG85" s="5">
        <v>4760142</v>
      </c>
      <c r="BH85" s="5">
        <v>4746708</v>
      </c>
      <c r="BI85" s="5">
        <v>4718178</v>
      </c>
      <c r="BJ85" s="5">
        <v>4586030</v>
      </c>
      <c r="BK85" s="5">
        <v>4586628</v>
      </c>
      <c r="BL85" s="5">
        <v>4591576</v>
      </c>
      <c r="BM85" s="5">
        <v>4509967</v>
      </c>
      <c r="BN85" s="5">
        <v>4390170</v>
      </c>
      <c r="BO85" s="5">
        <v>7244258</v>
      </c>
      <c r="BP85" s="5">
        <v>4034872</v>
      </c>
      <c r="BQ85" s="5">
        <v>3868162</v>
      </c>
      <c r="BR85" s="5">
        <v>3954763</v>
      </c>
      <c r="BS85" s="5">
        <v>4492267</v>
      </c>
      <c r="BT85" s="5">
        <v>5006934</v>
      </c>
      <c r="BU85" s="5">
        <v>5133864</v>
      </c>
      <c r="BV85" s="5">
        <v>4950232</v>
      </c>
      <c r="BW85" s="5">
        <v>5201800</v>
      </c>
      <c r="BX85" s="5">
        <v>5310790</v>
      </c>
      <c r="BY85" s="5">
        <v>5615932</v>
      </c>
      <c r="BZ85" s="5">
        <v>6728240</v>
      </c>
      <c r="CA85" s="5">
        <v>6738061</v>
      </c>
      <c r="CB85" s="5">
        <v>6719911</v>
      </c>
      <c r="CC85" s="5">
        <v>7093914</v>
      </c>
      <c r="CD85" s="5">
        <v>6983081</v>
      </c>
      <c r="CE85" s="5">
        <v>7006583</v>
      </c>
      <c r="CF85" s="5">
        <v>6576920</v>
      </c>
      <c r="CG85" s="5">
        <v>6884530</v>
      </c>
      <c r="CH85" s="5">
        <v>6186043</v>
      </c>
      <c r="CI85" s="5">
        <v>4693486</v>
      </c>
      <c r="CJ85" s="5">
        <v>4978297</v>
      </c>
      <c r="CK85" s="5">
        <v>4823286</v>
      </c>
      <c r="CL85" s="5">
        <v>4778613</v>
      </c>
      <c r="CM85" s="5">
        <v>4760730</v>
      </c>
      <c r="CN85" s="5">
        <v>4747299</v>
      </c>
      <c r="CO85" s="5">
        <v>4718730</v>
      </c>
      <c r="CP85" s="5">
        <v>4586629</v>
      </c>
      <c r="CQ85" s="5">
        <v>4587212</v>
      </c>
      <c r="CR85" s="5">
        <v>4592178</v>
      </c>
      <c r="CS85" s="5">
        <v>4510565</v>
      </c>
      <c r="CT85" s="5">
        <v>4390679</v>
      </c>
      <c r="CU85" s="6">
        <v>21.519638688685699</v>
      </c>
      <c r="CV85" s="6">
        <v>20.374712656290281</v>
      </c>
      <c r="CW85" s="6">
        <v>17.992726150707981</v>
      </c>
      <c r="CX85" s="6">
        <v>18.43477674345862</v>
      </c>
      <c r="CY85" s="6">
        <v>19.198804760113969</v>
      </c>
      <c r="CZ85" s="6">
        <v>17.06329685572123</v>
      </c>
      <c r="DA85" s="6">
        <v>15.146731283481669</v>
      </c>
      <c r="DB85" s="6">
        <v>14.366612822039659</v>
      </c>
      <c r="DC85" s="6">
        <v>14.273798828956741</v>
      </c>
      <c r="DD85" s="6">
        <v>15.90113307422514</v>
      </c>
      <c r="DE85" s="6">
        <v>15.56941651844404</v>
      </c>
      <c r="DF85" s="6">
        <v>17.436988501950079</v>
      </c>
      <c r="DG85" s="6">
        <v>14.00620448699245</v>
      </c>
      <c r="DH85" s="6">
        <v>15.098131767091759</v>
      </c>
      <c r="DI85" s="6">
        <v>13.030307089642919</v>
      </c>
      <c r="DJ85" s="6">
        <v>12.17977140148175</v>
      </c>
      <c r="DK85" s="6">
        <v>11.61234425226913</v>
      </c>
      <c r="DL85" s="6">
        <v>10.182429897718659</v>
      </c>
      <c r="DM85" s="6">
        <v>12.11939014764558</v>
      </c>
      <c r="DN85" s="6">
        <v>11.302107163357149</v>
      </c>
      <c r="DO85" s="6" t="s">
        <v>178</v>
      </c>
      <c r="DP85" s="6" t="s">
        <v>178</v>
      </c>
      <c r="DQ85" s="6" t="s">
        <v>178</v>
      </c>
      <c r="DR85" s="6" t="s">
        <v>178</v>
      </c>
      <c r="DS85" s="6" t="s">
        <v>178</v>
      </c>
      <c r="DT85" s="6" t="s">
        <v>178</v>
      </c>
      <c r="DU85" s="6" t="s">
        <v>178</v>
      </c>
      <c r="DV85" s="6" t="s">
        <v>178</v>
      </c>
      <c r="DW85" s="6" t="s">
        <v>178</v>
      </c>
      <c r="DX85" s="6" t="s">
        <v>178</v>
      </c>
      <c r="DY85" s="6" t="s">
        <v>178</v>
      </c>
      <c r="DZ85" s="6" t="s">
        <v>178</v>
      </c>
      <c r="EA85" s="6">
        <v>20.121789672850291</v>
      </c>
      <c r="EB85" s="6">
        <v>19.522626740079978</v>
      </c>
      <c r="EC85" s="6">
        <v>17.335106440733352</v>
      </c>
      <c r="ED85" s="6">
        <v>17.711301536906252</v>
      </c>
      <c r="EE85" s="6">
        <v>18.620865589690009</v>
      </c>
      <c r="EF85" s="6">
        <v>16.313935833785699</v>
      </c>
      <c r="EG85" s="6">
        <v>14.336812862886269</v>
      </c>
      <c r="EH85" s="6">
        <v>13.510182478581539</v>
      </c>
      <c r="EI85" s="6">
        <v>13.50114112890045</v>
      </c>
      <c r="EJ85" s="6">
        <v>14.741859954912011</v>
      </c>
      <c r="EK85" s="6">
        <v>14.725335932604599</v>
      </c>
      <c r="EL85" s="6">
        <v>16.513631595349711</v>
      </c>
      <c r="EM85" s="6">
        <v>13.165071747846151</v>
      </c>
      <c r="EN85" s="6">
        <v>14.20111718518231</v>
      </c>
      <c r="EO85" s="6">
        <v>12.083775702752479</v>
      </c>
      <c r="EP85" s="6">
        <v>11.18885406077319</v>
      </c>
      <c r="EQ85" s="6">
        <v>10.62380678299246</v>
      </c>
      <c r="ER85" s="6">
        <v>9.1935326151506906</v>
      </c>
      <c r="ES85" s="6">
        <v>11.057126688735661</v>
      </c>
      <c r="ET85" s="6">
        <v>10.22710632009805</v>
      </c>
      <c r="EU85" s="6" t="s">
        <v>178</v>
      </c>
      <c r="EV85" s="6" t="s">
        <v>178</v>
      </c>
      <c r="EW85" s="6" t="s">
        <v>178</v>
      </c>
      <c r="EX85" s="6" t="s">
        <v>178</v>
      </c>
      <c r="EY85" s="6" t="s">
        <v>178</v>
      </c>
      <c r="EZ85" s="6" t="s">
        <v>178</v>
      </c>
      <c r="FA85" s="6" t="s">
        <v>178</v>
      </c>
      <c r="FB85" s="6" t="s">
        <v>178</v>
      </c>
      <c r="FC85" s="6" t="s">
        <v>178</v>
      </c>
      <c r="FD85" s="6" t="s">
        <v>178</v>
      </c>
      <c r="FE85" s="6" t="s">
        <v>178</v>
      </c>
      <c r="FF85" s="6" t="s">
        <v>178</v>
      </c>
      <c r="FG85" s="6" t="s">
        <v>178</v>
      </c>
      <c r="FH85" s="6">
        <v>19.246670413929966</v>
      </c>
      <c r="FI85" s="6">
        <v>17.070826341293536</v>
      </c>
      <c r="FJ85" s="6">
        <v>17.371349694198287</v>
      </c>
      <c r="FK85" s="6">
        <v>18.273859472699193</v>
      </c>
      <c r="FL85" s="6">
        <v>16.511508587324982</v>
      </c>
      <c r="FM85" s="6">
        <v>14.953903224744279</v>
      </c>
      <c r="FN85" s="6">
        <v>14.244509455173374</v>
      </c>
      <c r="FO85" s="6">
        <v>14.193069398096233</v>
      </c>
      <c r="FP85" s="6">
        <v>15.854975213526911</v>
      </c>
      <c r="FQ85" s="6">
        <v>15.544979466737837</v>
      </c>
      <c r="FR85" s="6">
        <v>17.406618904663372</v>
      </c>
      <c r="FS85" s="6">
        <v>14.004115126721697</v>
      </c>
      <c r="FT85" s="6">
        <v>15.08964017880642</v>
      </c>
      <c r="FU85" s="6">
        <v>13.025637168076717</v>
      </c>
      <c r="FV85" s="6">
        <v>12.172760407192568</v>
      </c>
      <c r="FW85" s="6">
        <v>11.60468837339767</v>
      </c>
      <c r="FX85" s="6">
        <v>10.17563874560796</v>
      </c>
      <c r="FY85" s="6">
        <v>12.116613062613204</v>
      </c>
      <c r="FZ85" s="6">
        <v>11.301562717049812</v>
      </c>
      <c r="GA85" s="6" t="s">
        <v>178</v>
      </c>
      <c r="GB85" s="6" t="s">
        <v>178</v>
      </c>
      <c r="GC85" s="6" t="s">
        <v>178</v>
      </c>
      <c r="GD85" s="6" t="s">
        <v>178</v>
      </c>
      <c r="GE85" s="6" t="s">
        <v>178</v>
      </c>
      <c r="GF85" s="6" t="s">
        <v>178</v>
      </c>
      <c r="GG85" s="6" t="s">
        <v>178</v>
      </c>
      <c r="GH85" s="6" t="s">
        <v>178</v>
      </c>
      <c r="GI85" s="6" t="s">
        <v>178</v>
      </c>
      <c r="GJ85" s="6" t="s">
        <v>178</v>
      </c>
      <c r="GK85" s="6" t="s">
        <v>178</v>
      </c>
      <c r="GL85" s="6" t="s">
        <v>178</v>
      </c>
      <c r="GM85" s="6">
        <v>20.121789672850294</v>
      </c>
      <c r="GN85" s="6">
        <v>13.960294042241769</v>
      </c>
      <c r="GO85" s="6">
        <v>12.663413020553193</v>
      </c>
      <c r="GP85" s="6">
        <v>12.436943770925131</v>
      </c>
      <c r="GQ85" s="6">
        <v>13.359529754451662</v>
      </c>
      <c r="GR85" s="6">
        <v>12.648614170835659</v>
      </c>
      <c r="GS85" s="6">
        <v>11.20231690699762</v>
      </c>
      <c r="GT85" s="6">
        <v>10.241151840914025</v>
      </c>
      <c r="GU85" s="6">
        <v>10.457601746041744</v>
      </c>
      <c r="GV85" s="6">
        <v>11.35451262660445</v>
      </c>
      <c r="GW85" s="6">
        <v>11.95500443338671</v>
      </c>
      <c r="GX85" s="6">
        <v>14.74609137051911</v>
      </c>
      <c r="GY85" s="6">
        <v>11.822844558184945</v>
      </c>
      <c r="GZ85" s="6">
        <v>12.850592077744878</v>
      </c>
      <c r="HA85" s="6">
        <v>11.233759760924045</v>
      </c>
      <c r="HB85" s="6">
        <v>10.366994705008288</v>
      </c>
      <c r="HC85" s="6">
        <v>10.015709741073682</v>
      </c>
      <c r="HD85" s="6">
        <v>8.5450865062878893</v>
      </c>
      <c r="HE85" s="6">
        <v>10.599642081617985</v>
      </c>
      <c r="HF85" s="6">
        <v>10.171241207954669</v>
      </c>
      <c r="HG85" s="6" t="s">
        <v>178</v>
      </c>
      <c r="HH85" s="6" t="s">
        <v>178</v>
      </c>
      <c r="HI85" s="6" t="s">
        <v>178</v>
      </c>
      <c r="HJ85" s="6" t="s">
        <v>178</v>
      </c>
      <c r="HK85" s="6" t="s">
        <v>178</v>
      </c>
      <c r="HL85" s="6" t="s">
        <v>178</v>
      </c>
      <c r="HM85" s="6" t="s">
        <v>178</v>
      </c>
      <c r="HN85" s="6" t="s">
        <v>178</v>
      </c>
      <c r="HO85" s="6" t="s">
        <v>178</v>
      </c>
      <c r="HP85" s="6" t="s">
        <v>178</v>
      </c>
      <c r="HQ85" s="6" t="s">
        <v>178</v>
      </c>
      <c r="HR85" s="6" t="s">
        <v>178</v>
      </c>
      <c r="HS85" s="5">
        <v>437964</v>
      </c>
      <c r="HT85" s="5">
        <v>386200</v>
      </c>
      <c r="HU85" s="5">
        <v>377573</v>
      </c>
      <c r="HV85" s="5">
        <v>386171</v>
      </c>
      <c r="HW85" s="5">
        <v>402488</v>
      </c>
      <c r="HX85" s="5">
        <v>410974</v>
      </c>
      <c r="HY85" s="5">
        <v>423696</v>
      </c>
      <c r="HZ85" s="5">
        <v>425083</v>
      </c>
      <c r="IA85" s="5">
        <v>422691</v>
      </c>
      <c r="IB85" s="5">
        <v>424245</v>
      </c>
      <c r="IC85" s="5">
        <v>426299</v>
      </c>
      <c r="ID85" s="5">
        <v>424739</v>
      </c>
      <c r="IE85" s="5">
        <v>424138</v>
      </c>
      <c r="IF85" s="5">
        <v>423723</v>
      </c>
      <c r="IG85" s="5">
        <v>427895</v>
      </c>
      <c r="IH85" s="5">
        <v>418605</v>
      </c>
      <c r="II85" s="5">
        <v>415783</v>
      </c>
      <c r="IJ85" s="5">
        <v>413108</v>
      </c>
      <c r="IK85" s="5">
        <v>410718</v>
      </c>
      <c r="IL85" s="5">
        <v>372844</v>
      </c>
      <c r="IM85" s="5">
        <v>299341</v>
      </c>
      <c r="IN85" s="5">
        <v>296839</v>
      </c>
      <c r="IO85" s="5">
        <v>295103</v>
      </c>
      <c r="IP85" s="5">
        <v>292995</v>
      </c>
      <c r="IQ85" s="5">
        <v>291066</v>
      </c>
      <c r="IR85" s="5">
        <v>288266</v>
      </c>
      <c r="IS85" s="5">
        <v>286823</v>
      </c>
      <c r="IT85" s="5">
        <v>284711</v>
      </c>
      <c r="IU85" s="5">
        <v>282838</v>
      </c>
      <c r="IV85" s="5">
        <v>280904</v>
      </c>
      <c r="IW85" s="5">
        <v>277223</v>
      </c>
      <c r="IX85" s="5">
        <v>271757</v>
      </c>
      <c r="IY85" s="5">
        <v>499125</v>
      </c>
      <c r="IZ85" s="5">
        <v>431913</v>
      </c>
      <c r="JA85" s="5">
        <v>422165</v>
      </c>
      <c r="JB85" s="5">
        <v>430877</v>
      </c>
      <c r="JC85" s="5">
        <v>449020</v>
      </c>
      <c r="JD85" s="5">
        <v>460505</v>
      </c>
      <c r="JE85" s="5">
        <v>472542</v>
      </c>
      <c r="JF85" s="5">
        <v>472919</v>
      </c>
      <c r="JG85" s="5">
        <v>471869</v>
      </c>
      <c r="JH85" s="5">
        <v>473561</v>
      </c>
      <c r="JI85" s="5">
        <v>477759</v>
      </c>
      <c r="JJ85" s="5">
        <v>478695</v>
      </c>
      <c r="JK85" s="5">
        <v>477610</v>
      </c>
      <c r="JL85" s="5">
        <v>476753</v>
      </c>
      <c r="JM85" s="5">
        <v>477378</v>
      </c>
      <c r="JN85" s="5">
        <v>471489</v>
      </c>
      <c r="JO85" s="5">
        <v>467909</v>
      </c>
      <c r="JP85" s="5">
        <v>463942</v>
      </c>
      <c r="JQ85" s="5">
        <v>462817</v>
      </c>
      <c r="JR85" s="5">
        <v>421464</v>
      </c>
      <c r="JS85" s="5">
        <v>335202</v>
      </c>
      <c r="JT85" s="5">
        <v>332828</v>
      </c>
      <c r="JU85" s="5">
        <v>330871</v>
      </c>
      <c r="JV85" s="5">
        <v>328290</v>
      </c>
      <c r="JW85" s="5">
        <v>325992</v>
      </c>
      <c r="JX85" s="5">
        <v>323057</v>
      </c>
      <c r="JY85" s="5">
        <v>321225</v>
      </c>
      <c r="JZ85" s="5">
        <v>319004</v>
      </c>
      <c r="KA85" s="5">
        <v>317162</v>
      </c>
      <c r="KB85" s="5">
        <v>315167</v>
      </c>
      <c r="KC85" s="5">
        <v>310629</v>
      </c>
      <c r="KD85" s="5">
        <v>304212</v>
      </c>
    </row>
    <row r="86" spans="1:290" x14ac:dyDescent="0.3">
      <c r="A86" s="1" t="s">
        <v>80</v>
      </c>
      <c r="B86" s="2">
        <v>4061726</v>
      </c>
      <c r="C86" s="5">
        <v>9311544</v>
      </c>
      <c r="D86" s="5">
        <v>9969996</v>
      </c>
      <c r="E86" s="5">
        <v>9501523</v>
      </c>
      <c r="F86" s="5">
        <v>9393283</v>
      </c>
      <c r="G86" s="5">
        <v>9245835</v>
      </c>
      <c r="H86" s="5">
        <v>8922761</v>
      </c>
      <c r="I86" s="5">
        <v>9012407</v>
      </c>
      <c r="J86" s="5">
        <v>9097588</v>
      </c>
      <c r="K86" s="5">
        <v>8523321</v>
      </c>
      <c r="L86" s="5">
        <v>8684386</v>
      </c>
      <c r="M86" s="5">
        <v>8893542</v>
      </c>
      <c r="N86" s="5">
        <v>9041403</v>
      </c>
      <c r="O86" s="5">
        <v>9371726</v>
      </c>
      <c r="P86" s="5">
        <v>9033142</v>
      </c>
      <c r="Q86" s="5">
        <v>8288309</v>
      </c>
      <c r="R86" s="5">
        <v>7981117</v>
      </c>
      <c r="S86" s="5">
        <v>7765112</v>
      </c>
      <c r="T86" s="5">
        <v>7240324</v>
      </c>
      <c r="U86" s="5">
        <v>7208540</v>
      </c>
      <c r="V86" s="5">
        <v>7035488</v>
      </c>
      <c r="W86" s="5">
        <v>6134667</v>
      </c>
      <c r="X86" s="5">
        <v>5753883</v>
      </c>
      <c r="Y86" s="5">
        <v>5692705</v>
      </c>
      <c r="Z86" s="5">
        <v>5496401</v>
      </c>
      <c r="AA86" s="5">
        <v>4783801</v>
      </c>
      <c r="AB86" s="5">
        <v>4984508</v>
      </c>
      <c r="AC86" s="5">
        <v>4511769</v>
      </c>
      <c r="AD86" s="5">
        <v>4372948</v>
      </c>
      <c r="AE86" s="5">
        <v>4109713</v>
      </c>
      <c r="AF86" s="5">
        <v>3938144</v>
      </c>
      <c r="AG86" s="5">
        <v>3621354</v>
      </c>
      <c r="AH86" s="5">
        <v>3345646</v>
      </c>
      <c r="AI86" s="5">
        <v>19505109</v>
      </c>
      <c r="AJ86" s="5">
        <v>20495914</v>
      </c>
      <c r="AK86" s="5">
        <v>20570469</v>
      </c>
      <c r="AL86" s="5">
        <v>21581533</v>
      </c>
      <c r="AM86" s="5">
        <v>21665971</v>
      </c>
      <c r="AN86" s="5">
        <v>21109029</v>
      </c>
      <c r="AO86" s="5">
        <v>21184402</v>
      </c>
      <c r="AP86" s="5">
        <v>21480659</v>
      </c>
      <c r="AQ86" s="5">
        <v>20754997</v>
      </c>
      <c r="AR86" s="5">
        <v>20873335</v>
      </c>
      <c r="AS86" s="5">
        <v>21197433</v>
      </c>
      <c r="AT86" s="5">
        <v>21612520</v>
      </c>
      <c r="AU86" s="5">
        <v>21873043</v>
      </c>
      <c r="AV86" s="5">
        <v>21100871</v>
      </c>
      <c r="AW86" s="5">
        <v>19804606</v>
      </c>
      <c r="AX86" s="5">
        <v>19016163</v>
      </c>
      <c r="AY86" s="5">
        <v>18371324</v>
      </c>
      <c r="AZ86" s="5">
        <v>17599820</v>
      </c>
      <c r="BA86" s="5">
        <v>17201374</v>
      </c>
      <c r="BB86" s="5">
        <v>16769916</v>
      </c>
      <c r="BC86" s="5">
        <v>15337607</v>
      </c>
      <c r="BD86" s="5">
        <v>14246131</v>
      </c>
      <c r="BE86" s="5">
        <v>13744383</v>
      </c>
      <c r="BF86" s="5">
        <v>13022001</v>
      </c>
      <c r="BG86" s="5">
        <v>11698388</v>
      </c>
      <c r="BH86" s="5">
        <v>11583916</v>
      </c>
      <c r="BI86" s="5">
        <v>10508502</v>
      </c>
      <c r="BJ86" s="5">
        <v>10067905</v>
      </c>
      <c r="BK86" s="5">
        <v>9516973</v>
      </c>
      <c r="BL86" s="5">
        <v>9190456</v>
      </c>
      <c r="BM86" s="5">
        <v>8357651</v>
      </c>
      <c r="BN86" s="5">
        <v>7742474</v>
      </c>
      <c r="BO86" s="5">
        <v>21941009</v>
      </c>
      <c r="BP86" s="5">
        <v>22407614</v>
      </c>
      <c r="BQ86" s="5">
        <v>23751206</v>
      </c>
      <c r="BR86" s="5">
        <v>25062084</v>
      </c>
      <c r="BS86" s="5">
        <v>25481621</v>
      </c>
      <c r="BT86" s="5">
        <v>22745488</v>
      </c>
      <c r="BU86" s="5">
        <v>24064426</v>
      </c>
      <c r="BV86" s="5">
        <v>24622674</v>
      </c>
      <c r="BW86" s="5">
        <v>22834301</v>
      </c>
      <c r="BX86" s="5">
        <v>22692129</v>
      </c>
      <c r="BY86" s="5">
        <v>22592448</v>
      </c>
      <c r="BZ86" s="5">
        <v>22790998</v>
      </c>
      <c r="CA86" s="5">
        <v>23034216</v>
      </c>
      <c r="CB86" s="5">
        <v>22322951</v>
      </c>
      <c r="CC86" s="5">
        <v>20879644</v>
      </c>
      <c r="CD86" s="5">
        <v>19812160</v>
      </c>
      <c r="CE86" s="5">
        <v>20749270</v>
      </c>
      <c r="CF86" s="5">
        <v>22242359</v>
      </c>
      <c r="CG86" s="5">
        <v>28252374</v>
      </c>
      <c r="CH86" s="5">
        <v>19445399</v>
      </c>
      <c r="CI86" s="5">
        <v>16157647</v>
      </c>
      <c r="CJ86" s="5">
        <v>14899500</v>
      </c>
      <c r="CK86" s="5">
        <v>14596228</v>
      </c>
      <c r="CL86" s="5">
        <v>13697059</v>
      </c>
      <c r="CM86" s="5">
        <v>12109355</v>
      </c>
      <c r="CN86" s="5">
        <v>11942724</v>
      </c>
      <c r="CO86" s="5">
        <v>11155270</v>
      </c>
      <c r="CP86" s="5">
        <v>10541205</v>
      </c>
      <c r="CQ86" s="5">
        <v>9834878</v>
      </c>
      <c r="CR86" s="5">
        <v>9222153</v>
      </c>
      <c r="CS86" s="5">
        <v>8390814</v>
      </c>
      <c r="CT86" s="5">
        <v>7770969</v>
      </c>
      <c r="CU86" s="6">
        <v>12.33111286377425</v>
      </c>
      <c r="CV86" s="6">
        <v>12.093100184343189</v>
      </c>
      <c r="CW86" s="6">
        <v>12.462525752445</v>
      </c>
      <c r="CX86" s="6">
        <v>11.756909324054361</v>
      </c>
      <c r="CY86" s="6">
        <v>13.176984702189619</v>
      </c>
      <c r="CZ86" s="6">
        <v>13.35311196906696</v>
      </c>
      <c r="DA86" s="6">
        <v>12.202223002134721</v>
      </c>
      <c r="DB86" s="6">
        <v>12.14802209113008</v>
      </c>
      <c r="DC86" s="6">
        <v>11.856672265815689</v>
      </c>
      <c r="DD86" s="6">
        <v>12.53778619748449</v>
      </c>
      <c r="DE86" s="6">
        <v>12.861422366926471</v>
      </c>
      <c r="DF86" s="6">
        <v>11.77372582551623</v>
      </c>
      <c r="DG86" s="6">
        <v>11.763233368111701</v>
      </c>
      <c r="DH86" s="6">
        <v>10.799874506567029</v>
      </c>
      <c r="DI86" s="6">
        <v>9.9307952925017595</v>
      </c>
      <c r="DJ86" s="6">
        <v>9.5589000887970901</v>
      </c>
      <c r="DK86" s="6">
        <v>8.8128928468771601</v>
      </c>
      <c r="DL86" s="6">
        <v>9.3343461792115594</v>
      </c>
      <c r="DM86" s="6">
        <v>8.9459862884855994</v>
      </c>
      <c r="DN86" s="6">
        <v>6.9983205145115699</v>
      </c>
      <c r="DO86" s="6" t="s">
        <v>178</v>
      </c>
      <c r="DP86" s="6" t="s">
        <v>178</v>
      </c>
      <c r="DQ86" s="6" t="s">
        <v>178</v>
      </c>
      <c r="DR86" s="6" t="s">
        <v>178</v>
      </c>
      <c r="DS86" s="6" t="s">
        <v>178</v>
      </c>
      <c r="DT86" s="6" t="s">
        <v>178</v>
      </c>
      <c r="DU86" s="6" t="s">
        <v>178</v>
      </c>
      <c r="DV86" s="6" t="s">
        <v>178</v>
      </c>
      <c r="DW86" s="6" t="s">
        <v>178</v>
      </c>
      <c r="DX86" s="6" t="s">
        <v>178</v>
      </c>
      <c r="DY86" s="6" t="s">
        <v>178</v>
      </c>
      <c r="DZ86" s="6" t="s">
        <v>178</v>
      </c>
      <c r="EA86" s="6">
        <v>10.45828503402441</v>
      </c>
      <c r="EB86" s="6">
        <v>10.18106828512258</v>
      </c>
      <c r="EC86" s="6">
        <v>10.293955864594039</v>
      </c>
      <c r="ED86" s="6">
        <v>9.4429575507912205</v>
      </c>
      <c r="EE86" s="6">
        <v>10.769556554838919</v>
      </c>
      <c r="EF86" s="6">
        <v>10.97046301565676</v>
      </c>
      <c r="EG86" s="6">
        <v>9.9484078028153196</v>
      </c>
      <c r="EH86" s="6">
        <v>9.8282226816225702</v>
      </c>
      <c r="EI86" s="6">
        <v>9.7640100839330408</v>
      </c>
      <c r="EJ86" s="6">
        <v>10.58279378930103</v>
      </c>
      <c r="EK86" s="6">
        <v>11.128762619511519</v>
      </c>
      <c r="EL86" s="6">
        <v>10.3155069376454</v>
      </c>
      <c r="EM86" s="6">
        <v>10.45181047739905</v>
      </c>
      <c r="EN86" s="6">
        <v>9.8154099894738902</v>
      </c>
      <c r="EO86" s="6">
        <v>9.1014837659481795</v>
      </c>
      <c r="EP86" s="6">
        <v>8.9034474035674407</v>
      </c>
      <c r="EQ86" s="6">
        <v>8.5539507114457205</v>
      </c>
      <c r="ER86" s="6">
        <v>8.9204775957935905</v>
      </c>
      <c r="ES86" s="6">
        <v>8.2636591551547394</v>
      </c>
      <c r="ET86" s="6">
        <v>6.3526074696732202</v>
      </c>
      <c r="EU86" s="6" t="s">
        <v>178</v>
      </c>
      <c r="EV86" s="6" t="s">
        <v>178</v>
      </c>
      <c r="EW86" s="6" t="s">
        <v>178</v>
      </c>
      <c r="EX86" s="6" t="s">
        <v>178</v>
      </c>
      <c r="EY86" s="6" t="s">
        <v>178</v>
      </c>
      <c r="EZ86" s="6" t="s">
        <v>178</v>
      </c>
      <c r="FA86" s="6" t="s">
        <v>178</v>
      </c>
      <c r="FB86" s="6" t="s">
        <v>178</v>
      </c>
      <c r="FC86" s="6" t="s">
        <v>178</v>
      </c>
      <c r="FD86" s="6" t="s">
        <v>178</v>
      </c>
      <c r="FE86" s="6" t="s">
        <v>178</v>
      </c>
      <c r="FF86" s="6" t="s">
        <v>178</v>
      </c>
      <c r="FG86" s="6" t="s">
        <v>178</v>
      </c>
      <c r="FH86" s="6">
        <v>12.093100184343195</v>
      </c>
      <c r="FI86" s="6">
        <v>12.462525752445002</v>
      </c>
      <c r="FJ86" s="6">
        <v>11.756909324054364</v>
      </c>
      <c r="FK86" s="6">
        <v>13.176984702189625</v>
      </c>
      <c r="FL86" s="6">
        <v>13.353111969066966</v>
      </c>
      <c r="FM86" s="6">
        <v>12.202223002134723</v>
      </c>
      <c r="FN86" s="6">
        <v>12.148022091130088</v>
      </c>
      <c r="FO86" s="6">
        <v>11.8566722658157</v>
      </c>
      <c r="FP86" s="6">
        <v>12.537786197484497</v>
      </c>
      <c r="FQ86" s="6">
        <v>12.861422366926474</v>
      </c>
      <c r="FR86" s="6">
        <v>11.773725825516239</v>
      </c>
      <c r="FS86" s="6">
        <v>11.763233368111701</v>
      </c>
      <c r="FT86" s="6">
        <v>10.79987450656704</v>
      </c>
      <c r="FU86" s="6">
        <v>9.9307952925017631</v>
      </c>
      <c r="FV86" s="6">
        <v>9.5589000887970936</v>
      </c>
      <c r="FW86" s="6">
        <v>8.8128928468771601</v>
      </c>
      <c r="FX86" s="6">
        <v>9.3343461792115683</v>
      </c>
      <c r="FY86" s="6">
        <v>8.9459862884856012</v>
      </c>
      <c r="FZ86" s="6">
        <v>6.9983205145115734</v>
      </c>
      <c r="GA86" s="6" t="s">
        <v>178</v>
      </c>
      <c r="GB86" s="6" t="s">
        <v>178</v>
      </c>
      <c r="GC86" s="6" t="s">
        <v>178</v>
      </c>
      <c r="GD86" s="6" t="s">
        <v>178</v>
      </c>
      <c r="GE86" s="6" t="s">
        <v>178</v>
      </c>
      <c r="GF86" s="6" t="s">
        <v>178</v>
      </c>
      <c r="GG86" s="6" t="s">
        <v>178</v>
      </c>
      <c r="GH86" s="6" t="s">
        <v>178</v>
      </c>
      <c r="GI86" s="6" t="s">
        <v>178</v>
      </c>
      <c r="GJ86" s="6" t="s">
        <v>178</v>
      </c>
      <c r="GK86" s="6" t="s">
        <v>178</v>
      </c>
      <c r="GL86" s="6" t="s">
        <v>178</v>
      </c>
      <c r="GM86" s="6">
        <v>10.458285034024417</v>
      </c>
      <c r="GN86" s="6">
        <v>9.194264899205276</v>
      </c>
      <c r="GO86" s="6">
        <v>9.5616479876902449</v>
      </c>
      <c r="GP86" s="6">
        <v>9.1847934521573986</v>
      </c>
      <c r="GQ86" s="6">
        <v>10.58345604296558</v>
      </c>
      <c r="GR86" s="6">
        <v>10.781150509195319</v>
      </c>
      <c r="GS86" s="6">
        <v>9.7864840722982649</v>
      </c>
      <c r="GT86" s="6">
        <v>9.6690099150473365</v>
      </c>
      <c r="GU86" s="6">
        <v>9.6463869071755823</v>
      </c>
      <c r="GV86" s="6">
        <v>10.457584819392132</v>
      </c>
      <c r="GW86" s="6">
        <v>11.014066803625392</v>
      </c>
      <c r="GX86" s="6">
        <v>10.212358746126222</v>
      </c>
      <c r="GY86" s="6">
        <v>10.352811797656965</v>
      </c>
      <c r="GZ86" s="6">
        <v>9.7343396044244663</v>
      </c>
      <c r="HA86" s="6">
        <v>9.0669939313637116</v>
      </c>
      <c r="HB86" s="6">
        <v>8.9028580581687269</v>
      </c>
      <c r="HC86" s="6">
        <v>8.5539507114457294</v>
      </c>
      <c r="HD86" s="6">
        <v>8.920477595793594</v>
      </c>
      <c r="HE86" s="6">
        <v>8.2636591551547482</v>
      </c>
      <c r="HF86" s="6">
        <v>6.3526074696732246</v>
      </c>
      <c r="HG86" s="6" t="s">
        <v>178</v>
      </c>
      <c r="HH86" s="6" t="s">
        <v>178</v>
      </c>
      <c r="HI86" s="6" t="s">
        <v>178</v>
      </c>
      <c r="HJ86" s="6" t="s">
        <v>178</v>
      </c>
      <c r="HK86" s="6" t="s">
        <v>178</v>
      </c>
      <c r="HL86" s="6" t="s">
        <v>178</v>
      </c>
      <c r="HM86" s="6" t="s">
        <v>178</v>
      </c>
      <c r="HN86" s="6" t="s">
        <v>178</v>
      </c>
      <c r="HO86" s="6" t="s">
        <v>178</v>
      </c>
      <c r="HP86" s="6" t="s">
        <v>178</v>
      </c>
      <c r="HQ86" s="6" t="s">
        <v>178</v>
      </c>
      <c r="HR86" s="6" t="s">
        <v>178</v>
      </c>
      <c r="HS86" s="5">
        <v>840311</v>
      </c>
      <c r="HT86" s="5">
        <v>825227</v>
      </c>
      <c r="HU86" s="5">
        <v>810293</v>
      </c>
      <c r="HV86" s="5">
        <v>796196</v>
      </c>
      <c r="HW86" s="5">
        <v>781871</v>
      </c>
      <c r="HX86" s="5">
        <v>770167</v>
      </c>
      <c r="HY86" s="5">
        <v>754364</v>
      </c>
      <c r="HZ86" s="5">
        <v>746360</v>
      </c>
      <c r="IA86" s="5">
        <v>736077</v>
      </c>
      <c r="IB86" s="5">
        <v>728069</v>
      </c>
      <c r="IC86" s="5">
        <v>725447</v>
      </c>
      <c r="ID86" s="5">
        <v>724942</v>
      </c>
      <c r="IE86" s="5">
        <v>719381</v>
      </c>
      <c r="IF86" s="5">
        <v>700425</v>
      </c>
      <c r="IG86" s="5">
        <v>667788</v>
      </c>
      <c r="IH86" s="5">
        <v>633166</v>
      </c>
      <c r="II86" s="5">
        <v>601841</v>
      </c>
      <c r="IJ86" s="5">
        <v>573956</v>
      </c>
      <c r="IK86" s="5">
        <v>552276</v>
      </c>
      <c r="IL86" s="5">
        <v>526899</v>
      </c>
      <c r="IM86" s="5">
        <v>499074</v>
      </c>
      <c r="IN86" s="5">
        <v>470849</v>
      </c>
      <c r="IO86" s="5">
        <v>443570</v>
      </c>
      <c r="IP86" s="5">
        <v>415517</v>
      </c>
      <c r="IQ86" s="5">
        <v>388678</v>
      </c>
      <c r="IR86" s="5">
        <v>366654</v>
      </c>
      <c r="IS86" s="5">
        <v>344797</v>
      </c>
      <c r="IT86" s="5">
        <v>328388</v>
      </c>
      <c r="IU86" s="5">
        <v>313550</v>
      </c>
      <c r="IV86" s="5">
        <v>292661</v>
      </c>
      <c r="IW86" s="5">
        <v>265903</v>
      </c>
      <c r="IX86" s="5">
        <v>243501</v>
      </c>
      <c r="IY86" s="5">
        <v>951217</v>
      </c>
      <c r="IZ86" s="5">
        <v>934534</v>
      </c>
      <c r="JA86" s="5">
        <v>918452</v>
      </c>
      <c r="JB86" s="5">
        <v>903198</v>
      </c>
      <c r="JC86" s="5">
        <v>888023</v>
      </c>
      <c r="JD86" s="5">
        <v>873963</v>
      </c>
      <c r="JE86" s="5">
        <v>859012</v>
      </c>
      <c r="JF86" s="5">
        <v>849435</v>
      </c>
      <c r="JG86" s="5">
        <v>838482</v>
      </c>
      <c r="JH86" s="5">
        <v>830059</v>
      </c>
      <c r="JI86" s="5">
        <v>826685</v>
      </c>
      <c r="JJ86" s="5">
        <v>825721</v>
      </c>
      <c r="JK86" s="5">
        <v>817587</v>
      </c>
      <c r="JL86" s="5">
        <v>794351</v>
      </c>
      <c r="JM86" s="5">
        <v>757200</v>
      </c>
      <c r="JN86" s="5">
        <v>717787</v>
      </c>
      <c r="JO86" s="5">
        <v>682044</v>
      </c>
      <c r="JP86" s="5">
        <v>650356</v>
      </c>
      <c r="JQ86" s="5">
        <v>626169</v>
      </c>
      <c r="JR86" s="5">
        <v>597643</v>
      </c>
      <c r="JS86" s="5">
        <v>566672</v>
      </c>
      <c r="JT86" s="5">
        <v>534875</v>
      </c>
      <c r="JU86" s="5">
        <v>503665</v>
      </c>
      <c r="JV86" s="5">
        <v>471828</v>
      </c>
      <c r="JW86" s="5">
        <v>441426</v>
      </c>
      <c r="JX86" s="5">
        <v>416987</v>
      </c>
      <c r="JY86" s="5">
        <v>392779</v>
      </c>
      <c r="JZ86" s="5">
        <v>374317</v>
      </c>
      <c r="KA86" s="5">
        <v>357460</v>
      </c>
      <c r="KB86" s="5">
        <v>334027</v>
      </c>
      <c r="KC86" s="5">
        <v>304057</v>
      </c>
      <c r="KD86" s="5">
        <v>278094</v>
      </c>
    </row>
    <row r="87" spans="1:290" x14ac:dyDescent="0.3">
      <c r="A87" s="1" t="s">
        <v>81</v>
      </c>
      <c r="B87" s="2">
        <v>4004389</v>
      </c>
      <c r="C87" s="5">
        <v>6793411</v>
      </c>
      <c r="D87" s="5">
        <v>6973257</v>
      </c>
      <c r="E87" s="5">
        <v>6566228</v>
      </c>
      <c r="F87" s="5">
        <v>6618669</v>
      </c>
      <c r="G87" s="5">
        <v>6776889</v>
      </c>
      <c r="H87" s="5">
        <v>6678237</v>
      </c>
      <c r="I87" s="5">
        <v>6679621</v>
      </c>
      <c r="J87" s="5">
        <v>6592672</v>
      </c>
      <c r="K87" s="5">
        <v>6568383</v>
      </c>
      <c r="L87" s="5">
        <v>6518509</v>
      </c>
      <c r="M87" s="5">
        <v>6222800</v>
      </c>
      <c r="N87" s="5">
        <v>6272892</v>
      </c>
      <c r="O87" s="5">
        <v>6299266</v>
      </c>
      <c r="P87" s="5">
        <v>6148787</v>
      </c>
      <c r="Q87" s="5">
        <v>6272180</v>
      </c>
      <c r="R87" s="5">
        <v>5974424</v>
      </c>
      <c r="S87" s="5">
        <v>5977242</v>
      </c>
      <c r="T87" s="5">
        <v>5544411</v>
      </c>
      <c r="U87" s="5">
        <v>5288097</v>
      </c>
      <c r="V87" s="5">
        <v>5221057</v>
      </c>
      <c r="W87" s="5">
        <v>5321979</v>
      </c>
      <c r="X87" s="5">
        <v>5143167</v>
      </c>
      <c r="Y87" s="5">
        <v>5266948</v>
      </c>
      <c r="Z87" s="5">
        <v>5393409</v>
      </c>
      <c r="AA87" s="5">
        <v>5285811</v>
      </c>
      <c r="AB87" s="5">
        <v>5398968</v>
      </c>
      <c r="AC87" s="5">
        <v>5422700</v>
      </c>
      <c r="AD87" s="5">
        <v>5472182</v>
      </c>
      <c r="AE87" s="5">
        <v>5297201</v>
      </c>
      <c r="AF87" s="5">
        <v>5319129</v>
      </c>
      <c r="AG87" s="5">
        <v>5232677</v>
      </c>
      <c r="AH87" s="5">
        <v>5147780</v>
      </c>
      <c r="AI87" s="5">
        <v>15514709</v>
      </c>
      <c r="AJ87" s="5">
        <v>15716582</v>
      </c>
      <c r="AK87" s="5">
        <v>15363789</v>
      </c>
      <c r="AL87" s="5">
        <v>15511979</v>
      </c>
      <c r="AM87" s="5">
        <v>15735269</v>
      </c>
      <c r="AN87" s="5">
        <v>15467981</v>
      </c>
      <c r="AO87" s="5">
        <v>15476027</v>
      </c>
      <c r="AP87" s="5">
        <v>15408531</v>
      </c>
      <c r="AQ87" s="5">
        <v>15121087</v>
      </c>
      <c r="AR87" s="5">
        <v>15069342</v>
      </c>
      <c r="AS87" s="5">
        <v>14741968</v>
      </c>
      <c r="AT87" s="5">
        <v>15399896</v>
      </c>
      <c r="AU87" s="5">
        <v>15403542</v>
      </c>
      <c r="AV87" s="5">
        <v>15123621</v>
      </c>
      <c r="AW87" s="5">
        <v>15127234</v>
      </c>
      <c r="AX87" s="5">
        <v>14795469</v>
      </c>
      <c r="AY87" s="5">
        <v>14688067</v>
      </c>
      <c r="AZ87" s="5">
        <v>12466903</v>
      </c>
      <c r="BA87" s="5">
        <v>12191767</v>
      </c>
      <c r="BB87" s="5">
        <v>12172219</v>
      </c>
      <c r="BC87" s="5">
        <v>13192379</v>
      </c>
      <c r="BD87" s="5">
        <v>13080202</v>
      </c>
      <c r="BE87" s="5">
        <v>13237487</v>
      </c>
      <c r="BF87" s="5">
        <v>13216081</v>
      </c>
      <c r="BG87" s="5">
        <v>13092563</v>
      </c>
      <c r="BH87" s="5">
        <v>13147631</v>
      </c>
      <c r="BI87" s="5">
        <v>13088175</v>
      </c>
      <c r="BJ87" s="5">
        <v>13294466</v>
      </c>
      <c r="BK87" s="5">
        <v>13107115</v>
      </c>
      <c r="BL87" s="5">
        <v>13197673</v>
      </c>
      <c r="BM87" s="5">
        <v>13055126</v>
      </c>
      <c r="BN87" s="5">
        <v>12775374</v>
      </c>
      <c r="BO87" s="5">
        <v>17217304</v>
      </c>
      <c r="BP87" s="5">
        <v>18128399</v>
      </c>
      <c r="BQ87" s="5">
        <v>16633428</v>
      </c>
      <c r="BR87" s="5">
        <v>17455920</v>
      </c>
      <c r="BS87" s="5">
        <v>17887199</v>
      </c>
      <c r="BT87" s="5">
        <v>18690994</v>
      </c>
      <c r="BU87" s="5">
        <v>19115201</v>
      </c>
      <c r="BV87" s="5">
        <v>19124616</v>
      </c>
      <c r="BW87" s="5">
        <v>21678178</v>
      </c>
      <c r="BX87" s="5">
        <v>21738460</v>
      </c>
      <c r="BY87" s="5">
        <v>16898422</v>
      </c>
      <c r="BZ87" s="5">
        <v>16086537</v>
      </c>
      <c r="CA87" s="5">
        <v>16832007</v>
      </c>
      <c r="CB87" s="5">
        <v>18798679</v>
      </c>
      <c r="CC87" s="5">
        <v>19120743</v>
      </c>
      <c r="CD87" s="5">
        <v>17796955</v>
      </c>
      <c r="CE87" s="5">
        <v>16137146</v>
      </c>
      <c r="CF87" s="5">
        <v>14298873</v>
      </c>
      <c r="CG87" s="5">
        <v>14906667</v>
      </c>
      <c r="CH87" s="5">
        <v>17159553</v>
      </c>
      <c r="CI87" s="5">
        <v>18717516</v>
      </c>
      <c r="CJ87" s="5">
        <v>20007308</v>
      </c>
      <c r="CK87" s="5">
        <v>23643875</v>
      </c>
      <c r="CL87" s="5">
        <v>21129542</v>
      </c>
      <c r="CM87" s="5">
        <v>20729138</v>
      </c>
      <c r="CN87" s="5">
        <v>19975287</v>
      </c>
      <c r="CO87" s="5">
        <v>19321114</v>
      </c>
      <c r="CP87" s="5">
        <v>19297272</v>
      </c>
      <c r="CQ87" s="5">
        <v>18173055</v>
      </c>
      <c r="CR87" s="5">
        <v>17947435</v>
      </c>
      <c r="CS87" s="5">
        <v>17515788</v>
      </c>
      <c r="CT87" s="5">
        <v>16671823</v>
      </c>
      <c r="CU87" s="6">
        <v>11.38624748781328</v>
      </c>
      <c r="CV87" s="6">
        <v>12.525178623193669</v>
      </c>
      <c r="CW87" s="6">
        <v>11.9308782434008</v>
      </c>
      <c r="CX87" s="6">
        <v>11.49730465138655</v>
      </c>
      <c r="CY87" s="6">
        <v>11.995675135064941</v>
      </c>
      <c r="CZ87" s="6">
        <v>13.00941676513599</v>
      </c>
      <c r="DA87" s="6">
        <v>11.6753219597294</v>
      </c>
      <c r="DB87" s="6">
        <v>10.69760466875376</v>
      </c>
      <c r="DC87" s="6">
        <v>10.82614834565871</v>
      </c>
      <c r="DD87" s="6">
        <v>11.135507585875841</v>
      </c>
      <c r="DE87" s="6">
        <v>11.901532188809259</v>
      </c>
      <c r="DF87" s="6">
        <v>13.18736957520642</v>
      </c>
      <c r="DG87" s="6">
        <v>13.39608115326596</v>
      </c>
      <c r="DH87" s="6">
        <v>13.77899561874669</v>
      </c>
      <c r="DI87" s="6">
        <v>13.59208514563926</v>
      </c>
      <c r="DJ87" s="6">
        <v>12.42955345091783</v>
      </c>
      <c r="DK87" s="6">
        <v>12.37344774860645</v>
      </c>
      <c r="DL87" s="6">
        <v>12.315988118485439</v>
      </c>
      <c r="DM87" s="6">
        <v>13.8856567873093</v>
      </c>
      <c r="DN87" s="6">
        <v>13.75154494578396</v>
      </c>
      <c r="DO87" s="6" t="s">
        <v>178</v>
      </c>
      <c r="DP87" s="6" t="s">
        <v>178</v>
      </c>
      <c r="DQ87" s="6" t="s">
        <v>178</v>
      </c>
      <c r="DR87" s="6" t="s">
        <v>178</v>
      </c>
      <c r="DS87" s="6" t="s">
        <v>178</v>
      </c>
      <c r="DT87" s="6" t="s">
        <v>178</v>
      </c>
      <c r="DU87" s="6" t="s">
        <v>178</v>
      </c>
      <c r="DV87" s="6" t="s">
        <v>178</v>
      </c>
      <c r="DW87" s="6" t="s">
        <v>178</v>
      </c>
      <c r="DX87" s="6" t="s">
        <v>178</v>
      </c>
      <c r="DY87" s="6" t="s">
        <v>178</v>
      </c>
      <c r="DZ87" s="6" t="s">
        <v>178</v>
      </c>
      <c r="EA87" s="6">
        <v>10.9346581923645</v>
      </c>
      <c r="EB87" s="6">
        <v>12.182062057352519</v>
      </c>
      <c r="EC87" s="6">
        <v>11.4443262963409</v>
      </c>
      <c r="ED87" s="6">
        <v>11.11680421506321</v>
      </c>
      <c r="EE87" s="6">
        <v>11.69970332723668</v>
      </c>
      <c r="EF87" s="6">
        <v>12.86970164483964</v>
      </c>
      <c r="EG87" s="6">
        <v>11.34924762650645</v>
      </c>
      <c r="EH87" s="6">
        <v>10.09598820058997</v>
      </c>
      <c r="EI87" s="6">
        <v>10.20136204706316</v>
      </c>
      <c r="EJ87" s="6">
        <v>10.512444736345429</v>
      </c>
      <c r="EK87" s="6">
        <v>10.548144283237569</v>
      </c>
      <c r="EL87" s="6">
        <v>12.148628630222889</v>
      </c>
      <c r="EM87" s="6">
        <v>11.95775441680717</v>
      </c>
      <c r="EN87" s="6">
        <v>12.23162890236604</v>
      </c>
      <c r="EO87" s="6">
        <v>12.11452017066947</v>
      </c>
      <c r="EP87" s="6">
        <v>10.863956978933119</v>
      </c>
      <c r="EQ87" s="6">
        <v>10.766696706482371</v>
      </c>
      <c r="ER87" s="6">
        <v>10.294826229096349</v>
      </c>
      <c r="ES87" s="6">
        <v>11.51485260504076</v>
      </c>
      <c r="ET87" s="6">
        <v>11.30879258744851</v>
      </c>
      <c r="EU87" s="6" t="s">
        <v>178</v>
      </c>
      <c r="EV87" s="6" t="s">
        <v>178</v>
      </c>
      <c r="EW87" s="6" t="s">
        <v>178</v>
      </c>
      <c r="EX87" s="6" t="s">
        <v>178</v>
      </c>
      <c r="EY87" s="6" t="s">
        <v>178</v>
      </c>
      <c r="EZ87" s="6" t="s">
        <v>178</v>
      </c>
      <c r="FA87" s="6" t="s">
        <v>178</v>
      </c>
      <c r="FB87" s="6" t="s">
        <v>178</v>
      </c>
      <c r="FC87" s="6" t="s">
        <v>178</v>
      </c>
      <c r="FD87" s="6" t="s">
        <v>178</v>
      </c>
      <c r="FE87" s="6" t="s">
        <v>178</v>
      </c>
      <c r="FF87" s="6" t="s">
        <v>178</v>
      </c>
      <c r="FG87" s="6" t="s">
        <v>178</v>
      </c>
      <c r="FH87" s="6">
        <v>11.394791758684896</v>
      </c>
      <c r="FI87" s="6">
        <v>10.765086251206361</v>
      </c>
      <c r="FJ87" s="6">
        <v>10.281885980398778</v>
      </c>
      <c r="FK87" s="6">
        <v>10.464371689011786</v>
      </c>
      <c r="FL87" s="6">
        <v>10.984774401951215</v>
      </c>
      <c r="FM87" s="6">
        <v>9.9523092165005167</v>
      </c>
      <c r="FN87" s="6">
        <v>9.2397261000792827</v>
      </c>
      <c r="FO87" s="6">
        <v>9.2919067648893066</v>
      </c>
      <c r="FP87" s="6">
        <v>9.7926104858060281</v>
      </c>
      <c r="FQ87" s="6">
        <v>10.813636947997686</v>
      </c>
      <c r="FR87" s="6">
        <v>11.779909489913106</v>
      </c>
      <c r="FS87" s="6">
        <v>12.606437003930299</v>
      </c>
      <c r="FT87" s="6">
        <v>13.028437474181905</v>
      </c>
      <c r="FU87" s="6">
        <v>12.826308050200735</v>
      </c>
      <c r="FV87" s="6">
        <v>12.019481034663414</v>
      </c>
      <c r="FW87" s="6">
        <v>11.94441986046075</v>
      </c>
      <c r="FX87" s="6">
        <v>12.142198672885506</v>
      </c>
      <c r="FY87" s="6">
        <v>13.66139268243743</v>
      </c>
      <c r="FZ87" s="6">
        <v>13.54480250272025</v>
      </c>
      <c r="GA87" s="6" t="s">
        <v>178</v>
      </c>
      <c r="GB87" s="6" t="s">
        <v>178</v>
      </c>
      <c r="GC87" s="6" t="s">
        <v>178</v>
      </c>
      <c r="GD87" s="6" t="s">
        <v>178</v>
      </c>
      <c r="GE87" s="6" t="s">
        <v>178</v>
      </c>
      <c r="GF87" s="6" t="s">
        <v>178</v>
      </c>
      <c r="GG87" s="6" t="s">
        <v>178</v>
      </c>
      <c r="GH87" s="6" t="s">
        <v>178</v>
      </c>
      <c r="GI87" s="6" t="s">
        <v>178</v>
      </c>
      <c r="GJ87" s="6" t="s">
        <v>178</v>
      </c>
      <c r="GK87" s="6" t="s">
        <v>178</v>
      </c>
      <c r="GL87" s="6" t="s">
        <v>178</v>
      </c>
      <c r="GM87" s="6">
        <v>10.934658192364505</v>
      </c>
      <c r="GN87" s="6">
        <v>7.4630294944513702</v>
      </c>
      <c r="GO87" s="6">
        <v>6.9503403549225471</v>
      </c>
      <c r="GP87" s="6">
        <v>6.818793611572934</v>
      </c>
      <c r="GQ87" s="6">
        <v>6.9073161691876104</v>
      </c>
      <c r="GR87" s="6">
        <v>7.4077331088536003</v>
      </c>
      <c r="GS87" s="6">
        <v>6.7590412914250022</v>
      </c>
      <c r="GT87" s="6">
        <v>6.2544064895719433</v>
      </c>
      <c r="GU87" s="6">
        <v>6.185668359780462</v>
      </c>
      <c r="GV87" s="6">
        <v>6.6823448041487676</v>
      </c>
      <c r="GW87" s="6">
        <v>7.2927107471591164</v>
      </c>
      <c r="GX87" s="6">
        <v>8.1912302862749709</v>
      </c>
      <c r="GY87" s="6">
        <v>8.9703964867926373</v>
      </c>
      <c r="GZ87" s="6">
        <v>9.2467336598216452</v>
      </c>
      <c r="HA87" s="6">
        <v>9.1689191869431017</v>
      </c>
      <c r="HB87" s="6">
        <v>9.0751957969256161</v>
      </c>
      <c r="HC87" s="6">
        <v>9.2549340049351621</v>
      </c>
      <c r="HD87" s="6">
        <v>9.6178356528356979</v>
      </c>
      <c r="HE87" s="6">
        <v>10.812529900560303</v>
      </c>
      <c r="HF87" s="6">
        <v>10.695671131497779</v>
      </c>
      <c r="HG87" s="6" t="s">
        <v>178</v>
      </c>
      <c r="HH87" s="6" t="s">
        <v>178</v>
      </c>
      <c r="HI87" s="6" t="s">
        <v>178</v>
      </c>
      <c r="HJ87" s="6" t="s">
        <v>178</v>
      </c>
      <c r="HK87" s="6" t="s">
        <v>178</v>
      </c>
      <c r="HL87" s="6" t="s">
        <v>178</v>
      </c>
      <c r="HM87" s="6" t="s">
        <v>178</v>
      </c>
      <c r="HN87" s="6" t="s">
        <v>178</v>
      </c>
      <c r="HO87" s="6" t="s">
        <v>178</v>
      </c>
      <c r="HP87" s="6" t="s">
        <v>178</v>
      </c>
      <c r="HQ87" s="6" t="s">
        <v>178</v>
      </c>
      <c r="HR87" s="6" t="s">
        <v>178</v>
      </c>
      <c r="HS87" s="5">
        <v>778248</v>
      </c>
      <c r="HT87" s="5">
        <v>776022</v>
      </c>
      <c r="HU87" s="5">
        <v>771528</v>
      </c>
      <c r="HV87" s="5">
        <v>766955</v>
      </c>
      <c r="HW87" s="5">
        <v>764237</v>
      </c>
      <c r="HX87" s="5">
        <v>763590</v>
      </c>
      <c r="HY87" s="5">
        <v>761663</v>
      </c>
      <c r="HZ87" s="5">
        <v>761464</v>
      </c>
      <c r="IA87" s="5">
        <v>761842</v>
      </c>
      <c r="IB87" s="5">
        <v>760828</v>
      </c>
      <c r="IC87" s="5">
        <v>757829</v>
      </c>
      <c r="ID87" s="5">
        <v>758714</v>
      </c>
      <c r="IE87" s="5">
        <v>757055</v>
      </c>
      <c r="IF87" s="5">
        <v>752331</v>
      </c>
      <c r="IG87" s="5">
        <v>744627</v>
      </c>
      <c r="IH87" s="5">
        <v>742899</v>
      </c>
      <c r="II87" s="5">
        <v>740515</v>
      </c>
      <c r="IJ87" s="5">
        <v>715299</v>
      </c>
      <c r="IK87" s="5">
        <v>710050</v>
      </c>
      <c r="IL87" s="5">
        <v>705822</v>
      </c>
      <c r="IM87" s="5">
        <v>719833</v>
      </c>
      <c r="IN87" s="5">
        <v>719463</v>
      </c>
      <c r="IO87" s="5">
        <v>719124</v>
      </c>
      <c r="IP87" s="5">
        <v>716904</v>
      </c>
      <c r="IQ87" s="5">
        <v>713591</v>
      </c>
      <c r="IR87" s="5">
        <v>708932</v>
      </c>
      <c r="IS87" s="5">
        <v>703498</v>
      </c>
      <c r="IT87" s="5">
        <v>697707</v>
      </c>
      <c r="IU87" s="5">
        <v>690481</v>
      </c>
      <c r="IV87" s="5">
        <v>682331</v>
      </c>
      <c r="IW87" s="5">
        <v>672083</v>
      </c>
      <c r="IX87" s="5">
        <v>660708</v>
      </c>
      <c r="IY87" s="5">
        <v>902593</v>
      </c>
      <c r="IZ87" s="5">
        <v>898688</v>
      </c>
      <c r="JA87" s="5">
        <v>893783</v>
      </c>
      <c r="JB87" s="5">
        <v>890260</v>
      </c>
      <c r="JC87" s="5">
        <v>885393</v>
      </c>
      <c r="JD87" s="5">
        <v>883559</v>
      </c>
      <c r="JE87" s="5">
        <v>881659</v>
      </c>
      <c r="JF87" s="5">
        <v>879536</v>
      </c>
      <c r="JG87" s="5">
        <v>878845</v>
      </c>
      <c r="JH87" s="5">
        <v>877739</v>
      </c>
      <c r="JI87" s="5">
        <v>875290</v>
      </c>
      <c r="JJ87" s="5">
        <v>873738</v>
      </c>
      <c r="JK87" s="5">
        <v>871631</v>
      </c>
      <c r="JL87" s="5">
        <v>868027</v>
      </c>
      <c r="JM87" s="5">
        <v>859868</v>
      </c>
      <c r="JN87" s="5">
        <v>856154</v>
      </c>
      <c r="JO87" s="5">
        <v>850820</v>
      </c>
      <c r="JP87" s="5">
        <v>810780</v>
      </c>
      <c r="JQ87" s="5">
        <v>803234</v>
      </c>
      <c r="JR87" s="5">
        <v>798233</v>
      </c>
      <c r="JS87" s="5">
        <v>813136</v>
      </c>
      <c r="JT87" s="5">
        <v>812772</v>
      </c>
      <c r="JU87" s="5">
        <v>811405</v>
      </c>
      <c r="JV87" s="5">
        <v>807637</v>
      </c>
      <c r="JW87" s="5">
        <v>803129</v>
      </c>
      <c r="JX87" s="5">
        <v>797022</v>
      </c>
      <c r="JY87" s="5">
        <v>789799</v>
      </c>
      <c r="JZ87" s="5">
        <v>782772</v>
      </c>
      <c r="KA87" s="5">
        <v>774511</v>
      </c>
      <c r="KB87" s="5">
        <v>765194</v>
      </c>
      <c r="KC87" s="5">
        <v>753206</v>
      </c>
      <c r="KD87" s="5">
        <v>739925</v>
      </c>
    </row>
    <row r="88" spans="1:290" x14ac:dyDescent="0.3">
      <c r="A88" s="1" t="s">
        <v>82</v>
      </c>
      <c r="B88" s="2">
        <v>4723796</v>
      </c>
      <c r="C88" s="5" t="s">
        <v>178</v>
      </c>
      <c r="D88" s="5" t="s">
        <v>178</v>
      </c>
      <c r="E88" s="5" t="s">
        <v>178</v>
      </c>
      <c r="F88" s="5" t="s">
        <v>178</v>
      </c>
      <c r="G88" s="5" t="s">
        <v>178</v>
      </c>
      <c r="H88" s="5" t="s">
        <v>178</v>
      </c>
      <c r="I88" s="5" t="s">
        <v>178</v>
      </c>
      <c r="J88" s="5" t="s">
        <v>178</v>
      </c>
      <c r="K88" s="5" t="s">
        <v>178</v>
      </c>
      <c r="L88" s="5" t="s">
        <v>178</v>
      </c>
      <c r="M88" s="5" t="s">
        <v>178</v>
      </c>
      <c r="N88" s="5" t="s">
        <v>178</v>
      </c>
      <c r="O88" s="5" t="s">
        <v>178</v>
      </c>
      <c r="P88" s="5" t="s">
        <v>178</v>
      </c>
      <c r="Q88" s="5" t="s">
        <v>178</v>
      </c>
      <c r="R88" s="5" t="s">
        <v>178</v>
      </c>
      <c r="S88" s="5" t="s">
        <v>178</v>
      </c>
      <c r="T88" s="5" t="s">
        <v>178</v>
      </c>
      <c r="U88" s="5" t="s">
        <v>178</v>
      </c>
      <c r="V88" s="5" t="s">
        <v>178</v>
      </c>
      <c r="W88" s="5" t="s">
        <v>178</v>
      </c>
      <c r="X88" s="5" t="s">
        <v>178</v>
      </c>
      <c r="Y88" s="5" t="s">
        <v>178</v>
      </c>
      <c r="Z88" s="5" t="s">
        <v>178</v>
      </c>
      <c r="AA88" s="5" t="s">
        <v>178</v>
      </c>
      <c r="AB88" s="5" t="s">
        <v>178</v>
      </c>
      <c r="AC88" s="5" t="s">
        <v>178</v>
      </c>
      <c r="AD88" s="5" t="s">
        <v>178</v>
      </c>
      <c r="AE88" s="5" t="s">
        <v>178</v>
      </c>
      <c r="AF88" s="5" t="s">
        <v>178</v>
      </c>
      <c r="AG88" s="5" t="s">
        <v>178</v>
      </c>
      <c r="AH88" s="5" t="s">
        <v>178</v>
      </c>
      <c r="AI88" s="5" t="s">
        <v>178</v>
      </c>
      <c r="AJ88" s="5" t="s">
        <v>178</v>
      </c>
      <c r="AK88" s="5" t="s">
        <v>178</v>
      </c>
      <c r="AL88" s="5" t="s">
        <v>178</v>
      </c>
      <c r="AM88" s="5" t="s">
        <v>178</v>
      </c>
      <c r="AN88" s="5" t="s">
        <v>178</v>
      </c>
      <c r="AO88" s="5" t="s">
        <v>178</v>
      </c>
      <c r="AP88" s="5" t="s">
        <v>178</v>
      </c>
      <c r="AQ88" s="5" t="s">
        <v>178</v>
      </c>
      <c r="AR88" s="5" t="s">
        <v>178</v>
      </c>
      <c r="AS88" s="5" t="s">
        <v>178</v>
      </c>
      <c r="AT88" s="5" t="s">
        <v>178</v>
      </c>
      <c r="AU88" s="5" t="s">
        <v>178</v>
      </c>
      <c r="AV88" s="5" t="s">
        <v>178</v>
      </c>
      <c r="AW88" s="5" t="s">
        <v>178</v>
      </c>
      <c r="AX88" s="5" t="s">
        <v>178</v>
      </c>
      <c r="AY88" s="5" t="s">
        <v>178</v>
      </c>
      <c r="AZ88" s="5" t="s">
        <v>178</v>
      </c>
      <c r="BA88" s="5" t="s">
        <v>178</v>
      </c>
      <c r="BB88" s="5" t="s">
        <v>178</v>
      </c>
      <c r="BC88" s="5" t="s">
        <v>178</v>
      </c>
      <c r="BD88" s="5" t="s">
        <v>178</v>
      </c>
      <c r="BE88" s="5" t="s">
        <v>178</v>
      </c>
      <c r="BF88" s="5" t="s">
        <v>178</v>
      </c>
      <c r="BG88" s="5" t="s">
        <v>178</v>
      </c>
      <c r="BH88" s="5" t="s">
        <v>178</v>
      </c>
      <c r="BI88" s="5" t="s">
        <v>178</v>
      </c>
      <c r="BJ88" s="5" t="s">
        <v>178</v>
      </c>
      <c r="BK88" s="5" t="s">
        <v>178</v>
      </c>
      <c r="BL88" s="5" t="s">
        <v>178</v>
      </c>
      <c r="BM88" s="5" t="s">
        <v>178</v>
      </c>
      <c r="BN88" s="5" t="s">
        <v>178</v>
      </c>
      <c r="BO88" s="5" t="s">
        <v>178</v>
      </c>
      <c r="BP88" s="5" t="s">
        <v>178</v>
      </c>
      <c r="BQ88" s="5" t="s">
        <v>178</v>
      </c>
      <c r="BR88" s="5" t="s">
        <v>178</v>
      </c>
      <c r="BS88" s="5" t="s">
        <v>178</v>
      </c>
      <c r="BT88" s="5" t="s">
        <v>178</v>
      </c>
      <c r="BU88" s="5" t="s">
        <v>178</v>
      </c>
      <c r="BV88" s="5" t="s">
        <v>178</v>
      </c>
      <c r="BW88" s="5" t="s">
        <v>178</v>
      </c>
      <c r="BX88" s="5" t="s">
        <v>178</v>
      </c>
      <c r="BY88" s="5" t="s">
        <v>178</v>
      </c>
      <c r="BZ88" s="5" t="s">
        <v>178</v>
      </c>
      <c r="CA88" s="5" t="s">
        <v>178</v>
      </c>
      <c r="CB88" s="5" t="s">
        <v>178</v>
      </c>
      <c r="CC88" s="5" t="s">
        <v>178</v>
      </c>
      <c r="CD88" s="5" t="s">
        <v>178</v>
      </c>
      <c r="CE88" s="5" t="s">
        <v>178</v>
      </c>
      <c r="CF88" s="5" t="s">
        <v>178</v>
      </c>
      <c r="CG88" s="5" t="s">
        <v>178</v>
      </c>
      <c r="CH88" s="5" t="s">
        <v>178</v>
      </c>
      <c r="CI88" s="5" t="s">
        <v>178</v>
      </c>
      <c r="CJ88" s="5" t="s">
        <v>178</v>
      </c>
      <c r="CK88" s="5" t="s">
        <v>178</v>
      </c>
      <c r="CL88" s="5" t="s">
        <v>178</v>
      </c>
      <c r="CM88" s="5" t="s">
        <v>178</v>
      </c>
      <c r="CN88" s="5" t="s">
        <v>178</v>
      </c>
      <c r="CO88" s="5" t="s">
        <v>178</v>
      </c>
      <c r="CP88" s="5" t="s">
        <v>178</v>
      </c>
      <c r="CQ88" s="5" t="s">
        <v>178</v>
      </c>
      <c r="CR88" s="5" t="s">
        <v>178</v>
      </c>
      <c r="CS88" s="5" t="s">
        <v>178</v>
      </c>
      <c r="CT88" s="5" t="s">
        <v>178</v>
      </c>
      <c r="CU88" s="6" t="s">
        <v>178</v>
      </c>
      <c r="CV88" s="6" t="s">
        <v>178</v>
      </c>
      <c r="CW88" s="6" t="s">
        <v>178</v>
      </c>
      <c r="CX88" s="6" t="s">
        <v>178</v>
      </c>
      <c r="CY88" s="6" t="s">
        <v>178</v>
      </c>
      <c r="CZ88" s="6" t="s">
        <v>178</v>
      </c>
      <c r="DA88" s="6" t="s">
        <v>178</v>
      </c>
      <c r="DB88" s="6" t="s">
        <v>178</v>
      </c>
      <c r="DC88" s="6" t="s">
        <v>178</v>
      </c>
      <c r="DD88" s="6" t="s">
        <v>178</v>
      </c>
      <c r="DE88" s="6" t="s">
        <v>178</v>
      </c>
      <c r="DF88" s="6" t="s">
        <v>178</v>
      </c>
      <c r="DG88" s="6" t="s">
        <v>178</v>
      </c>
      <c r="DH88" s="6" t="s">
        <v>178</v>
      </c>
      <c r="DI88" s="6" t="s">
        <v>178</v>
      </c>
      <c r="DJ88" s="6" t="s">
        <v>178</v>
      </c>
      <c r="DK88" s="6" t="s">
        <v>178</v>
      </c>
      <c r="DL88" s="6" t="s">
        <v>178</v>
      </c>
      <c r="DM88" s="6" t="s">
        <v>178</v>
      </c>
      <c r="DN88" s="6" t="s">
        <v>178</v>
      </c>
      <c r="DO88" s="6" t="s">
        <v>178</v>
      </c>
      <c r="DP88" s="6" t="s">
        <v>178</v>
      </c>
      <c r="DQ88" s="6" t="s">
        <v>178</v>
      </c>
      <c r="DR88" s="6" t="s">
        <v>178</v>
      </c>
      <c r="DS88" s="6" t="s">
        <v>178</v>
      </c>
      <c r="DT88" s="6" t="s">
        <v>178</v>
      </c>
      <c r="DU88" s="6" t="s">
        <v>178</v>
      </c>
      <c r="DV88" s="6" t="s">
        <v>178</v>
      </c>
      <c r="DW88" s="6" t="s">
        <v>178</v>
      </c>
      <c r="DX88" s="6" t="s">
        <v>178</v>
      </c>
      <c r="DY88" s="6" t="s">
        <v>178</v>
      </c>
      <c r="DZ88" s="6" t="s">
        <v>178</v>
      </c>
      <c r="EA88" s="6" t="s">
        <v>178</v>
      </c>
      <c r="EB88" s="6" t="s">
        <v>178</v>
      </c>
      <c r="EC88" s="6" t="s">
        <v>178</v>
      </c>
      <c r="ED88" s="6" t="s">
        <v>178</v>
      </c>
      <c r="EE88" s="6" t="s">
        <v>178</v>
      </c>
      <c r="EF88" s="6" t="s">
        <v>178</v>
      </c>
      <c r="EG88" s="6" t="s">
        <v>178</v>
      </c>
      <c r="EH88" s="6" t="s">
        <v>178</v>
      </c>
      <c r="EI88" s="6" t="s">
        <v>178</v>
      </c>
      <c r="EJ88" s="6" t="s">
        <v>178</v>
      </c>
      <c r="EK88" s="6" t="s">
        <v>178</v>
      </c>
      <c r="EL88" s="6" t="s">
        <v>178</v>
      </c>
      <c r="EM88" s="6" t="s">
        <v>178</v>
      </c>
      <c r="EN88" s="6" t="s">
        <v>178</v>
      </c>
      <c r="EO88" s="6" t="s">
        <v>178</v>
      </c>
      <c r="EP88" s="6" t="s">
        <v>178</v>
      </c>
      <c r="EQ88" s="6" t="s">
        <v>178</v>
      </c>
      <c r="ER88" s="6" t="s">
        <v>178</v>
      </c>
      <c r="ES88" s="6" t="s">
        <v>178</v>
      </c>
      <c r="ET88" s="6" t="s">
        <v>178</v>
      </c>
      <c r="EU88" s="6" t="s">
        <v>178</v>
      </c>
      <c r="EV88" s="6" t="s">
        <v>178</v>
      </c>
      <c r="EW88" s="6" t="s">
        <v>178</v>
      </c>
      <c r="EX88" s="6" t="s">
        <v>178</v>
      </c>
      <c r="EY88" s="6" t="s">
        <v>178</v>
      </c>
      <c r="EZ88" s="6" t="s">
        <v>178</v>
      </c>
      <c r="FA88" s="6" t="s">
        <v>178</v>
      </c>
      <c r="FB88" s="6" t="s">
        <v>178</v>
      </c>
      <c r="FC88" s="6" t="s">
        <v>178</v>
      </c>
      <c r="FD88" s="6" t="s">
        <v>178</v>
      </c>
      <c r="FE88" s="6" t="s">
        <v>178</v>
      </c>
      <c r="FF88" s="6" t="s">
        <v>178</v>
      </c>
      <c r="FG88" s="6" t="s">
        <v>178</v>
      </c>
      <c r="FH88" s="6" t="s">
        <v>178</v>
      </c>
      <c r="FI88" s="6" t="s">
        <v>178</v>
      </c>
      <c r="FJ88" s="6" t="s">
        <v>178</v>
      </c>
      <c r="FK88" s="6" t="s">
        <v>178</v>
      </c>
      <c r="FL88" s="6" t="s">
        <v>178</v>
      </c>
      <c r="FM88" s="6" t="s">
        <v>178</v>
      </c>
      <c r="FN88" s="6" t="s">
        <v>178</v>
      </c>
      <c r="FO88" s="6" t="s">
        <v>178</v>
      </c>
      <c r="FP88" s="6" t="s">
        <v>178</v>
      </c>
      <c r="FQ88" s="6" t="s">
        <v>178</v>
      </c>
      <c r="FR88" s="6" t="s">
        <v>178</v>
      </c>
      <c r="FS88" s="6" t="s">
        <v>178</v>
      </c>
      <c r="FT88" s="6" t="s">
        <v>178</v>
      </c>
      <c r="FU88" s="6" t="s">
        <v>178</v>
      </c>
      <c r="FV88" s="6" t="s">
        <v>178</v>
      </c>
      <c r="FW88" s="6" t="s">
        <v>178</v>
      </c>
      <c r="FX88" s="6" t="s">
        <v>178</v>
      </c>
      <c r="FY88" s="6" t="s">
        <v>178</v>
      </c>
      <c r="FZ88" s="6" t="s">
        <v>178</v>
      </c>
      <c r="GA88" s="6" t="s">
        <v>178</v>
      </c>
      <c r="GB88" s="6" t="s">
        <v>178</v>
      </c>
      <c r="GC88" s="6" t="s">
        <v>178</v>
      </c>
      <c r="GD88" s="6" t="s">
        <v>178</v>
      </c>
      <c r="GE88" s="6" t="s">
        <v>178</v>
      </c>
      <c r="GF88" s="6" t="s">
        <v>178</v>
      </c>
      <c r="GG88" s="6" t="s">
        <v>178</v>
      </c>
      <c r="GH88" s="6" t="s">
        <v>178</v>
      </c>
      <c r="GI88" s="6" t="s">
        <v>178</v>
      </c>
      <c r="GJ88" s="6" t="s">
        <v>178</v>
      </c>
      <c r="GK88" s="6" t="s">
        <v>178</v>
      </c>
      <c r="GL88" s="6" t="s">
        <v>178</v>
      </c>
      <c r="GM88" s="6" t="s">
        <v>178</v>
      </c>
      <c r="GN88" s="6" t="s">
        <v>178</v>
      </c>
      <c r="GO88" s="6" t="s">
        <v>178</v>
      </c>
      <c r="GP88" s="6" t="s">
        <v>178</v>
      </c>
      <c r="GQ88" s="6" t="s">
        <v>178</v>
      </c>
      <c r="GR88" s="6" t="s">
        <v>178</v>
      </c>
      <c r="GS88" s="6" t="s">
        <v>178</v>
      </c>
      <c r="GT88" s="6" t="s">
        <v>178</v>
      </c>
      <c r="GU88" s="6" t="s">
        <v>178</v>
      </c>
      <c r="GV88" s="6" t="s">
        <v>178</v>
      </c>
      <c r="GW88" s="6" t="s">
        <v>178</v>
      </c>
      <c r="GX88" s="6" t="s">
        <v>178</v>
      </c>
      <c r="GY88" s="6" t="s">
        <v>178</v>
      </c>
      <c r="GZ88" s="6" t="s">
        <v>178</v>
      </c>
      <c r="HA88" s="6" t="s">
        <v>178</v>
      </c>
      <c r="HB88" s="6" t="s">
        <v>178</v>
      </c>
      <c r="HC88" s="6" t="s">
        <v>178</v>
      </c>
      <c r="HD88" s="6" t="s">
        <v>178</v>
      </c>
      <c r="HE88" s="6" t="s">
        <v>178</v>
      </c>
      <c r="HF88" s="6" t="s">
        <v>178</v>
      </c>
      <c r="HG88" s="6" t="s">
        <v>178</v>
      </c>
      <c r="HH88" s="6" t="s">
        <v>178</v>
      </c>
      <c r="HI88" s="6" t="s">
        <v>178</v>
      </c>
      <c r="HJ88" s="6" t="s">
        <v>178</v>
      </c>
      <c r="HK88" s="6" t="s">
        <v>178</v>
      </c>
      <c r="HL88" s="6" t="s">
        <v>178</v>
      </c>
      <c r="HM88" s="6" t="s">
        <v>178</v>
      </c>
      <c r="HN88" s="6" t="s">
        <v>178</v>
      </c>
      <c r="HO88" s="6" t="s">
        <v>178</v>
      </c>
      <c r="HP88" s="6" t="s">
        <v>178</v>
      </c>
      <c r="HQ88" s="6" t="s">
        <v>178</v>
      </c>
      <c r="HR88" s="6" t="s">
        <v>178</v>
      </c>
      <c r="HS88" s="5" t="s">
        <v>178</v>
      </c>
      <c r="HT88" s="5" t="s">
        <v>178</v>
      </c>
      <c r="HU88" s="5" t="s">
        <v>178</v>
      </c>
      <c r="HV88" s="5" t="s">
        <v>178</v>
      </c>
      <c r="HW88" s="5" t="s">
        <v>178</v>
      </c>
      <c r="HX88" s="5" t="s">
        <v>178</v>
      </c>
      <c r="HY88" s="5" t="s">
        <v>178</v>
      </c>
      <c r="HZ88" s="5" t="s">
        <v>178</v>
      </c>
      <c r="IA88" s="5" t="s">
        <v>178</v>
      </c>
      <c r="IB88" s="5" t="s">
        <v>178</v>
      </c>
      <c r="IC88" s="5" t="s">
        <v>178</v>
      </c>
      <c r="ID88" s="5" t="s">
        <v>178</v>
      </c>
      <c r="IE88" s="5" t="s">
        <v>178</v>
      </c>
      <c r="IF88" s="5" t="s">
        <v>178</v>
      </c>
      <c r="IG88" s="5" t="s">
        <v>178</v>
      </c>
      <c r="IH88" s="5" t="s">
        <v>178</v>
      </c>
      <c r="II88" s="5" t="s">
        <v>178</v>
      </c>
      <c r="IJ88" s="5" t="s">
        <v>178</v>
      </c>
      <c r="IK88" s="5" t="s">
        <v>178</v>
      </c>
      <c r="IL88" s="5" t="s">
        <v>178</v>
      </c>
      <c r="IM88" s="5" t="s">
        <v>178</v>
      </c>
      <c r="IN88" s="5" t="s">
        <v>178</v>
      </c>
      <c r="IO88" s="5" t="s">
        <v>178</v>
      </c>
      <c r="IP88" s="5" t="s">
        <v>178</v>
      </c>
      <c r="IQ88" s="5" t="s">
        <v>178</v>
      </c>
      <c r="IR88" s="5" t="s">
        <v>178</v>
      </c>
      <c r="IS88" s="5" t="s">
        <v>178</v>
      </c>
      <c r="IT88" s="5" t="s">
        <v>178</v>
      </c>
      <c r="IU88" s="5" t="s">
        <v>178</v>
      </c>
      <c r="IV88" s="5" t="s">
        <v>178</v>
      </c>
      <c r="IW88" s="5" t="s">
        <v>178</v>
      </c>
      <c r="IX88" s="5" t="s">
        <v>178</v>
      </c>
      <c r="IY88" s="5" t="s">
        <v>178</v>
      </c>
      <c r="IZ88" s="5" t="s">
        <v>178</v>
      </c>
      <c r="JA88" s="5" t="s">
        <v>178</v>
      </c>
      <c r="JB88" s="5" t="s">
        <v>178</v>
      </c>
      <c r="JC88" s="5" t="s">
        <v>178</v>
      </c>
      <c r="JD88" s="5" t="s">
        <v>178</v>
      </c>
      <c r="JE88" s="5" t="s">
        <v>178</v>
      </c>
      <c r="JF88" s="5" t="s">
        <v>178</v>
      </c>
      <c r="JG88" s="5" t="s">
        <v>178</v>
      </c>
      <c r="JH88" s="5" t="s">
        <v>178</v>
      </c>
      <c r="JI88" s="5" t="s">
        <v>178</v>
      </c>
      <c r="JJ88" s="5" t="s">
        <v>178</v>
      </c>
      <c r="JK88" s="5" t="s">
        <v>178</v>
      </c>
      <c r="JL88" s="5" t="s">
        <v>178</v>
      </c>
      <c r="JM88" s="5" t="s">
        <v>178</v>
      </c>
      <c r="JN88" s="5" t="s">
        <v>178</v>
      </c>
      <c r="JO88" s="5" t="s">
        <v>178</v>
      </c>
      <c r="JP88" s="5" t="s">
        <v>178</v>
      </c>
      <c r="JQ88" s="5" t="s">
        <v>178</v>
      </c>
      <c r="JR88" s="5" t="s">
        <v>178</v>
      </c>
      <c r="JS88" s="5" t="s">
        <v>178</v>
      </c>
      <c r="JT88" s="5" t="s">
        <v>178</v>
      </c>
      <c r="JU88" s="5" t="s">
        <v>178</v>
      </c>
      <c r="JV88" s="5" t="s">
        <v>178</v>
      </c>
      <c r="JW88" s="5" t="s">
        <v>178</v>
      </c>
      <c r="JX88" s="5" t="s">
        <v>178</v>
      </c>
      <c r="JY88" s="5" t="s">
        <v>178</v>
      </c>
      <c r="JZ88" s="5" t="s">
        <v>178</v>
      </c>
      <c r="KA88" s="5" t="s">
        <v>178</v>
      </c>
      <c r="KB88" s="5" t="s">
        <v>178</v>
      </c>
      <c r="KC88" s="5" t="s">
        <v>178</v>
      </c>
      <c r="KD88" s="5" t="s">
        <v>178</v>
      </c>
    </row>
    <row r="89" spans="1:290" x14ac:dyDescent="0.3">
      <c r="A89" s="1" t="s">
        <v>83</v>
      </c>
      <c r="B89" s="2">
        <v>4057014</v>
      </c>
      <c r="C89" s="5">
        <v>9632256</v>
      </c>
      <c r="D89" s="5">
        <v>9952519</v>
      </c>
      <c r="E89" s="5">
        <v>9134204</v>
      </c>
      <c r="F89" s="5">
        <v>9291884</v>
      </c>
      <c r="G89" s="5">
        <v>9157873</v>
      </c>
      <c r="H89" s="5">
        <v>8914956</v>
      </c>
      <c r="I89" s="5">
        <v>9012097</v>
      </c>
      <c r="J89" s="5">
        <v>9036230</v>
      </c>
      <c r="K89" s="5">
        <v>9367008</v>
      </c>
      <c r="L89" s="5">
        <v>9542752</v>
      </c>
      <c r="M89" s="5">
        <v>9360205</v>
      </c>
      <c r="N89" s="5">
        <v>9636989</v>
      </c>
      <c r="O89" s="5">
        <v>10139717</v>
      </c>
      <c r="P89" s="5">
        <v>10247534</v>
      </c>
      <c r="Q89" s="5">
        <v>10749791</v>
      </c>
      <c r="R89" s="5">
        <v>10168684</v>
      </c>
      <c r="S89" s="5">
        <v>10232341</v>
      </c>
      <c r="T89" s="5">
        <v>10119984</v>
      </c>
      <c r="U89" s="5">
        <v>9833764</v>
      </c>
      <c r="V89" s="5">
        <v>9838852</v>
      </c>
      <c r="W89" s="5">
        <v>10193922</v>
      </c>
      <c r="X89" s="5">
        <v>9642240</v>
      </c>
      <c r="Y89" s="5">
        <v>9905201</v>
      </c>
      <c r="Z89" s="5">
        <v>10108160</v>
      </c>
      <c r="AA89" s="5">
        <v>10054631</v>
      </c>
      <c r="AB89" s="5">
        <v>10316346</v>
      </c>
      <c r="AC89" s="5">
        <v>10379248</v>
      </c>
      <c r="AD89" s="5">
        <v>10298064</v>
      </c>
      <c r="AE89" s="5">
        <v>10223292</v>
      </c>
      <c r="AF89" s="5">
        <v>10214403</v>
      </c>
      <c r="AG89" s="5">
        <v>9730506</v>
      </c>
      <c r="AH89" s="5">
        <v>10011291</v>
      </c>
      <c r="AI89" s="5">
        <v>14118253</v>
      </c>
      <c r="AJ89" s="5">
        <v>14267670</v>
      </c>
      <c r="AK89" s="5">
        <v>13184751</v>
      </c>
      <c r="AL89" s="5">
        <v>13313940</v>
      </c>
      <c r="AM89" s="5">
        <v>13036719</v>
      </c>
      <c r="AN89" s="5">
        <v>13152596</v>
      </c>
      <c r="AO89" s="5">
        <v>15843564</v>
      </c>
      <c r="AP89" s="5">
        <v>17568240</v>
      </c>
      <c r="AQ89" s="5">
        <v>18042486</v>
      </c>
      <c r="AR89" s="5">
        <v>18822435</v>
      </c>
      <c r="AS89" s="5">
        <v>18298135</v>
      </c>
      <c r="AT89" s="5">
        <v>19730054</v>
      </c>
      <c r="AU89" s="5">
        <v>20985815</v>
      </c>
      <c r="AV89" s="5">
        <v>21574934</v>
      </c>
      <c r="AW89" s="5">
        <v>23440144</v>
      </c>
      <c r="AX89" s="5">
        <v>24801331</v>
      </c>
      <c r="AY89" s="5">
        <v>26332532</v>
      </c>
      <c r="AZ89" s="5">
        <v>28395569</v>
      </c>
      <c r="BA89" s="5">
        <v>29955211</v>
      </c>
      <c r="BB89" s="5">
        <v>30277229</v>
      </c>
      <c r="BC89" s="5">
        <v>33756106</v>
      </c>
      <c r="BD89" s="5">
        <v>32855103</v>
      </c>
      <c r="BE89" s="5">
        <v>33390041</v>
      </c>
      <c r="BF89" s="5">
        <v>33392390</v>
      </c>
      <c r="BG89" s="5">
        <v>33009615</v>
      </c>
      <c r="BH89" s="5">
        <v>33782360</v>
      </c>
      <c r="BI89" s="5">
        <v>33522847</v>
      </c>
      <c r="BJ89" s="5">
        <v>33351333</v>
      </c>
      <c r="BK89" s="5">
        <v>33352294</v>
      </c>
      <c r="BL89" s="5">
        <v>33791997</v>
      </c>
      <c r="BM89" s="5">
        <v>33428270</v>
      </c>
      <c r="BN89" s="5">
        <v>33039572</v>
      </c>
      <c r="BO89" s="5">
        <v>14124078</v>
      </c>
      <c r="BP89" s="5">
        <v>14273885</v>
      </c>
      <c r="BQ89" s="5">
        <v>13190657</v>
      </c>
      <c r="BR89" s="5">
        <v>13600814</v>
      </c>
      <c r="BS89" s="5">
        <v>13464032</v>
      </c>
      <c r="BT89" s="5">
        <v>13620478</v>
      </c>
      <c r="BU89" s="5">
        <v>16348792</v>
      </c>
      <c r="BV89" s="5">
        <v>18093874</v>
      </c>
      <c r="BW89" s="5">
        <v>18571937</v>
      </c>
      <c r="BX89" s="5">
        <v>19325524</v>
      </c>
      <c r="BY89" s="5">
        <v>18805916</v>
      </c>
      <c r="BZ89" s="5">
        <v>20223218</v>
      </c>
      <c r="CA89" s="5">
        <v>21453389</v>
      </c>
      <c r="CB89" s="5">
        <v>22139244</v>
      </c>
      <c r="CC89" s="5">
        <v>24239316</v>
      </c>
      <c r="CD89" s="5">
        <v>27877105</v>
      </c>
      <c r="CE89" s="5">
        <v>30445659</v>
      </c>
      <c r="CF89" s="5">
        <v>32693349</v>
      </c>
      <c r="CG89" s="5">
        <v>36023658</v>
      </c>
      <c r="CH89" s="5">
        <v>32294199</v>
      </c>
      <c r="CI89" s="5">
        <v>35422255</v>
      </c>
      <c r="CJ89" s="5">
        <v>36431532</v>
      </c>
      <c r="CK89" s="5">
        <v>37135808</v>
      </c>
      <c r="CL89" s="5">
        <v>38823668</v>
      </c>
      <c r="CM89" s="5">
        <v>37314986</v>
      </c>
      <c r="CN89" s="5">
        <v>41223871</v>
      </c>
      <c r="CO89" s="5">
        <v>37341244</v>
      </c>
      <c r="CP89" s="5">
        <v>36203743</v>
      </c>
      <c r="CQ89" s="5">
        <v>36318008</v>
      </c>
      <c r="CR89" s="5">
        <v>35071322</v>
      </c>
      <c r="CS89" s="5">
        <v>34481351</v>
      </c>
      <c r="CT89" s="5">
        <v>34763369</v>
      </c>
      <c r="CU89" s="6">
        <v>12.542835240259389</v>
      </c>
      <c r="CV89" s="6">
        <v>12.591435394396131</v>
      </c>
      <c r="CW89" s="6">
        <v>12.606767638781911</v>
      </c>
      <c r="CX89" s="6">
        <v>12.075032361574889</v>
      </c>
      <c r="CY89" s="6">
        <v>13.30753331040952</v>
      </c>
      <c r="CZ89" s="6">
        <v>15.848715349800941</v>
      </c>
      <c r="DA89" s="6">
        <v>14.182392843752121</v>
      </c>
      <c r="DB89" s="6">
        <v>12.90664358919593</v>
      </c>
      <c r="DC89" s="6">
        <v>15.159198174266111</v>
      </c>
      <c r="DD89" s="6">
        <v>15.56669396836468</v>
      </c>
      <c r="DE89" s="6">
        <v>14.94964463931443</v>
      </c>
      <c r="DF89" s="6">
        <v>15.4523472009774</v>
      </c>
      <c r="DG89" s="6">
        <v>15.556025873305931</v>
      </c>
      <c r="DH89" s="6">
        <v>14.97784735332422</v>
      </c>
      <c r="DI89" s="6">
        <v>12.735632466190969</v>
      </c>
      <c r="DJ89" s="6">
        <v>12.82640774102059</v>
      </c>
      <c r="DK89" s="6">
        <v>12.2594135594191</v>
      </c>
      <c r="DL89" s="6">
        <v>12.393300226561619</v>
      </c>
      <c r="DM89" s="6">
        <v>12.31652498473626</v>
      </c>
      <c r="DN89" s="6">
        <v>12.06416155055488</v>
      </c>
      <c r="DO89" s="6" t="s">
        <v>178</v>
      </c>
      <c r="DP89" s="6" t="s">
        <v>178</v>
      </c>
      <c r="DQ89" s="6" t="s">
        <v>178</v>
      </c>
      <c r="DR89" s="6" t="s">
        <v>178</v>
      </c>
      <c r="DS89" s="6" t="s">
        <v>178</v>
      </c>
      <c r="DT89" s="6" t="s">
        <v>178</v>
      </c>
      <c r="DU89" s="6" t="s">
        <v>178</v>
      </c>
      <c r="DV89" s="6" t="s">
        <v>178</v>
      </c>
      <c r="DW89" s="6" t="s">
        <v>178</v>
      </c>
      <c r="DX89" s="6" t="s">
        <v>178</v>
      </c>
      <c r="DY89" s="6" t="s">
        <v>178</v>
      </c>
      <c r="DZ89" s="6" t="s">
        <v>178</v>
      </c>
      <c r="EA89" s="6">
        <v>11.068812833995819</v>
      </c>
      <c r="EB89" s="6">
        <v>11.57615330158632</v>
      </c>
      <c r="EC89" s="6">
        <v>11.449628438185901</v>
      </c>
      <c r="ED89" s="6">
        <v>11.00943439655315</v>
      </c>
      <c r="EE89" s="6">
        <v>12.25885654290906</v>
      </c>
      <c r="EF89" s="6">
        <v>14.67495846447347</v>
      </c>
      <c r="EG89" s="6">
        <v>13.167950763817309</v>
      </c>
      <c r="EH89" s="6">
        <v>12.130923100363489</v>
      </c>
      <c r="EI89" s="6">
        <v>14.68911444790419</v>
      </c>
      <c r="EJ89" s="6">
        <v>15.021419813451541</v>
      </c>
      <c r="EK89" s="6">
        <v>14.349214335315089</v>
      </c>
      <c r="EL89" s="6">
        <v>16.27814208777939</v>
      </c>
      <c r="EM89" s="6">
        <v>15.65521009636865</v>
      </c>
      <c r="EN89" s="6">
        <v>15.10153891490399</v>
      </c>
      <c r="EO89" s="6">
        <v>13.335019533771691</v>
      </c>
      <c r="EP89" s="6">
        <v>12.6750830549851</v>
      </c>
      <c r="EQ89" s="6">
        <v>12.31298820964599</v>
      </c>
      <c r="ER89" s="6">
        <v>9.5699394192487404</v>
      </c>
      <c r="ES89" s="6">
        <v>9.4076619924326295</v>
      </c>
      <c r="ET89" s="6">
        <v>9.1716946752293609</v>
      </c>
      <c r="EU89" s="6" t="s">
        <v>178</v>
      </c>
      <c r="EV89" s="6" t="s">
        <v>178</v>
      </c>
      <c r="EW89" s="6" t="s">
        <v>178</v>
      </c>
      <c r="EX89" s="6" t="s">
        <v>178</v>
      </c>
      <c r="EY89" s="6" t="s">
        <v>178</v>
      </c>
      <c r="EZ89" s="6" t="s">
        <v>178</v>
      </c>
      <c r="FA89" s="6" t="s">
        <v>178</v>
      </c>
      <c r="FB89" s="6" t="s">
        <v>178</v>
      </c>
      <c r="FC89" s="6" t="s">
        <v>178</v>
      </c>
      <c r="FD89" s="6" t="s">
        <v>178</v>
      </c>
      <c r="FE89" s="6" t="s">
        <v>178</v>
      </c>
      <c r="FF89" s="6" t="s">
        <v>178</v>
      </c>
      <c r="FG89" s="6" t="s">
        <v>178</v>
      </c>
      <c r="FH89" s="6">
        <v>11.640682307852861</v>
      </c>
      <c r="FI89" s="6">
        <v>11.658657329899023</v>
      </c>
      <c r="FJ89" s="6">
        <v>11.134239190450941</v>
      </c>
      <c r="FK89" s="6">
        <v>11.974307478798909</v>
      </c>
      <c r="FL89" s="6">
        <v>13.716977012730268</v>
      </c>
      <c r="FM89" s="6">
        <v>12.645441273660163</v>
      </c>
      <c r="FN89" s="6">
        <v>11.742521169876916</v>
      </c>
      <c r="FO89" s="6">
        <v>13.948163115526366</v>
      </c>
      <c r="FP89" s="6">
        <v>14.400973781529785</v>
      </c>
      <c r="FQ89" s="6">
        <v>13.962644741453184</v>
      </c>
      <c r="FR89" s="6">
        <v>14.559434581250452</v>
      </c>
      <c r="FS89" s="6">
        <v>14.582591645754265</v>
      </c>
      <c r="FT89" s="6">
        <v>14.302251503123866</v>
      </c>
      <c r="FU89" s="6">
        <v>12.031168352663979</v>
      </c>
      <c r="FV89" s="6">
        <v>12.337833136922908</v>
      </c>
      <c r="FW89" s="6">
        <v>11.798023201898756</v>
      </c>
      <c r="FX89" s="6">
        <v>12.103379120395388</v>
      </c>
      <c r="FY89" s="6">
        <v>12.024529743024431</v>
      </c>
      <c r="FZ89" s="6">
        <v>11.85932312954281</v>
      </c>
      <c r="GA89" s="6" t="s">
        <v>178</v>
      </c>
      <c r="GB89" s="6" t="s">
        <v>178</v>
      </c>
      <c r="GC89" s="6" t="s">
        <v>178</v>
      </c>
      <c r="GD89" s="6" t="s">
        <v>178</v>
      </c>
      <c r="GE89" s="6" t="s">
        <v>178</v>
      </c>
      <c r="GF89" s="6" t="s">
        <v>178</v>
      </c>
      <c r="GG89" s="6" t="s">
        <v>178</v>
      </c>
      <c r="GH89" s="6" t="s">
        <v>178</v>
      </c>
      <c r="GI89" s="6" t="s">
        <v>178</v>
      </c>
      <c r="GJ89" s="6" t="s">
        <v>178</v>
      </c>
      <c r="GK89" s="6" t="s">
        <v>178</v>
      </c>
      <c r="GL89" s="6" t="s">
        <v>178</v>
      </c>
      <c r="GM89" s="6">
        <v>11.068812833995821</v>
      </c>
      <c r="GN89" s="6">
        <v>6.351672723545053</v>
      </c>
      <c r="GO89" s="6">
        <v>6.3926665439331858</v>
      </c>
      <c r="GP89" s="6">
        <v>6.2034078799388332</v>
      </c>
      <c r="GQ89" s="6">
        <v>6.557927550814469</v>
      </c>
      <c r="GR89" s="6">
        <v>7.5096067331702194</v>
      </c>
      <c r="GS89" s="6">
        <v>7.3370084890525424</v>
      </c>
      <c r="GT89" s="6">
        <v>8.0283468201718531</v>
      </c>
      <c r="GU89" s="6">
        <v>10.085397439415335</v>
      </c>
      <c r="GV89" s="6">
        <v>10.500395107082795</v>
      </c>
      <c r="GW89" s="6">
        <v>9.7889409069233775</v>
      </c>
      <c r="GX89" s="6">
        <v>10.571428463600403</v>
      </c>
      <c r="GY89" s="6">
        <v>10.694633478789727</v>
      </c>
      <c r="GZ89" s="6">
        <v>10.560150295139783</v>
      </c>
      <c r="HA89" s="6">
        <v>8.363982481827124</v>
      </c>
      <c r="HB89" s="6">
        <v>8.4866051699572367</v>
      </c>
      <c r="HC89" s="6">
        <v>8.5168449143034568</v>
      </c>
      <c r="HD89" s="6">
        <v>8.7556047172280458</v>
      </c>
      <c r="HE89" s="6">
        <v>8.9752404442408107</v>
      </c>
      <c r="HF89" s="6">
        <v>8.6230139499491223</v>
      </c>
      <c r="HG89" s="6" t="s">
        <v>178</v>
      </c>
      <c r="HH89" s="6" t="s">
        <v>178</v>
      </c>
      <c r="HI89" s="6" t="s">
        <v>178</v>
      </c>
      <c r="HJ89" s="6" t="s">
        <v>178</v>
      </c>
      <c r="HK89" s="6" t="s">
        <v>178</v>
      </c>
      <c r="HL89" s="6" t="s">
        <v>178</v>
      </c>
      <c r="HM89" s="6" t="s">
        <v>178</v>
      </c>
      <c r="HN89" s="6" t="s">
        <v>178</v>
      </c>
      <c r="HO89" s="6" t="s">
        <v>178</v>
      </c>
      <c r="HP89" s="6" t="s">
        <v>178</v>
      </c>
      <c r="HQ89" s="6" t="s">
        <v>178</v>
      </c>
      <c r="HR89" s="6" t="s">
        <v>178</v>
      </c>
      <c r="HS89" s="5">
        <v>1285489</v>
      </c>
      <c r="HT89" s="5">
        <v>1269781</v>
      </c>
      <c r="HU89" s="5">
        <v>1243100</v>
      </c>
      <c r="HV89" s="5">
        <v>1220352</v>
      </c>
      <c r="HW89" s="5">
        <v>1190556</v>
      </c>
      <c r="HX89" s="5">
        <v>1164691</v>
      </c>
      <c r="HY89" s="5">
        <v>1165012</v>
      </c>
      <c r="HZ89" s="5">
        <v>1173310</v>
      </c>
      <c r="IA89" s="5">
        <v>1199359</v>
      </c>
      <c r="IB89" s="5">
        <v>1224605</v>
      </c>
      <c r="IC89" s="5">
        <v>1245334</v>
      </c>
      <c r="ID89" s="5">
        <v>1273848</v>
      </c>
      <c r="IE89" s="5">
        <v>1311422</v>
      </c>
      <c r="IF89" s="5">
        <v>1346555</v>
      </c>
      <c r="IG89" s="5">
        <v>1352751</v>
      </c>
      <c r="IH89" s="5">
        <v>1350849</v>
      </c>
      <c r="II89" s="5">
        <v>1357582</v>
      </c>
      <c r="IJ89" s="5">
        <v>1369959</v>
      </c>
      <c r="IK89" s="5">
        <v>1382740</v>
      </c>
      <c r="IL89" s="5">
        <v>1391591</v>
      </c>
      <c r="IM89" s="5">
        <v>1425094</v>
      </c>
      <c r="IN89" s="5">
        <v>1401180</v>
      </c>
      <c r="IO89" s="5">
        <v>1404344</v>
      </c>
      <c r="IP89" s="5">
        <v>1405083</v>
      </c>
      <c r="IQ89" s="5">
        <v>1399975</v>
      </c>
      <c r="IR89" s="5">
        <v>1393268</v>
      </c>
      <c r="IS89" s="5">
        <v>1386860</v>
      </c>
      <c r="IT89" s="5">
        <v>1378467</v>
      </c>
      <c r="IU89" s="5">
        <v>1364946</v>
      </c>
      <c r="IV89" s="5">
        <v>1350482</v>
      </c>
      <c r="IW89" s="5">
        <v>1333775</v>
      </c>
      <c r="IX89" s="5">
        <v>1313354</v>
      </c>
      <c r="IY89" s="5">
        <v>1396454</v>
      </c>
      <c r="IZ89" s="5">
        <v>1377970</v>
      </c>
      <c r="JA89" s="5">
        <v>1348698</v>
      </c>
      <c r="JB89" s="5">
        <v>1323415</v>
      </c>
      <c r="JC89" s="5">
        <v>1290115</v>
      </c>
      <c r="JD89" s="5">
        <v>1262994</v>
      </c>
      <c r="JE89" s="5">
        <v>1260076</v>
      </c>
      <c r="JF89" s="5">
        <v>1269280</v>
      </c>
      <c r="JG89" s="5">
        <v>1297616</v>
      </c>
      <c r="JH89" s="5">
        <v>1326962</v>
      </c>
      <c r="JI89" s="5">
        <v>1350262</v>
      </c>
      <c r="JJ89" s="5">
        <v>1387748</v>
      </c>
      <c r="JK89" s="5">
        <v>1434258</v>
      </c>
      <c r="JL89" s="5">
        <v>1475451</v>
      </c>
      <c r="JM89" s="5">
        <v>1483040</v>
      </c>
      <c r="JN89" s="5">
        <v>1493941</v>
      </c>
      <c r="JO89" s="5">
        <v>1505096</v>
      </c>
      <c r="JP89" s="5">
        <v>1522893</v>
      </c>
      <c r="JQ89" s="5">
        <v>1532189</v>
      </c>
      <c r="JR89" s="5">
        <v>1540222</v>
      </c>
      <c r="JS89" s="5">
        <v>1579090</v>
      </c>
      <c r="JT89" s="5">
        <v>1550586</v>
      </c>
      <c r="JU89" s="5">
        <v>1553776</v>
      </c>
      <c r="JV89" s="5">
        <v>1553511</v>
      </c>
      <c r="JW89" s="5">
        <v>1548239</v>
      </c>
      <c r="JX89" s="5">
        <v>1540593</v>
      </c>
      <c r="JY89" s="5">
        <v>1534159</v>
      </c>
      <c r="JZ89" s="5">
        <v>1525625</v>
      </c>
      <c r="KA89" s="5">
        <v>1514743</v>
      </c>
      <c r="KB89" s="5">
        <v>1499900</v>
      </c>
      <c r="KC89" s="5">
        <v>1481280</v>
      </c>
      <c r="KD89" s="5">
        <v>1458149</v>
      </c>
    </row>
    <row r="90" spans="1:290" x14ac:dyDescent="0.3">
      <c r="A90" s="1" t="s">
        <v>84</v>
      </c>
      <c r="B90" s="2">
        <v>4061866</v>
      </c>
      <c r="C90" s="5">
        <v>24741</v>
      </c>
      <c r="D90" s="5">
        <v>24984</v>
      </c>
      <c r="E90" s="5">
        <v>23084</v>
      </c>
      <c r="F90" s="5">
        <v>22793</v>
      </c>
      <c r="G90" s="5">
        <v>22786</v>
      </c>
      <c r="H90" s="5">
        <v>24178</v>
      </c>
      <c r="I90" s="5">
        <v>23138</v>
      </c>
      <c r="J90" s="5">
        <v>22346</v>
      </c>
      <c r="K90" s="5">
        <v>22716</v>
      </c>
      <c r="L90" s="5">
        <v>22507</v>
      </c>
      <c r="M90" s="5">
        <v>22419</v>
      </c>
      <c r="N90" s="5">
        <v>22118</v>
      </c>
      <c r="O90" s="5">
        <v>21992</v>
      </c>
      <c r="P90" s="5">
        <v>22113</v>
      </c>
      <c r="Q90" s="5" t="s">
        <v>178</v>
      </c>
      <c r="R90" s="5" t="s">
        <v>178</v>
      </c>
      <c r="S90" s="5" t="s">
        <v>178</v>
      </c>
      <c r="T90" s="5" t="s">
        <v>178</v>
      </c>
      <c r="U90" s="5" t="s">
        <v>178</v>
      </c>
      <c r="V90" s="5" t="s">
        <v>178</v>
      </c>
      <c r="W90" s="5" t="s">
        <v>178</v>
      </c>
      <c r="X90" s="5" t="s">
        <v>178</v>
      </c>
      <c r="Y90" s="5" t="s">
        <v>178</v>
      </c>
      <c r="Z90" s="5" t="s">
        <v>178</v>
      </c>
      <c r="AA90" s="5" t="s">
        <v>178</v>
      </c>
      <c r="AB90" s="5" t="s">
        <v>178</v>
      </c>
      <c r="AC90" s="5" t="s">
        <v>178</v>
      </c>
      <c r="AD90" s="5" t="s">
        <v>178</v>
      </c>
      <c r="AE90" s="5" t="s">
        <v>178</v>
      </c>
      <c r="AF90" s="5" t="s">
        <v>178</v>
      </c>
      <c r="AG90" s="5" t="s">
        <v>178</v>
      </c>
      <c r="AH90" s="5" t="s">
        <v>178</v>
      </c>
      <c r="AI90" s="5">
        <v>34858</v>
      </c>
      <c r="AJ90" s="5">
        <v>35245</v>
      </c>
      <c r="AK90" s="5">
        <v>33700</v>
      </c>
      <c r="AL90" s="5">
        <v>33738</v>
      </c>
      <c r="AM90" s="5">
        <v>33499</v>
      </c>
      <c r="AN90" s="5">
        <v>34903</v>
      </c>
      <c r="AO90" s="5">
        <v>33127</v>
      </c>
      <c r="AP90" s="5">
        <v>32218</v>
      </c>
      <c r="AQ90" s="5">
        <v>32676</v>
      </c>
      <c r="AR90" s="5">
        <v>32309</v>
      </c>
      <c r="AS90" s="5">
        <v>32076</v>
      </c>
      <c r="AT90" s="5">
        <v>31167</v>
      </c>
      <c r="AU90" s="5">
        <v>30924</v>
      </c>
      <c r="AV90" s="5">
        <v>30987</v>
      </c>
      <c r="AW90" s="5" t="s">
        <v>178</v>
      </c>
      <c r="AX90" s="5" t="s">
        <v>178</v>
      </c>
      <c r="AY90" s="5" t="s">
        <v>178</v>
      </c>
      <c r="AZ90" s="5" t="s">
        <v>178</v>
      </c>
      <c r="BA90" s="5" t="s">
        <v>178</v>
      </c>
      <c r="BB90" s="5" t="s">
        <v>178</v>
      </c>
      <c r="BC90" s="5" t="s">
        <v>178</v>
      </c>
      <c r="BD90" s="5" t="s">
        <v>178</v>
      </c>
      <c r="BE90" s="5" t="s">
        <v>178</v>
      </c>
      <c r="BF90" s="5" t="s">
        <v>178</v>
      </c>
      <c r="BG90" s="5" t="s">
        <v>178</v>
      </c>
      <c r="BH90" s="5" t="s">
        <v>178</v>
      </c>
      <c r="BI90" s="5" t="s">
        <v>178</v>
      </c>
      <c r="BJ90" s="5" t="s">
        <v>178</v>
      </c>
      <c r="BK90" s="5" t="s">
        <v>178</v>
      </c>
      <c r="BL90" s="5" t="s">
        <v>178</v>
      </c>
      <c r="BM90" s="5" t="s">
        <v>178</v>
      </c>
      <c r="BN90" s="5" t="s">
        <v>178</v>
      </c>
      <c r="BO90" s="5">
        <v>34858</v>
      </c>
      <c r="BP90" s="5">
        <v>35245</v>
      </c>
      <c r="BQ90" s="5">
        <v>33700</v>
      </c>
      <c r="BR90" s="5">
        <v>33738</v>
      </c>
      <c r="BS90" s="5">
        <v>33499</v>
      </c>
      <c r="BT90" s="5">
        <v>34903</v>
      </c>
      <c r="BU90" s="5">
        <v>33127</v>
      </c>
      <c r="BV90" s="5">
        <v>32218</v>
      </c>
      <c r="BW90" s="5">
        <v>32676</v>
      </c>
      <c r="BX90" s="5">
        <v>32309</v>
      </c>
      <c r="BY90" s="5">
        <v>32076</v>
      </c>
      <c r="BZ90" s="5">
        <v>31167</v>
      </c>
      <c r="CA90" s="5">
        <v>30924</v>
      </c>
      <c r="CB90" s="5">
        <v>30987</v>
      </c>
      <c r="CC90" s="5" t="s">
        <v>178</v>
      </c>
      <c r="CD90" s="5" t="s">
        <v>178</v>
      </c>
      <c r="CE90" s="5" t="s">
        <v>178</v>
      </c>
      <c r="CF90" s="5" t="s">
        <v>178</v>
      </c>
      <c r="CG90" s="5" t="s">
        <v>178</v>
      </c>
      <c r="CH90" s="5" t="s">
        <v>178</v>
      </c>
      <c r="CI90" s="5" t="s">
        <v>178</v>
      </c>
      <c r="CJ90" s="5" t="s">
        <v>178</v>
      </c>
      <c r="CK90" s="5" t="s">
        <v>178</v>
      </c>
      <c r="CL90" s="5" t="s">
        <v>178</v>
      </c>
      <c r="CM90" s="5" t="s">
        <v>178</v>
      </c>
      <c r="CN90" s="5" t="s">
        <v>178</v>
      </c>
      <c r="CO90" s="5" t="s">
        <v>178</v>
      </c>
      <c r="CP90" s="5" t="s">
        <v>178</v>
      </c>
      <c r="CQ90" s="5" t="s">
        <v>178</v>
      </c>
      <c r="CR90" s="5" t="s">
        <v>178</v>
      </c>
      <c r="CS90" s="5" t="s">
        <v>178</v>
      </c>
      <c r="CT90" s="5" t="s">
        <v>178</v>
      </c>
      <c r="CU90" s="6">
        <v>15.39145547875995</v>
      </c>
      <c r="CV90" s="6">
        <v>14.468681208725229</v>
      </c>
      <c r="CW90" s="6">
        <v>14.299948015941769</v>
      </c>
      <c r="CX90" s="6">
        <v>15.20642302461281</v>
      </c>
      <c r="CY90" s="6">
        <v>14.451856403054499</v>
      </c>
      <c r="CZ90" s="6">
        <v>15.48928778228141</v>
      </c>
      <c r="DA90" s="6">
        <v>15.42916414556141</v>
      </c>
      <c r="DB90" s="6">
        <v>14.208359437930721</v>
      </c>
      <c r="DC90" s="6">
        <v>13.6643775312555</v>
      </c>
      <c r="DD90" s="6">
        <v>14.719864930910379</v>
      </c>
      <c r="DE90" s="6">
        <v>14.527855836567189</v>
      </c>
      <c r="DF90" s="6">
        <v>15.001356361334651</v>
      </c>
      <c r="DG90" s="6">
        <v>14.550745725718439</v>
      </c>
      <c r="DH90" s="6">
        <v>12.78885723330167</v>
      </c>
      <c r="DI90" s="6">
        <v>12.677762325602259</v>
      </c>
      <c r="DJ90" s="6">
        <v>11.62918266593527</v>
      </c>
      <c r="DK90" s="6">
        <v>10.874920171517189</v>
      </c>
      <c r="DL90" s="6">
        <v>10.60768835536456</v>
      </c>
      <c r="DM90" s="6">
        <v>10.55482997146035</v>
      </c>
      <c r="DN90" s="6">
        <v>8.7487032554463209</v>
      </c>
      <c r="DO90" s="6" t="s">
        <v>178</v>
      </c>
      <c r="DP90" s="6" t="s">
        <v>178</v>
      </c>
      <c r="DQ90" s="6" t="s">
        <v>178</v>
      </c>
      <c r="DR90" s="6" t="s">
        <v>178</v>
      </c>
      <c r="DS90" s="6" t="s">
        <v>178</v>
      </c>
      <c r="DT90" s="6" t="s">
        <v>178</v>
      </c>
      <c r="DU90" s="6" t="s">
        <v>178</v>
      </c>
      <c r="DV90" s="6" t="s">
        <v>178</v>
      </c>
      <c r="DW90" s="6" t="s">
        <v>178</v>
      </c>
      <c r="DX90" s="6" t="s">
        <v>178</v>
      </c>
      <c r="DY90" s="6" t="s">
        <v>178</v>
      </c>
      <c r="DZ90" s="6" t="s">
        <v>178</v>
      </c>
      <c r="EA90" s="6">
        <v>14.63078776751391</v>
      </c>
      <c r="EB90" s="6">
        <v>13.83742374804936</v>
      </c>
      <c r="EC90" s="6">
        <v>13.385756676557859</v>
      </c>
      <c r="ED90" s="6">
        <v>14.08797201968107</v>
      </c>
      <c r="EE90" s="6">
        <v>13.654138929520281</v>
      </c>
      <c r="EF90" s="6">
        <v>14.878377216858141</v>
      </c>
      <c r="EG90" s="6">
        <v>14.65270021432668</v>
      </c>
      <c r="EH90" s="6">
        <v>13.542119312185729</v>
      </c>
      <c r="EI90" s="6">
        <v>13.217652099400169</v>
      </c>
      <c r="EJ90" s="6">
        <v>14.27775542418521</v>
      </c>
      <c r="EK90" s="6">
        <v>14.14453173712432</v>
      </c>
      <c r="EL90" s="6">
        <v>14.662944781339229</v>
      </c>
      <c r="EM90" s="6">
        <v>14.23489846074246</v>
      </c>
      <c r="EN90" s="6">
        <v>12.46651821731693</v>
      </c>
      <c r="EO90" s="6">
        <v>12.332635319499961</v>
      </c>
      <c r="EP90" s="6">
        <v>11.236712803879371</v>
      </c>
      <c r="EQ90" s="6">
        <v>10.63014933058702</v>
      </c>
      <c r="ER90" s="6">
        <v>10.375870679458529</v>
      </c>
      <c r="ES90" s="6">
        <v>10.341115521765451</v>
      </c>
      <c r="ET90" s="6">
        <v>8.4939965694682602</v>
      </c>
      <c r="EU90" s="6" t="s">
        <v>178</v>
      </c>
      <c r="EV90" s="6" t="s">
        <v>178</v>
      </c>
      <c r="EW90" s="6" t="s">
        <v>178</v>
      </c>
      <c r="EX90" s="6" t="s">
        <v>178</v>
      </c>
      <c r="EY90" s="6" t="s">
        <v>178</v>
      </c>
      <c r="EZ90" s="6" t="s">
        <v>178</v>
      </c>
      <c r="FA90" s="6" t="s">
        <v>178</v>
      </c>
      <c r="FB90" s="6" t="s">
        <v>178</v>
      </c>
      <c r="FC90" s="6" t="s">
        <v>178</v>
      </c>
      <c r="FD90" s="6" t="s">
        <v>178</v>
      </c>
      <c r="FE90" s="6" t="s">
        <v>178</v>
      </c>
      <c r="FF90" s="6" t="s">
        <v>178</v>
      </c>
      <c r="FG90" s="6" t="s">
        <v>178</v>
      </c>
      <c r="FH90" s="6">
        <v>14.468681208725235</v>
      </c>
      <c r="FI90" s="6">
        <v>14.299948015941778</v>
      </c>
      <c r="FJ90" s="6">
        <v>15.206423024612819</v>
      </c>
      <c r="FK90" s="6">
        <v>14.451856403054506</v>
      </c>
      <c r="FL90" s="6">
        <v>15.489287782281414</v>
      </c>
      <c r="FM90" s="6">
        <v>15.429164145561414</v>
      </c>
      <c r="FN90" s="6">
        <v>14.208359437930726</v>
      </c>
      <c r="FO90" s="6">
        <v>13.664377531255502</v>
      </c>
      <c r="FP90" s="6">
        <v>14.719864930910385</v>
      </c>
      <c r="FQ90" s="6">
        <v>14.527855836567197</v>
      </c>
      <c r="FR90" s="6">
        <v>15.001356361334659</v>
      </c>
      <c r="FS90" s="6">
        <v>14.550745725718441</v>
      </c>
      <c r="FT90" s="6">
        <v>12.788857233301679</v>
      </c>
      <c r="FU90" s="6">
        <v>12.677762325602261</v>
      </c>
      <c r="FV90" s="6">
        <v>11.629182665935272</v>
      </c>
      <c r="FW90" s="6">
        <v>10.874920171517196</v>
      </c>
      <c r="FX90" s="6">
        <v>10.607688355364566</v>
      </c>
      <c r="FY90" s="6">
        <v>10.554829971460359</v>
      </c>
      <c r="FZ90" s="6">
        <v>8.7487032554463262</v>
      </c>
      <c r="GA90" s="6" t="s">
        <v>178</v>
      </c>
      <c r="GB90" s="6" t="s">
        <v>178</v>
      </c>
      <c r="GC90" s="6" t="s">
        <v>178</v>
      </c>
      <c r="GD90" s="6" t="s">
        <v>178</v>
      </c>
      <c r="GE90" s="6" t="s">
        <v>178</v>
      </c>
      <c r="GF90" s="6" t="s">
        <v>178</v>
      </c>
      <c r="GG90" s="6" t="s">
        <v>178</v>
      </c>
      <c r="GH90" s="6" t="s">
        <v>178</v>
      </c>
      <c r="GI90" s="6" t="s">
        <v>178</v>
      </c>
      <c r="GJ90" s="6" t="s">
        <v>178</v>
      </c>
      <c r="GK90" s="6" t="s">
        <v>178</v>
      </c>
      <c r="GL90" s="6" t="s">
        <v>178</v>
      </c>
      <c r="GM90" s="6">
        <v>14.630787767513914</v>
      </c>
      <c r="GN90" s="6">
        <v>13.837423748049369</v>
      </c>
      <c r="GO90" s="6">
        <v>13.385756676557863</v>
      </c>
      <c r="GP90" s="6">
        <v>14.087972019681072</v>
      </c>
      <c r="GQ90" s="6">
        <v>13.654138929520284</v>
      </c>
      <c r="GR90" s="6">
        <v>14.87837721685815</v>
      </c>
      <c r="GS90" s="6">
        <v>14.652700214326682</v>
      </c>
      <c r="GT90" s="6">
        <v>13.542119312185735</v>
      </c>
      <c r="GU90" s="6">
        <v>13.217652099400171</v>
      </c>
      <c r="GV90" s="6">
        <v>14.277755424185212</v>
      </c>
      <c r="GW90" s="6">
        <v>14.14453173712433</v>
      </c>
      <c r="GX90" s="6">
        <v>14.662944781339236</v>
      </c>
      <c r="GY90" s="6">
        <v>14.234898460742466</v>
      </c>
      <c r="GZ90" s="6">
        <v>12.46651821731694</v>
      </c>
      <c r="HA90" s="6">
        <v>12.332635319499968</v>
      </c>
      <c r="HB90" s="6">
        <v>11.23671280387938</v>
      </c>
      <c r="HC90" s="6">
        <v>10.630149330587024</v>
      </c>
      <c r="HD90" s="6">
        <v>10.375870679458536</v>
      </c>
      <c r="HE90" s="6">
        <v>10.341115521765458</v>
      </c>
      <c r="HF90" s="6">
        <v>8.4939965694682673</v>
      </c>
      <c r="HG90" s="6" t="s">
        <v>178</v>
      </c>
      <c r="HH90" s="6" t="s">
        <v>178</v>
      </c>
      <c r="HI90" s="6" t="s">
        <v>178</v>
      </c>
      <c r="HJ90" s="6" t="s">
        <v>178</v>
      </c>
      <c r="HK90" s="6" t="s">
        <v>178</v>
      </c>
      <c r="HL90" s="6" t="s">
        <v>178</v>
      </c>
      <c r="HM90" s="6" t="s">
        <v>178</v>
      </c>
      <c r="HN90" s="6" t="s">
        <v>178</v>
      </c>
      <c r="HO90" s="6" t="s">
        <v>178</v>
      </c>
      <c r="HP90" s="6" t="s">
        <v>178</v>
      </c>
      <c r="HQ90" s="6" t="s">
        <v>178</v>
      </c>
      <c r="HR90" s="6" t="s">
        <v>178</v>
      </c>
      <c r="HS90" s="5">
        <v>4952</v>
      </c>
      <c r="HT90" s="5">
        <v>4931</v>
      </c>
      <c r="HU90" s="5">
        <v>4903</v>
      </c>
      <c r="HV90" s="5">
        <v>4851</v>
      </c>
      <c r="HW90" s="5">
        <v>4801</v>
      </c>
      <c r="HX90" s="5">
        <v>4798</v>
      </c>
      <c r="HY90" s="5">
        <v>4787</v>
      </c>
      <c r="HZ90" s="5">
        <v>4774</v>
      </c>
      <c r="IA90" s="5">
        <v>4751</v>
      </c>
      <c r="IB90" s="5">
        <v>4748</v>
      </c>
      <c r="IC90" s="5">
        <v>4720</v>
      </c>
      <c r="ID90" s="5">
        <v>4694</v>
      </c>
      <c r="IE90" s="5">
        <v>4369</v>
      </c>
      <c r="IF90" s="5">
        <v>4300</v>
      </c>
      <c r="IG90" s="5" t="s">
        <v>178</v>
      </c>
      <c r="IH90" s="5" t="s">
        <v>178</v>
      </c>
      <c r="II90" s="5" t="s">
        <v>178</v>
      </c>
      <c r="IJ90" s="5" t="s">
        <v>178</v>
      </c>
      <c r="IK90" s="5" t="s">
        <v>178</v>
      </c>
      <c r="IL90" s="5" t="s">
        <v>178</v>
      </c>
      <c r="IM90" s="5" t="s">
        <v>178</v>
      </c>
      <c r="IN90" s="5" t="s">
        <v>178</v>
      </c>
      <c r="IO90" s="5" t="s">
        <v>178</v>
      </c>
      <c r="IP90" s="5" t="s">
        <v>178</v>
      </c>
      <c r="IQ90" s="5" t="s">
        <v>178</v>
      </c>
      <c r="IR90" s="5" t="s">
        <v>178</v>
      </c>
      <c r="IS90" s="5" t="s">
        <v>178</v>
      </c>
      <c r="IT90" s="5" t="s">
        <v>178</v>
      </c>
      <c r="IU90" s="5" t="s">
        <v>178</v>
      </c>
      <c r="IV90" s="5" t="s">
        <v>178</v>
      </c>
      <c r="IW90" s="5" t="s">
        <v>178</v>
      </c>
      <c r="IX90" s="5" t="s">
        <v>178</v>
      </c>
      <c r="IY90" s="5">
        <v>5523</v>
      </c>
      <c r="IZ90" s="5">
        <v>5486</v>
      </c>
      <c r="JA90" s="5">
        <v>5447</v>
      </c>
      <c r="JB90" s="5">
        <v>5395</v>
      </c>
      <c r="JC90" s="5">
        <v>5342</v>
      </c>
      <c r="JD90" s="5">
        <v>5327</v>
      </c>
      <c r="JE90" s="5">
        <v>5315</v>
      </c>
      <c r="JF90" s="5">
        <v>5301</v>
      </c>
      <c r="JG90" s="5">
        <v>5285</v>
      </c>
      <c r="JH90" s="5">
        <v>5284</v>
      </c>
      <c r="JI90" s="5">
        <v>5256</v>
      </c>
      <c r="JJ90" s="5">
        <v>5226</v>
      </c>
      <c r="JK90" s="5">
        <v>4799</v>
      </c>
      <c r="JL90" s="5">
        <v>4727</v>
      </c>
      <c r="JM90" s="5" t="s">
        <v>178</v>
      </c>
      <c r="JN90" s="5" t="s">
        <v>178</v>
      </c>
      <c r="JO90" s="5" t="s">
        <v>178</v>
      </c>
      <c r="JP90" s="5" t="s">
        <v>178</v>
      </c>
      <c r="JQ90" s="5" t="s">
        <v>178</v>
      </c>
      <c r="JR90" s="5" t="s">
        <v>178</v>
      </c>
      <c r="JS90" s="5" t="s">
        <v>178</v>
      </c>
      <c r="JT90" s="5" t="s">
        <v>178</v>
      </c>
      <c r="JU90" s="5" t="s">
        <v>178</v>
      </c>
      <c r="JV90" s="5" t="s">
        <v>178</v>
      </c>
      <c r="JW90" s="5" t="s">
        <v>178</v>
      </c>
      <c r="JX90" s="5" t="s">
        <v>178</v>
      </c>
      <c r="JY90" s="5" t="s">
        <v>178</v>
      </c>
      <c r="JZ90" s="5" t="s">
        <v>178</v>
      </c>
      <c r="KA90" s="5" t="s">
        <v>178</v>
      </c>
      <c r="KB90" s="5" t="s">
        <v>178</v>
      </c>
      <c r="KC90" s="5" t="s">
        <v>178</v>
      </c>
      <c r="KD90" s="5" t="s">
        <v>178</v>
      </c>
    </row>
    <row r="91" spans="1:290" x14ac:dyDescent="0.3">
      <c r="A91" s="1" t="s">
        <v>85</v>
      </c>
      <c r="B91" s="2">
        <v>4012860</v>
      </c>
      <c r="C91" s="5">
        <v>3369471</v>
      </c>
      <c r="D91" s="5">
        <v>3535168</v>
      </c>
      <c r="E91" s="5">
        <v>3301699</v>
      </c>
      <c r="F91" s="5">
        <v>3514821</v>
      </c>
      <c r="G91" s="5">
        <v>3309929</v>
      </c>
      <c r="H91" s="5">
        <v>3384222</v>
      </c>
      <c r="I91" s="5">
        <v>3444738</v>
      </c>
      <c r="J91" s="5">
        <v>3524316</v>
      </c>
      <c r="K91" s="5">
        <v>3526537</v>
      </c>
      <c r="L91" s="5">
        <v>3625579</v>
      </c>
      <c r="M91" s="5">
        <v>3241418</v>
      </c>
      <c r="N91" s="5">
        <v>3345850</v>
      </c>
      <c r="O91" s="5">
        <v>3543627</v>
      </c>
      <c r="P91" s="5">
        <v>3293909</v>
      </c>
      <c r="Q91" s="5">
        <v>3516122</v>
      </c>
      <c r="R91" s="5">
        <v>3104271</v>
      </c>
      <c r="S91" s="5">
        <v>3122471</v>
      </c>
      <c r="T91" s="5">
        <v>3228343</v>
      </c>
      <c r="U91" s="5">
        <v>2956872</v>
      </c>
      <c r="V91" s="5">
        <v>2953275</v>
      </c>
      <c r="W91" s="5">
        <v>2996650</v>
      </c>
      <c r="X91" s="5">
        <v>2936762</v>
      </c>
      <c r="Y91" s="5">
        <v>2723990</v>
      </c>
      <c r="Z91" s="5">
        <v>2700234</v>
      </c>
      <c r="AA91" s="5">
        <v>2797247</v>
      </c>
      <c r="AB91" s="5">
        <v>2552430</v>
      </c>
      <c r="AC91" s="5">
        <v>2552837</v>
      </c>
      <c r="AD91" s="5">
        <v>2343303</v>
      </c>
      <c r="AE91" s="5">
        <v>2588637</v>
      </c>
      <c r="AF91" s="5">
        <v>2305444</v>
      </c>
      <c r="AG91" s="5">
        <v>2284887</v>
      </c>
      <c r="AH91" s="5">
        <v>2401802</v>
      </c>
      <c r="AI91" s="5">
        <v>15713180</v>
      </c>
      <c r="AJ91" s="5">
        <v>16333672</v>
      </c>
      <c r="AK91" s="5">
        <v>16693050</v>
      </c>
      <c r="AL91" s="5">
        <v>16812196</v>
      </c>
      <c r="AM91" s="5">
        <v>16563594</v>
      </c>
      <c r="AN91" s="5">
        <v>17510804</v>
      </c>
      <c r="AO91" s="5">
        <v>16798336</v>
      </c>
      <c r="AP91" s="5">
        <v>16757455</v>
      </c>
      <c r="AQ91" s="5">
        <v>16836138</v>
      </c>
      <c r="AR91" s="5">
        <v>16190907</v>
      </c>
      <c r="AS91" s="5">
        <v>14925097</v>
      </c>
      <c r="AT91" s="5">
        <v>16705228</v>
      </c>
      <c r="AU91" s="5">
        <v>16903941</v>
      </c>
      <c r="AV91" s="5">
        <v>16766820</v>
      </c>
      <c r="AW91" s="5">
        <v>16655718</v>
      </c>
      <c r="AX91" s="5">
        <v>16191344</v>
      </c>
      <c r="AY91" s="5">
        <v>15815917</v>
      </c>
      <c r="AZ91" s="5">
        <v>15792412</v>
      </c>
      <c r="BA91" s="5">
        <v>15466278</v>
      </c>
      <c r="BB91" s="5">
        <v>15945946</v>
      </c>
      <c r="BC91" s="5">
        <v>15627600</v>
      </c>
      <c r="BD91" s="5">
        <v>15015398</v>
      </c>
      <c r="BE91" s="5">
        <v>14813318</v>
      </c>
      <c r="BF91" s="5">
        <v>15062205</v>
      </c>
      <c r="BG91" s="5">
        <v>15350312</v>
      </c>
      <c r="BH91" s="5">
        <v>14972228</v>
      </c>
      <c r="BI91" s="5">
        <v>14252394</v>
      </c>
      <c r="BJ91" s="5">
        <v>13271106</v>
      </c>
      <c r="BK91" s="5">
        <v>12952488</v>
      </c>
      <c r="BL91" s="5">
        <v>13045961</v>
      </c>
      <c r="BM91" s="5">
        <v>12750635</v>
      </c>
      <c r="BN91" s="5">
        <v>12575650</v>
      </c>
      <c r="BO91" s="5">
        <v>15721312</v>
      </c>
      <c r="BP91" s="5">
        <v>16447940</v>
      </c>
      <c r="BQ91" s="5">
        <v>16725564</v>
      </c>
      <c r="BR91" s="5">
        <v>16831194</v>
      </c>
      <c r="BS91" s="5">
        <v>16758427</v>
      </c>
      <c r="BT91" s="5">
        <v>18186288</v>
      </c>
      <c r="BU91" s="5">
        <v>17468011</v>
      </c>
      <c r="BV91" s="5">
        <v>17008298</v>
      </c>
      <c r="BW91" s="5">
        <v>17487436</v>
      </c>
      <c r="BX91" s="5">
        <v>17008021</v>
      </c>
      <c r="BY91" s="5">
        <v>15525657</v>
      </c>
      <c r="BZ91" s="5">
        <v>17442460</v>
      </c>
      <c r="CA91" s="5">
        <v>17813060</v>
      </c>
      <c r="CB91" s="5">
        <v>17428268</v>
      </c>
      <c r="CC91" s="5">
        <v>17486967</v>
      </c>
      <c r="CD91" s="5">
        <v>17367516</v>
      </c>
      <c r="CE91" s="5">
        <v>18439160</v>
      </c>
      <c r="CF91" s="5">
        <v>18775921</v>
      </c>
      <c r="CG91" s="5">
        <v>16311311</v>
      </c>
      <c r="CH91" s="5">
        <v>17492833</v>
      </c>
      <c r="CI91" s="5">
        <v>18214594</v>
      </c>
      <c r="CJ91" s="5">
        <v>17061977</v>
      </c>
      <c r="CK91" s="5">
        <v>15992165</v>
      </c>
      <c r="CL91" s="5">
        <v>16740551</v>
      </c>
      <c r="CM91" s="5">
        <v>16924353</v>
      </c>
      <c r="CN91" s="5">
        <v>15536394</v>
      </c>
      <c r="CO91" s="5">
        <v>15165167</v>
      </c>
      <c r="CP91" s="5">
        <v>14433111</v>
      </c>
      <c r="CQ91" s="5">
        <v>13679045</v>
      </c>
      <c r="CR91" s="5">
        <v>13327819</v>
      </c>
      <c r="CS91" s="5">
        <v>12936200</v>
      </c>
      <c r="CT91" s="5">
        <v>12755044</v>
      </c>
      <c r="CU91" s="6">
        <v>14.293523907320729</v>
      </c>
      <c r="CV91" s="6">
        <v>13.99316807574632</v>
      </c>
      <c r="CW91" s="6">
        <v>14.443200303843559</v>
      </c>
      <c r="CX91" s="6">
        <v>13.013009766357939</v>
      </c>
      <c r="CY91" s="6">
        <v>12.903509410624819</v>
      </c>
      <c r="CZ91" s="6">
        <v>12.94900275454742</v>
      </c>
      <c r="DA91" s="6">
        <v>12.385296066057849</v>
      </c>
      <c r="DB91" s="6">
        <v>11.64376293158729</v>
      </c>
      <c r="DC91" s="6">
        <v>11.170968435296521</v>
      </c>
      <c r="DD91" s="6">
        <v>10.84452993577025</v>
      </c>
      <c r="DE91" s="6">
        <v>11.113315221918301</v>
      </c>
      <c r="DF91" s="6">
        <v>10.98847826411823</v>
      </c>
      <c r="DG91" s="6">
        <v>10.97708647100837</v>
      </c>
      <c r="DH91" s="6">
        <v>10.875045690407861</v>
      </c>
      <c r="DI91" s="6">
        <v>9.9518162339076905</v>
      </c>
      <c r="DJ91" s="6">
        <v>9.5069663698820097</v>
      </c>
      <c r="DK91" s="6">
        <v>9.4445072508279502</v>
      </c>
      <c r="DL91" s="6">
        <v>9.5869305089329107</v>
      </c>
      <c r="DM91" s="6">
        <v>9.9984375380469608</v>
      </c>
      <c r="DN91" s="6">
        <v>9.8561088960560692</v>
      </c>
      <c r="DO91" s="6" t="s">
        <v>178</v>
      </c>
      <c r="DP91" s="6" t="s">
        <v>178</v>
      </c>
      <c r="DQ91" s="6" t="s">
        <v>178</v>
      </c>
      <c r="DR91" s="6" t="s">
        <v>178</v>
      </c>
      <c r="DS91" s="6" t="s">
        <v>178</v>
      </c>
      <c r="DT91" s="6" t="s">
        <v>178</v>
      </c>
      <c r="DU91" s="6" t="s">
        <v>178</v>
      </c>
      <c r="DV91" s="6" t="s">
        <v>178</v>
      </c>
      <c r="DW91" s="6" t="s">
        <v>178</v>
      </c>
      <c r="DX91" s="6" t="s">
        <v>178</v>
      </c>
      <c r="DY91" s="6" t="s">
        <v>178</v>
      </c>
      <c r="DZ91" s="6" t="s">
        <v>178</v>
      </c>
      <c r="EA91" s="6">
        <v>10.142046539333901</v>
      </c>
      <c r="EB91" s="6">
        <v>9.9168943762308892</v>
      </c>
      <c r="EC91" s="6">
        <v>10.16025232057652</v>
      </c>
      <c r="ED91" s="6">
        <v>9.2962513641882296</v>
      </c>
      <c r="EE91" s="6">
        <v>9.2768755380021908</v>
      </c>
      <c r="EF91" s="6">
        <v>9.3008075815145403</v>
      </c>
      <c r="EG91" s="6">
        <v>8.9690079403702807</v>
      </c>
      <c r="EH91" s="6">
        <v>8.5190024380193705</v>
      </c>
      <c r="EI91" s="6">
        <v>8.1706742959697696</v>
      </c>
      <c r="EJ91" s="6">
        <v>7.9851672299766703</v>
      </c>
      <c r="EK91" s="6">
        <v>8.03399803699768</v>
      </c>
      <c r="EL91" s="6">
        <v>7.6241282070499103</v>
      </c>
      <c r="EM91" s="6">
        <v>7.6180928685155198</v>
      </c>
      <c r="EN91" s="6">
        <v>7.4673854354842097</v>
      </c>
      <c r="EO91" s="6">
        <v>6.8707523591300399</v>
      </c>
      <c r="EP91" s="6">
        <v>6.2871765137630904</v>
      </c>
      <c r="EQ91" s="6">
        <v>6.1917181280099003</v>
      </c>
      <c r="ER91" s="6">
        <v>6.4213623606071</v>
      </c>
      <c r="ES91" s="6">
        <v>6.5087993375005899</v>
      </c>
      <c r="ET91" s="6">
        <v>6.2770186227897602</v>
      </c>
      <c r="EU91" s="6" t="s">
        <v>178</v>
      </c>
      <c r="EV91" s="6" t="s">
        <v>178</v>
      </c>
      <c r="EW91" s="6" t="s">
        <v>178</v>
      </c>
      <c r="EX91" s="6" t="s">
        <v>178</v>
      </c>
      <c r="EY91" s="6" t="s">
        <v>178</v>
      </c>
      <c r="EZ91" s="6" t="s">
        <v>178</v>
      </c>
      <c r="FA91" s="6" t="s">
        <v>178</v>
      </c>
      <c r="FB91" s="6" t="s">
        <v>178</v>
      </c>
      <c r="FC91" s="6" t="s">
        <v>178</v>
      </c>
      <c r="FD91" s="6" t="s">
        <v>178</v>
      </c>
      <c r="FE91" s="6" t="s">
        <v>178</v>
      </c>
      <c r="FF91" s="6" t="s">
        <v>178</v>
      </c>
      <c r="FG91" s="6" t="s">
        <v>178</v>
      </c>
      <c r="FH91" s="6">
        <v>13.993168075746329</v>
      </c>
      <c r="FI91" s="6">
        <v>14.443200303843568</v>
      </c>
      <c r="FJ91" s="6">
        <v>13.013009766357946</v>
      </c>
      <c r="FK91" s="6">
        <v>12.903509410624819</v>
      </c>
      <c r="FL91" s="6">
        <v>12.949002754547426</v>
      </c>
      <c r="FM91" s="6">
        <v>12.385296066057855</v>
      </c>
      <c r="FN91" s="6">
        <v>11.643762931587293</v>
      </c>
      <c r="FO91" s="6">
        <v>11.170968435296526</v>
      </c>
      <c r="FP91" s="6">
        <v>10.844529935770259</v>
      </c>
      <c r="FQ91" s="6">
        <v>11.11331522191831</v>
      </c>
      <c r="FR91" s="6">
        <v>10.988478264118237</v>
      </c>
      <c r="FS91" s="6">
        <v>10.977086471008375</v>
      </c>
      <c r="FT91" s="6">
        <v>10.87504569040787</v>
      </c>
      <c r="FU91" s="6">
        <v>9.9518162339076977</v>
      </c>
      <c r="FV91" s="6">
        <v>9.5069663698820115</v>
      </c>
      <c r="FW91" s="6">
        <v>9.4445072508279502</v>
      </c>
      <c r="FX91" s="6">
        <v>9.5869305089329107</v>
      </c>
      <c r="FY91" s="6">
        <v>9.9984375380469626</v>
      </c>
      <c r="FZ91" s="6">
        <v>9.8561088960560728</v>
      </c>
      <c r="GA91" s="6" t="s">
        <v>178</v>
      </c>
      <c r="GB91" s="6" t="s">
        <v>178</v>
      </c>
      <c r="GC91" s="6" t="s">
        <v>178</v>
      </c>
      <c r="GD91" s="6" t="s">
        <v>178</v>
      </c>
      <c r="GE91" s="6" t="s">
        <v>178</v>
      </c>
      <c r="GF91" s="6" t="s">
        <v>178</v>
      </c>
      <c r="GG91" s="6" t="s">
        <v>178</v>
      </c>
      <c r="GH91" s="6" t="s">
        <v>178</v>
      </c>
      <c r="GI91" s="6" t="s">
        <v>178</v>
      </c>
      <c r="GJ91" s="6" t="s">
        <v>178</v>
      </c>
      <c r="GK91" s="6" t="s">
        <v>178</v>
      </c>
      <c r="GL91" s="6" t="s">
        <v>178</v>
      </c>
      <c r="GM91" s="6">
        <v>10.142046539333908</v>
      </c>
      <c r="GN91" s="6">
        <v>9.9168943762308928</v>
      </c>
      <c r="GO91" s="6">
        <v>10.160252320576527</v>
      </c>
      <c r="GP91" s="6">
        <v>9.2962513641882349</v>
      </c>
      <c r="GQ91" s="6">
        <v>9.2768755380021997</v>
      </c>
      <c r="GR91" s="6">
        <v>9.3008075815145421</v>
      </c>
      <c r="GS91" s="6">
        <v>8.9690079403702807</v>
      </c>
      <c r="GT91" s="6">
        <v>8.5190024380193776</v>
      </c>
      <c r="GU91" s="6">
        <v>8.1706742959697767</v>
      </c>
      <c r="GV91" s="6">
        <v>7.9851672299766774</v>
      </c>
      <c r="GW91" s="6">
        <v>8.0339980369976818</v>
      </c>
      <c r="GX91" s="6">
        <v>7.624128207049913</v>
      </c>
      <c r="GY91" s="6">
        <v>7.6180928685155216</v>
      </c>
      <c r="GZ91" s="6">
        <v>7.4673854354842142</v>
      </c>
      <c r="HA91" s="6">
        <v>6.8707523591300426</v>
      </c>
      <c r="HB91" s="6">
        <v>6.2871765137631002</v>
      </c>
      <c r="HC91" s="6">
        <v>6.191718128009903</v>
      </c>
      <c r="HD91" s="6">
        <v>6.4213623606071071</v>
      </c>
      <c r="HE91" s="6">
        <v>6.5087993375005935</v>
      </c>
      <c r="HF91" s="6">
        <v>6.2770186227897673</v>
      </c>
      <c r="HG91" s="6" t="s">
        <v>178</v>
      </c>
      <c r="HH91" s="6" t="s">
        <v>178</v>
      </c>
      <c r="HI91" s="6" t="s">
        <v>178</v>
      </c>
      <c r="HJ91" s="6" t="s">
        <v>178</v>
      </c>
      <c r="HK91" s="6" t="s">
        <v>178</v>
      </c>
      <c r="HL91" s="6" t="s">
        <v>178</v>
      </c>
      <c r="HM91" s="6" t="s">
        <v>178</v>
      </c>
      <c r="HN91" s="6" t="s">
        <v>178</v>
      </c>
      <c r="HO91" s="6" t="s">
        <v>178</v>
      </c>
      <c r="HP91" s="6" t="s">
        <v>178</v>
      </c>
      <c r="HQ91" s="6" t="s">
        <v>178</v>
      </c>
      <c r="HR91" s="6" t="s">
        <v>178</v>
      </c>
      <c r="HS91" s="5">
        <v>413398</v>
      </c>
      <c r="HT91" s="5">
        <v>410552</v>
      </c>
      <c r="HU91" s="5">
        <v>407791</v>
      </c>
      <c r="HV91" s="5">
        <v>405752</v>
      </c>
      <c r="HW91" s="5">
        <v>403550</v>
      </c>
      <c r="HX91" s="5">
        <v>402338</v>
      </c>
      <c r="HY91" s="5">
        <v>401446</v>
      </c>
      <c r="HZ91" s="5">
        <v>400398</v>
      </c>
      <c r="IA91" s="5">
        <v>399907</v>
      </c>
      <c r="IB91" s="5">
        <v>399963</v>
      </c>
      <c r="IC91" s="5">
        <v>399016</v>
      </c>
      <c r="ID91" s="5">
        <v>399937</v>
      </c>
      <c r="IE91" s="5">
        <v>398841</v>
      </c>
      <c r="IF91" s="5">
        <v>395948</v>
      </c>
      <c r="IG91" s="5">
        <v>393303</v>
      </c>
      <c r="IH91" s="5">
        <v>389515</v>
      </c>
      <c r="II91" s="5">
        <v>385807</v>
      </c>
      <c r="IJ91" s="5">
        <v>382556</v>
      </c>
      <c r="IK91" s="5">
        <v>381181</v>
      </c>
      <c r="IL91" s="5">
        <v>377780</v>
      </c>
      <c r="IM91" s="5">
        <v>374183</v>
      </c>
      <c r="IN91" s="5">
        <v>370301</v>
      </c>
      <c r="IO91" s="5">
        <v>366953</v>
      </c>
      <c r="IP91" s="5">
        <v>362803</v>
      </c>
      <c r="IQ91" s="5">
        <v>358378</v>
      </c>
      <c r="IR91" s="5">
        <v>353583</v>
      </c>
      <c r="IS91" s="5">
        <v>349140</v>
      </c>
      <c r="IT91" s="5">
        <v>344861</v>
      </c>
      <c r="IU91" s="5">
        <v>340993</v>
      </c>
      <c r="IV91" s="5">
        <v>337485</v>
      </c>
      <c r="IW91" s="5">
        <v>333364</v>
      </c>
      <c r="IX91" s="5">
        <v>329640</v>
      </c>
      <c r="IY91" s="5">
        <v>473221</v>
      </c>
      <c r="IZ91" s="5">
        <v>469914</v>
      </c>
      <c r="JA91" s="5">
        <v>466688</v>
      </c>
      <c r="JB91" s="5">
        <v>464146</v>
      </c>
      <c r="JC91" s="5">
        <v>461443</v>
      </c>
      <c r="JD91" s="5">
        <v>459863</v>
      </c>
      <c r="JE91" s="5">
        <v>458743</v>
      </c>
      <c r="JF91" s="5">
        <v>457486</v>
      </c>
      <c r="JG91" s="5">
        <v>456937</v>
      </c>
      <c r="JH91" s="5">
        <v>456826</v>
      </c>
      <c r="JI91" s="5">
        <v>455645</v>
      </c>
      <c r="JJ91" s="5">
        <v>456302</v>
      </c>
      <c r="JK91" s="5">
        <v>454471</v>
      </c>
      <c r="JL91" s="5">
        <v>450819</v>
      </c>
      <c r="JM91" s="5">
        <v>447345</v>
      </c>
      <c r="JN91" s="5">
        <v>442554</v>
      </c>
      <c r="JO91" s="5">
        <v>437905</v>
      </c>
      <c r="JP91" s="5">
        <v>433798</v>
      </c>
      <c r="JQ91" s="5">
        <v>431575</v>
      </c>
      <c r="JR91" s="5">
        <v>427444</v>
      </c>
      <c r="JS91" s="5">
        <v>423114</v>
      </c>
      <c r="JT91" s="5">
        <v>418356</v>
      </c>
      <c r="JU91" s="5">
        <v>413879</v>
      </c>
      <c r="JV91" s="5">
        <v>408849</v>
      </c>
      <c r="JW91" s="5">
        <v>403675</v>
      </c>
      <c r="JX91" s="5">
        <v>398062</v>
      </c>
      <c r="JY91" s="5">
        <v>393053</v>
      </c>
      <c r="JZ91" s="5">
        <v>388223</v>
      </c>
      <c r="KA91" s="5">
        <v>384040</v>
      </c>
      <c r="KB91" s="5">
        <v>380237</v>
      </c>
      <c r="KC91" s="5">
        <v>375437</v>
      </c>
      <c r="KD91" s="5">
        <v>371127</v>
      </c>
    </row>
    <row r="92" spans="1:290" x14ac:dyDescent="0.3">
      <c r="A92" s="1" t="s">
        <v>86</v>
      </c>
      <c r="B92" s="2">
        <v>4057754</v>
      </c>
      <c r="C92" s="5">
        <v>10106076</v>
      </c>
      <c r="D92" s="5">
        <v>10476336</v>
      </c>
      <c r="E92" s="5">
        <v>9899976</v>
      </c>
      <c r="F92" s="5">
        <v>10107329</v>
      </c>
      <c r="G92" s="5">
        <v>9987615</v>
      </c>
      <c r="H92" s="5">
        <v>10316636</v>
      </c>
      <c r="I92" s="5">
        <v>10486140</v>
      </c>
      <c r="J92" s="5">
        <v>10377064</v>
      </c>
      <c r="K92" s="5">
        <v>10447557</v>
      </c>
      <c r="L92" s="5">
        <v>10413621</v>
      </c>
      <c r="M92" s="5">
        <v>10011783</v>
      </c>
      <c r="N92" s="5">
        <v>10098859</v>
      </c>
      <c r="O92" s="5">
        <v>10533775</v>
      </c>
      <c r="P92" s="5">
        <v>10222975</v>
      </c>
      <c r="Q92" s="5">
        <v>10177482</v>
      </c>
      <c r="R92" s="5">
        <v>9557622</v>
      </c>
      <c r="S92" s="5">
        <v>9777891</v>
      </c>
      <c r="T92" s="5">
        <v>9782435</v>
      </c>
      <c r="U92" s="5">
        <v>9236502</v>
      </c>
      <c r="V92" s="5">
        <v>8994702</v>
      </c>
      <c r="W92" s="5">
        <v>8642416</v>
      </c>
      <c r="X92" s="5">
        <v>8420107</v>
      </c>
      <c r="Y92" s="5">
        <v>8108924</v>
      </c>
      <c r="Z92" s="5">
        <v>8140292</v>
      </c>
      <c r="AA92" s="5">
        <v>8236883</v>
      </c>
      <c r="AB92" s="5">
        <v>7660822</v>
      </c>
      <c r="AC92" s="5">
        <v>7464634</v>
      </c>
      <c r="AD92" s="5">
        <v>7106001</v>
      </c>
      <c r="AE92" s="5">
        <v>7711272</v>
      </c>
      <c r="AF92" s="5">
        <v>7293871</v>
      </c>
      <c r="AG92" s="5">
        <v>7266998</v>
      </c>
      <c r="AH92" s="5">
        <v>7485601</v>
      </c>
      <c r="AI92" s="5">
        <v>33547022</v>
      </c>
      <c r="AJ92" s="5">
        <v>34908071</v>
      </c>
      <c r="AK92" s="5">
        <v>34065667</v>
      </c>
      <c r="AL92" s="5">
        <v>34621919</v>
      </c>
      <c r="AM92" s="5">
        <v>34619698</v>
      </c>
      <c r="AN92" s="5">
        <v>35109841</v>
      </c>
      <c r="AO92" s="5">
        <v>35292575</v>
      </c>
      <c r="AP92" s="5">
        <v>35421003</v>
      </c>
      <c r="AQ92" s="5">
        <v>35905077</v>
      </c>
      <c r="AR92" s="5">
        <v>35868470</v>
      </c>
      <c r="AS92" s="5">
        <v>34774922</v>
      </c>
      <c r="AT92" s="5">
        <v>36205989</v>
      </c>
      <c r="AU92" s="5">
        <v>36652672</v>
      </c>
      <c r="AV92" s="5">
        <v>35923017</v>
      </c>
      <c r="AW92" s="5">
        <v>35656454</v>
      </c>
      <c r="AX92" s="5">
        <v>34164198</v>
      </c>
      <c r="AY92" s="5">
        <v>34145453</v>
      </c>
      <c r="AZ92" s="5">
        <v>33873812</v>
      </c>
      <c r="BA92" s="5">
        <v>33215004</v>
      </c>
      <c r="BB92" s="5">
        <v>32810571</v>
      </c>
      <c r="BC92" s="5">
        <v>31645688</v>
      </c>
      <c r="BD92" s="5">
        <v>31151096</v>
      </c>
      <c r="BE92" s="5">
        <v>30146167</v>
      </c>
      <c r="BF92" s="5">
        <v>29721550</v>
      </c>
      <c r="BG92" s="5">
        <v>29454929</v>
      </c>
      <c r="BH92" s="5">
        <v>28241562</v>
      </c>
      <c r="BI92" s="5">
        <v>27187988</v>
      </c>
      <c r="BJ92" s="5">
        <v>26111894</v>
      </c>
      <c r="BK92" s="5">
        <v>26768526</v>
      </c>
      <c r="BL92" s="5">
        <v>25861188</v>
      </c>
      <c r="BM92" s="5">
        <v>25235767</v>
      </c>
      <c r="BN92" s="5">
        <v>25218335</v>
      </c>
      <c r="BO92" s="5">
        <v>44858726</v>
      </c>
      <c r="BP92" s="5">
        <v>42564876</v>
      </c>
      <c r="BQ92" s="5">
        <v>40720489</v>
      </c>
      <c r="BR92" s="5">
        <v>41519021</v>
      </c>
      <c r="BS92" s="5">
        <v>39484126</v>
      </c>
      <c r="BT92" s="5">
        <v>39129144</v>
      </c>
      <c r="BU92" s="5">
        <v>37474524</v>
      </c>
      <c r="BV92" s="5">
        <v>38209248</v>
      </c>
      <c r="BW92" s="5">
        <v>38806251</v>
      </c>
      <c r="BX92" s="5">
        <v>41077672</v>
      </c>
      <c r="BY92" s="5">
        <v>39461951</v>
      </c>
      <c r="BZ92" s="5">
        <v>41453484</v>
      </c>
      <c r="CA92" s="5">
        <v>43690852</v>
      </c>
      <c r="CB92" s="5">
        <v>44806941</v>
      </c>
      <c r="CC92" s="5">
        <v>43241446</v>
      </c>
      <c r="CD92" s="5">
        <v>42158152</v>
      </c>
      <c r="CE92" s="5">
        <v>41360589</v>
      </c>
      <c r="CF92" s="5">
        <v>39981104</v>
      </c>
      <c r="CG92" s="5">
        <v>39852347</v>
      </c>
      <c r="CH92" s="5">
        <v>39574772</v>
      </c>
      <c r="CI92" s="5">
        <v>37950366</v>
      </c>
      <c r="CJ92" s="5">
        <v>36992703</v>
      </c>
      <c r="CK92" s="5">
        <v>34357405</v>
      </c>
      <c r="CL92" s="5">
        <v>34193576</v>
      </c>
      <c r="CM92" s="5">
        <v>35498513</v>
      </c>
      <c r="CN92" s="5">
        <v>34536029</v>
      </c>
      <c r="CO92" s="5">
        <v>34810086</v>
      </c>
      <c r="CP92" s="5">
        <v>32317969</v>
      </c>
      <c r="CQ92" s="5">
        <v>32283070</v>
      </c>
      <c r="CR92" s="5">
        <v>31565236</v>
      </c>
      <c r="CS92" s="5">
        <v>29726771</v>
      </c>
      <c r="CT92" s="5">
        <v>29839893</v>
      </c>
      <c r="CU92" s="6">
        <v>13.22930878414134</v>
      </c>
      <c r="CV92" s="6">
        <v>13.723557549127859</v>
      </c>
      <c r="CW92" s="6">
        <v>13.42539482667484</v>
      </c>
      <c r="CX92" s="6">
        <v>12.90126938555786</v>
      </c>
      <c r="CY92" s="6">
        <v>12.403400371019471</v>
      </c>
      <c r="CZ92" s="6">
        <v>12.45101600948216</v>
      </c>
      <c r="DA92" s="6">
        <v>12.36278554358419</v>
      </c>
      <c r="DB92" s="6">
        <v>11.23066324257643</v>
      </c>
      <c r="DC92" s="6">
        <v>10.91736356789179</v>
      </c>
      <c r="DD92" s="6">
        <v>10.52335964150036</v>
      </c>
      <c r="DE92" s="6">
        <v>10.06351478642606</v>
      </c>
      <c r="DF92" s="6">
        <v>10.09766158592465</v>
      </c>
      <c r="DG92" s="6">
        <v>9.6122437421701097</v>
      </c>
      <c r="DH92" s="6">
        <v>8.99495851059344</v>
      </c>
      <c r="DI92" s="6">
        <v>8.5079295645032804</v>
      </c>
      <c r="DJ92" s="6">
        <v>7.9403747082694798</v>
      </c>
      <c r="DK92" s="6">
        <v>7.7196503826847698</v>
      </c>
      <c r="DL92" s="6">
        <v>7.5405254417739496</v>
      </c>
      <c r="DM92" s="6">
        <v>7.9779552908665998</v>
      </c>
      <c r="DN92" s="6">
        <v>7.84353945244656</v>
      </c>
      <c r="DO92" s="6" t="s">
        <v>178</v>
      </c>
      <c r="DP92" s="6" t="s">
        <v>178</v>
      </c>
      <c r="DQ92" s="6" t="s">
        <v>178</v>
      </c>
      <c r="DR92" s="6" t="s">
        <v>178</v>
      </c>
      <c r="DS92" s="6" t="s">
        <v>178</v>
      </c>
      <c r="DT92" s="6" t="s">
        <v>178</v>
      </c>
      <c r="DU92" s="6" t="s">
        <v>178</v>
      </c>
      <c r="DV92" s="6" t="s">
        <v>178</v>
      </c>
      <c r="DW92" s="6" t="s">
        <v>178</v>
      </c>
      <c r="DX92" s="6" t="s">
        <v>178</v>
      </c>
      <c r="DY92" s="6" t="s">
        <v>178</v>
      </c>
      <c r="DZ92" s="6" t="s">
        <v>178</v>
      </c>
      <c r="EA92" s="6">
        <v>10.57337323673576</v>
      </c>
      <c r="EB92" s="6">
        <v>10.811012731124549</v>
      </c>
      <c r="EC92" s="6">
        <v>10.713144116626269</v>
      </c>
      <c r="ED92" s="6">
        <v>10.194810403201499</v>
      </c>
      <c r="EE92" s="6">
        <v>9.7938318237206996</v>
      </c>
      <c r="EF92" s="6">
        <v>9.9404352187182994</v>
      </c>
      <c r="EG92" s="6">
        <v>9.9458937184379401</v>
      </c>
      <c r="EH92" s="6">
        <v>8.9162099672897401</v>
      </c>
      <c r="EI92" s="6">
        <v>8.6511358825382807</v>
      </c>
      <c r="EJ92" s="6">
        <v>8.3593334201319394</v>
      </c>
      <c r="EK92" s="6">
        <v>7.9805373897622198</v>
      </c>
      <c r="EL92" s="6">
        <v>8.0315961073722093</v>
      </c>
      <c r="EM92" s="6">
        <v>7.66445177184535</v>
      </c>
      <c r="EN92" s="6">
        <v>7.2148318961997902</v>
      </c>
      <c r="EO92" s="6">
        <v>6.7986436230556704</v>
      </c>
      <c r="EP92" s="6">
        <v>6.1915898040398796</v>
      </c>
      <c r="EQ92" s="6">
        <v>6.0133277482070504</v>
      </c>
      <c r="ER92" s="6">
        <v>5.7454295371303301</v>
      </c>
      <c r="ES92" s="6">
        <v>6.10397921060075</v>
      </c>
      <c r="ET92" s="6">
        <v>6.02850831215342</v>
      </c>
      <c r="EU92" s="6" t="s">
        <v>178</v>
      </c>
      <c r="EV92" s="6" t="s">
        <v>178</v>
      </c>
      <c r="EW92" s="6" t="s">
        <v>178</v>
      </c>
      <c r="EX92" s="6" t="s">
        <v>178</v>
      </c>
      <c r="EY92" s="6" t="s">
        <v>178</v>
      </c>
      <c r="EZ92" s="6" t="s">
        <v>178</v>
      </c>
      <c r="FA92" s="6" t="s">
        <v>178</v>
      </c>
      <c r="FB92" s="6" t="s">
        <v>178</v>
      </c>
      <c r="FC92" s="6" t="s">
        <v>178</v>
      </c>
      <c r="FD92" s="6" t="s">
        <v>178</v>
      </c>
      <c r="FE92" s="6" t="s">
        <v>178</v>
      </c>
      <c r="FF92" s="6" t="s">
        <v>178</v>
      </c>
      <c r="FG92" s="6" t="s">
        <v>178</v>
      </c>
      <c r="FH92" s="6">
        <v>13.723557549127863</v>
      </c>
      <c r="FI92" s="6">
        <v>13.42539482667485</v>
      </c>
      <c r="FJ92" s="6">
        <v>12.901269385557869</v>
      </c>
      <c r="FK92" s="6">
        <v>12.403400371019471</v>
      </c>
      <c r="FL92" s="6">
        <v>12.45101600948216</v>
      </c>
      <c r="FM92" s="6">
        <v>12.362785543584199</v>
      </c>
      <c r="FN92" s="6">
        <v>11.230663242576441</v>
      </c>
      <c r="FO92" s="6">
        <v>10.917363567891792</v>
      </c>
      <c r="FP92" s="6">
        <v>10.52335964150037</v>
      </c>
      <c r="FQ92" s="6">
        <v>10.063514786426065</v>
      </c>
      <c r="FR92" s="6">
        <v>10.097661585924659</v>
      </c>
      <c r="FS92" s="6">
        <v>9.6122437421701097</v>
      </c>
      <c r="FT92" s="6">
        <v>8.9949585105934471</v>
      </c>
      <c r="FU92" s="6">
        <v>8.507929564503284</v>
      </c>
      <c r="FV92" s="6">
        <v>7.9403747082694833</v>
      </c>
      <c r="FW92" s="6">
        <v>7.7196503826847724</v>
      </c>
      <c r="FX92" s="6">
        <v>7.5405254417739549</v>
      </c>
      <c r="FY92" s="6">
        <v>7.9779552908666078</v>
      </c>
      <c r="FZ92" s="6">
        <v>7.8435394524465636</v>
      </c>
      <c r="GA92" s="6" t="s">
        <v>178</v>
      </c>
      <c r="GB92" s="6" t="s">
        <v>178</v>
      </c>
      <c r="GC92" s="6" t="s">
        <v>178</v>
      </c>
      <c r="GD92" s="6" t="s">
        <v>178</v>
      </c>
      <c r="GE92" s="6" t="s">
        <v>178</v>
      </c>
      <c r="GF92" s="6" t="s">
        <v>178</v>
      </c>
      <c r="GG92" s="6" t="s">
        <v>178</v>
      </c>
      <c r="GH92" s="6" t="s">
        <v>178</v>
      </c>
      <c r="GI92" s="6" t="s">
        <v>178</v>
      </c>
      <c r="GJ92" s="6" t="s">
        <v>178</v>
      </c>
      <c r="GK92" s="6" t="s">
        <v>178</v>
      </c>
      <c r="GL92" s="6" t="s">
        <v>178</v>
      </c>
      <c r="GM92" s="6">
        <v>10.573373236735764</v>
      </c>
      <c r="GN92" s="6">
        <v>10.811012731124558</v>
      </c>
      <c r="GO92" s="6">
        <v>10.71314411662628</v>
      </c>
      <c r="GP92" s="6">
        <v>10.19481040320151</v>
      </c>
      <c r="GQ92" s="6">
        <v>9.7938318237207032</v>
      </c>
      <c r="GR92" s="6">
        <v>9.9404352187183083</v>
      </c>
      <c r="GS92" s="6">
        <v>9.9458937184379437</v>
      </c>
      <c r="GT92" s="6">
        <v>8.9162099672897455</v>
      </c>
      <c r="GU92" s="6">
        <v>8.6511358825382825</v>
      </c>
      <c r="GV92" s="6">
        <v>8.3593334201319429</v>
      </c>
      <c r="GW92" s="6">
        <v>7.9805373897622207</v>
      </c>
      <c r="GX92" s="6">
        <v>8.0315961073722111</v>
      </c>
      <c r="GY92" s="6">
        <v>7.6644517718453562</v>
      </c>
      <c r="GZ92" s="6">
        <v>7.2148318961997981</v>
      </c>
      <c r="HA92" s="6">
        <v>6.7986436230556704</v>
      </c>
      <c r="HB92" s="6">
        <v>6.1915898040398902</v>
      </c>
      <c r="HC92" s="6">
        <v>6.0133277482070602</v>
      </c>
      <c r="HD92" s="6">
        <v>5.8213082129640439</v>
      </c>
      <c r="HE92" s="6">
        <v>6.1933484580237153</v>
      </c>
      <c r="HF92" s="6">
        <v>6.0285083121534218</v>
      </c>
      <c r="HG92" s="6" t="s">
        <v>178</v>
      </c>
      <c r="HH92" s="6" t="s">
        <v>178</v>
      </c>
      <c r="HI92" s="6" t="s">
        <v>178</v>
      </c>
      <c r="HJ92" s="6" t="s">
        <v>178</v>
      </c>
      <c r="HK92" s="6" t="s">
        <v>178</v>
      </c>
      <c r="HL92" s="6" t="s">
        <v>178</v>
      </c>
      <c r="HM92" s="6" t="s">
        <v>178</v>
      </c>
      <c r="HN92" s="6" t="s">
        <v>178</v>
      </c>
      <c r="HO92" s="6" t="s">
        <v>178</v>
      </c>
      <c r="HP92" s="6" t="s">
        <v>178</v>
      </c>
      <c r="HQ92" s="6" t="s">
        <v>178</v>
      </c>
      <c r="HR92" s="6" t="s">
        <v>178</v>
      </c>
      <c r="HS92" s="5">
        <v>1324114</v>
      </c>
      <c r="HT92" s="5">
        <v>1313099</v>
      </c>
      <c r="HU92" s="5">
        <v>1302327</v>
      </c>
      <c r="HV92" s="5">
        <v>1291114</v>
      </c>
      <c r="HW92" s="5">
        <v>1279780</v>
      </c>
      <c r="HX92" s="5">
        <v>1268637</v>
      </c>
      <c r="HY92" s="5">
        <v>1257910</v>
      </c>
      <c r="HZ92" s="5">
        <v>1248994</v>
      </c>
      <c r="IA92" s="5">
        <v>1242395</v>
      </c>
      <c r="IB92" s="5">
        <v>1211297</v>
      </c>
      <c r="IC92" s="5">
        <v>1211531</v>
      </c>
      <c r="ID92" s="5">
        <v>1196159</v>
      </c>
      <c r="IE92" s="5">
        <v>1180113</v>
      </c>
      <c r="IF92" s="5">
        <v>1159875</v>
      </c>
      <c r="IG92" s="5">
        <v>1202945</v>
      </c>
      <c r="IH92" s="5">
        <v>1193505</v>
      </c>
      <c r="II92" s="5">
        <v>1176119</v>
      </c>
      <c r="IJ92" s="5">
        <v>1162774</v>
      </c>
      <c r="IK92" s="5">
        <v>1145969</v>
      </c>
      <c r="IL92" s="5">
        <v>1130811</v>
      </c>
      <c r="IM92" s="5">
        <v>1129028</v>
      </c>
      <c r="IN92" s="5">
        <v>1167634</v>
      </c>
      <c r="IO92" s="5">
        <v>1109838</v>
      </c>
      <c r="IP92" s="5">
        <v>1055762</v>
      </c>
      <c r="IQ92" s="5">
        <v>1065823</v>
      </c>
      <c r="IR92" s="5">
        <v>1051504</v>
      </c>
      <c r="IS92" s="5">
        <v>1040991</v>
      </c>
      <c r="IT92" s="5">
        <v>1027013</v>
      </c>
      <c r="IU92" s="5">
        <v>1014323</v>
      </c>
      <c r="IV92" s="5">
        <v>1002295</v>
      </c>
      <c r="IW92" s="5">
        <v>988642</v>
      </c>
      <c r="IX92" s="5">
        <v>972817</v>
      </c>
      <c r="IY92" s="5">
        <v>1491047</v>
      </c>
      <c r="IZ92" s="5">
        <v>1478542</v>
      </c>
      <c r="JA92" s="5">
        <v>1466398</v>
      </c>
      <c r="JB92" s="5">
        <v>1454285</v>
      </c>
      <c r="JC92" s="5">
        <v>1441799</v>
      </c>
      <c r="JD92" s="5">
        <v>1429379</v>
      </c>
      <c r="JE92" s="5">
        <v>1417543</v>
      </c>
      <c r="JF92" s="5">
        <v>1407496</v>
      </c>
      <c r="JG92" s="5">
        <v>1399830</v>
      </c>
      <c r="JH92" s="5">
        <v>1363421</v>
      </c>
      <c r="JI92" s="5">
        <v>1367070</v>
      </c>
      <c r="JJ92" s="5">
        <v>1344989</v>
      </c>
      <c r="JK92" s="5">
        <v>1327035</v>
      </c>
      <c r="JL92" s="5">
        <v>1303517</v>
      </c>
      <c r="JM92" s="5">
        <v>1389984</v>
      </c>
      <c r="JN92" s="5">
        <v>1342231</v>
      </c>
      <c r="JO92" s="5">
        <v>1322813</v>
      </c>
      <c r="JP92" s="5">
        <v>1308882</v>
      </c>
      <c r="JQ92" s="5">
        <v>1288738</v>
      </c>
      <c r="JR92" s="5">
        <v>1270285</v>
      </c>
      <c r="JS92" s="5">
        <v>1281491</v>
      </c>
      <c r="JT92" s="5">
        <v>1318195</v>
      </c>
      <c r="JU92" s="5">
        <v>1258372</v>
      </c>
      <c r="JV92" s="5">
        <v>1199895</v>
      </c>
      <c r="JW92" s="5">
        <v>1211688</v>
      </c>
      <c r="JX92" s="5">
        <v>1192307</v>
      </c>
      <c r="JY92" s="5">
        <v>1183976</v>
      </c>
      <c r="JZ92" s="5">
        <v>1168211</v>
      </c>
      <c r="KA92" s="5">
        <v>1156749</v>
      </c>
      <c r="KB92" s="5">
        <v>1141748</v>
      </c>
      <c r="KC92" s="5">
        <v>1124647</v>
      </c>
      <c r="KD92" s="5">
        <v>1106295</v>
      </c>
    </row>
    <row r="93" spans="1:290" x14ac:dyDescent="0.3">
      <c r="A93" s="1" t="s">
        <v>87</v>
      </c>
      <c r="B93" s="2">
        <v>4061925</v>
      </c>
      <c r="C93" s="5">
        <v>1923592</v>
      </c>
      <c r="D93" s="5">
        <v>1958652</v>
      </c>
      <c r="E93" s="5">
        <v>1852970</v>
      </c>
      <c r="F93" s="5">
        <v>1868561</v>
      </c>
      <c r="G93" s="5">
        <v>1863281</v>
      </c>
      <c r="H93" s="5">
        <v>1983611</v>
      </c>
      <c r="I93" s="5">
        <v>1989588</v>
      </c>
      <c r="J93" s="5">
        <v>1921302</v>
      </c>
      <c r="K93" s="5">
        <v>1981889</v>
      </c>
      <c r="L93" s="5">
        <v>1961829</v>
      </c>
      <c r="M93" s="5">
        <v>1944757</v>
      </c>
      <c r="N93" s="5">
        <v>1938259</v>
      </c>
      <c r="O93" s="5">
        <v>1957478</v>
      </c>
      <c r="P93" s="5">
        <v>1924194</v>
      </c>
      <c r="Q93" s="5">
        <v>1928120</v>
      </c>
      <c r="R93" s="5">
        <v>1844404</v>
      </c>
      <c r="S93" s="5">
        <v>1884176</v>
      </c>
      <c r="T93" s="5">
        <v>1874118</v>
      </c>
      <c r="U93" s="5">
        <v>1779853</v>
      </c>
      <c r="V93" s="5">
        <v>1774005</v>
      </c>
      <c r="W93" s="5">
        <v>1730446</v>
      </c>
      <c r="X93" s="5">
        <v>1706477</v>
      </c>
      <c r="Y93" s="5">
        <v>1681368</v>
      </c>
      <c r="Z93" s="5">
        <v>1706485</v>
      </c>
      <c r="AA93" s="5">
        <v>1718547</v>
      </c>
      <c r="AB93" s="5">
        <v>1642158</v>
      </c>
      <c r="AC93" s="5">
        <v>1627454</v>
      </c>
      <c r="AD93" s="5">
        <v>1574622</v>
      </c>
      <c r="AE93" s="5">
        <v>1655628</v>
      </c>
      <c r="AF93" s="5">
        <v>1579207</v>
      </c>
      <c r="AG93" s="5">
        <v>1616628</v>
      </c>
      <c r="AH93" s="5">
        <v>1615302</v>
      </c>
      <c r="AI93" s="5">
        <v>6789827</v>
      </c>
      <c r="AJ93" s="5">
        <v>6987962</v>
      </c>
      <c r="AK93" s="5">
        <v>6727740</v>
      </c>
      <c r="AL93" s="5">
        <v>6641542</v>
      </c>
      <c r="AM93" s="5">
        <v>6647300</v>
      </c>
      <c r="AN93" s="5">
        <v>6750889</v>
      </c>
      <c r="AO93" s="5">
        <v>6561332</v>
      </c>
      <c r="AP93" s="5">
        <v>6458467</v>
      </c>
      <c r="AQ93" s="5">
        <v>6415308</v>
      </c>
      <c r="AR93" s="5">
        <v>6318479</v>
      </c>
      <c r="AS93" s="5">
        <v>6305298</v>
      </c>
      <c r="AT93" s="5">
        <v>6366693</v>
      </c>
      <c r="AU93" s="5">
        <v>6368703</v>
      </c>
      <c r="AV93" s="5">
        <v>6173143</v>
      </c>
      <c r="AW93" s="5">
        <v>6142751</v>
      </c>
      <c r="AX93" s="5">
        <v>5914351</v>
      </c>
      <c r="AY93" s="5">
        <v>5861256</v>
      </c>
      <c r="AZ93" s="5">
        <v>5759803</v>
      </c>
      <c r="BA93" s="5">
        <v>5574032</v>
      </c>
      <c r="BB93" s="5">
        <v>5599839</v>
      </c>
      <c r="BC93" s="5">
        <v>5433618</v>
      </c>
      <c r="BD93" s="5">
        <v>5380329</v>
      </c>
      <c r="BE93" s="5">
        <v>5209151</v>
      </c>
      <c r="BF93" s="5">
        <v>5111107</v>
      </c>
      <c r="BG93" s="5">
        <v>5045285</v>
      </c>
      <c r="BH93" s="5">
        <v>4854965</v>
      </c>
      <c r="BI93" s="5">
        <v>4672087</v>
      </c>
      <c r="BJ93" s="5">
        <v>4529793</v>
      </c>
      <c r="BK93" s="5">
        <v>4600321</v>
      </c>
      <c r="BL93" s="5">
        <v>4443525</v>
      </c>
      <c r="BM93" s="5">
        <v>4436267</v>
      </c>
      <c r="BN93" s="5">
        <v>4368184</v>
      </c>
      <c r="BO93" s="5">
        <v>6789827</v>
      </c>
      <c r="BP93" s="5">
        <v>6987962</v>
      </c>
      <c r="BQ93" s="5">
        <v>6727740</v>
      </c>
      <c r="BR93" s="5">
        <v>6641542</v>
      </c>
      <c r="BS93" s="5">
        <v>6647300</v>
      </c>
      <c r="BT93" s="5">
        <v>6750889</v>
      </c>
      <c r="BU93" s="5">
        <v>6562368</v>
      </c>
      <c r="BV93" s="5">
        <v>6869708</v>
      </c>
      <c r="BW93" s="5">
        <v>6961402</v>
      </c>
      <c r="BX93" s="5">
        <v>6865070</v>
      </c>
      <c r="BY93" s="5">
        <v>6836154</v>
      </c>
      <c r="BZ93" s="5">
        <v>6919958</v>
      </c>
      <c r="CA93" s="5">
        <v>6943802</v>
      </c>
      <c r="CB93" s="5">
        <v>6743656</v>
      </c>
      <c r="CC93" s="5">
        <v>6712864</v>
      </c>
      <c r="CD93" s="5">
        <v>6477076</v>
      </c>
      <c r="CE93" s="5">
        <v>6427845</v>
      </c>
      <c r="CF93" s="5">
        <v>6323632</v>
      </c>
      <c r="CG93" s="5">
        <v>6092327</v>
      </c>
      <c r="CH93" s="5">
        <v>6073238</v>
      </c>
      <c r="CI93" s="5">
        <v>5905066</v>
      </c>
      <c r="CJ93" s="5">
        <v>5842653</v>
      </c>
      <c r="CK93" s="5">
        <v>5664272</v>
      </c>
      <c r="CL93" s="5">
        <v>5568555</v>
      </c>
      <c r="CM93" s="5">
        <v>5501716</v>
      </c>
      <c r="CN93" s="5">
        <v>5293185</v>
      </c>
      <c r="CO93" s="5">
        <v>5089499</v>
      </c>
      <c r="CP93" s="5">
        <v>4923603</v>
      </c>
      <c r="CQ93" s="5">
        <v>5168806</v>
      </c>
      <c r="CR93" s="5">
        <v>5020381</v>
      </c>
      <c r="CS93" s="5">
        <v>5020301</v>
      </c>
      <c r="CT93" s="5">
        <v>4955785</v>
      </c>
      <c r="CU93" s="6">
        <v>13.339841993438309</v>
      </c>
      <c r="CV93" s="6">
        <v>13.67874436091761</v>
      </c>
      <c r="CW93" s="6">
        <v>13.71548718247614</v>
      </c>
      <c r="CX93" s="6">
        <v>13.29771947503988</v>
      </c>
      <c r="CY93" s="6">
        <v>13.117559831286851</v>
      </c>
      <c r="CZ93" s="6">
        <v>12.818900892816631</v>
      </c>
      <c r="DA93" s="6">
        <v>12.418758264906231</v>
      </c>
      <c r="DB93" s="6">
        <v>11.616647660467921</v>
      </c>
      <c r="DC93" s="6">
        <v>11.41060959242777</v>
      </c>
      <c r="DD93" s="6">
        <v>10.86200233899525</v>
      </c>
      <c r="DE93" s="6">
        <v>10.374722797112589</v>
      </c>
      <c r="DF93" s="6">
        <v>10.36925405737829</v>
      </c>
      <c r="DG93" s="6">
        <v>9.3622508145685401</v>
      </c>
      <c r="DH93" s="6">
        <v>9.2674647150962901</v>
      </c>
      <c r="DI93" s="6">
        <v>7.9615376636308897</v>
      </c>
      <c r="DJ93" s="6">
        <v>7.5779492996111397</v>
      </c>
      <c r="DK93" s="6">
        <v>7.5190428070413802</v>
      </c>
      <c r="DL93" s="6">
        <v>7.6047506080193399</v>
      </c>
      <c r="DM93" s="6">
        <v>7.6046167857682603</v>
      </c>
      <c r="DN93" s="6">
        <v>7.3957514212192104</v>
      </c>
      <c r="DO93" s="6" t="s">
        <v>178</v>
      </c>
      <c r="DP93" s="6" t="s">
        <v>178</v>
      </c>
      <c r="DQ93" s="6" t="s">
        <v>178</v>
      </c>
      <c r="DR93" s="6" t="s">
        <v>178</v>
      </c>
      <c r="DS93" s="6" t="s">
        <v>178</v>
      </c>
      <c r="DT93" s="6" t="s">
        <v>178</v>
      </c>
      <c r="DU93" s="6" t="s">
        <v>178</v>
      </c>
      <c r="DV93" s="6" t="s">
        <v>178</v>
      </c>
      <c r="DW93" s="6" t="s">
        <v>178</v>
      </c>
      <c r="DX93" s="6" t="s">
        <v>178</v>
      </c>
      <c r="DY93" s="6" t="s">
        <v>178</v>
      </c>
      <c r="DZ93" s="6" t="s">
        <v>178</v>
      </c>
      <c r="EA93" s="6">
        <v>10.23965706342738</v>
      </c>
      <c r="EB93" s="6">
        <v>10.463551461785279</v>
      </c>
      <c r="EC93" s="6">
        <v>10.568318633003051</v>
      </c>
      <c r="ED93" s="6">
        <v>10.31090370278468</v>
      </c>
      <c r="EE93" s="6">
        <v>10.18198366253967</v>
      </c>
      <c r="EF93" s="6">
        <v>10.067992526613899</v>
      </c>
      <c r="EG93" s="6">
        <v>9.8362264813627505</v>
      </c>
      <c r="EH93" s="6">
        <v>9.2408608287432994</v>
      </c>
      <c r="EI93" s="6">
        <v>9.1785278448083503</v>
      </c>
      <c r="EJ93" s="6">
        <v>8.7718509600659598</v>
      </c>
      <c r="EK93" s="6">
        <v>8.3516072258268697</v>
      </c>
      <c r="EL93" s="6">
        <v>8.2835324843733602</v>
      </c>
      <c r="EM93" s="6">
        <v>7.4781160308464596</v>
      </c>
      <c r="EN93" s="6">
        <v>7.3986136397617797</v>
      </c>
      <c r="EO93" s="6">
        <v>6.4233435475408296</v>
      </c>
      <c r="EP93" s="6">
        <v>6.05432447279507</v>
      </c>
      <c r="EQ93" s="6">
        <v>6.0744488894530404</v>
      </c>
      <c r="ER93" s="6">
        <v>6.1744472857839003</v>
      </c>
      <c r="ES93" s="6">
        <v>6.14682513483955</v>
      </c>
      <c r="ET93" s="6">
        <v>5.9099745385491502</v>
      </c>
      <c r="EU93" s="6" t="s">
        <v>178</v>
      </c>
      <c r="EV93" s="6" t="s">
        <v>178</v>
      </c>
      <c r="EW93" s="6" t="s">
        <v>178</v>
      </c>
      <c r="EX93" s="6" t="s">
        <v>178</v>
      </c>
      <c r="EY93" s="6" t="s">
        <v>178</v>
      </c>
      <c r="EZ93" s="6" t="s">
        <v>178</v>
      </c>
      <c r="FA93" s="6" t="s">
        <v>178</v>
      </c>
      <c r="FB93" s="6" t="s">
        <v>178</v>
      </c>
      <c r="FC93" s="6" t="s">
        <v>178</v>
      </c>
      <c r="FD93" s="6" t="s">
        <v>178</v>
      </c>
      <c r="FE93" s="6" t="s">
        <v>178</v>
      </c>
      <c r="FF93" s="6" t="s">
        <v>178</v>
      </c>
      <c r="FG93" s="6" t="s">
        <v>178</v>
      </c>
      <c r="FH93" s="6">
        <v>13.67874436091761</v>
      </c>
      <c r="FI93" s="6">
        <v>13.715487182476142</v>
      </c>
      <c r="FJ93" s="6">
        <v>13.297719475039884</v>
      </c>
      <c r="FK93" s="6">
        <v>13.117559831286854</v>
      </c>
      <c r="FL93" s="6">
        <v>12.818900892816632</v>
      </c>
      <c r="FM93" s="6">
        <v>12.418758264906234</v>
      </c>
      <c r="FN93" s="6">
        <v>11.616647660467921</v>
      </c>
      <c r="FO93" s="6">
        <v>11.410609592427775</v>
      </c>
      <c r="FP93" s="6">
        <v>10.862002338995252</v>
      </c>
      <c r="FQ93" s="6">
        <v>10.374722797112597</v>
      </c>
      <c r="FR93" s="6">
        <v>10.369254057378296</v>
      </c>
      <c r="FS93" s="6">
        <v>9.3622508145685419</v>
      </c>
      <c r="FT93" s="6">
        <v>9.2674647150962937</v>
      </c>
      <c r="FU93" s="6">
        <v>7.9615376636308941</v>
      </c>
      <c r="FV93" s="6">
        <v>7.5779492996111486</v>
      </c>
      <c r="FW93" s="6">
        <v>7.5190428070413811</v>
      </c>
      <c r="FX93" s="6">
        <v>7.6047506080193452</v>
      </c>
      <c r="FY93" s="6">
        <v>7.6046167857682621</v>
      </c>
      <c r="FZ93" s="6">
        <v>7.3957514212192192</v>
      </c>
      <c r="GA93" s="6" t="s">
        <v>178</v>
      </c>
      <c r="GB93" s="6" t="s">
        <v>178</v>
      </c>
      <c r="GC93" s="6" t="s">
        <v>178</v>
      </c>
      <c r="GD93" s="6" t="s">
        <v>178</v>
      </c>
      <c r="GE93" s="6" t="s">
        <v>178</v>
      </c>
      <c r="GF93" s="6" t="s">
        <v>178</v>
      </c>
      <c r="GG93" s="6" t="s">
        <v>178</v>
      </c>
      <c r="GH93" s="6" t="s">
        <v>178</v>
      </c>
      <c r="GI93" s="6" t="s">
        <v>178</v>
      </c>
      <c r="GJ93" s="6" t="s">
        <v>178</v>
      </c>
      <c r="GK93" s="6" t="s">
        <v>178</v>
      </c>
      <c r="GL93" s="6" t="s">
        <v>178</v>
      </c>
      <c r="GM93" s="6">
        <v>10.239657063427389</v>
      </c>
      <c r="GN93" s="6">
        <v>10.463551461785281</v>
      </c>
      <c r="GO93" s="6">
        <v>10.568318633003059</v>
      </c>
      <c r="GP93" s="6">
        <v>10.310903702784685</v>
      </c>
      <c r="GQ93" s="6">
        <v>10.181983662539677</v>
      </c>
      <c r="GR93" s="6">
        <v>10.067992526613903</v>
      </c>
      <c r="GS93" s="6">
        <v>9.8362264813627558</v>
      </c>
      <c r="GT93" s="6">
        <v>9.2408608287433029</v>
      </c>
      <c r="GU93" s="6">
        <v>9.1785278448083574</v>
      </c>
      <c r="GV93" s="6">
        <v>8.7718509600659598</v>
      </c>
      <c r="GW93" s="6">
        <v>8.3516072258268768</v>
      </c>
      <c r="GX93" s="6">
        <v>8.2835324843733602</v>
      </c>
      <c r="GY93" s="6">
        <v>7.4781160308464694</v>
      </c>
      <c r="GZ93" s="6">
        <v>7.3986136397617877</v>
      </c>
      <c r="HA93" s="6">
        <v>6.4233435475408331</v>
      </c>
      <c r="HB93" s="6">
        <v>6.0543244727950709</v>
      </c>
      <c r="HC93" s="6">
        <v>6.0744488894530457</v>
      </c>
      <c r="HD93" s="6">
        <v>6.1744472857839066</v>
      </c>
      <c r="HE93" s="6">
        <v>6.1468251348395562</v>
      </c>
      <c r="HF93" s="6">
        <v>5.9099745385491511</v>
      </c>
      <c r="HG93" s="6" t="s">
        <v>178</v>
      </c>
      <c r="HH93" s="6" t="s">
        <v>178</v>
      </c>
      <c r="HI93" s="6" t="s">
        <v>178</v>
      </c>
      <c r="HJ93" s="6" t="s">
        <v>178</v>
      </c>
      <c r="HK93" s="6" t="s">
        <v>178</v>
      </c>
      <c r="HL93" s="6" t="s">
        <v>178</v>
      </c>
      <c r="HM93" s="6" t="s">
        <v>178</v>
      </c>
      <c r="HN93" s="6" t="s">
        <v>178</v>
      </c>
      <c r="HO93" s="6" t="s">
        <v>178</v>
      </c>
      <c r="HP93" s="6" t="s">
        <v>178</v>
      </c>
      <c r="HQ93" s="6" t="s">
        <v>178</v>
      </c>
      <c r="HR93" s="6" t="s">
        <v>178</v>
      </c>
      <c r="HS93" s="5">
        <v>219425</v>
      </c>
      <c r="HT93" s="5">
        <v>218152</v>
      </c>
      <c r="HU93" s="5">
        <v>216796</v>
      </c>
      <c r="HV93" s="5">
        <v>215852</v>
      </c>
      <c r="HW93" s="5">
        <v>214660</v>
      </c>
      <c r="HX93" s="5">
        <v>214019</v>
      </c>
      <c r="HY93" s="5">
        <v>213205</v>
      </c>
      <c r="HZ93" s="5">
        <v>211465</v>
      </c>
      <c r="IA93" s="5">
        <v>211035</v>
      </c>
      <c r="IB93" s="5">
        <v>217771</v>
      </c>
      <c r="IC93" s="5">
        <v>218431</v>
      </c>
      <c r="ID93" s="5">
        <v>217368</v>
      </c>
      <c r="IE93" s="5">
        <v>214426</v>
      </c>
      <c r="IF93" s="5">
        <v>214145</v>
      </c>
      <c r="IG93" s="5">
        <v>210077</v>
      </c>
      <c r="IH93" s="5">
        <v>202113</v>
      </c>
      <c r="II93" s="5">
        <v>198494</v>
      </c>
      <c r="IJ93" s="5">
        <v>196639</v>
      </c>
      <c r="IK93" s="5">
        <v>193223</v>
      </c>
      <c r="IL93" s="5">
        <v>190987</v>
      </c>
      <c r="IM93" s="5">
        <v>189564</v>
      </c>
      <c r="IN93" s="5">
        <v>193029</v>
      </c>
      <c r="IO93" s="5">
        <v>184397</v>
      </c>
      <c r="IP93" s="5">
        <v>180962</v>
      </c>
      <c r="IQ93" s="5">
        <v>179315</v>
      </c>
      <c r="IR93" s="5">
        <v>176870</v>
      </c>
      <c r="IS93" s="5">
        <v>174594</v>
      </c>
      <c r="IT93" s="5">
        <v>172802</v>
      </c>
      <c r="IU93" s="5">
        <v>186050</v>
      </c>
      <c r="IV93" s="5">
        <v>183625</v>
      </c>
      <c r="IW93" s="5">
        <v>181640</v>
      </c>
      <c r="IX93" s="5">
        <v>179698</v>
      </c>
      <c r="IY93" s="5">
        <v>261093</v>
      </c>
      <c r="IZ93" s="5">
        <v>259379</v>
      </c>
      <c r="JA93" s="5">
        <v>257668</v>
      </c>
      <c r="JB93" s="5">
        <v>256540</v>
      </c>
      <c r="JC93" s="5">
        <v>255036</v>
      </c>
      <c r="JD93" s="5">
        <v>254118</v>
      </c>
      <c r="JE93" s="5">
        <v>253021</v>
      </c>
      <c r="JF93" s="5">
        <v>250838</v>
      </c>
      <c r="JG93" s="5">
        <v>250123</v>
      </c>
      <c r="JH93" s="5">
        <v>260448</v>
      </c>
      <c r="JI93" s="5">
        <v>261029</v>
      </c>
      <c r="JJ93" s="5">
        <v>259571</v>
      </c>
      <c r="JK93" s="5">
        <v>255876</v>
      </c>
      <c r="JL93" s="5">
        <v>255125</v>
      </c>
      <c r="JM93" s="5">
        <v>249846</v>
      </c>
      <c r="JN93" s="5">
        <v>238065</v>
      </c>
      <c r="JO93" s="5">
        <v>233917</v>
      </c>
      <c r="JP93" s="5">
        <v>231648</v>
      </c>
      <c r="JQ93" s="5">
        <v>227544</v>
      </c>
      <c r="JR93" s="5">
        <v>224465</v>
      </c>
      <c r="JS93" s="5">
        <v>222138</v>
      </c>
      <c r="JT93" s="5">
        <v>228540</v>
      </c>
      <c r="JU93" s="5">
        <v>215711</v>
      </c>
      <c r="JV93" s="5">
        <v>211888</v>
      </c>
      <c r="JW93" s="5">
        <v>209294</v>
      </c>
      <c r="JX93" s="5">
        <v>206306</v>
      </c>
      <c r="JY93" s="5">
        <v>203520</v>
      </c>
      <c r="JZ93" s="5">
        <v>201347</v>
      </c>
      <c r="KA93" s="5">
        <v>218085</v>
      </c>
      <c r="KB93" s="5">
        <v>215110</v>
      </c>
      <c r="KC93" s="5">
        <v>212463</v>
      </c>
      <c r="KD93" s="5">
        <v>209968</v>
      </c>
    </row>
    <row r="94" spans="1:290" x14ac:dyDescent="0.3">
      <c r="A94" s="1" t="s">
        <v>88</v>
      </c>
      <c r="B94" s="2">
        <v>4057053</v>
      </c>
      <c r="C94" s="5">
        <v>3169457</v>
      </c>
      <c r="D94" s="5">
        <v>3116129</v>
      </c>
      <c r="E94" s="5">
        <v>3084779</v>
      </c>
      <c r="F94" s="5">
        <v>2920128</v>
      </c>
      <c r="G94" s="5">
        <v>2909198</v>
      </c>
      <c r="H94" s="5">
        <v>2982126</v>
      </c>
      <c r="I94" s="5">
        <v>2990866</v>
      </c>
      <c r="J94" s="5">
        <v>2900263</v>
      </c>
      <c r="K94" s="5">
        <v>2958407</v>
      </c>
      <c r="L94" s="5">
        <v>2878572</v>
      </c>
      <c r="M94" s="5">
        <v>2840179</v>
      </c>
      <c r="N94" s="5">
        <v>2797544</v>
      </c>
      <c r="O94" s="5">
        <v>2739507</v>
      </c>
      <c r="P94" s="5">
        <v>2657907</v>
      </c>
      <c r="Q94" s="5">
        <v>2580194</v>
      </c>
      <c r="R94" s="5">
        <v>2458039</v>
      </c>
      <c r="S94" s="5">
        <v>2542319</v>
      </c>
      <c r="T94" s="5">
        <v>857732</v>
      </c>
      <c r="U94" s="5">
        <v>452131</v>
      </c>
      <c r="V94" s="5">
        <v>428050</v>
      </c>
      <c r="W94" s="5">
        <v>421359</v>
      </c>
      <c r="X94" s="5">
        <v>427261</v>
      </c>
      <c r="Y94" s="5">
        <v>433107</v>
      </c>
      <c r="Z94" s="5">
        <v>425718</v>
      </c>
      <c r="AA94" s="5">
        <v>425205</v>
      </c>
      <c r="AB94" s="5">
        <v>399100</v>
      </c>
      <c r="AC94" s="5">
        <v>385278</v>
      </c>
      <c r="AD94" s="5">
        <v>352801</v>
      </c>
      <c r="AE94" s="5">
        <v>389456</v>
      </c>
      <c r="AF94" s="5">
        <v>362988</v>
      </c>
      <c r="AG94" s="5">
        <v>370004</v>
      </c>
      <c r="AH94" s="5">
        <v>375282</v>
      </c>
      <c r="AI94" s="5">
        <v>7820108</v>
      </c>
      <c r="AJ94" s="5">
        <v>7737591</v>
      </c>
      <c r="AK94" s="5">
        <v>7705578</v>
      </c>
      <c r="AL94" s="5">
        <v>7442278</v>
      </c>
      <c r="AM94" s="5">
        <v>7505312</v>
      </c>
      <c r="AN94" s="5">
        <v>7581830</v>
      </c>
      <c r="AO94" s="5">
        <v>7554070</v>
      </c>
      <c r="AP94" s="5">
        <v>7425109</v>
      </c>
      <c r="AQ94" s="5">
        <v>7426268</v>
      </c>
      <c r="AR94" s="5">
        <v>7246729</v>
      </c>
      <c r="AS94" s="5">
        <v>7240417</v>
      </c>
      <c r="AT94" s="5">
        <v>7329632</v>
      </c>
      <c r="AU94" s="5">
        <v>7252868</v>
      </c>
      <c r="AV94" s="5">
        <v>7019031</v>
      </c>
      <c r="AW94" s="5">
        <v>6886930</v>
      </c>
      <c r="AX94" s="5">
        <v>6535574</v>
      </c>
      <c r="AY94" s="5">
        <v>6370664</v>
      </c>
      <c r="AZ94" s="5">
        <v>2053849</v>
      </c>
      <c r="BA94" s="5">
        <v>1185429</v>
      </c>
      <c r="BB94" s="5">
        <v>1137800</v>
      </c>
      <c r="BC94" s="5">
        <v>1111728</v>
      </c>
      <c r="BD94" s="5">
        <v>1123425</v>
      </c>
      <c r="BE94" s="5">
        <v>1114192</v>
      </c>
      <c r="BF94" s="5">
        <v>1082704</v>
      </c>
      <c r="BG94" s="5">
        <v>1071328</v>
      </c>
      <c r="BH94" s="5">
        <v>1018509</v>
      </c>
      <c r="BI94" s="5">
        <v>964477</v>
      </c>
      <c r="BJ94" s="5">
        <v>894077</v>
      </c>
      <c r="BK94" s="5">
        <v>936368</v>
      </c>
      <c r="BL94" s="5">
        <v>889022</v>
      </c>
      <c r="BM94" s="5">
        <v>883119</v>
      </c>
      <c r="BN94" s="5">
        <v>880498</v>
      </c>
      <c r="BO94" s="5">
        <v>9114678</v>
      </c>
      <c r="BP94" s="5">
        <v>8732831</v>
      </c>
      <c r="BQ94" s="5">
        <v>8924244</v>
      </c>
      <c r="BR94" s="5">
        <v>9037846</v>
      </c>
      <c r="BS94" s="5">
        <v>11027880</v>
      </c>
      <c r="BT94" s="5">
        <v>10006908</v>
      </c>
      <c r="BU94" s="5">
        <v>9519519</v>
      </c>
      <c r="BV94" s="5">
        <v>8854711</v>
      </c>
      <c r="BW94" s="5">
        <v>8824721</v>
      </c>
      <c r="BX94" s="5">
        <v>9693467</v>
      </c>
      <c r="BY94" s="5">
        <v>9869673</v>
      </c>
      <c r="BZ94" s="5">
        <v>11358233</v>
      </c>
      <c r="CA94" s="5">
        <v>9994226</v>
      </c>
      <c r="CB94" s="5">
        <v>7019031</v>
      </c>
      <c r="CC94" s="5">
        <v>9454439</v>
      </c>
      <c r="CD94" s="5">
        <v>9655771</v>
      </c>
      <c r="CE94" s="5">
        <v>9901850</v>
      </c>
      <c r="CF94" s="5">
        <v>2893585</v>
      </c>
      <c r="CG94" s="5">
        <v>1555808</v>
      </c>
      <c r="CH94" s="5">
        <v>1518680</v>
      </c>
      <c r="CI94" s="5">
        <v>1537773</v>
      </c>
      <c r="CJ94" s="5">
        <v>1387735</v>
      </c>
      <c r="CK94" s="5">
        <v>1327040</v>
      </c>
      <c r="CL94" s="5">
        <v>1158038</v>
      </c>
      <c r="CM94" s="5">
        <v>1198500</v>
      </c>
      <c r="CN94" s="5">
        <v>1200541</v>
      </c>
      <c r="CO94" s="5">
        <v>1155647</v>
      </c>
      <c r="CP94" s="5">
        <v>1053862</v>
      </c>
      <c r="CQ94" s="5">
        <v>1071439</v>
      </c>
      <c r="CR94" s="5">
        <v>897957</v>
      </c>
      <c r="CS94" s="5">
        <v>892749</v>
      </c>
      <c r="CT94" s="5">
        <v>889707</v>
      </c>
      <c r="CU94" s="6">
        <v>10.609936740254531</v>
      </c>
      <c r="CV94" s="6">
        <v>11.54027962257018</v>
      </c>
      <c r="CW94" s="6">
        <v>11.633313115785599</v>
      </c>
      <c r="CX94" s="6">
        <v>11.52151549521116</v>
      </c>
      <c r="CY94" s="6">
        <v>11.2773387295532</v>
      </c>
      <c r="CZ94" s="6">
        <v>10.332896732062959</v>
      </c>
      <c r="DA94" s="6">
        <v>10.651363183773521</v>
      </c>
      <c r="DB94" s="6">
        <v>10.376538135838659</v>
      </c>
      <c r="DC94" s="6">
        <v>10.14856639111305</v>
      </c>
      <c r="DD94" s="6">
        <v>9.3740544360000495</v>
      </c>
      <c r="DE94" s="6">
        <v>9.3858906026312408</v>
      </c>
      <c r="DF94" s="6">
        <v>10.08438115718644</v>
      </c>
      <c r="DG94" s="6">
        <v>9.60420980855314</v>
      </c>
      <c r="DH94" s="6">
        <v>8.8776620099950794</v>
      </c>
      <c r="DI94" s="6">
        <v>8.6109383205532897</v>
      </c>
      <c r="DJ94" s="6">
        <v>8.2162243967650603</v>
      </c>
      <c r="DK94" s="6">
        <v>7.77245033216776</v>
      </c>
      <c r="DL94" s="6">
        <v>7.1810004604750803</v>
      </c>
      <c r="DM94" s="6">
        <v>7.7420039767235602</v>
      </c>
      <c r="DN94" s="6">
        <v>7.5271580422847704</v>
      </c>
      <c r="DO94" s="6" t="s">
        <v>178</v>
      </c>
      <c r="DP94" s="6" t="s">
        <v>178</v>
      </c>
      <c r="DQ94" s="6" t="s">
        <v>178</v>
      </c>
      <c r="DR94" s="6" t="s">
        <v>178</v>
      </c>
      <c r="DS94" s="6" t="s">
        <v>178</v>
      </c>
      <c r="DT94" s="6" t="s">
        <v>178</v>
      </c>
      <c r="DU94" s="6" t="s">
        <v>178</v>
      </c>
      <c r="DV94" s="6" t="s">
        <v>178</v>
      </c>
      <c r="DW94" s="6" t="s">
        <v>178</v>
      </c>
      <c r="DX94" s="6" t="s">
        <v>178</v>
      </c>
      <c r="DY94" s="6" t="s">
        <v>178</v>
      </c>
      <c r="DZ94" s="6" t="s">
        <v>178</v>
      </c>
      <c r="EA94" s="6">
        <v>9.4317009642018306</v>
      </c>
      <c r="EB94" s="6">
        <v>10.934385133564181</v>
      </c>
      <c r="EC94" s="6">
        <v>11.09648101673878</v>
      </c>
      <c r="ED94" s="6">
        <v>11.031178894419149</v>
      </c>
      <c r="EE94" s="6">
        <v>10.79929788395205</v>
      </c>
      <c r="EF94" s="6">
        <v>10.012477198776541</v>
      </c>
      <c r="EG94" s="6">
        <v>10.10098001487675</v>
      </c>
      <c r="EH94" s="6">
        <v>9.7882738152396094</v>
      </c>
      <c r="EI94" s="6">
        <v>9.6961892568380197</v>
      </c>
      <c r="EJ94" s="6">
        <v>8.9663074195267907</v>
      </c>
      <c r="EK94" s="6">
        <v>8.8909796217538197</v>
      </c>
      <c r="EL94" s="6">
        <v>9.4367084186491201</v>
      </c>
      <c r="EM94" s="6">
        <v>8.9875067352666491</v>
      </c>
      <c r="EN94" s="6">
        <v>8.3024993051035096</v>
      </c>
      <c r="EO94" s="6">
        <v>8.0665840947998593</v>
      </c>
      <c r="EP94" s="6">
        <v>7.6441181753890302</v>
      </c>
      <c r="EQ94" s="6">
        <v>7.3032889507278904</v>
      </c>
      <c r="ER94" s="6">
        <v>6.7675573840999004</v>
      </c>
      <c r="ES94" s="6">
        <v>6.9219666466738996</v>
      </c>
      <c r="ET94" s="6">
        <v>6.6417648092810602</v>
      </c>
      <c r="EU94" s="6" t="s">
        <v>178</v>
      </c>
      <c r="EV94" s="6" t="s">
        <v>178</v>
      </c>
      <c r="EW94" s="6" t="s">
        <v>178</v>
      </c>
      <c r="EX94" s="6" t="s">
        <v>178</v>
      </c>
      <c r="EY94" s="6" t="s">
        <v>178</v>
      </c>
      <c r="EZ94" s="6" t="s">
        <v>178</v>
      </c>
      <c r="FA94" s="6" t="s">
        <v>178</v>
      </c>
      <c r="FB94" s="6" t="s">
        <v>178</v>
      </c>
      <c r="FC94" s="6" t="s">
        <v>178</v>
      </c>
      <c r="FD94" s="6" t="s">
        <v>178</v>
      </c>
      <c r="FE94" s="6" t="s">
        <v>178</v>
      </c>
      <c r="FF94" s="6" t="s">
        <v>178</v>
      </c>
      <c r="FG94" s="6" t="s">
        <v>178</v>
      </c>
      <c r="FH94" s="6">
        <v>11.540257402198558</v>
      </c>
      <c r="FI94" s="6">
        <v>11.633304049870492</v>
      </c>
      <c r="FJ94" s="6">
        <v>11.52151028478791</v>
      </c>
      <c r="FK94" s="6">
        <v>11.277315470938261</v>
      </c>
      <c r="FL94" s="6">
        <v>10.332872477518608</v>
      </c>
      <c r="FM94" s="6">
        <v>10.651314709439234</v>
      </c>
      <c r="FN94" s="6">
        <v>10.376284787216033</v>
      </c>
      <c r="FO94" s="6">
        <v>10.148313470435159</v>
      </c>
      <c r="FP94" s="6">
        <v>9.3738026250107254</v>
      </c>
      <c r="FQ94" s="6">
        <v>9.3856502684219709</v>
      </c>
      <c r="FR94" s="6">
        <v>10.084073262157668</v>
      </c>
      <c r="FS94" s="6">
        <v>9.6041481492297063</v>
      </c>
      <c r="FT94" s="6">
        <v>8.8776620099950829</v>
      </c>
      <c r="FU94" s="6">
        <v>8.6109383205532914</v>
      </c>
      <c r="FV94" s="6">
        <v>8.2162015705081011</v>
      </c>
      <c r="FW94" s="6">
        <v>7.7713102389502611</v>
      </c>
      <c r="FX94" s="6">
        <v>7.1791823472473801</v>
      </c>
      <c r="FY94" s="6">
        <v>7.7420039767235602</v>
      </c>
      <c r="FZ94" s="6">
        <v>7.5271580422847792</v>
      </c>
      <c r="GA94" s="6" t="s">
        <v>178</v>
      </c>
      <c r="GB94" s="6" t="s">
        <v>178</v>
      </c>
      <c r="GC94" s="6" t="s">
        <v>178</v>
      </c>
      <c r="GD94" s="6" t="s">
        <v>178</v>
      </c>
      <c r="GE94" s="6" t="s">
        <v>178</v>
      </c>
      <c r="GF94" s="6" t="s">
        <v>178</v>
      </c>
      <c r="GG94" s="6" t="s">
        <v>178</v>
      </c>
      <c r="GH94" s="6" t="s">
        <v>178</v>
      </c>
      <c r="GI94" s="6" t="s">
        <v>178</v>
      </c>
      <c r="GJ94" s="6" t="s">
        <v>178</v>
      </c>
      <c r="GK94" s="6" t="s">
        <v>178</v>
      </c>
      <c r="GL94" s="6" t="s">
        <v>178</v>
      </c>
      <c r="GM94" s="6">
        <v>9.4317009642018323</v>
      </c>
      <c r="GN94" s="6">
        <v>8.016439551863586</v>
      </c>
      <c r="GO94" s="6">
        <v>8.315980083211679</v>
      </c>
      <c r="GP94" s="6">
        <v>8.2246136966746448</v>
      </c>
      <c r="GQ94" s="6">
        <v>8.08180492662318</v>
      </c>
      <c r="GR94" s="6">
        <v>7.6027320986267393</v>
      </c>
      <c r="GS94" s="6">
        <v>7.5964325577393534</v>
      </c>
      <c r="GT94" s="6">
        <v>7.3363604750034446</v>
      </c>
      <c r="GU94" s="6">
        <v>7.3013284243480934</v>
      </c>
      <c r="GV94" s="6">
        <v>6.7521357034494622</v>
      </c>
      <c r="GW94" s="6">
        <v>6.6352095847829879</v>
      </c>
      <c r="GX94" s="6">
        <v>6.9820769332863577</v>
      </c>
      <c r="GY94" s="6">
        <v>6.7197996641376179</v>
      </c>
      <c r="GZ94" s="6">
        <v>6.1544557138472689</v>
      </c>
      <c r="HA94" s="6">
        <v>5.9422124256422526</v>
      </c>
      <c r="HB94" s="6">
        <v>5.57647852824027</v>
      </c>
      <c r="HC94" s="6">
        <v>5.3771561069628531</v>
      </c>
      <c r="HD94" s="6">
        <v>4.9609755694724189</v>
      </c>
      <c r="HE94" s="6">
        <v>6.9219666466739049</v>
      </c>
      <c r="HF94" s="6">
        <v>6.641764809281069</v>
      </c>
      <c r="HG94" s="6" t="s">
        <v>178</v>
      </c>
      <c r="HH94" s="6" t="s">
        <v>178</v>
      </c>
      <c r="HI94" s="6" t="s">
        <v>178</v>
      </c>
      <c r="HJ94" s="6" t="s">
        <v>178</v>
      </c>
      <c r="HK94" s="6" t="s">
        <v>178</v>
      </c>
      <c r="HL94" s="6" t="s">
        <v>178</v>
      </c>
      <c r="HM94" s="6" t="s">
        <v>178</v>
      </c>
      <c r="HN94" s="6" t="s">
        <v>178</v>
      </c>
      <c r="HO94" s="6" t="s">
        <v>178</v>
      </c>
      <c r="HP94" s="6" t="s">
        <v>178</v>
      </c>
      <c r="HQ94" s="6" t="s">
        <v>178</v>
      </c>
      <c r="HR94" s="6" t="s">
        <v>178</v>
      </c>
      <c r="HS94" s="5">
        <v>353838</v>
      </c>
      <c r="HT94" s="5">
        <v>349986</v>
      </c>
      <c r="HU94" s="5">
        <v>345675</v>
      </c>
      <c r="HV94" s="5">
        <v>341364</v>
      </c>
      <c r="HW94" s="5">
        <v>337193</v>
      </c>
      <c r="HX94" s="5">
        <v>332909</v>
      </c>
      <c r="HY94" s="5">
        <v>325650</v>
      </c>
      <c r="HZ94" s="5">
        <v>322913</v>
      </c>
      <c r="IA94" s="5">
        <v>320816</v>
      </c>
      <c r="IB94" s="5">
        <v>319014</v>
      </c>
      <c r="IC94" s="5">
        <v>316750</v>
      </c>
      <c r="ID94" s="5">
        <v>314066</v>
      </c>
      <c r="IE94" s="5">
        <v>310194</v>
      </c>
      <c r="IF94" s="5">
        <v>305494</v>
      </c>
      <c r="IG94" s="5">
        <v>300213</v>
      </c>
      <c r="IH94" s="5">
        <v>295577</v>
      </c>
      <c r="II94" s="5">
        <v>291243</v>
      </c>
      <c r="IJ94" s="5">
        <v>288794</v>
      </c>
      <c r="IK94" s="5">
        <v>46485</v>
      </c>
      <c r="IL94" s="5">
        <v>46374</v>
      </c>
      <c r="IM94" s="5">
        <v>46236</v>
      </c>
      <c r="IN94" s="5">
        <v>45958</v>
      </c>
      <c r="IO94" s="5">
        <v>45852</v>
      </c>
      <c r="IP94" s="5">
        <v>45688</v>
      </c>
      <c r="IQ94" s="5">
        <v>45442</v>
      </c>
      <c r="IR94" s="5">
        <v>45051</v>
      </c>
      <c r="IS94" s="5">
        <v>44588</v>
      </c>
      <c r="IT94" s="5">
        <v>44241</v>
      </c>
      <c r="IU94" s="5">
        <v>43992</v>
      </c>
      <c r="IV94" s="5">
        <v>43838</v>
      </c>
      <c r="IW94" s="5">
        <v>43666</v>
      </c>
      <c r="IX94" s="5">
        <v>43600</v>
      </c>
      <c r="IY94" s="5">
        <v>441845</v>
      </c>
      <c r="IZ94" s="5">
        <v>436535</v>
      </c>
      <c r="JA94" s="5">
        <v>431099</v>
      </c>
      <c r="JB94" s="5">
        <v>425741</v>
      </c>
      <c r="JC94" s="5">
        <v>420572</v>
      </c>
      <c r="JD94" s="5">
        <v>415232</v>
      </c>
      <c r="JE94" s="5">
        <v>406533</v>
      </c>
      <c r="JF94" s="5">
        <v>403193</v>
      </c>
      <c r="JG94" s="5">
        <v>400281</v>
      </c>
      <c r="JH94" s="5">
        <v>397760</v>
      </c>
      <c r="JI94" s="5">
        <v>394869</v>
      </c>
      <c r="JJ94" s="5">
        <v>391049</v>
      </c>
      <c r="JK94" s="5">
        <v>385724</v>
      </c>
      <c r="JL94" s="5">
        <v>379370</v>
      </c>
      <c r="JM94" s="5">
        <v>372667</v>
      </c>
      <c r="JN94" s="5">
        <v>366664</v>
      </c>
      <c r="JO94" s="5">
        <v>360874</v>
      </c>
      <c r="JP94" s="5">
        <v>356418</v>
      </c>
      <c r="JQ94" s="5">
        <v>57412</v>
      </c>
      <c r="JR94" s="5">
        <v>57260</v>
      </c>
      <c r="JS94" s="5">
        <v>56844</v>
      </c>
      <c r="JT94" s="5">
        <v>55957</v>
      </c>
      <c r="JU94" s="5">
        <v>55840</v>
      </c>
      <c r="JV94" s="5">
        <v>55526</v>
      </c>
      <c r="JW94" s="5">
        <v>55133</v>
      </c>
      <c r="JX94" s="5">
        <v>54638</v>
      </c>
      <c r="JY94" s="5">
        <v>54037</v>
      </c>
      <c r="JZ94" s="5">
        <v>53615</v>
      </c>
      <c r="KA94" s="5">
        <v>53300</v>
      </c>
      <c r="KB94" s="5">
        <v>53053</v>
      </c>
      <c r="KC94" s="5">
        <v>52790</v>
      </c>
      <c r="KD94" s="5">
        <v>52631</v>
      </c>
    </row>
    <row r="95" spans="1:290" x14ac:dyDescent="0.3">
      <c r="A95" s="1" t="s">
        <v>89</v>
      </c>
      <c r="B95" s="2">
        <v>4061951</v>
      </c>
      <c r="C95" s="5">
        <v>86701</v>
      </c>
      <c r="D95" s="5">
        <v>85743</v>
      </c>
      <c r="E95" s="5">
        <v>77115</v>
      </c>
      <c r="F95" s="5">
        <v>76762</v>
      </c>
      <c r="G95" s="5">
        <v>75015</v>
      </c>
      <c r="H95" s="5">
        <v>80198</v>
      </c>
      <c r="I95" s="5">
        <v>80085</v>
      </c>
      <c r="J95" s="5">
        <v>76764</v>
      </c>
      <c r="K95" s="5">
        <v>76493</v>
      </c>
      <c r="L95" s="5">
        <v>76642</v>
      </c>
      <c r="M95" s="5">
        <v>77331</v>
      </c>
      <c r="N95" s="5">
        <v>79124</v>
      </c>
      <c r="O95" s="5">
        <v>79873</v>
      </c>
      <c r="P95" s="5">
        <v>77405</v>
      </c>
      <c r="Q95" s="5">
        <v>78567</v>
      </c>
      <c r="R95" s="5">
        <v>83419</v>
      </c>
      <c r="S95" s="5">
        <v>77862</v>
      </c>
      <c r="T95" s="5">
        <v>75411</v>
      </c>
      <c r="U95" s="5">
        <v>72779</v>
      </c>
      <c r="V95" s="5">
        <v>71986</v>
      </c>
      <c r="W95" s="5">
        <v>68992</v>
      </c>
      <c r="X95" s="5">
        <v>65537</v>
      </c>
      <c r="Y95" s="5">
        <v>66559</v>
      </c>
      <c r="Z95" s="5">
        <v>66919</v>
      </c>
      <c r="AA95" s="5">
        <v>65085</v>
      </c>
      <c r="AB95" s="5">
        <v>61870</v>
      </c>
      <c r="AC95" s="5" t="s">
        <v>178</v>
      </c>
      <c r="AD95" s="5" t="s">
        <v>178</v>
      </c>
      <c r="AE95" s="5" t="s">
        <v>178</v>
      </c>
      <c r="AF95" s="5" t="s">
        <v>178</v>
      </c>
      <c r="AG95" s="5" t="s">
        <v>178</v>
      </c>
      <c r="AH95" s="5" t="s">
        <v>178</v>
      </c>
      <c r="AI95" s="5">
        <v>177826</v>
      </c>
      <c r="AJ95" s="5">
        <v>179823</v>
      </c>
      <c r="AK95" s="5">
        <v>168116</v>
      </c>
      <c r="AL95" s="5">
        <v>168512</v>
      </c>
      <c r="AM95" s="5">
        <v>166390</v>
      </c>
      <c r="AN95" s="5">
        <v>172743</v>
      </c>
      <c r="AO95" s="5">
        <v>173683</v>
      </c>
      <c r="AP95" s="5">
        <v>169371</v>
      </c>
      <c r="AQ95" s="5">
        <v>167004</v>
      </c>
      <c r="AR95" s="5">
        <v>166244</v>
      </c>
      <c r="AS95" s="5">
        <v>164663</v>
      </c>
      <c r="AT95" s="5">
        <v>170214</v>
      </c>
      <c r="AU95" s="5">
        <v>171889</v>
      </c>
      <c r="AV95" s="5">
        <v>169294</v>
      </c>
      <c r="AW95" s="5">
        <v>174045</v>
      </c>
      <c r="AX95" s="5">
        <v>180388</v>
      </c>
      <c r="AY95" s="5">
        <v>177938</v>
      </c>
      <c r="AZ95" s="5">
        <v>172091</v>
      </c>
      <c r="BA95" s="5">
        <v>153086</v>
      </c>
      <c r="BB95" s="5">
        <v>149666</v>
      </c>
      <c r="BC95" s="5">
        <v>144232</v>
      </c>
      <c r="BD95" s="5">
        <v>140873</v>
      </c>
      <c r="BE95" s="5">
        <v>139034</v>
      </c>
      <c r="BF95" s="5">
        <v>137206</v>
      </c>
      <c r="BG95" s="5">
        <v>131539</v>
      </c>
      <c r="BH95" s="5">
        <v>123370</v>
      </c>
      <c r="BI95" s="5" t="s">
        <v>178</v>
      </c>
      <c r="BJ95" s="5" t="s">
        <v>178</v>
      </c>
      <c r="BK95" s="5" t="s">
        <v>178</v>
      </c>
      <c r="BL95" s="5" t="s">
        <v>178</v>
      </c>
      <c r="BM95" s="5" t="s">
        <v>178</v>
      </c>
      <c r="BN95" s="5" t="s">
        <v>178</v>
      </c>
      <c r="BO95" s="5">
        <v>177826</v>
      </c>
      <c r="BP95" s="5">
        <v>179823</v>
      </c>
      <c r="BQ95" s="5">
        <v>172734</v>
      </c>
      <c r="BR95" s="5">
        <v>174598</v>
      </c>
      <c r="BS95" s="5">
        <v>172379</v>
      </c>
      <c r="BT95" s="5">
        <v>178945</v>
      </c>
      <c r="BU95" s="5">
        <v>179795</v>
      </c>
      <c r="BV95" s="5">
        <v>175399</v>
      </c>
      <c r="BW95" s="5">
        <v>172981</v>
      </c>
      <c r="BX95" s="5">
        <v>171922</v>
      </c>
      <c r="BY95" s="5">
        <v>170419</v>
      </c>
      <c r="BZ95" s="5">
        <v>175354</v>
      </c>
      <c r="CA95" s="5">
        <v>177618</v>
      </c>
      <c r="CB95" s="5">
        <v>174880</v>
      </c>
      <c r="CC95" s="5">
        <v>179557</v>
      </c>
      <c r="CD95" s="5">
        <v>185606</v>
      </c>
      <c r="CE95" s="5">
        <v>183851</v>
      </c>
      <c r="CF95" s="5">
        <v>177734</v>
      </c>
      <c r="CG95" s="5">
        <v>158529</v>
      </c>
      <c r="CH95" s="5">
        <v>155077</v>
      </c>
      <c r="CI95" s="5">
        <v>149348</v>
      </c>
      <c r="CJ95" s="5">
        <v>145816</v>
      </c>
      <c r="CK95" s="5">
        <v>144086</v>
      </c>
      <c r="CL95" s="5">
        <v>142319</v>
      </c>
      <c r="CM95" s="5">
        <v>136620</v>
      </c>
      <c r="CN95" s="5">
        <v>128208</v>
      </c>
      <c r="CO95" s="5" t="s">
        <v>178</v>
      </c>
      <c r="CP95" s="5" t="s">
        <v>178</v>
      </c>
      <c r="CQ95" s="5" t="s">
        <v>178</v>
      </c>
      <c r="CR95" s="5" t="s">
        <v>178</v>
      </c>
      <c r="CS95" s="5" t="s">
        <v>178</v>
      </c>
      <c r="CT95" s="5" t="s">
        <v>178</v>
      </c>
      <c r="CU95" s="6">
        <v>13.53472270951746</v>
      </c>
      <c r="CV95" s="6">
        <v>13.42044811783582</v>
      </c>
      <c r="CW95" s="6">
        <v>13.9162481670365</v>
      </c>
      <c r="CX95" s="6">
        <v>13.702084072016699</v>
      </c>
      <c r="CY95" s="6">
        <v>13.85856162100913</v>
      </c>
      <c r="CZ95" s="6">
        <v>14.55647272999326</v>
      </c>
      <c r="DA95" s="6">
        <v>13.829056627333451</v>
      </c>
      <c r="DB95" s="6">
        <v>13.89192850815486</v>
      </c>
      <c r="DC95" s="6">
        <v>12.82731753232321</v>
      </c>
      <c r="DD95" s="6">
        <v>13.251219957725519</v>
      </c>
      <c r="DE95" s="6">
        <v>13.197812002948361</v>
      </c>
      <c r="DF95" s="6">
        <v>13.47246376811594</v>
      </c>
      <c r="DG95" s="6">
        <v>12.54917683614403</v>
      </c>
      <c r="DH95" s="6">
        <v>11.481170467024089</v>
      </c>
      <c r="DI95" s="6">
        <v>11.413188743365531</v>
      </c>
      <c r="DJ95" s="6">
        <v>10.209904218463411</v>
      </c>
      <c r="DK95" s="6">
        <v>9.9676350466209396</v>
      </c>
      <c r="DL95" s="6">
        <v>9.1405763084960991</v>
      </c>
      <c r="DM95" s="6">
        <v>9.5109853116970502</v>
      </c>
      <c r="DN95" s="6">
        <v>8.3530130858777998</v>
      </c>
      <c r="DO95" s="6" t="s">
        <v>178</v>
      </c>
      <c r="DP95" s="6" t="s">
        <v>178</v>
      </c>
      <c r="DQ95" s="6" t="s">
        <v>178</v>
      </c>
      <c r="DR95" s="6" t="s">
        <v>178</v>
      </c>
      <c r="DS95" s="6" t="s">
        <v>178</v>
      </c>
      <c r="DT95" s="6" t="s">
        <v>178</v>
      </c>
      <c r="DU95" s="6" t="s">
        <v>178</v>
      </c>
      <c r="DV95" s="6" t="s">
        <v>178</v>
      </c>
      <c r="DW95" s="6" t="s">
        <v>178</v>
      </c>
      <c r="DX95" s="6" t="s">
        <v>178</v>
      </c>
      <c r="DY95" s="6" t="s">
        <v>178</v>
      </c>
      <c r="DZ95" s="6" t="s">
        <v>178</v>
      </c>
      <c r="EA95" s="6">
        <v>11.81348084224282</v>
      </c>
      <c r="EB95" s="6">
        <v>11.70856997354058</v>
      </c>
      <c r="EC95" s="6">
        <v>12.1663275624703</v>
      </c>
      <c r="ED95" s="6">
        <v>11.708105657496001</v>
      </c>
      <c r="EE95" s="6">
        <v>11.821022898010691</v>
      </c>
      <c r="EF95" s="6">
        <v>12.597326664466859</v>
      </c>
      <c r="EG95" s="6">
        <v>11.909052699458201</v>
      </c>
      <c r="EH95" s="6">
        <v>11.946555195399441</v>
      </c>
      <c r="EI95" s="6">
        <v>11.34643481593255</v>
      </c>
      <c r="EJ95" s="6">
        <v>11.815764779480761</v>
      </c>
      <c r="EK95" s="6">
        <v>11.858766085884501</v>
      </c>
      <c r="EL95" s="6">
        <v>11.93351951663494</v>
      </c>
      <c r="EM95" s="6">
        <v>11.222721344732641</v>
      </c>
      <c r="EN95" s="6">
        <v>10.381348423452691</v>
      </c>
      <c r="EO95" s="6">
        <v>10.297911459679961</v>
      </c>
      <c r="EP95" s="6">
        <v>9.1070359447413303</v>
      </c>
      <c r="EQ95" s="6">
        <v>8.8008182625408793</v>
      </c>
      <c r="ER95" s="6">
        <v>8.0091347019890602</v>
      </c>
      <c r="ES95" s="6">
        <v>8.5553218452373105</v>
      </c>
      <c r="ET95" s="6">
        <v>7.4873384736680304</v>
      </c>
      <c r="EU95" s="6" t="s">
        <v>178</v>
      </c>
      <c r="EV95" s="6" t="s">
        <v>178</v>
      </c>
      <c r="EW95" s="6" t="s">
        <v>178</v>
      </c>
      <c r="EX95" s="6" t="s">
        <v>178</v>
      </c>
      <c r="EY95" s="6" t="s">
        <v>178</v>
      </c>
      <c r="EZ95" s="6" t="s">
        <v>178</v>
      </c>
      <c r="FA95" s="6" t="s">
        <v>178</v>
      </c>
      <c r="FB95" s="6" t="s">
        <v>178</v>
      </c>
      <c r="FC95" s="6" t="s">
        <v>178</v>
      </c>
      <c r="FD95" s="6" t="s">
        <v>178</v>
      </c>
      <c r="FE95" s="6" t="s">
        <v>178</v>
      </c>
      <c r="FF95" s="6" t="s">
        <v>178</v>
      </c>
      <c r="FG95" s="6" t="s">
        <v>178</v>
      </c>
      <c r="FH95" s="6">
        <v>13.420448117835829</v>
      </c>
      <c r="FI95" s="6">
        <v>13.916248167036503</v>
      </c>
      <c r="FJ95" s="6">
        <v>13.702084072016705</v>
      </c>
      <c r="FK95" s="6">
        <v>13.858561621009132</v>
      </c>
      <c r="FL95" s="6">
        <v>14.556472729993267</v>
      </c>
      <c r="FM95" s="6">
        <v>13.829056627333458</v>
      </c>
      <c r="FN95" s="6">
        <v>13.891928508154864</v>
      </c>
      <c r="FO95" s="6">
        <v>12.827317532323219</v>
      </c>
      <c r="FP95" s="6">
        <v>13.25121995772553</v>
      </c>
      <c r="FQ95" s="6">
        <v>13.197812002948364</v>
      </c>
      <c r="FR95" s="6">
        <v>13.472463768115942</v>
      </c>
      <c r="FS95" s="6">
        <v>12.549176836144035</v>
      </c>
      <c r="FT95" s="6">
        <v>11.481170467024095</v>
      </c>
      <c r="FU95" s="6">
        <v>11.413188743365534</v>
      </c>
      <c r="FV95" s="6">
        <v>10.20990421846342</v>
      </c>
      <c r="FW95" s="6">
        <v>9.9676350466209431</v>
      </c>
      <c r="FX95" s="6">
        <v>9.140576308496108</v>
      </c>
      <c r="FY95" s="6">
        <v>9.5109853116970555</v>
      </c>
      <c r="FZ95" s="6">
        <v>8.3530130858778104</v>
      </c>
      <c r="GA95" s="6" t="s">
        <v>178</v>
      </c>
      <c r="GB95" s="6" t="s">
        <v>178</v>
      </c>
      <c r="GC95" s="6" t="s">
        <v>178</v>
      </c>
      <c r="GD95" s="6" t="s">
        <v>178</v>
      </c>
      <c r="GE95" s="6" t="s">
        <v>178</v>
      </c>
      <c r="GF95" s="6" t="s">
        <v>178</v>
      </c>
      <c r="GG95" s="6" t="s">
        <v>178</v>
      </c>
      <c r="GH95" s="6" t="s">
        <v>178</v>
      </c>
      <c r="GI95" s="6" t="s">
        <v>178</v>
      </c>
      <c r="GJ95" s="6" t="s">
        <v>178</v>
      </c>
      <c r="GK95" s="6" t="s">
        <v>178</v>
      </c>
      <c r="GL95" s="6" t="s">
        <v>178</v>
      </c>
      <c r="GM95" s="6">
        <v>11.813480842242827</v>
      </c>
      <c r="GN95" s="6">
        <v>11.70856997354058</v>
      </c>
      <c r="GO95" s="6">
        <v>12.166327562470302</v>
      </c>
      <c r="GP95" s="6">
        <v>11.708105657496004</v>
      </c>
      <c r="GQ95" s="6">
        <v>11.821022898010698</v>
      </c>
      <c r="GR95" s="6">
        <v>12.597326664466866</v>
      </c>
      <c r="GS95" s="6">
        <v>11.909052699458208</v>
      </c>
      <c r="GT95" s="6">
        <v>11.946555195399448</v>
      </c>
      <c r="GU95" s="6">
        <v>11.346434815932552</v>
      </c>
      <c r="GV95" s="6">
        <v>11.815764779480764</v>
      </c>
      <c r="GW95" s="6">
        <v>11.858766085884504</v>
      </c>
      <c r="GX95" s="6">
        <v>11.933519516634945</v>
      </c>
      <c r="GY95" s="6">
        <v>11.222721344732648</v>
      </c>
      <c r="GZ95" s="6">
        <v>10.381348423452692</v>
      </c>
      <c r="HA95" s="6">
        <v>10.297911459679968</v>
      </c>
      <c r="HB95" s="6">
        <v>9.1070359447413356</v>
      </c>
      <c r="HC95" s="6">
        <v>8.8008182625408846</v>
      </c>
      <c r="HD95" s="6">
        <v>8.0091347019890637</v>
      </c>
      <c r="HE95" s="6">
        <v>8.5553218452373176</v>
      </c>
      <c r="HF95" s="6">
        <v>7.487338473668034</v>
      </c>
      <c r="HG95" s="6" t="s">
        <v>178</v>
      </c>
      <c r="HH95" s="6" t="s">
        <v>178</v>
      </c>
      <c r="HI95" s="6" t="s">
        <v>178</v>
      </c>
      <c r="HJ95" s="6" t="s">
        <v>178</v>
      </c>
      <c r="HK95" s="6" t="s">
        <v>178</v>
      </c>
      <c r="HL95" s="6" t="s">
        <v>178</v>
      </c>
      <c r="HM95" s="6" t="s">
        <v>178</v>
      </c>
      <c r="HN95" s="6" t="s">
        <v>178</v>
      </c>
      <c r="HO95" s="6" t="s">
        <v>178</v>
      </c>
      <c r="HP95" s="6" t="s">
        <v>178</v>
      </c>
      <c r="HQ95" s="6" t="s">
        <v>178</v>
      </c>
      <c r="HR95" s="6" t="s">
        <v>178</v>
      </c>
      <c r="HS95" s="5">
        <v>12658</v>
      </c>
      <c r="HT95" s="5">
        <v>12514</v>
      </c>
      <c r="HU95" s="5">
        <v>12255</v>
      </c>
      <c r="HV95" s="5">
        <v>12098</v>
      </c>
      <c r="HW95" s="5">
        <v>11984</v>
      </c>
      <c r="HX95" s="5">
        <v>11918</v>
      </c>
      <c r="HY95" s="5">
        <v>11831</v>
      </c>
      <c r="HZ95" s="5">
        <v>11795</v>
      </c>
      <c r="IA95" s="5">
        <v>11766</v>
      </c>
      <c r="IB95" s="5">
        <v>11736</v>
      </c>
      <c r="IC95" s="5">
        <v>11696</v>
      </c>
      <c r="ID95" s="5">
        <v>11679</v>
      </c>
      <c r="IE95" s="5">
        <v>11629</v>
      </c>
      <c r="IF95" s="5">
        <v>11463</v>
      </c>
      <c r="IG95" s="5">
        <v>11313</v>
      </c>
      <c r="IH95" s="5">
        <v>11117</v>
      </c>
      <c r="II95" s="5">
        <v>10917</v>
      </c>
      <c r="IJ95" s="5">
        <v>10672</v>
      </c>
      <c r="IK95" s="5">
        <v>10493</v>
      </c>
      <c r="IL95" s="5">
        <v>10335</v>
      </c>
      <c r="IM95" s="5">
        <v>10032</v>
      </c>
      <c r="IN95" s="5">
        <v>9812</v>
      </c>
      <c r="IO95" s="5">
        <v>9635</v>
      </c>
      <c r="IP95" s="5">
        <v>9459</v>
      </c>
      <c r="IQ95" s="5">
        <v>9297</v>
      </c>
      <c r="IR95" s="5">
        <v>9127</v>
      </c>
      <c r="IS95" s="5" t="s">
        <v>178</v>
      </c>
      <c r="IT95" s="5" t="s">
        <v>178</v>
      </c>
      <c r="IU95" s="5" t="s">
        <v>178</v>
      </c>
      <c r="IV95" s="5" t="s">
        <v>178</v>
      </c>
      <c r="IW95" s="5" t="s">
        <v>178</v>
      </c>
      <c r="IX95" s="5" t="s">
        <v>178</v>
      </c>
      <c r="IY95" s="5">
        <v>14452</v>
      </c>
      <c r="IZ95" s="5">
        <v>14300</v>
      </c>
      <c r="JA95" s="5">
        <v>13897</v>
      </c>
      <c r="JB95" s="5">
        <v>13684</v>
      </c>
      <c r="JC95" s="5">
        <v>13562</v>
      </c>
      <c r="JD95" s="5">
        <v>13489</v>
      </c>
      <c r="JE95" s="5">
        <v>13387</v>
      </c>
      <c r="JF95" s="5">
        <v>13345</v>
      </c>
      <c r="JG95" s="5">
        <v>13319</v>
      </c>
      <c r="JH95" s="5">
        <v>13291</v>
      </c>
      <c r="JI95" s="5">
        <v>13243</v>
      </c>
      <c r="JJ95" s="5">
        <v>13214</v>
      </c>
      <c r="JK95" s="5">
        <v>13149</v>
      </c>
      <c r="JL95" s="5">
        <v>12973</v>
      </c>
      <c r="JM95" s="5">
        <v>12833</v>
      </c>
      <c r="JN95" s="5">
        <v>12616</v>
      </c>
      <c r="JO95" s="5">
        <v>12390</v>
      </c>
      <c r="JP95" s="5">
        <v>12120</v>
      </c>
      <c r="JQ95" s="5">
        <v>11915</v>
      </c>
      <c r="JR95" s="5">
        <v>11757</v>
      </c>
      <c r="JS95" s="5">
        <v>11430</v>
      </c>
      <c r="JT95" s="5">
        <v>11180</v>
      </c>
      <c r="JU95" s="5">
        <v>10978</v>
      </c>
      <c r="JV95" s="5">
        <v>10796</v>
      </c>
      <c r="JW95" s="5">
        <v>10629</v>
      </c>
      <c r="JX95" s="5">
        <v>10440</v>
      </c>
      <c r="JY95" s="5" t="s">
        <v>178</v>
      </c>
      <c r="JZ95" s="5" t="s">
        <v>178</v>
      </c>
      <c r="KA95" s="5" t="s">
        <v>178</v>
      </c>
      <c r="KB95" s="5" t="s">
        <v>178</v>
      </c>
      <c r="KC95" s="5" t="s">
        <v>178</v>
      </c>
      <c r="KD95" s="5" t="s">
        <v>178</v>
      </c>
    </row>
    <row r="96" spans="1:290" x14ac:dyDescent="0.3">
      <c r="A96" s="1" t="s">
        <v>90</v>
      </c>
      <c r="B96" s="2">
        <v>4008369</v>
      </c>
      <c r="C96" s="5">
        <v>7808156</v>
      </c>
      <c r="D96" s="5">
        <v>8181727</v>
      </c>
      <c r="E96" s="5">
        <v>6319874</v>
      </c>
      <c r="F96" s="5">
        <v>6518340</v>
      </c>
      <c r="G96" s="5">
        <v>6687478</v>
      </c>
      <c r="H96" s="5">
        <v>6625123</v>
      </c>
      <c r="I96" s="5">
        <v>6853061</v>
      </c>
      <c r="J96" s="5">
        <v>6762992</v>
      </c>
      <c r="K96" s="5">
        <v>6749124</v>
      </c>
      <c r="L96" s="5">
        <v>6840860</v>
      </c>
      <c r="M96" s="5">
        <v>6462562</v>
      </c>
      <c r="N96" s="5">
        <v>6538227</v>
      </c>
      <c r="O96" s="5">
        <v>6575587</v>
      </c>
      <c r="P96" s="5">
        <v>4248738</v>
      </c>
      <c r="Q96" s="5">
        <v>4428754</v>
      </c>
      <c r="R96" s="5">
        <v>4283560</v>
      </c>
      <c r="S96" s="5">
        <v>4238135</v>
      </c>
      <c r="T96" s="5">
        <v>3996623</v>
      </c>
      <c r="U96" s="5">
        <v>3958364</v>
      </c>
      <c r="V96" s="5">
        <v>3917575</v>
      </c>
      <c r="W96" s="5">
        <v>3820954</v>
      </c>
      <c r="X96" s="5">
        <v>3598660</v>
      </c>
      <c r="Y96" s="5">
        <v>3566405</v>
      </c>
      <c r="Z96" s="5">
        <v>3549899</v>
      </c>
      <c r="AA96" s="5">
        <v>3563626</v>
      </c>
      <c r="AB96" s="5">
        <v>3534372</v>
      </c>
      <c r="AC96" s="5">
        <v>3487370</v>
      </c>
      <c r="AD96" s="5">
        <v>3424275</v>
      </c>
      <c r="AE96" s="5">
        <v>3382306</v>
      </c>
      <c r="AF96" s="5">
        <v>3430720</v>
      </c>
      <c r="AG96" s="5">
        <v>3413801</v>
      </c>
      <c r="AH96" s="5">
        <v>3430611</v>
      </c>
      <c r="AI96" s="5">
        <v>23214732</v>
      </c>
      <c r="AJ96" s="5">
        <v>23999384</v>
      </c>
      <c r="AK96" s="5">
        <v>20096988</v>
      </c>
      <c r="AL96" s="5">
        <v>20619258</v>
      </c>
      <c r="AM96" s="5">
        <v>21055286</v>
      </c>
      <c r="AN96" s="5">
        <v>20924677</v>
      </c>
      <c r="AO96" s="5">
        <v>21306395</v>
      </c>
      <c r="AP96" s="5">
        <v>21208560</v>
      </c>
      <c r="AQ96" s="5">
        <v>21502448</v>
      </c>
      <c r="AR96" s="5">
        <v>21653840</v>
      </c>
      <c r="AS96" s="5">
        <v>20971917</v>
      </c>
      <c r="AT96" s="5">
        <v>21648045</v>
      </c>
      <c r="AU96" s="5">
        <v>21655221</v>
      </c>
      <c r="AV96" s="5">
        <v>15331941</v>
      </c>
      <c r="AW96" s="5">
        <v>15598553</v>
      </c>
      <c r="AX96" s="5">
        <v>15200803</v>
      </c>
      <c r="AY96" s="5">
        <v>14961539</v>
      </c>
      <c r="AZ96" s="5">
        <v>14578687</v>
      </c>
      <c r="BA96" s="5">
        <v>14504122</v>
      </c>
      <c r="BB96" s="5">
        <v>14502919</v>
      </c>
      <c r="BC96" s="5">
        <v>14049582</v>
      </c>
      <c r="BD96" s="5">
        <v>13416546</v>
      </c>
      <c r="BE96" s="5">
        <v>13156541</v>
      </c>
      <c r="BF96" s="5">
        <v>13049578</v>
      </c>
      <c r="BG96" s="5">
        <v>12838311</v>
      </c>
      <c r="BH96" s="5">
        <v>12683109</v>
      </c>
      <c r="BI96" s="5">
        <v>12515962</v>
      </c>
      <c r="BJ96" s="5">
        <v>12597607</v>
      </c>
      <c r="BK96" s="5">
        <v>12478889</v>
      </c>
      <c r="BL96" s="5">
        <v>12639605</v>
      </c>
      <c r="BM96" s="5">
        <v>12614301</v>
      </c>
      <c r="BN96" s="5">
        <v>12496672</v>
      </c>
      <c r="BO96" s="5">
        <v>24692613</v>
      </c>
      <c r="BP96" s="5">
        <v>25261677</v>
      </c>
      <c r="BQ96" s="5">
        <v>21529739</v>
      </c>
      <c r="BR96" s="5">
        <v>23127763</v>
      </c>
      <c r="BS96" s="5">
        <v>23856657</v>
      </c>
      <c r="BT96" s="5">
        <v>23629876</v>
      </c>
      <c r="BU96" s="5">
        <v>23996935</v>
      </c>
      <c r="BV96" s="5">
        <v>23653544</v>
      </c>
      <c r="BW96" s="5">
        <v>24508428</v>
      </c>
      <c r="BX96" s="5">
        <v>24853387</v>
      </c>
      <c r="BY96" s="5">
        <v>24017455</v>
      </c>
      <c r="BZ96" s="5">
        <v>24702484</v>
      </c>
      <c r="CA96" s="5">
        <v>24636178</v>
      </c>
      <c r="CB96" s="5">
        <v>17148578</v>
      </c>
      <c r="CC96" s="5">
        <v>17757352</v>
      </c>
      <c r="CD96" s="5">
        <v>20215106</v>
      </c>
      <c r="CE96" s="5">
        <v>20285296</v>
      </c>
      <c r="CF96" s="5">
        <v>23383812</v>
      </c>
      <c r="CG96" s="5">
        <v>15657929</v>
      </c>
      <c r="CH96" s="5">
        <v>15623728</v>
      </c>
      <c r="CI96" s="5">
        <v>15709872</v>
      </c>
      <c r="CJ96" s="5">
        <v>17849065</v>
      </c>
      <c r="CK96" s="5">
        <v>17441684</v>
      </c>
      <c r="CL96" s="5">
        <v>16918055</v>
      </c>
      <c r="CM96" s="5">
        <v>16378267</v>
      </c>
      <c r="CN96" s="5">
        <v>15776137</v>
      </c>
      <c r="CO96" s="5">
        <v>15666609</v>
      </c>
      <c r="CP96" s="5">
        <v>17012913</v>
      </c>
      <c r="CQ96" s="5">
        <v>14139236</v>
      </c>
      <c r="CR96" s="5">
        <v>14313719</v>
      </c>
      <c r="CS96" s="5">
        <v>13752983</v>
      </c>
      <c r="CT96" s="5">
        <v>13111519</v>
      </c>
      <c r="CU96" s="6">
        <v>23.13078803704343</v>
      </c>
      <c r="CV96" s="6">
        <v>23.061622788291011</v>
      </c>
      <c r="CW96" s="6">
        <v>21.032488083000001</v>
      </c>
      <c r="CX96" s="6">
        <v>20.183296801041958</v>
      </c>
      <c r="CY96" s="6">
        <v>21.131140606129922</v>
      </c>
      <c r="CZ96" s="6">
        <v>18.888032303113398</v>
      </c>
      <c r="DA96" s="6">
        <v>17.582343204760491</v>
      </c>
      <c r="DB96" s="6">
        <v>16.575448801164079</v>
      </c>
      <c r="DC96" s="6">
        <v>16.230685858630341</v>
      </c>
      <c r="DD96" s="6">
        <v>17.010182874589521</v>
      </c>
      <c r="DE96" s="6">
        <v>19.36015072224971</v>
      </c>
      <c r="DF96" s="6">
        <v>19.69396650616688</v>
      </c>
      <c r="DG96" s="6">
        <v>18.637581631179501</v>
      </c>
      <c r="DH96" s="6">
        <v>20.174645682620259</v>
      </c>
      <c r="DI96" s="6">
        <v>14.982302827774941</v>
      </c>
      <c r="DJ96" s="6">
        <v>13.191361575301899</v>
      </c>
      <c r="DK96" s="6">
        <v>13.07479080047915</v>
      </c>
      <c r="DL96" s="6">
        <v>13.1257841645625</v>
      </c>
      <c r="DM96" s="6">
        <v>14.389847433418019</v>
      </c>
      <c r="DN96" s="6">
        <v>11.742380014498981</v>
      </c>
      <c r="DO96" s="6" t="s">
        <v>178</v>
      </c>
      <c r="DP96" s="6" t="s">
        <v>178</v>
      </c>
      <c r="DQ96" s="6" t="s">
        <v>178</v>
      </c>
      <c r="DR96" s="6" t="s">
        <v>178</v>
      </c>
      <c r="DS96" s="6" t="s">
        <v>178</v>
      </c>
      <c r="DT96" s="6" t="s">
        <v>178</v>
      </c>
      <c r="DU96" s="6" t="s">
        <v>178</v>
      </c>
      <c r="DV96" s="6" t="s">
        <v>178</v>
      </c>
      <c r="DW96" s="6" t="s">
        <v>178</v>
      </c>
      <c r="DX96" s="6" t="s">
        <v>178</v>
      </c>
      <c r="DY96" s="6" t="s">
        <v>178</v>
      </c>
      <c r="DZ96" s="6" t="s">
        <v>178</v>
      </c>
      <c r="EA96" s="6">
        <v>21.794949783397421</v>
      </c>
      <c r="EB96" s="6">
        <v>23.161720237220191</v>
      </c>
      <c r="EC96" s="6">
        <v>19.408748488934538</v>
      </c>
      <c r="ED96" s="6">
        <v>19.175300732848719</v>
      </c>
      <c r="EE96" s="6">
        <v>19.847993219741308</v>
      </c>
      <c r="EF96" s="6">
        <v>17.60968710700698</v>
      </c>
      <c r="EG96" s="6">
        <v>16.989816915230691</v>
      </c>
      <c r="EH96" s="6">
        <v>15.25392900231669</v>
      </c>
      <c r="EI96" s="6">
        <v>15.979756289197599</v>
      </c>
      <c r="EJ96" s="6">
        <v>16.301674551348871</v>
      </c>
      <c r="EK96" s="6">
        <v>18.92577892704254</v>
      </c>
      <c r="EL96" s="6">
        <v>18.904402685399429</v>
      </c>
      <c r="EM96" s="6">
        <v>17.911687993178091</v>
      </c>
      <c r="EN96" s="6">
        <v>19.769378865328122</v>
      </c>
      <c r="EO96" s="6">
        <v>14.14289774853644</v>
      </c>
      <c r="EP96" s="6">
        <v>12.36255127766638</v>
      </c>
      <c r="EQ96" s="6">
        <v>12.11412048077227</v>
      </c>
      <c r="ER96" s="6">
        <v>12.44299583148203</v>
      </c>
      <c r="ES96" s="6">
        <v>13.23865677527435</v>
      </c>
      <c r="ET96" s="6">
        <v>10.325235434311599</v>
      </c>
      <c r="EU96" s="6" t="s">
        <v>178</v>
      </c>
      <c r="EV96" s="6" t="s">
        <v>178</v>
      </c>
      <c r="EW96" s="6" t="s">
        <v>178</v>
      </c>
      <c r="EX96" s="6" t="s">
        <v>178</v>
      </c>
      <c r="EY96" s="6" t="s">
        <v>178</v>
      </c>
      <c r="EZ96" s="6" t="s">
        <v>178</v>
      </c>
      <c r="FA96" s="6" t="s">
        <v>178</v>
      </c>
      <c r="FB96" s="6" t="s">
        <v>178</v>
      </c>
      <c r="FC96" s="6" t="s">
        <v>178</v>
      </c>
      <c r="FD96" s="6" t="s">
        <v>178</v>
      </c>
      <c r="FE96" s="6" t="s">
        <v>178</v>
      </c>
      <c r="FF96" s="6" t="s">
        <v>178</v>
      </c>
      <c r="FG96" s="6" t="s">
        <v>178</v>
      </c>
      <c r="FH96" s="6">
        <v>16.910244010830478</v>
      </c>
      <c r="FI96" s="6">
        <v>16.44890388637495</v>
      </c>
      <c r="FJ96" s="6">
        <v>16.664795024500101</v>
      </c>
      <c r="FK96" s="6">
        <v>17.690196513543672</v>
      </c>
      <c r="FL96" s="6">
        <v>16.677909225232497</v>
      </c>
      <c r="FM96" s="6">
        <v>15.652946909417558</v>
      </c>
      <c r="FN96" s="6">
        <v>14.905195053490386</v>
      </c>
      <c r="FO96" s="6">
        <v>14.793257820792787</v>
      </c>
      <c r="FP96" s="6">
        <v>15.354034434267037</v>
      </c>
      <c r="FQ96" s="6">
        <v>16.938854899960727</v>
      </c>
      <c r="FR96" s="6">
        <v>17.349797942132927</v>
      </c>
      <c r="FS96" s="6">
        <v>16.54480621107691</v>
      </c>
      <c r="FT96" s="6">
        <v>20.054637400564591</v>
      </c>
      <c r="FU96" s="6">
        <v>14.934816851338708</v>
      </c>
      <c r="FV96" s="6">
        <v>13.14929944935975</v>
      </c>
      <c r="FW96" s="6">
        <v>13.029521593348658</v>
      </c>
      <c r="FX96" s="6">
        <v>13.06978416528154</v>
      </c>
      <c r="FY96" s="6">
        <v>14.362065605519883</v>
      </c>
      <c r="FZ96" s="6">
        <v>11.720158516429168</v>
      </c>
      <c r="GA96" s="6" t="s">
        <v>178</v>
      </c>
      <c r="GB96" s="6" t="s">
        <v>178</v>
      </c>
      <c r="GC96" s="6" t="s">
        <v>178</v>
      </c>
      <c r="GD96" s="6" t="s">
        <v>178</v>
      </c>
      <c r="GE96" s="6" t="s">
        <v>178</v>
      </c>
      <c r="GF96" s="6" t="s">
        <v>178</v>
      </c>
      <c r="GG96" s="6" t="s">
        <v>178</v>
      </c>
      <c r="GH96" s="6" t="s">
        <v>178</v>
      </c>
      <c r="GI96" s="6" t="s">
        <v>178</v>
      </c>
      <c r="GJ96" s="6" t="s">
        <v>178</v>
      </c>
      <c r="GK96" s="6" t="s">
        <v>178</v>
      </c>
      <c r="GL96" s="6" t="s">
        <v>178</v>
      </c>
      <c r="GM96" s="6">
        <v>21.794949783397428</v>
      </c>
      <c r="GN96" s="6">
        <v>11.915466940737181</v>
      </c>
      <c r="GO96" s="6">
        <v>11.129532940748796</v>
      </c>
      <c r="GP96" s="6">
        <v>11.293174613708578</v>
      </c>
      <c r="GQ96" s="6">
        <v>11.230894543114491</v>
      </c>
      <c r="GR96" s="6">
        <v>11.083391556144338</v>
      </c>
      <c r="GS96" s="6">
        <v>10.849407769360747</v>
      </c>
      <c r="GT96" s="6">
        <v>10.115566459341755</v>
      </c>
      <c r="GU96" s="6">
        <v>10.308646366560707</v>
      </c>
      <c r="GV96" s="6">
        <v>10.233309409382539</v>
      </c>
      <c r="GW96" s="6">
        <v>10.957383140620614</v>
      </c>
      <c r="GX96" s="6">
        <v>11.390759938596316</v>
      </c>
      <c r="GY96" s="6">
        <v>10.976319853722815</v>
      </c>
      <c r="GZ96" s="6">
        <v>13.369843820204894</v>
      </c>
      <c r="HA96" s="6">
        <v>11.335651686448685</v>
      </c>
      <c r="HB96" s="6">
        <v>10.297918610224064</v>
      </c>
      <c r="HC96" s="6">
        <v>10.596323011957526</v>
      </c>
      <c r="HD96" s="6">
        <v>10.360590086061935</v>
      </c>
      <c r="HE96" s="6">
        <v>12.387631073954775</v>
      </c>
      <c r="HF96" s="6">
        <v>9.8282628483272916</v>
      </c>
      <c r="HG96" s="6" t="s">
        <v>178</v>
      </c>
      <c r="HH96" s="6" t="s">
        <v>178</v>
      </c>
      <c r="HI96" s="6" t="s">
        <v>178</v>
      </c>
      <c r="HJ96" s="6" t="s">
        <v>178</v>
      </c>
      <c r="HK96" s="6" t="s">
        <v>178</v>
      </c>
      <c r="HL96" s="6" t="s">
        <v>178</v>
      </c>
      <c r="HM96" s="6" t="s">
        <v>178</v>
      </c>
      <c r="HN96" s="6" t="s">
        <v>178</v>
      </c>
      <c r="HO96" s="6" t="s">
        <v>178</v>
      </c>
      <c r="HP96" s="6" t="s">
        <v>178</v>
      </c>
      <c r="HQ96" s="6" t="s">
        <v>178</v>
      </c>
      <c r="HR96" s="6" t="s">
        <v>178</v>
      </c>
      <c r="HS96" s="5">
        <v>1239884</v>
      </c>
      <c r="HT96" s="5">
        <v>1230516</v>
      </c>
      <c r="HU96" s="5">
        <v>1030322</v>
      </c>
      <c r="HV96" s="5">
        <v>1021951</v>
      </c>
      <c r="HW96" s="5">
        <v>1013077</v>
      </c>
      <c r="HX96" s="5">
        <v>1006534</v>
      </c>
      <c r="HY96" s="5">
        <v>1002288</v>
      </c>
      <c r="HZ96" s="5">
        <v>998675</v>
      </c>
      <c r="IA96" s="5">
        <v>994374</v>
      </c>
      <c r="IB96" s="5">
        <v>989648</v>
      </c>
      <c r="IC96" s="5">
        <v>985885</v>
      </c>
      <c r="ID96" s="5">
        <v>977866</v>
      </c>
      <c r="IE96" s="5">
        <v>973657</v>
      </c>
      <c r="IF96" s="5">
        <v>606679</v>
      </c>
      <c r="IG96" s="5">
        <v>597851</v>
      </c>
      <c r="IH96" s="5">
        <v>593849</v>
      </c>
      <c r="II96" s="5">
        <v>594314</v>
      </c>
      <c r="IJ96" s="5">
        <v>586047</v>
      </c>
      <c r="IK96" s="5">
        <v>592020</v>
      </c>
      <c r="IL96" s="5">
        <v>591173</v>
      </c>
      <c r="IM96" s="5">
        <v>586130</v>
      </c>
      <c r="IN96" s="5">
        <v>577001</v>
      </c>
      <c r="IO96" s="5">
        <v>577095</v>
      </c>
      <c r="IP96" s="5">
        <v>570661</v>
      </c>
      <c r="IQ96" s="5">
        <v>570230</v>
      </c>
      <c r="IR96" s="5">
        <v>570933</v>
      </c>
      <c r="IS96" s="5">
        <v>566708</v>
      </c>
      <c r="IT96" s="5">
        <v>561838</v>
      </c>
      <c r="IU96" s="5">
        <v>559400</v>
      </c>
      <c r="IV96" s="5">
        <v>558501</v>
      </c>
      <c r="IW96" s="5">
        <v>555073</v>
      </c>
      <c r="IX96" s="5">
        <v>548065</v>
      </c>
      <c r="IY96" s="5">
        <v>1437162</v>
      </c>
      <c r="IZ96" s="5">
        <v>1427545</v>
      </c>
      <c r="JA96" s="5">
        <v>1207094</v>
      </c>
      <c r="JB96" s="5">
        <v>1197387</v>
      </c>
      <c r="JC96" s="5">
        <v>1187198</v>
      </c>
      <c r="JD96" s="5">
        <v>1179867</v>
      </c>
      <c r="JE96" s="5">
        <v>1172940</v>
      </c>
      <c r="JF96" s="5">
        <v>1168298</v>
      </c>
      <c r="JG96" s="5">
        <v>1163076</v>
      </c>
      <c r="JH96" s="5">
        <v>1156908</v>
      </c>
      <c r="JI96" s="5">
        <v>1151066</v>
      </c>
      <c r="JJ96" s="5">
        <v>1143366</v>
      </c>
      <c r="JK96" s="5">
        <v>1138360</v>
      </c>
      <c r="JL96" s="5">
        <v>713574</v>
      </c>
      <c r="JM96" s="5">
        <v>702551</v>
      </c>
      <c r="JN96" s="5">
        <v>697198</v>
      </c>
      <c r="JO96" s="5">
        <v>696470</v>
      </c>
      <c r="JP96" s="5">
        <v>687074</v>
      </c>
      <c r="JQ96" s="5">
        <v>689355</v>
      </c>
      <c r="JR96" s="5">
        <v>687933</v>
      </c>
      <c r="JS96" s="5">
        <v>680818</v>
      </c>
      <c r="JT96" s="5">
        <v>667036</v>
      </c>
      <c r="JU96" s="5">
        <v>669485</v>
      </c>
      <c r="JV96" s="5">
        <v>661538</v>
      </c>
      <c r="JW96" s="5">
        <v>660868</v>
      </c>
      <c r="JX96" s="5">
        <v>666826</v>
      </c>
      <c r="JY96" s="5">
        <v>662272</v>
      </c>
      <c r="JZ96" s="5">
        <v>657080</v>
      </c>
      <c r="KA96" s="5">
        <v>654015</v>
      </c>
      <c r="KB96" s="5">
        <v>653092</v>
      </c>
      <c r="KC96" s="5">
        <v>648865</v>
      </c>
      <c r="KD96" s="5">
        <v>640361</v>
      </c>
    </row>
    <row r="97" spans="1:290" x14ac:dyDescent="0.3">
      <c r="A97" s="1" t="s">
        <v>91</v>
      </c>
      <c r="B97" s="2">
        <v>4014480</v>
      </c>
      <c r="C97" s="5">
        <v>9258226</v>
      </c>
      <c r="D97" s="5">
        <v>9649851</v>
      </c>
      <c r="E97" s="5">
        <v>8930997</v>
      </c>
      <c r="F97" s="5">
        <v>9428754</v>
      </c>
      <c r="G97" s="5">
        <v>9221743</v>
      </c>
      <c r="H97" s="5">
        <v>9353079</v>
      </c>
      <c r="I97" s="5">
        <v>9275099</v>
      </c>
      <c r="J97" s="5">
        <v>9400422</v>
      </c>
      <c r="K97" s="5">
        <v>9512486</v>
      </c>
      <c r="L97" s="5">
        <v>9493340</v>
      </c>
      <c r="M97" s="5">
        <v>8973737</v>
      </c>
      <c r="N97" s="5">
        <v>9250369</v>
      </c>
      <c r="O97" s="5">
        <v>9379039</v>
      </c>
      <c r="P97" s="5">
        <v>8889980</v>
      </c>
      <c r="Q97" s="5">
        <v>9237090</v>
      </c>
      <c r="R97" s="5">
        <v>8628787</v>
      </c>
      <c r="S97" s="5">
        <v>8502991</v>
      </c>
      <c r="T97" s="5">
        <v>8699866</v>
      </c>
      <c r="U97" s="5">
        <v>8254311</v>
      </c>
      <c r="V97" s="5">
        <v>8045943</v>
      </c>
      <c r="W97" s="5">
        <v>8122413</v>
      </c>
      <c r="X97" s="5">
        <v>7495132</v>
      </c>
      <c r="Y97" s="5">
        <v>7393006</v>
      </c>
      <c r="Z97" s="5">
        <v>7449758</v>
      </c>
      <c r="AA97" s="5">
        <v>7351065</v>
      </c>
      <c r="AB97" s="5">
        <v>7023304</v>
      </c>
      <c r="AC97" s="5">
        <v>7131779</v>
      </c>
      <c r="AD97" s="5">
        <v>6634111</v>
      </c>
      <c r="AE97" s="5">
        <v>6847193</v>
      </c>
      <c r="AF97" s="5">
        <v>6507057</v>
      </c>
      <c r="AG97" s="5">
        <v>6594510</v>
      </c>
      <c r="AH97" s="5">
        <v>6619399</v>
      </c>
      <c r="AI97" s="5">
        <v>23441457</v>
      </c>
      <c r="AJ97" s="5">
        <v>24413580</v>
      </c>
      <c r="AK97" s="5">
        <v>23411957</v>
      </c>
      <c r="AL97" s="5">
        <v>24226773</v>
      </c>
      <c r="AM97" s="5">
        <v>24291651</v>
      </c>
      <c r="AN97" s="5">
        <v>24927292</v>
      </c>
      <c r="AO97" s="5">
        <v>24304505</v>
      </c>
      <c r="AP97" s="5">
        <v>24440821</v>
      </c>
      <c r="AQ97" s="5">
        <v>24656346</v>
      </c>
      <c r="AR97" s="5">
        <v>24155370</v>
      </c>
      <c r="AS97" s="5">
        <v>22856647</v>
      </c>
      <c r="AT97" s="5">
        <v>25278975</v>
      </c>
      <c r="AU97" s="5">
        <v>26051675</v>
      </c>
      <c r="AV97" s="5">
        <v>25431322</v>
      </c>
      <c r="AW97" s="5">
        <v>26012578</v>
      </c>
      <c r="AX97" s="5">
        <v>24869949</v>
      </c>
      <c r="AY97" s="5">
        <v>24673159</v>
      </c>
      <c r="AZ97" s="5">
        <v>24740735</v>
      </c>
      <c r="BA97" s="5">
        <v>24603354</v>
      </c>
      <c r="BB97" s="5">
        <v>25179307</v>
      </c>
      <c r="BC97" s="5">
        <v>24946704</v>
      </c>
      <c r="BD97" s="5">
        <v>23505221</v>
      </c>
      <c r="BE97" s="5">
        <v>23401514</v>
      </c>
      <c r="BF97" s="5">
        <v>23237753</v>
      </c>
      <c r="BG97" s="5">
        <v>22658892</v>
      </c>
      <c r="BH97" s="5">
        <v>21703949</v>
      </c>
      <c r="BI97" s="5">
        <v>21888276</v>
      </c>
      <c r="BJ97" s="5">
        <v>20545476</v>
      </c>
      <c r="BK97" s="5">
        <v>20595205</v>
      </c>
      <c r="BL97" s="5">
        <v>20360689</v>
      </c>
      <c r="BM97" s="5">
        <v>20247683</v>
      </c>
      <c r="BN97" s="5">
        <v>20139225</v>
      </c>
      <c r="BO97" s="5">
        <v>23441457</v>
      </c>
      <c r="BP97" s="5">
        <v>24413580</v>
      </c>
      <c r="BQ97" s="5">
        <v>23977058</v>
      </c>
      <c r="BR97" s="5">
        <v>26451421</v>
      </c>
      <c r="BS97" s="5">
        <v>27056153</v>
      </c>
      <c r="BT97" s="5">
        <v>27819394</v>
      </c>
      <c r="BU97" s="5">
        <v>27059942</v>
      </c>
      <c r="BV97" s="5">
        <v>27282662</v>
      </c>
      <c r="BW97" s="5">
        <v>27268081</v>
      </c>
      <c r="BX97" s="5">
        <v>27200815</v>
      </c>
      <c r="BY97" s="5">
        <v>25283855</v>
      </c>
      <c r="BZ97" s="5">
        <v>28079487</v>
      </c>
      <c r="CA97" s="5">
        <v>28686080</v>
      </c>
      <c r="CB97" s="5">
        <v>28167276</v>
      </c>
      <c r="CC97" s="5">
        <v>38250655</v>
      </c>
      <c r="CD97" s="5">
        <v>38037211</v>
      </c>
      <c r="CE97" s="5">
        <v>37137630</v>
      </c>
      <c r="CF97" s="5">
        <v>38592196</v>
      </c>
      <c r="CG97" s="5">
        <v>37207322</v>
      </c>
      <c r="CH97" s="5">
        <v>31190108</v>
      </c>
      <c r="CI97" s="5">
        <v>31070880</v>
      </c>
      <c r="CJ97" s="5">
        <v>28428132</v>
      </c>
      <c r="CK97" s="5">
        <v>29038836</v>
      </c>
      <c r="CL97" s="5">
        <v>30297461</v>
      </c>
      <c r="CM97" s="5">
        <v>29539555</v>
      </c>
      <c r="CN97" s="5">
        <v>27574156</v>
      </c>
      <c r="CO97" s="5">
        <v>28632139</v>
      </c>
      <c r="CP97" s="5">
        <v>28395728</v>
      </c>
      <c r="CQ97" s="5">
        <v>28251544</v>
      </c>
      <c r="CR97" s="5">
        <v>26781608</v>
      </c>
      <c r="CS97" s="5">
        <v>28575574</v>
      </c>
      <c r="CT97" s="5">
        <v>31123837</v>
      </c>
      <c r="CU97" s="6">
        <v>12.068531419831951</v>
      </c>
      <c r="CV97" s="6">
        <v>12.3948839856698</v>
      </c>
      <c r="CW97" s="6">
        <v>12.270218960406829</v>
      </c>
      <c r="CX97" s="6">
        <v>11.75835195786769</v>
      </c>
      <c r="CY97" s="6">
        <v>12.54336954441041</v>
      </c>
      <c r="CZ97" s="6">
        <v>11.559421449346511</v>
      </c>
      <c r="DA97" s="6">
        <v>11.346718799535029</v>
      </c>
      <c r="DB97" s="6">
        <v>11.350517926692291</v>
      </c>
      <c r="DC97" s="6">
        <v>10.930730498015199</v>
      </c>
      <c r="DD97" s="6">
        <v>10.870752748760941</v>
      </c>
      <c r="DE97" s="6">
        <v>11.358597609609619</v>
      </c>
      <c r="DF97" s="6">
        <v>11.118364839653969</v>
      </c>
      <c r="DG97" s="6">
        <v>10.508872038015189</v>
      </c>
      <c r="DH97" s="6">
        <v>10.47818323111311</v>
      </c>
      <c r="DI97" s="6">
        <v>9.9252600785940608</v>
      </c>
      <c r="DJ97" s="6">
        <v>9.8433825542180298</v>
      </c>
      <c r="DK97" s="6">
        <v>9.8838674235778701</v>
      </c>
      <c r="DL97" s="6">
        <v>9.7979313572185394</v>
      </c>
      <c r="DM97" s="6">
        <v>10.01989528350845</v>
      </c>
      <c r="DN97" s="6">
        <v>10.430001803393329</v>
      </c>
      <c r="DO97" s="6" t="s">
        <v>178</v>
      </c>
      <c r="DP97" s="6" t="s">
        <v>178</v>
      </c>
      <c r="DQ97" s="6" t="s">
        <v>178</v>
      </c>
      <c r="DR97" s="6" t="s">
        <v>178</v>
      </c>
      <c r="DS97" s="6" t="s">
        <v>178</v>
      </c>
      <c r="DT97" s="6" t="s">
        <v>178</v>
      </c>
      <c r="DU97" s="6" t="s">
        <v>178</v>
      </c>
      <c r="DV97" s="6" t="s">
        <v>178</v>
      </c>
      <c r="DW97" s="6" t="s">
        <v>178</v>
      </c>
      <c r="DX97" s="6" t="s">
        <v>178</v>
      </c>
      <c r="DY97" s="6" t="s">
        <v>178</v>
      </c>
      <c r="DZ97" s="6" t="s">
        <v>178</v>
      </c>
      <c r="EA97" s="6">
        <v>11.81554657432377</v>
      </c>
      <c r="EB97" s="6">
        <v>12.08922142972496</v>
      </c>
      <c r="EC97" s="6">
        <v>12.00685071628277</v>
      </c>
      <c r="ED97" s="6">
        <v>11.157113315708189</v>
      </c>
      <c r="EE97" s="6">
        <v>11.219431739033929</v>
      </c>
      <c r="EF97" s="6">
        <v>10.024273468239739</v>
      </c>
      <c r="EG97" s="6">
        <v>9.6589978468417304</v>
      </c>
      <c r="EH97" s="6">
        <v>9.6345720854572505</v>
      </c>
      <c r="EI97" s="6">
        <v>9.6448380307120605</v>
      </c>
      <c r="EJ97" s="6">
        <v>9.8471382972680406</v>
      </c>
      <c r="EK97" s="6">
        <v>10.084997956285079</v>
      </c>
      <c r="EL97" s="6">
        <v>9.5585833378207692</v>
      </c>
      <c r="EM97" s="6">
        <v>8.8609371430840493</v>
      </c>
      <c r="EN97" s="6">
        <v>8.6740528469737495</v>
      </c>
      <c r="EO97" s="6">
        <v>8.2048698225642394</v>
      </c>
      <c r="EP97" s="6">
        <v>8.1336497184603704</v>
      </c>
      <c r="EQ97" s="6">
        <v>8.1544863763190598</v>
      </c>
      <c r="ER97" s="6">
        <v>8.3162896578534706</v>
      </c>
      <c r="ES97" s="6">
        <v>8.3958483445330394</v>
      </c>
      <c r="ET97" s="6">
        <v>8.2446232535311594</v>
      </c>
      <c r="EU97" s="6" t="s">
        <v>178</v>
      </c>
      <c r="EV97" s="6" t="s">
        <v>178</v>
      </c>
      <c r="EW97" s="6" t="s">
        <v>178</v>
      </c>
      <c r="EX97" s="6" t="s">
        <v>178</v>
      </c>
      <c r="EY97" s="6" t="s">
        <v>178</v>
      </c>
      <c r="EZ97" s="6" t="s">
        <v>178</v>
      </c>
      <c r="FA97" s="6" t="s">
        <v>178</v>
      </c>
      <c r="FB97" s="6" t="s">
        <v>178</v>
      </c>
      <c r="FC97" s="6" t="s">
        <v>178</v>
      </c>
      <c r="FD97" s="6" t="s">
        <v>178</v>
      </c>
      <c r="FE97" s="6" t="s">
        <v>178</v>
      </c>
      <c r="FF97" s="6" t="s">
        <v>178</v>
      </c>
      <c r="FG97" s="6" t="s">
        <v>178</v>
      </c>
      <c r="FH97" s="6">
        <v>8.5055510183525112</v>
      </c>
      <c r="FI97" s="6">
        <v>8.58465185913734</v>
      </c>
      <c r="FJ97" s="6">
        <v>7.7608133587958701</v>
      </c>
      <c r="FK97" s="6">
        <v>7.8960018729647965</v>
      </c>
      <c r="FL97" s="6">
        <v>6.8851016868348909</v>
      </c>
      <c r="FM97" s="6">
        <v>7.0071812710570525</v>
      </c>
      <c r="FN97" s="6">
        <v>7.3484147839320402</v>
      </c>
      <c r="FO97" s="6">
        <v>6.8667110924829649</v>
      </c>
      <c r="FP97" s="6">
        <v>8.1576663218635375</v>
      </c>
      <c r="FQ97" s="6">
        <v>10.658224104406001</v>
      </c>
      <c r="FR97" s="6">
        <v>10.240953631147038</v>
      </c>
      <c r="FS97" s="6">
        <v>9.6316487895666913</v>
      </c>
      <c r="FT97" s="6">
        <v>9.5305265556810532</v>
      </c>
      <c r="FU97" s="6">
        <v>8.6387153704559161</v>
      </c>
      <c r="FV97" s="6">
        <v>8.6680212025191032</v>
      </c>
      <c r="FW97" s="6">
        <v>8.9016922282632347</v>
      </c>
      <c r="FX97" s="6">
        <v>9.0919101512598015</v>
      </c>
      <c r="FY97" s="6">
        <v>9.6723275873661656</v>
      </c>
      <c r="FZ97" s="6">
        <v>10.430001803393338</v>
      </c>
      <c r="GA97" s="6" t="s">
        <v>178</v>
      </c>
      <c r="GB97" s="6" t="s">
        <v>178</v>
      </c>
      <c r="GC97" s="6" t="s">
        <v>178</v>
      </c>
      <c r="GD97" s="6" t="s">
        <v>178</v>
      </c>
      <c r="GE97" s="6" t="s">
        <v>178</v>
      </c>
      <c r="GF97" s="6" t="s">
        <v>178</v>
      </c>
      <c r="GG97" s="6" t="s">
        <v>178</v>
      </c>
      <c r="GH97" s="6" t="s">
        <v>178</v>
      </c>
      <c r="GI97" s="6" t="s">
        <v>178</v>
      </c>
      <c r="GJ97" s="6" t="s">
        <v>178</v>
      </c>
      <c r="GK97" s="6" t="s">
        <v>178</v>
      </c>
      <c r="GL97" s="6" t="s">
        <v>178</v>
      </c>
      <c r="GM97" s="6">
        <v>11.815546574323777</v>
      </c>
      <c r="GN97" s="6">
        <v>5.6625779586607123</v>
      </c>
      <c r="GO97" s="6">
        <v>5.6230369806334428</v>
      </c>
      <c r="GP97" s="6">
        <v>5.0785055029821757</v>
      </c>
      <c r="GQ97" s="6">
        <v>5.2319539746392705</v>
      </c>
      <c r="GR97" s="6">
        <v>4.6268002156030423</v>
      </c>
      <c r="GS97" s="6">
        <v>4.7302465119120924</v>
      </c>
      <c r="GT97" s="6">
        <v>4.8453241402979055</v>
      </c>
      <c r="GU97" s="6">
        <v>4.7740040323085982</v>
      </c>
      <c r="GV97" s="6">
        <v>5.6396113990388059</v>
      </c>
      <c r="GW97" s="6">
        <v>8.8796007568389186</v>
      </c>
      <c r="GX97" s="6">
        <v>8.6572853527486782</v>
      </c>
      <c r="GY97" s="6">
        <v>7.9763969111391111</v>
      </c>
      <c r="GZ97" s="6">
        <v>7.7415008154117979</v>
      </c>
      <c r="HA97" s="6">
        <v>7.0038271485432935</v>
      </c>
      <c r="HB97" s="6">
        <v>7.0458367244741833</v>
      </c>
      <c r="HC97" s="6">
        <v>7.1425025064686691</v>
      </c>
      <c r="HD97" s="6">
        <v>7.3987533494915967</v>
      </c>
      <c r="HE97" s="6">
        <v>7.8547180134349981</v>
      </c>
      <c r="HF97" s="6">
        <v>8.244623253531163</v>
      </c>
      <c r="HG97" s="6" t="s">
        <v>178</v>
      </c>
      <c r="HH97" s="6" t="s">
        <v>178</v>
      </c>
      <c r="HI97" s="6" t="s">
        <v>178</v>
      </c>
      <c r="HJ97" s="6" t="s">
        <v>178</v>
      </c>
      <c r="HK97" s="6" t="s">
        <v>178</v>
      </c>
      <c r="HL97" s="6" t="s">
        <v>178</v>
      </c>
      <c r="HM97" s="6" t="s">
        <v>178</v>
      </c>
      <c r="HN97" s="6" t="s">
        <v>178</v>
      </c>
      <c r="HO97" s="6" t="s">
        <v>178</v>
      </c>
      <c r="HP97" s="6" t="s">
        <v>178</v>
      </c>
      <c r="HQ97" s="6" t="s">
        <v>178</v>
      </c>
      <c r="HR97" s="6" t="s">
        <v>178</v>
      </c>
      <c r="HS97" s="5">
        <v>936430</v>
      </c>
      <c r="HT97" s="5">
        <v>933566</v>
      </c>
      <c r="HU97" s="5">
        <v>930293</v>
      </c>
      <c r="HV97" s="5">
        <v>925014</v>
      </c>
      <c r="HW97" s="5">
        <v>921461</v>
      </c>
      <c r="HX97" s="5">
        <v>919752</v>
      </c>
      <c r="HY97" s="5">
        <v>919344</v>
      </c>
      <c r="HZ97" s="5">
        <v>918450</v>
      </c>
      <c r="IA97" s="5">
        <v>921314</v>
      </c>
      <c r="IB97" s="5">
        <v>922104</v>
      </c>
      <c r="IC97" s="5">
        <v>922861</v>
      </c>
      <c r="ID97" s="5">
        <v>924968</v>
      </c>
      <c r="IE97" s="5">
        <v>925360</v>
      </c>
      <c r="IF97" s="5">
        <v>925508</v>
      </c>
      <c r="IG97" s="5">
        <v>920448</v>
      </c>
      <c r="IH97" s="5">
        <v>910954</v>
      </c>
      <c r="II97" s="5">
        <v>905264</v>
      </c>
      <c r="IJ97" s="5">
        <v>901291</v>
      </c>
      <c r="IK97" s="5">
        <v>894975</v>
      </c>
      <c r="IL97" s="5">
        <v>888259</v>
      </c>
      <c r="IM97" s="5">
        <v>879302</v>
      </c>
      <c r="IN97" s="5">
        <v>870311</v>
      </c>
      <c r="IO97" s="5">
        <v>861245</v>
      </c>
      <c r="IP97" s="5">
        <v>855171</v>
      </c>
      <c r="IQ97" s="5">
        <v>846936</v>
      </c>
      <c r="IR97" s="5">
        <v>838178</v>
      </c>
      <c r="IS97" s="5">
        <v>828535</v>
      </c>
      <c r="IT97" s="5">
        <v>818038</v>
      </c>
      <c r="IU97" s="5">
        <v>810566</v>
      </c>
      <c r="IV97" s="5">
        <v>803720</v>
      </c>
      <c r="IW97" s="5">
        <v>796427</v>
      </c>
      <c r="IX97" s="5">
        <v>789097</v>
      </c>
      <c r="IY97" s="5">
        <v>1052921</v>
      </c>
      <c r="IZ97" s="5">
        <v>1050129</v>
      </c>
      <c r="JA97" s="5">
        <v>1046760</v>
      </c>
      <c r="JB97" s="5">
        <v>1041123</v>
      </c>
      <c r="JC97" s="5">
        <v>1037216</v>
      </c>
      <c r="JD97" s="5">
        <v>1035096</v>
      </c>
      <c r="JE97" s="5">
        <v>1032776</v>
      </c>
      <c r="JF97" s="5">
        <v>1031761</v>
      </c>
      <c r="JG97" s="5">
        <v>1034534</v>
      </c>
      <c r="JH97" s="5">
        <v>1036981</v>
      </c>
      <c r="JI97" s="5">
        <v>1037998</v>
      </c>
      <c r="JJ97" s="5">
        <v>1040518</v>
      </c>
      <c r="JK97" s="5">
        <v>1040662</v>
      </c>
      <c r="JL97" s="5">
        <v>1040151</v>
      </c>
      <c r="JM97" s="5">
        <v>1034352</v>
      </c>
      <c r="JN97" s="5">
        <v>1023509</v>
      </c>
      <c r="JO97" s="5">
        <v>1015524</v>
      </c>
      <c r="JP97" s="5">
        <v>1008197</v>
      </c>
      <c r="JQ97" s="5">
        <v>1001534</v>
      </c>
      <c r="JR97" s="5">
        <v>993655</v>
      </c>
      <c r="JS97" s="5">
        <v>982772</v>
      </c>
      <c r="JT97" s="5">
        <v>971722</v>
      </c>
      <c r="JU97" s="5">
        <v>960657</v>
      </c>
      <c r="JV97" s="5">
        <v>957247</v>
      </c>
      <c r="JW97" s="5">
        <v>946935</v>
      </c>
      <c r="JX97" s="5">
        <v>936095</v>
      </c>
      <c r="JY97" s="5">
        <v>924398</v>
      </c>
      <c r="JZ97" s="5">
        <v>912453</v>
      </c>
      <c r="KA97" s="5">
        <v>903653</v>
      </c>
      <c r="KB97" s="5">
        <v>895333</v>
      </c>
      <c r="KC97" s="5">
        <v>886771</v>
      </c>
      <c r="KD97" s="5">
        <v>878080</v>
      </c>
    </row>
    <row r="98" spans="1:290" x14ac:dyDescent="0.3">
      <c r="A98" s="1" t="s">
        <v>92</v>
      </c>
      <c r="B98" s="2">
        <v>4057015</v>
      </c>
      <c r="C98" s="5">
        <v>14410513</v>
      </c>
      <c r="D98" s="5">
        <v>14940366</v>
      </c>
      <c r="E98" s="5">
        <v>13538862</v>
      </c>
      <c r="F98" s="5">
        <v>14314364</v>
      </c>
      <c r="G98" s="5">
        <v>14173918</v>
      </c>
      <c r="H98" s="5">
        <v>10206657</v>
      </c>
      <c r="I98" s="5">
        <v>10834999</v>
      </c>
      <c r="J98" s="5">
        <v>12413637</v>
      </c>
      <c r="K98" s="5">
        <v>14950412</v>
      </c>
      <c r="L98" s="5">
        <v>7581518</v>
      </c>
      <c r="M98" s="5">
        <v>7338988</v>
      </c>
      <c r="N98" s="5">
        <v>7527989</v>
      </c>
      <c r="O98" s="5">
        <v>7674434</v>
      </c>
      <c r="P98" s="5">
        <v>7207804</v>
      </c>
      <c r="Q98" s="5">
        <v>7679308</v>
      </c>
      <c r="R98" s="5">
        <v>7116217</v>
      </c>
      <c r="S98" s="5">
        <v>7183630</v>
      </c>
      <c r="T98" s="5">
        <v>7219163</v>
      </c>
      <c r="U98" s="5">
        <v>6819519</v>
      </c>
      <c r="V98" s="5">
        <v>6538625</v>
      </c>
      <c r="W98" s="5">
        <v>6546137</v>
      </c>
      <c r="X98" s="5">
        <v>6399068</v>
      </c>
      <c r="Y98" s="5">
        <v>6379107</v>
      </c>
      <c r="Z98" s="5">
        <v>6559464</v>
      </c>
      <c r="AA98" s="5">
        <v>6537261</v>
      </c>
      <c r="AB98" s="5">
        <v>6170618</v>
      </c>
      <c r="AC98" s="5">
        <v>6142004</v>
      </c>
      <c r="AD98" s="5">
        <v>5728601</v>
      </c>
      <c r="AE98" s="5">
        <v>5958319</v>
      </c>
      <c r="AF98" s="5">
        <v>5498098</v>
      </c>
      <c r="AG98" s="5">
        <v>5725511</v>
      </c>
      <c r="AH98" s="5">
        <v>5668362</v>
      </c>
      <c r="AI98" s="5">
        <v>43530849</v>
      </c>
      <c r="AJ98" s="5">
        <v>44566969</v>
      </c>
      <c r="AK98" s="5">
        <v>42709414</v>
      </c>
      <c r="AL98" s="5">
        <v>43388631</v>
      </c>
      <c r="AM98" s="5">
        <v>43415882</v>
      </c>
      <c r="AN98" s="5">
        <v>15593920</v>
      </c>
      <c r="AO98" s="5">
        <v>19142615</v>
      </c>
      <c r="AP98" s="5">
        <v>30897005</v>
      </c>
      <c r="AQ98" s="5">
        <v>43492064</v>
      </c>
      <c r="AR98" s="5">
        <v>26199753</v>
      </c>
      <c r="AS98" s="5">
        <v>24936379</v>
      </c>
      <c r="AT98" s="5">
        <v>27871540</v>
      </c>
      <c r="AU98" s="5">
        <v>27727742</v>
      </c>
      <c r="AV98" s="5">
        <v>25262084</v>
      </c>
      <c r="AW98" s="5">
        <v>28929494</v>
      </c>
      <c r="AX98" s="5">
        <v>27563877</v>
      </c>
      <c r="AY98" s="5">
        <v>27209193</v>
      </c>
      <c r="AZ98" s="5">
        <v>27445018</v>
      </c>
      <c r="BA98" s="5">
        <v>26876058</v>
      </c>
      <c r="BB98" s="5">
        <v>27443781</v>
      </c>
      <c r="BC98" s="5">
        <v>31982889</v>
      </c>
      <c r="BD98" s="5">
        <v>32137726</v>
      </c>
      <c r="BE98" s="5">
        <v>31379362</v>
      </c>
      <c r="BF98" s="5">
        <v>31685915</v>
      </c>
      <c r="BG98" s="5">
        <v>31595191</v>
      </c>
      <c r="BH98" s="5">
        <v>30725736</v>
      </c>
      <c r="BI98" s="5">
        <v>30223995</v>
      </c>
      <c r="BJ98" s="5">
        <v>28948620</v>
      </c>
      <c r="BK98" s="5">
        <v>28373234</v>
      </c>
      <c r="BL98" s="5">
        <v>27188633</v>
      </c>
      <c r="BM98" s="5">
        <v>27945284</v>
      </c>
      <c r="BN98" s="5">
        <v>28001504</v>
      </c>
      <c r="BO98" s="5">
        <v>46457835</v>
      </c>
      <c r="BP98" s="5">
        <v>47557544</v>
      </c>
      <c r="BQ98" s="5">
        <v>45688514</v>
      </c>
      <c r="BR98" s="5">
        <v>45870876</v>
      </c>
      <c r="BS98" s="5">
        <v>45685751</v>
      </c>
      <c r="BT98" s="5">
        <v>15591760</v>
      </c>
      <c r="BU98" s="5">
        <v>60639578</v>
      </c>
      <c r="BV98" s="5">
        <v>63522830</v>
      </c>
      <c r="BW98" s="5">
        <v>74461246</v>
      </c>
      <c r="BX98" s="5">
        <v>54151721</v>
      </c>
      <c r="BY98" s="5">
        <v>53288948</v>
      </c>
      <c r="BZ98" s="5">
        <v>60346827</v>
      </c>
      <c r="CA98" s="5">
        <v>59895793</v>
      </c>
      <c r="CB98" s="5">
        <v>54381944</v>
      </c>
      <c r="CC98" s="5">
        <v>57443126</v>
      </c>
      <c r="CD98" s="5">
        <v>57658526</v>
      </c>
      <c r="CE98" s="5">
        <v>59854026</v>
      </c>
      <c r="CF98" s="5">
        <v>54048545</v>
      </c>
      <c r="CG98" s="5">
        <v>164081191</v>
      </c>
      <c r="CH98" s="5">
        <v>56484928</v>
      </c>
      <c r="CI98" s="5">
        <v>50852755</v>
      </c>
      <c r="CJ98" s="5">
        <v>53550978</v>
      </c>
      <c r="CK98" s="5">
        <v>56130753</v>
      </c>
      <c r="CL98" s="5">
        <v>52778817</v>
      </c>
      <c r="CM98" s="5">
        <v>45864403</v>
      </c>
      <c r="CN98" s="5">
        <v>44210438</v>
      </c>
      <c r="CO98" s="5">
        <v>45170418</v>
      </c>
      <c r="CP98" s="5">
        <v>45224492</v>
      </c>
      <c r="CQ98" s="5">
        <v>43777761</v>
      </c>
      <c r="CR98" s="5">
        <v>36767420</v>
      </c>
      <c r="CS98" s="5">
        <v>37294961</v>
      </c>
      <c r="CT98" s="5">
        <v>34129820</v>
      </c>
      <c r="CU98" s="6">
        <v>12.194660767434989</v>
      </c>
      <c r="CV98" s="6">
        <v>12.457863839676349</v>
      </c>
      <c r="CW98" s="6">
        <v>12.8002200517723</v>
      </c>
      <c r="CX98" s="6">
        <v>13.26321495299403</v>
      </c>
      <c r="CY98" s="6">
        <v>13.685062851368491</v>
      </c>
      <c r="CZ98" s="6">
        <v>14.26350469110503</v>
      </c>
      <c r="DA98" s="6">
        <v>13.36219781838466</v>
      </c>
      <c r="DB98" s="6">
        <v>12.342023534279271</v>
      </c>
      <c r="DC98" s="6">
        <v>11.20223308896102</v>
      </c>
      <c r="DD98" s="6">
        <v>9.7019383405757509</v>
      </c>
      <c r="DE98" s="6">
        <v>8.6910892891499394</v>
      </c>
      <c r="DF98" s="6">
        <v>8.0070520825681299</v>
      </c>
      <c r="DG98" s="6">
        <v>7.7184584556984897</v>
      </c>
      <c r="DH98" s="6">
        <v>7.5252462469845103</v>
      </c>
      <c r="DI98" s="6">
        <v>6.5609166867639601</v>
      </c>
      <c r="DJ98" s="6">
        <v>6.6259221718505703</v>
      </c>
      <c r="DK98" s="6">
        <v>6.6028317159987298</v>
      </c>
      <c r="DL98" s="6">
        <v>6.5826190653958001</v>
      </c>
      <c r="DM98" s="6">
        <v>6.5168525815383704</v>
      </c>
      <c r="DN98" s="6">
        <v>6.5685216693111999</v>
      </c>
      <c r="DO98" s="6" t="s">
        <v>178</v>
      </c>
      <c r="DP98" s="6" t="s">
        <v>178</v>
      </c>
      <c r="DQ98" s="6" t="s">
        <v>178</v>
      </c>
      <c r="DR98" s="6" t="s">
        <v>178</v>
      </c>
      <c r="DS98" s="6" t="s">
        <v>178</v>
      </c>
      <c r="DT98" s="6" t="s">
        <v>178</v>
      </c>
      <c r="DU98" s="6" t="s">
        <v>178</v>
      </c>
      <c r="DV98" s="6" t="s">
        <v>178</v>
      </c>
      <c r="DW98" s="6" t="s">
        <v>178</v>
      </c>
      <c r="DX98" s="6" t="s">
        <v>178</v>
      </c>
      <c r="DY98" s="6" t="s">
        <v>178</v>
      </c>
      <c r="DZ98" s="6" t="s">
        <v>178</v>
      </c>
      <c r="EA98" s="6">
        <v>11.94882314022751</v>
      </c>
      <c r="EB98" s="6">
        <v>12.152931105696011</v>
      </c>
      <c r="EC98" s="6">
        <v>12.551635151453031</v>
      </c>
      <c r="ED98" s="6">
        <v>12.676311491602799</v>
      </c>
      <c r="EE98" s="6">
        <v>12.44169835005547</v>
      </c>
      <c r="EF98" s="6">
        <v>12.62072653957439</v>
      </c>
      <c r="EG98" s="6">
        <v>11.23424882128173</v>
      </c>
      <c r="EH98" s="6">
        <v>9.5490485242825294</v>
      </c>
      <c r="EI98" s="6">
        <v>8.4098972996568406</v>
      </c>
      <c r="EJ98" s="6">
        <v>7.1508457594765202</v>
      </c>
      <c r="EK98" s="6">
        <v>6.7486742962961799</v>
      </c>
      <c r="EL98" s="6">
        <v>6.1372496819336098</v>
      </c>
      <c r="EM98" s="6">
        <v>5.83465829997985</v>
      </c>
      <c r="EN98" s="6">
        <v>5.72064046655849</v>
      </c>
      <c r="EO98" s="6">
        <v>4.8355598615032802</v>
      </c>
      <c r="EP98" s="6">
        <v>4.8171380245239002</v>
      </c>
      <c r="EQ98" s="6">
        <v>4.8529590715902504</v>
      </c>
      <c r="ER98" s="6">
        <v>4.8204559384876298</v>
      </c>
      <c r="ES98" s="6">
        <v>4.7604823594293402</v>
      </c>
      <c r="ET98" s="6">
        <v>4.6084757781735597</v>
      </c>
      <c r="EU98" s="6" t="s">
        <v>178</v>
      </c>
      <c r="EV98" s="6" t="s">
        <v>178</v>
      </c>
      <c r="EW98" s="6" t="s">
        <v>178</v>
      </c>
      <c r="EX98" s="6" t="s">
        <v>178</v>
      </c>
      <c r="EY98" s="6" t="s">
        <v>178</v>
      </c>
      <c r="EZ98" s="6" t="s">
        <v>178</v>
      </c>
      <c r="FA98" s="6" t="s">
        <v>178</v>
      </c>
      <c r="FB98" s="6" t="s">
        <v>178</v>
      </c>
      <c r="FC98" s="6" t="s">
        <v>178</v>
      </c>
      <c r="FD98" s="6" t="s">
        <v>178</v>
      </c>
      <c r="FE98" s="6" t="s">
        <v>178</v>
      </c>
      <c r="FF98" s="6" t="s">
        <v>178</v>
      </c>
      <c r="FG98" s="6" t="s">
        <v>178</v>
      </c>
      <c r="FH98" s="6">
        <v>10.6268724206267</v>
      </c>
      <c r="FI98" s="6">
        <v>10.947869108358656</v>
      </c>
      <c r="FJ98" s="6">
        <v>11.42319002087693</v>
      </c>
      <c r="FK98" s="6">
        <v>11.503072051072964</v>
      </c>
      <c r="FL98" s="6">
        <v>11.874968615076856</v>
      </c>
      <c r="FM98" s="6">
        <v>11.478562249045332</v>
      </c>
      <c r="FN98" s="6">
        <v>11.299724156527658</v>
      </c>
      <c r="FO98" s="6">
        <v>11.140609936094229</v>
      </c>
      <c r="FP98" s="6">
        <v>9.701910580692493</v>
      </c>
      <c r="FQ98" s="6">
        <v>8.6910892891499483</v>
      </c>
      <c r="FR98" s="6">
        <v>8.0070520825681335</v>
      </c>
      <c r="FS98" s="6">
        <v>7.7184584556984914</v>
      </c>
      <c r="FT98" s="6">
        <v>7.5252462469845183</v>
      </c>
      <c r="FU98" s="6">
        <v>6.5609166867639628</v>
      </c>
      <c r="FV98" s="6">
        <v>6.6259221718505774</v>
      </c>
      <c r="FW98" s="6">
        <v>6.602831715998736</v>
      </c>
      <c r="FX98" s="6">
        <v>6.5826190653958081</v>
      </c>
      <c r="FY98" s="6">
        <v>6.5168525815383749</v>
      </c>
      <c r="FZ98" s="6">
        <v>6.5685216693112078</v>
      </c>
      <c r="GA98" s="6" t="s">
        <v>178</v>
      </c>
      <c r="GB98" s="6" t="s">
        <v>178</v>
      </c>
      <c r="GC98" s="6" t="s">
        <v>178</v>
      </c>
      <c r="GD98" s="6" t="s">
        <v>178</v>
      </c>
      <c r="GE98" s="6" t="s">
        <v>178</v>
      </c>
      <c r="GF98" s="6" t="s">
        <v>178</v>
      </c>
      <c r="GG98" s="6" t="s">
        <v>178</v>
      </c>
      <c r="GH98" s="6" t="s">
        <v>178</v>
      </c>
      <c r="GI98" s="6" t="s">
        <v>178</v>
      </c>
      <c r="GJ98" s="6" t="s">
        <v>178</v>
      </c>
      <c r="GK98" s="6" t="s">
        <v>178</v>
      </c>
      <c r="GL98" s="6" t="s">
        <v>178</v>
      </c>
      <c r="GM98" s="6">
        <v>11.94882314022751</v>
      </c>
      <c r="GN98" s="6">
        <v>6.304485963087421</v>
      </c>
      <c r="GO98" s="6">
        <v>6.1341347366648487</v>
      </c>
      <c r="GP98" s="6">
        <v>6.480934914011578</v>
      </c>
      <c r="GQ98" s="6">
        <v>6.352507130915825</v>
      </c>
      <c r="GR98" s="6">
        <v>6.5794065367157488</v>
      </c>
      <c r="GS98" s="6">
        <v>6.4973020793355269</v>
      </c>
      <c r="GT98" s="6">
        <v>7.1329900686742516</v>
      </c>
      <c r="GU98" s="6">
        <v>7.7621304563665676</v>
      </c>
      <c r="GV98" s="6">
        <v>7.150536877198804</v>
      </c>
      <c r="GW98" s="6">
        <v>6.7486742962961861</v>
      </c>
      <c r="GX98" s="6">
        <v>6.1372496819336142</v>
      </c>
      <c r="GY98" s="6">
        <v>5.8346582999798544</v>
      </c>
      <c r="GZ98" s="6">
        <v>5.7206404665584989</v>
      </c>
      <c r="HA98" s="6">
        <v>4.8355598615032811</v>
      </c>
      <c r="HB98" s="6">
        <v>4.8171380245239082</v>
      </c>
      <c r="HC98" s="6">
        <v>4.8529590715902522</v>
      </c>
      <c r="HD98" s="6">
        <v>4.8204559384876333</v>
      </c>
      <c r="HE98" s="6">
        <v>4.1428356196271743</v>
      </c>
      <c r="HF98" s="6">
        <v>4.0345860884590845</v>
      </c>
      <c r="HG98" s="6" t="s">
        <v>178</v>
      </c>
      <c r="HH98" s="6" t="s">
        <v>178</v>
      </c>
      <c r="HI98" s="6" t="s">
        <v>178</v>
      </c>
      <c r="HJ98" s="6" t="s">
        <v>178</v>
      </c>
      <c r="HK98" s="6" t="s">
        <v>178</v>
      </c>
      <c r="HL98" s="6" t="s">
        <v>178</v>
      </c>
      <c r="HM98" s="6" t="s">
        <v>178</v>
      </c>
      <c r="HN98" s="6" t="s">
        <v>178</v>
      </c>
      <c r="HO98" s="6" t="s">
        <v>178</v>
      </c>
      <c r="HP98" s="6" t="s">
        <v>178</v>
      </c>
      <c r="HQ98" s="6" t="s">
        <v>178</v>
      </c>
      <c r="HR98" s="6" t="s">
        <v>178</v>
      </c>
      <c r="HS98" s="5">
        <v>1297029</v>
      </c>
      <c r="HT98" s="5">
        <v>1292342</v>
      </c>
      <c r="HU98" s="5">
        <v>1282558</v>
      </c>
      <c r="HV98" s="5">
        <v>1278484</v>
      </c>
      <c r="HW98" s="5">
        <v>1276363</v>
      </c>
      <c r="HX98" s="5">
        <v>1276022</v>
      </c>
      <c r="HY98" s="5">
        <v>1273602</v>
      </c>
      <c r="HZ98" s="5">
        <v>1273361</v>
      </c>
      <c r="IA98" s="5">
        <v>1273589</v>
      </c>
      <c r="IB98" s="5">
        <v>606317</v>
      </c>
      <c r="IC98" s="5">
        <v>607807</v>
      </c>
      <c r="ID98" s="5">
        <v>609365</v>
      </c>
      <c r="IE98" s="5">
        <v>609974</v>
      </c>
      <c r="IF98" s="5">
        <v>609476</v>
      </c>
      <c r="IG98" s="5">
        <v>608871</v>
      </c>
      <c r="IH98" s="5">
        <v>607709</v>
      </c>
      <c r="II98" s="5">
        <v>603494</v>
      </c>
      <c r="IJ98" s="5">
        <v>602218</v>
      </c>
      <c r="IK98" s="5">
        <v>600703</v>
      </c>
      <c r="IL98" s="5">
        <v>598202</v>
      </c>
      <c r="IM98" s="5">
        <v>592824</v>
      </c>
      <c r="IN98" s="5">
        <v>589997</v>
      </c>
      <c r="IO98" s="5">
        <v>585657</v>
      </c>
      <c r="IP98" s="5">
        <v>581836</v>
      </c>
      <c r="IQ98" s="5">
        <v>578131</v>
      </c>
      <c r="IR98" s="5">
        <v>573349</v>
      </c>
      <c r="IS98" s="5">
        <v>569141</v>
      </c>
      <c r="IT98" s="5">
        <v>565020</v>
      </c>
      <c r="IU98" s="5">
        <v>561119</v>
      </c>
      <c r="IV98" s="5">
        <v>557725</v>
      </c>
      <c r="IW98" s="5">
        <v>554907</v>
      </c>
      <c r="IX98" s="5">
        <v>552012</v>
      </c>
      <c r="IY98" s="5">
        <v>1490120</v>
      </c>
      <c r="IZ98" s="5">
        <v>1484322</v>
      </c>
      <c r="JA98" s="5">
        <v>1472768</v>
      </c>
      <c r="JB98" s="5">
        <v>1467725</v>
      </c>
      <c r="JC98" s="5">
        <v>1464068</v>
      </c>
      <c r="JD98" s="5">
        <v>1463881</v>
      </c>
      <c r="JE98" s="5">
        <v>1460980</v>
      </c>
      <c r="JF98" s="5">
        <v>1460393</v>
      </c>
      <c r="JG98" s="5">
        <v>1459875</v>
      </c>
      <c r="JH98" s="5">
        <v>709272</v>
      </c>
      <c r="JI98" s="5">
        <v>710161</v>
      </c>
      <c r="JJ98" s="5">
        <v>711447</v>
      </c>
      <c r="JK98" s="5">
        <v>711406</v>
      </c>
      <c r="JL98" s="5">
        <v>710212</v>
      </c>
      <c r="JM98" s="5">
        <v>708823</v>
      </c>
      <c r="JN98" s="5">
        <v>706840</v>
      </c>
      <c r="JO98" s="5">
        <v>701534</v>
      </c>
      <c r="JP98" s="5">
        <v>699519</v>
      </c>
      <c r="JQ98" s="5">
        <v>696909</v>
      </c>
      <c r="JR98" s="5">
        <v>692900</v>
      </c>
      <c r="JS98" s="5">
        <v>685577</v>
      </c>
      <c r="JT98" s="5">
        <v>681279</v>
      </c>
      <c r="JU98" s="5">
        <v>675526</v>
      </c>
      <c r="JV98" s="5">
        <v>670247</v>
      </c>
      <c r="JW98" s="5">
        <v>665341</v>
      </c>
      <c r="JX98" s="5">
        <v>658984</v>
      </c>
      <c r="JY98" s="5">
        <v>653601</v>
      </c>
      <c r="JZ98" s="5">
        <v>648358</v>
      </c>
      <c r="KA98" s="5">
        <v>643569</v>
      </c>
      <c r="KB98" s="5">
        <v>639383</v>
      </c>
      <c r="KC98" s="5">
        <v>635864</v>
      </c>
      <c r="KD98" s="5">
        <v>632014</v>
      </c>
    </row>
    <row r="99" spans="1:290" x14ac:dyDescent="0.3">
      <c r="A99" s="1" t="s">
        <v>93</v>
      </c>
      <c r="B99" s="2">
        <v>4057016</v>
      </c>
      <c r="C99" s="5">
        <v>9722351</v>
      </c>
      <c r="D99" s="5">
        <v>9728174</v>
      </c>
      <c r="E99" s="5">
        <v>8823492</v>
      </c>
      <c r="F99" s="5">
        <v>9290146</v>
      </c>
      <c r="G99" s="5">
        <v>9158424</v>
      </c>
      <c r="H99" s="5">
        <v>9391486</v>
      </c>
      <c r="I99" s="5">
        <v>9421829</v>
      </c>
      <c r="J99" s="5">
        <v>9157688</v>
      </c>
      <c r="K99" s="5">
        <v>9919418</v>
      </c>
      <c r="L99" s="5">
        <v>9552783</v>
      </c>
      <c r="M99" s="5">
        <v>8744394</v>
      </c>
      <c r="N99" s="5">
        <v>8962158</v>
      </c>
      <c r="O99" s="5">
        <v>8667389</v>
      </c>
      <c r="P99" s="5">
        <v>8717214</v>
      </c>
      <c r="Q99" s="5">
        <v>8548939</v>
      </c>
      <c r="R99" s="5">
        <v>7919389</v>
      </c>
      <c r="S99" s="5">
        <v>8184973</v>
      </c>
      <c r="T99" s="5">
        <v>8042862</v>
      </c>
      <c r="U99" s="5">
        <v>7981842</v>
      </c>
      <c r="V99" s="5">
        <v>7974248</v>
      </c>
      <c r="W99" s="5">
        <v>7508888</v>
      </c>
      <c r="X99" s="5">
        <v>7959571</v>
      </c>
      <c r="Y99" s="5">
        <v>7179431</v>
      </c>
      <c r="Z99" s="5">
        <v>7142685</v>
      </c>
      <c r="AA99" s="5">
        <v>6848424</v>
      </c>
      <c r="AB99" s="5">
        <v>6739224</v>
      </c>
      <c r="AC99" s="5">
        <v>6631288</v>
      </c>
      <c r="AD99" s="5">
        <v>5980308</v>
      </c>
      <c r="AE99" s="5">
        <v>6433480</v>
      </c>
      <c r="AF99" s="5">
        <v>6354479</v>
      </c>
      <c r="AG99" s="5">
        <v>5996127</v>
      </c>
      <c r="AH99" s="5">
        <v>6125798</v>
      </c>
      <c r="AI99" s="5">
        <v>28364301</v>
      </c>
      <c r="AJ99" s="5">
        <v>28068624</v>
      </c>
      <c r="AK99" s="5">
        <v>26277891</v>
      </c>
      <c r="AL99" s="5">
        <v>26802747</v>
      </c>
      <c r="AM99" s="5">
        <v>26670394</v>
      </c>
      <c r="AN99" s="5">
        <v>27000756</v>
      </c>
      <c r="AO99" s="5">
        <v>26913939</v>
      </c>
      <c r="AP99" s="5">
        <v>26785618</v>
      </c>
      <c r="AQ99" s="5">
        <v>27055245</v>
      </c>
      <c r="AR99" s="5">
        <v>26166855</v>
      </c>
      <c r="AS99" s="5">
        <v>24587424</v>
      </c>
      <c r="AT99" s="5">
        <v>25406180</v>
      </c>
      <c r="AU99" s="5">
        <v>24971199</v>
      </c>
      <c r="AV99" s="5">
        <v>24881225</v>
      </c>
      <c r="AW99" s="5">
        <v>24539981</v>
      </c>
      <c r="AX99" s="5">
        <v>23364323</v>
      </c>
      <c r="AY99" s="5">
        <v>23473637</v>
      </c>
      <c r="AZ99" s="5">
        <v>23131361</v>
      </c>
      <c r="BA99" s="5">
        <v>22984329</v>
      </c>
      <c r="BB99" s="5">
        <v>23231205</v>
      </c>
      <c r="BC99" s="5">
        <v>21916854</v>
      </c>
      <c r="BD99" s="5">
        <v>22291832</v>
      </c>
      <c r="BE99" s="5">
        <v>21035075</v>
      </c>
      <c r="BF99" s="5">
        <v>20466624</v>
      </c>
      <c r="BG99" s="5">
        <v>19964377</v>
      </c>
      <c r="BH99" s="5">
        <v>19709443</v>
      </c>
      <c r="BI99" s="5">
        <v>19255984</v>
      </c>
      <c r="BJ99" s="5">
        <v>18316230</v>
      </c>
      <c r="BK99" s="5">
        <v>18592973</v>
      </c>
      <c r="BL99" s="5">
        <v>18393744</v>
      </c>
      <c r="BM99" s="5">
        <v>17800232</v>
      </c>
      <c r="BN99" s="5">
        <v>17802341</v>
      </c>
      <c r="BO99" s="5">
        <v>29591331</v>
      </c>
      <c r="BP99" s="5">
        <v>29445754</v>
      </c>
      <c r="BQ99" s="5">
        <v>28111471</v>
      </c>
      <c r="BR99" s="5">
        <v>29762475</v>
      </c>
      <c r="BS99" s="5">
        <v>28867056</v>
      </c>
      <c r="BT99" s="5">
        <v>30234927</v>
      </c>
      <c r="BU99" s="5">
        <v>28578159</v>
      </c>
      <c r="BV99" s="5">
        <v>29446318</v>
      </c>
      <c r="BW99" s="5">
        <v>29509572</v>
      </c>
      <c r="BX99" s="5">
        <v>28145638</v>
      </c>
      <c r="BY99" s="5">
        <v>26880647</v>
      </c>
      <c r="BZ99" s="5">
        <v>28162429</v>
      </c>
      <c r="CA99" s="5">
        <v>27066293</v>
      </c>
      <c r="CB99" s="5">
        <v>26412872</v>
      </c>
      <c r="CC99" s="5">
        <v>26076616</v>
      </c>
      <c r="CD99" s="5">
        <v>24764862</v>
      </c>
      <c r="CE99" s="5">
        <v>25139931</v>
      </c>
      <c r="CF99" s="5">
        <v>24924083</v>
      </c>
      <c r="CG99" s="5">
        <v>24940789</v>
      </c>
      <c r="CH99" s="5">
        <v>25258044</v>
      </c>
      <c r="CI99" s="5">
        <v>23842157</v>
      </c>
      <c r="CJ99" s="5">
        <v>24370202</v>
      </c>
      <c r="CK99" s="5">
        <v>23384925</v>
      </c>
      <c r="CL99" s="5">
        <v>23016119</v>
      </c>
      <c r="CM99" s="5">
        <v>22680254</v>
      </c>
      <c r="CN99" s="5">
        <v>21199440</v>
      </c>
      <c r="CO99" s="5">
        <v>23305510</v>
      </c>
      <c r="CP99" s="5">
        <v>23377927</v>
      </c>
      <c r="CQ99" s="5">
        <v>22081763</v>
      </c>
      <c r="CR99" s="5">
        <v>20423679</v>
      </c>
      <c r="CS99" s="5">
        <v>19508207</v>
      </c>
      <c r="CT99" s="5">
        <v>19214152</v>
      </c>
      <c r="CU99" s="6">
        <v>9.1651391726136993</v>
      </c>
      <c r="CV99" s="6">
        <v>9.2622100239767402</v>
      </c>
      <c r="CW99" s="6">
        <v>10.02036154838434</v>
      </c>
      <c r="CX99" s="6">
        <v>10.24681420507277</v>
      </c>
      <c r="CY99" s="6">
        <v>9.7883325777448107</v>
      </c>
      <c r="CZ99" s="6">
        <v>9.8541892402993003</v>
      </c>
      <c r="DA99" s="6">
        <v>9.5623218963868197</v>
      </c>
      <c r="DB99" s="6">
        <v>9.5891561276164907</v>
      </c>
      <c r="DC99" s="6">
        <v>9.5118603756511408</v>
      </c>
      <c r="DD99" s="6">
        <v>9.3665050942217398</v>
      </c>
      <c r="DE99" s="6">
        <v>8.2100257605043794</v>
      </c>
      <c r="DF99" s="6">
        <v>8.3815220781162498</v>
      </c>
      <c r="DG99" s="6">
        <v>8.1502985674576909</v>
      </c>
      <c r="DH99" s="6">
        <v>8.0163437501147108</v>
      </c>
      <c r="DI99" s="6">
        <v>7.7619456636665598</v>
      </c>
      <c r="DJ99" s="6">
        <v>7.7202799357374596</v>
      </c>
      <c r="DK99" s="6">
        <v>7.3478556373979398</v>
      </c>
      <c r="DL99" s="6">
        <v>6.9335020295014296</v>
      </c>
      <c r="DM99" s="6">
        <v>7.2524738024130198</v>
      </c>
      <c r="DN99" s="6">
        <v>7.2189377606515297</v>
      </c>
      <c r="DO99" s="6" t="s">
        <v>178</v>
      </c>
      <c r="DP99" s="6" t="s">
        <v>178</v>
      </c>
      <c r="DQ99" s="6" t="s">
        <v>178</v>
      </c>
      <c r="DR99" s="6" t="s">
        <v>178</v>
      </c>
      <c r="DS99" s="6" t="s">
        <v>178</v>
      </c>
      <c r="DT99" s="6" t="s">
        <v>178</v>
      </c>
      <c r="DU99" s="6" t="s">
        <v>178</v>
      </c>
      <c r="DV99" s="6" t="s">
        <v>178</v>
      </c>
      <c r="DW99" s="6" t="s">
        <v>178</v>
      </c>
      <c r="DX99" s="6" t="s">
        <v>178</v>
      </c>
      <c r="DY99" s="6" t="s">
        <v>178</v>
      </c>
      <c r="DZ99" s="6" t="s">
        <v>178</v>
      </c>
      <c r="EA99" s="6">
        <v>7.1106672824642203</v>
      </c>
      <c r="EB99" s="6">
        <v>7.3136502879514103</v>
      </c>
      <c r="EC99" s="6">
        <v>7.76525406852475</v>
      </c>
      <c r="ED99" s="6">
        <v>7.7658271370468102</v>
      </c>
      <c r="EE99" s="6">
        <v>7.4206590273844402</v>
      </c>
      <c r="EF99" s="6">
        <v>7.9327889930193001</v>
      </c>
      <c r="EG99" s="6">
        <v>7.6735739053283796</v>
      </c>
      <c r="EH99" s="6">
        <v>7.3699139590507103</v>
      </c>
      <c r="EI99" s="6">
        <v>7.6259963641060997</v>
      </c>
      <c r="EJ99" s="6">
        <v>7.61221989905476</v>
      </c>
      <c r="EK99" s="6">
        <v>6.6299096643877702</v>
      </c>
      <c r="EL99" s="6">
        <v>7.0540873955933003</v>
      </c>
      <c r="EM99" s="6">
        <v>6.8087719776691502</v>
      </c>
      <c r="EN99" s="6">
        <v>6.6039540649718598</v>
      </c>
      <c r="EO99" s="6">
        <v>6.5656774550884904</v>
      </c>
      <c r="EP99" s="6">
        <v>6.3625169023729002</v>
      </c>
      <c r="EQ99" s="6">
        <v>6.0210133579623699</v>
      </c>
      <c r="ER99" s="6">
        <v>5.6143605211988996</v>
      </c>
      <c r="ES99" s="6">
        <v>5.8982535448391804</v>
      </c>
      <c r="ET99" s="6">
        <v>5.8272913522996301</v>
      </c>
      <c r="EU99" s="6" t="s">
        <v>178</v>
      </c>
      <c r="EV99" s="6" t="s">
        <v>178</v>
      </c>
      <c r="EW99" s="6" t="s">
        <v>178</v>
      </c>
      <c r="EX99" s="6" t="s">
        <v>178</v>
      </c>
      <c r="EY99" s="6" t="s">
        <v>178</v>
      </c>
      <c r="EZ99" s="6" t="s">
        <v>178</v>
      </c>
      <c r="FA99" s="6" t="s">
        <v>178</v>
      </c>
      <c r="FB99" s="6" t="s">
        <v>178</v>
      </c>
      <c r="FC99" s="6" t="s">
        <v>178</v>
      </c>
      <c r="FD99" s="6" t="s">
        <v>178</v>
      </c>
      <c r="FE99" s="6" t="s">
        <v>178</v>
      </c>
      <c r="FF99" s="6" t="s">
        <v>178</v>
      </c>
      <c r="FG99" s="6" t="s">
        <v>178</v>
      </c>
      <c r="FH99" s="6">
        <v>9.2622100239767473</v>
      </c>
      <c r="FI99" s="6">
        <v>10.020361548384347</v>
      </c>
      <c r="FJ99" s="6">
        <v>10.246814205072774</v>
      </c>
      <c r="FK99" s="6">
        <v>9.7883325777448178</v>
      </c>
      <c r="FL99" s="6">
        <v>9.8541892402993003</v>
      </c>
      <c r="FM99" s="6">
        <v>9.5623218963868286</v>
      </c>
      <c r="FN99" s="6">
        <v>9.5891561276164889</v>
      </c>
      <c r="FO99" s="6">
        <v>9.5118603756511479</v>
      </c>
      <c r="FP99" s="6">
        <v>9.3665050942217469</v>
      </c>
      <c r="FQ99" s="6">
        <v>8.2100257605043865</v>
      </c>
      <c r="FR99" s="6">
        <v>8.3815220781162552</v>
      </c>
      <c r="FS99" s="6">
        <v>8.1502985674576927</v>
      </c>
      <c r="FT99" s="6">
        <v>8.0163437501147143</v>
      </c>
      <c r="FU99" s="6">
        <v>7.761945663666566</v>
      </c>
      <c r="FV99" s="6">
        <v>7.7202799357374676</v>
      </c>
      <c r="FW99" s="6">
        <v>7.3478556373979487</v>
      </c>
      <c r="FX99" s="6">
        <v>6.9335020295014385</v>
      </c>
      <c r="FY99" s="6">
        <v>7.2524738024130269</v>
      </c>
      <c r="FZ99" s="6">
        <v>7.2189377606515377</v>
      </c>
      <c r="GA99" s="6" t="s">
        <v>178</v>
      </c>
      <c r="GB99" s="6" t="s">
        <v>178</v>
      </c>
      <c r="GC99" s="6" t="s">
        <v>178</v>
      </c>
      <c r="GD99" s="6" t="s">
        <v>178</v>
      </c>
      <c r="GE99" s="6" t="s">
        <v>178</v>
      </c>
      <c r="GF99" s="6" t="s">
        <v>178</v>
      </c>
      <c r="GG99" s="6" t="s">
        <v>178</v>
      </c>
      <c r="GH99" s="6" t="s">
        <v>178</v>
      </c>
      <c r="GI99" s="6" t="s">
        <v>178</v>
      </c>
      <c r="GJ99" s="6" t="s">
        <v>178</v>
      </c>
      <c r="GK99" s="6" t="s">
        <v>178</v>
      </c>
      <c r="GL99" s="6" t="s">
        <v>178</v>
      </c>
      <c r="GM99" s="6">
        <v>7.1106672824642247</v>
      </c>
      <c r="GN99" s="6">
        <v>7.3136502879514147</v>
      </c>
      <c r="GO99" s="6">
        <v>7.7652540685247535</v>
      </c>
      <c r="GP99" s="6">
        <v>7.765827137046811</v>
      </c>
      <c r="GQ99" s="6">
        <v>7.4206590273844473</v>
      </c>
      <c r="GR99" s="6">
        <v>7.9327889930193063</v>
      </c>
      <c r="GS99" s="6">
        <v>7.6735739053283876</v>
      </c>
      <c r="GT99" s="6">
        <v>7.3699139590507112</v>
      </c>
      <c r="GU99" s="6">
        <v>7.6259963641061095</v>
      </c>
      <c r="GV99" s="6">
        <v>7.6122198990547627</v>
      </c>
      <c r="GW99" s="6">
        <v>6.6299096643877782</v>
      </c>
      <c r="GX99" s="6">
        <v>7.0540873955933083</v>
      </c>
      <c r="GY99" s="6">
        <v>6.8087719776691538</v>
      </c>
      <c r="GZ99" s="6">
        <v>6.6039540649718687</v>
      </c>
      <c r="HA99" s="6">
        <v>6.565677455088494</v>
      </c>
      <c r="HB99" s="6">
        <v>6.3625169023729038</v>
      </c>
      <c r="HC99" s="6">
        <v>6.0210133579623779</v>
      </c>
      <c r="HD99" s="6">
        <v>5.6143605211989041</v>
      </c>
      <c r="HE99" s="6">
        <v>5.8982535448391813</v>
      </c>
      <c r="HF99" s="6">
        <v>5.8272913522996328</v>
      </c>
      <c r="HG99" s="6" t="s">
        <v>178</v>
      </c>
      <c r="HH99" s="6" t="s">
        <v>178</v>
      </c>
      <c r="HI99" s="6" t="s">
        <v>178</v>
      </c>
      <c r="HJ99" s="6" t="s">
        <v>178</v>
      </c>
      <c r="HK99" s="6" t="s">
        <v>178</v>
      </c>
      <c r="HL99" s="6" t="s">
        <v>178</v>
      </c>
      <c r="HM99" s="6" t="s">
        <v>178</v>
      </c>
      <c r="HN99" s="6" t="s">
        <v>178</v>
      </c>
      <c r="HO99" s="6" t="s">
        <v>178</v>
      </c>
      <c r="HP99" s="6" t="s">
        <v>178</v>
      </c>
      <c r="HQ99" s="6" t="s">
        <v>178</v>
      </c>
      <c r="HR99" s="6" t="s">
        <v>178</v>
      </c>
      <c r="HS99" s="5">
        <v>729158</v>
      </c>
      <c r="HT99" s="5">
        <v>722360</v>
      </c>
      <c r="HU99" s="5">
        <v>716425</v>
      </c>
      <c r="HV99" s="5">
        <v>709648</v>
      </c>
      <c r="HW99" s="5">
        <v>701282</v>
      </c>
      <c r="HX99" s="5">
        <v>694005</v>
      </c>
      <c r="HY99" s="5">
        <v>687078</v>
      </c>
      <c r="HZ99" s="5">
        <v>680214</v>
      </c>
      <c r="IA99" s="5">
        <v>673655</v>
      </c>
      <c r="IB99" s="5">
        <v>668523</v>
      </c>
      <c r="IC99" s="5">
        <v>663032</v>
      </c>
      <c r="ID99" s="5">
        <v>657391</v>
      </c>
      <c r="IE99" s="5">
        <v>651482</v>
      </c>
      <c r="IF99" s="5">
        <v>644467</v>
      </c>
      <c r="IG99" s="5">
        <v>635839</v>
      </c>
      <c r="IH99" s="5">
        <v>627023</v>
      </c>
      <c r="II99" s="5">
        <v>619992</v>
      </c>
      <c r="IJ99" s="5">
        <v>614210</v>
      </c>
      <c r="IK99" s="5">
        <v>607879</v>
      </c>
      <c r="IL99" s="5">
        <v>604997</v>
      </c>
      <c r="IM99" s="5">
        <v>547998</v>
      </c>
      <c r="IN99" s="5">
        <v>596585</v>
      </c>
      <c r="IO99" s="5">
        <v>591737</v>
      </c>
      <c r="IP99" s="5">
        <v>586546</v>
      </c>
      <c r="IQ99" s="5">
        <v>583741</v>
      </c>
      <c r="IR99" s="5">
        <v>574814</v>
      </c>
      <c r="IS99" s="5">
        <v>567377</v>
      </c>
      <c r="IT99" s="5">
        <v>560801</v>
      </c>
      <c r="IU99" s="5">
        <v>555235</v>
      </c>
      <c r="IV99" s="5">
        <v>552536</v>
      </c>
      <c r="IW99" s="5">
        <v>549274</v>
      </c>
      <c r="IX99" s="5">
        <v>547238</v>
      </c>
      <c r="IY99" s="5">
        <v>854128</v>
      </c>
      <c r="IZ99" s="5">
        <v>845498</v>
      </c>
      <c r="JA99" s="5">
        <v>838252</v>
      </c>
      <c r="JB99" s="5">
        <v>830057</v>
      </c>
      <c r="JC99" s="5">
        <v>820059</v>
      </c>
      <c r="JD99" s="5">
        <v>811190</v>
      </c>
      <c r="JE99" s="5">
        <v>802834</v>
      </c>
      <c r="JF99" s="5">
        <v>794320</v>
      </c>
      <c r="JG99" s="5">
        <v>786522</v>
      </c>
      <c r="JH99" s="5">
        <v>780181</v>
      </c>
      <c r="JI99" s="5">
        <v>773897</v>
      </c>
      <c r="JJ99" s="5">
        <v>766886</v>
      </c>
      <c r="JK99" s="5">
        <v>759575</v>
      </c>
      <c r="JL99" s="5">
        <v>751043</v>
      </c>
      <c r="JM99" s="5">
        <v>740597</v>
      </c>
      <c r="JN99" s="5">
        <v>730694</v>
      </c>
      <c r="JO99" s="5">
        <v>722353</v>
      </c>
      <c r="JP99" s="5">
        <v>713213</v>
      </c>
      <c r="JQ99" s="5">
        <v>705370</v>
      </c>
      <c r="JR99" s="5">
        <v>703628</v>
      </c>
      <c r="JS99" s="5">
        <v>637893</v>
      </c>
      <c r="JT99" s="5">
        <v>693659</v>
      </c>
      <c r="JU99" s="5">
        <v>687486</v>
      </c>
      <c r="JV99" s="5">
        <v>680584</v>
      </c>
      <c r="JW99" s="5">
        <v>676907</v>
      </c>
      <c r="JX99" s="5">
        <v>665713</v>
      </c>
      <c r="JY99" s="5">
        <v>656993</v>
      </c>
      <c r="JZ99" s="5">
        <v>649391</v>
      </c>
      <c r="KA99" s="5">
        <v>643468</v>
      </c>
      <c r="KB99" s="5">
        <v>640590</v>
      </c>
      <c r="KC99" s="5">
        <v>636782</v>
      </c>
      <c r="KD99" s="5">
        <v>634244</v>
      </c>
    </row>
    <row r="100" spans="1:290" x14ac:dyDescent="0.3">
      <c r="A100" s="1" t="s">
        <v>94</v>
      </c>
      <c r="B100" s="2">
        <v>4080589</v>
      </c>
      <c r="C100" s="5">
        <v>45544415</v>
      </c>
      <c r="D100" s="5">
        <v>46204893</v>
      </c>
      <c r="E100" s="5">
        <v>40955929</v>
      </c>
      <c r="F100" s="5">
        <v>41234983</v>
      </c>
      <c r="G100" s="5">
        <v>42552509</v>
      </c>
      <c r="H100" s="5">
        <v>42196193</v>
      </c>
      <c r="I100" s="5">
        <v>41486332</v>
      </c>
      <c r="J100" s="5">
        <v>40377144</v>
      </c>
      <c r="K100" s="5">
        <v>43887470</v>
      </c>
      <c r="L100" s="5">
        <v>41823026</v>
      </c>
      <c r="M100" s="5">
        <v>38299457</v>
      </c>
      <c r="N100" s="5">
        <v>38727823</v>
      </c>
      <c r="O100" s="5">
        <v>37450416</v>
      </c>
      <c r="P100" s="5">
        <v>38622368</v>
      </c>
      <c r="Q100" s="5">
        <v>39009610</v>
      </c>
      <c r="R100" s="5">
        <v>36665756</v>
      </c>
      <c r="S100" s="5">
        <v>38024192</v>
      </c>
      <c r="T100" s="5">
        <v>35858862</v>
      </c>
      <c r="U100" s="5" t="s">
        <v>178</v>
      </c>
      <c r="V100" s="5" t="s">
        <v>178</v>
      </c>
      <c r="W100" s="5" t="s">
        <v>178</v>
      </c>
      <c r="X100" s="5" t="s">
        <v>178</v>
      </c>
      <c r="Y100" s="5" t="s">
        <v>178</v>
      </c>
      <c r="Z100" s="5" t="s">
        <v>178</v>
      </c>
      <c r="AA100" s="5" t="s">
        <v>178</v>
      </c>
      <c r="AB100" s="5" t="s">
        <v>178</v>
      </c>
      <c r="AC100" s="5" t="s">
        <v>178</v>
      </c>
      <c r="AD100" s="5" t="s">
        <v>178</v>
      </c>
      <c r="AE100" s="5" t="s">
        <v>178</v>
      </c>
      <c r="AF100" s="5" t="s">
        <v>178</v>
      </c>
      <c r="AG100" s="5" t="s">
        <v>178</v>
      </c>
      <c r="AH100" s="5" t="s">
        <v>178</v>
      </c>
      <c r="AI100" s="5">
        <v>133357452</v>
      </c>
      <c r="AJ100" s="5">
        <v>130007690</v>
      </c>
      <c r="AK100" s="5">
        <v>117017075</v>
      </c>
      <c r="AL100" s="5">
        <v>115791379</v>
      </c>
      <c r="AM100" s="5">
        <v>116594625</v>
      </c>
      <c r="AN100" s="5">
        <v>114905829</v>
      </c>
      <c r="AO100" s="5">
        <v>112312279</v>
      </c>
      <c r="AP100" s="5">
        <v>110370554</v>
      </c>
      <c r="AQ100" s="5">
        <v>113836638</v>
      </c>
      <c r="AR100" s="5">
        <v>109323278</v>
      </c>
      <c r="AS100" s="5">
        <v>103375707</v>
      </c>
      <c r="AT100" s="5">
        <v>107828724</v>
      </c>
      <c r="AU100" s="5">
        <v>105428706</v>
      </c>
      <c r="AV100" s="5">
        <v>106827224</v>
      </c>
      <c r="AW100" s="5">
        <v>106184588</v>
      </c>
      <c r="AX100" s="5">
        <v>101640383</v>
      </c>
      <c r="AY100" s="5">
        <v>102709688</v>
      </c>
      <c r="AZ100" s="5">
        <v>97132558</v>
      </c>
      <c r="BA100" s="5" t="s">
        <v>178</v>
      </c>
      <c r="BB100" s="5" t="s">
        <v>178</v>
      </c>
      <c r="BC100" s="5" t="s">
        <v>178</v>
      </c>
      <c r="BD100" s="5" t="s">
        <v>178</v>
      </c>
      <c r="BE100" s="5" t="s">
        <v>178</v>
      </c>
      <c r="BF100" s="5" t="s">
        <v>178</v>
      </c>
      <c r="BG100" s="5" t="s">
        <v>178</v>
      </c>
      <c r="BH100" s="5" t="s">
        <v>178</v>
      </c>
      <c r="BI100" s="5" t="s">
        <v>178</v>
      </c>
      <c r="BJ100" s="5" t="s">
        <v>178</v>
      </c>
      <c r="BK100" s="5" t="s">
        <v>178</v>
      </c>
      <c r="BL100" s="5" t="s">
        <v>178</v>
      </c>
      <c r="BM100" s="5" t="s">
        <v>178</v>
      </c>
      <c r="BN100" s="5" t="s">
        <v>178</v>
      </c>
      <c r="BO100" s="5">
        <v>133357452</v>
      </c>
      <c r="BP100" s="5">
        <v>130007690</v>
      </c>
      <c r="BQ100" s="5">
        <v>117017075</v>
      </c>
      <c r="BR100" s="5">
        <v>115791379</v>
      </c>
      <c r="BS100" s="5">
        <v>116594625</v>
      </c>
      <c r="BT100" s="5">
        <v>114905829</v>
      </c>
      <c r="BU100" s="5">
        <v>112312279</v>
      </c>
      <c r="BV100" s="5">
        <v>111329397</v>
      </c>
      <c r="BW100" s="5">
        <v>114956521</v>
      </c>
      <c r="BX100" s="5">
        <v>110433101</v>
      </c>
      <c r="BY100" s="5">
        <v>104490504</v>
      </c>
      <c r="BZ100" s="5">
        <v>108994160</v>
      </c>
      <c r="CA100" s="5">
        <v>106556966</v>
      </c>
      <c r="CB100" s="5">
        <v>107985212</v>
      </c>
      <c r="CC100" s="5">
        <v>106188534</v>
      </c>
      <c r="CD100" s="5">
        <v>101644131</v>
      </c>
      <c r="CE100" s="5">
        <v>102713458</v>
      </c>
      <c r="CF100" s="5">
        <v>97136129</v>
      </c>
      <c r="CG100" s="5" t="s">
        <v>178</v>
      </c>
      <c r="CH100" s="5" t="s">
        <v>178</v>
      </c>
      <c r="CI100" s="5" t="s">
        <v>178</v>
      </c>
      <c r="CJ100" s="5" t="s">
        <v>178</v>
      </c>
      <c r="CK100" s="5" t="s">
        <v>178</v>
      </c>
      <c r="CL100" s="5" t="s">
        <v>178</v>
      </c>
      <c r="CM100" s="5" t="s">
        <v>178</v>
      </c>
      <c r="CN100" s="5" t="s">
        <v>178</v>
      </c>
      <c r="CO100" s="5" t="s">
        <v>178</v>
      </c>
      <c r="CP100" s="5" t="s">
        <v>178</v>
      </c>
      <c r="CQ100" s="5" t="s">
        <v>178</v>
      </c>
      <c r="CR100" s="5" t="s">
        <v>178</v>
      </c>
      <c r="CS100" s="5" t="s">
        <v>178</v>
      </c>
      <c r="CT100" s="5" t="s">
        <v>178</v>
      </c>
      <c r="CU100" s="6" t="s">
        <v>178</v>
      </c>
      <c r="CV100" s="6" t="s">
        <v>178</v>
      </c>
      <c r="CW100" s="6" t="s">
        <v>178</v>
      </c>
      <c r="CX100" s="6" t="s">
        <v>178</v>
      </c>
      <c r="CY100" s="6" t="s">
        <v>178</v>
      </c>
      <c r="CZ100" s="6" t="s">
        <v>178</v>
      </c>
      <c r="DA100" s="6" t="s">
        <v>178</v>
      </c>
      <c r="DB100" s="6" t="s">
        <v>178</v>
      </c>
      <c r="DC100" s="6" t="s">
        <v>178</v>
      </c>
      <c r="DD100" s="6" t="s">
        <v>178</v>
      </c>
      <c r="DE100" s="6" t="s">
        <v>178</v>
      </c>
      <c r="DF100" s="6" t="s">
        <v>178</v>
      </c>
      <c r="DG100" s="6" t="s">
        <v>178</v>
      </c>
      <c r="DH100" s="6" t="s">
        <v>178</v>
      </c>
      <c r="DI100" s="6" t="s">
        <v>178</v>
      </c>
      <c r="DJ100" s="6" t="s">
        <v>178</v>
      </c>
      <c r="DK100" s="6" t="s">
        <v>178</v>
      </c>
      <c r="DL100" s="6" t="s">
        <v>178</v>
      </c>
      <c r="DM100" s="6">
        <v>9.0024874976562703</v>
      </c>
      <c r="DN100" s="6" t="s">
        <v>178</v>
      </c>
      <c r="DO100" s="6" t="s">
        <v>178</v>
      </c>
      <c r="DP100" s="6" t="s">
        <v>178</v>
      </c>
      <c r="DQ100" s="6" t="s">
        <v>178</v>
      </c>
      <c r="DR100" s="6" t="s">
        <v>178</v>
      </c>
      <c r="DS100" s="6" t="s">
        <v>178</v>
      </c>
      <c r="DT100" s="6" t="s">
        <v>178</v>
      </c>
      <c r="DU100" s="6" t="s">
        <v>178</v>
      </c>
      <c r="DV100" s="6" t="s">
        <v>178</v>
      </c>
      <c r="DW100" s="6" t="s">
        <v>178</v>
      </c>
      <c r="DX100" s="6" t="s">
        <v>178</v>
      </c>
      <c r="DY100" s="6" t="s">
        <v>178</v>
      </c>
      <c r="DZ100" s="6" t="s">
        <v>178</v>
      </c>
      <c r="EA100" s="6" t="s">
        <v>178</v>
      </c>
      <c r="EB100" s="6" t="s">
        <v>178</v>
      </c>
      <c r="EC100" s="6" t="s">
        <v>178</v>
      </c>
      <c r="ED100" s="6" t="s">
        <v>178</v>
      </c>
      <c r="EE100" s="6" t="s">
        <v>178</v>
      </c>
      <c r="EF100" s="6" t="s">
        <v>178</v>
      </c>
      <c r="EG100" s="6" t="s">
        <v>178</v>
      </c>
      <c r="EH100" s="6" t="s">
        <v>178</v>
      </c>
      <c r="EI100" s="6" t="s">
        <v>178</v>
      </c>
      <c r="EJ100" s="6" t="s">
        <v>178</v>
      </c>
      <c r="EK100" s="6" t="s">
        <v>178</v>
      </c>
      <c r="EL100" s="6" t="s">
        <v>178</v>
      </c>
      <c r="EM100" s="6" t="s">
        <v>178</v>
      </c>
      <c r="EN100" s="6" t="s">
        <v>178</v>
      </c>
      <c r="EO100" s="6" t="s">
        <v>178</v>
      </c>
      <c r="EP100" s="6" t="s">
        <v>178</v>
      </c>
      <c r="EQ100" s="6" t="s">
        <v>178</v>
      </c>
      <c r="ER100" s="6" t="s">
        <v>178</v>
      </c>
      <c r="ES100" s="6">
        <v>7.5568451910079304</v>
      </c>
      <c r="ET100" s="6" t="s">
        <v>178</v>
      </c>
      <c r="EU100" s="6" t="s">
        <v>178</v>
      </c>
      <c r="EV100" s="6" t="s">
        <v>178</v>
      </c>
      <c r="EW100" s="6" t="s">
        <v>178</v>
      </c>
      <c r="EX100" s="6" t="s">
        <v>178</v>
      </c>
      <c r="EY100" s="6" t="s">
        <v>178</v>
      </c>
      <c r="EZ100" s="6" t="s">
        <v>178</v>
      </c>
      <c r="FA100" s="6" t="s">
        <v>178</v>
      </c>
      <c r="FB100" s="6" t="s">
        <v>178</v>
      </c>
      <c r="FC100" s="6" t="s">
        <v>178</v>
      </c>
      <c r="FD100" s="6" t="s">
        <v>178</v>
      </c>
      <c r="FE100" s="6" t="s">
        <v>178</v>
      </c>
      <c r="FF100" s="6" t="s">
        <v>178</v>
      </c>
      <c r="FG100" s="6" t="s">
        <v>178</v>
      </c>
      <c r="FH100" s="6" t="s">
        <v>178</v>
      </c>
      <c r="FI100" s="6" t="s">
        <v>178</v>
      </c>
      <c r="FJ100" s="6" t="s">
        <v>178</v>
      </c>
      <c r="FK100" s="6" t="s">
        <v>178</v>
      </c>
      <c r="FL100" s="6" t="s">
        <v>178</v>
      </c>
      <c r="FM100" s="6" t="s">
        <v>178</v>
      </c>
      <c r="FN100" s="6" t="s">
        <v>178</v>
      </c>
      <c r="FO100" s="6" t="s">
        <v>178</v>
      </c>
      <c r="FP100" s="6" t="s">
        <v>178</v>
      </c>
      <c r="FQ100" s="6" t="s">
        <v>178</v>
      </c>
      <c r="FR100" s="6" t="s">
        <v>178</v>
      </c>
      <c r="FS100" s="6" t="s">
        <v>178</v>
      </c>
      <c r="FT100" s="6" t="s">
        <v>178</v>
      </c>
      <c r="FU100" s="6" t="s">
        <v>178</v>
      </c>
      <c r="FV100" s="6" t="s">
        <v>178</v>
      </c>
      <c r="FW100" s="6" t="s">
        <v>178</v>
      </c>
      <c r="FX100" s="6" t="s">
        <v>178</v>
      </c>
      <c r="FY100" s="6">
        <v>9.0024874976562721</v>
      </c>
      <c r="FZ100" s="6" t="s">
        <v>178</v>
      </c>
      <c r="GA100" s="6" t="s">
        <v>178</v>
      </c>
      <c r="GB100" s="6" t="s">
        <v>178</v>
      </c>
      <c r="GC100" s="6" t="s">
        <v>178</v>
      </c>
      <c r="GD100" s="6" t="s">
        <v>178</v>
      </c>
      <c r="GE100" s="6" t="s">
        <v>178</v>
      </c>
      <c r="GF100" s="6" t="s">
        <v>178</v>
      </c>
      <c r="GG100" s="6" t="s">
        <v>178</v>
      </c>
      <c r="GH100" s="6" t="s">
        <v>178</v>
      </c>
      <c r="GI100" s="6" t="s">
        <v>178</v>
      </c>
      <c r="GJ100" s="6" t="s">
        <v>178</v>
      </c>
      <c r="GK100" s="6" t="s">
        <v>178</v>
      </c>
      <c r="GL100" s="6" t="s">
        <v>178</v>
      </c>
      <c r="GM100" s="6" t="s">
        <v>178</v>
      </c>
      <c r="GN100" s="6" t="s">
        <v>178</v>
      </c>
      <c r="GO100" s="6" t="s">
        <v>178</v>
      </c>
      <c r="GP100" s="6" t="s">
        <v>178</v>
      </c>
      <c r="GQ100" s="6" t="s">
        <v>178</v>
      </c>
      <c r="GR100" s="6" t="s">
        <v>178</v>
      </c>
      <c r="GS100" s="6" t="s">
        <v>178</v>
      </c>
      <c r="GT100" s="6" t="s">
        <v>178</v>
      </c>
      <c r="GU100" s="6" t="s">
        <v>178</v>
      </c>
      <c r="GV100" s="6" t="s">
        <v>178</v>
      </c>
      <c r="GW100" s="6" t="s">
        <v>178</v>
      </c>
      <c r="GX100" s="6" t="s">
        <v>178</v>
      </c>
      <c r="GY100" s="6" t="s">
        <v>178</v>
      </c>
      <c r="GZ100" s="6" t="s">
        <v>178</v>
      </c>
      <c r="HA100" s="6" t="s">
        <v>178</v>
      </c>
      <c r="HB100" s="6" t="s">
        <v>178</v>
      </c>
      <c r="HC100" s="6" t="s">
        <v>178</v>
      </c>
      <c r="HD100" s="6" t="s">
        <v>178</v>
      </c>
      <c r="HE100" s="6">
        <v>7.5568451910079393</v>
      </c>
      <c r="HF100" s="6" t="s">
        <v>178</v>
      </c>
      <c r="HG100" s="6" t="s">
        <v>178</v>
      </c>
      <c r="HH100" s="6" t="s">
        <v>178</v>
      </c>
      <c r="HI100" s="6" t="s">
        <v>178</v>
      </c>
      <c r="HJ100" s="6" t="s">
        <v>178</v>
      </c>
      <c r="HK100" s="6" t="s">
        <v>178</v>
      </c>
      <c r="HL100" s="6" t="s">
        <v>178</v>
      </c>
      <c r="HM100" s="6" t="s">
        <v>178</v>
      </c>
      <c r="HN100" s="6" t="s">
        <v>178</v>
      </c>
      <c r="HO100" s="6" t="s">
        <v>178</v>
      </c>
      <c r="HP100" s="6" t="s">
        <v>178</v>
      </c>
      <c r="HQ100" s="6" t="s">
        <v>178</v>
      </c>
      <c r="HR100" s="6" t="s">
        <v>178</v>
      </c>
      <c r="HS100" s="5">
        <v>3104557</v>
      </c>
      <c r="HT100" s="5">
        <v>3045011</v>
      </c>
      <c r="HU100" s="5">
        <v>2961434</v>
      </c>
      <c r="HV100" s="5">
        <v>2902392</v>
      </c>
      <c r="HW100" s="5">
        <v>2856413</v>
      </c>
      <c r="HX100" s="5">
        <v>2813778</v>
      </c>
      <c r="HY100" s="5">
        <v>2775453</v>
      </c>
      <c r="HZ100" s="5">
        <v>2741579</v>
      </c>
      <c r="IA100" s="5">
        <v>2712506</v>
      </c>
      <c r="IB100" s="5">
        <v>2686986</v>
      </c>
      <c r="IC100" s="5">
        <v>2660248</v>
      </c>
      <c r="ID100" s="5">
        <v>2631163</v>
      </c>
      <c r="IE100" s="5">
        <v>2595460</v>
      </c>
      <c r="IF100" s="5">
        <v>2552951</v>
      </c>
      <c r="IG100" s="5">
        <v>2511502</v>
      </c>
      <c r="IH100" s="5">
        <v>2467729</v>
      </c>
      <c r="II100" s="5">
        <v>2431334</v>
      </c>
      <c r="IJ100" s="5">
        <v>2569022</v>
      </c>
      <c r="IK100" s="5" t="s">
        <v>178</v>
      </c>
      <c r="IL100" s="5" t="s">
        <v>178</v>
      </c>
      <c r="IM100" s="5" t="s">
        <v>178</v>
      </c>
      <c r="IN100" s="5" t="s">
        <v>178</v>
      </c>
      <c r="IO100" s="5" t="s">
        <v>178</v>
      </c>
      <c r="IP100" s="5" t="s">
        <v>178</v>
      </c>
      <c r="IQ100" s="5" t="s">
        <v>178</v>
      </c>
      <c r="IR100" s="5" t="s">
        <v>178</v>
      </c>
      <c r="IS100" s="5" t="s">
        <v>178</v>
      </c>
      <c r="IT100" s="5" t="s">
        <v>178</v>
      </c>
      <c r="IU100" s="5" t="s">
        <v>178</v>
      </c>
      <c r="IV100" s="5" t="s">
        <v>178</v>
      </c>
      <c r="IW100" s="5" t="s">
        <v>178</v>
      </c>
      <c r="IX100" s="5" t="s">
        <v>178</v>
      </c>
      <c r="IY100" s="5">
        <v>3657847</v>
      </c>
      <c r="IZ100" s="5">
        <v>3592113</v>
      </c>
      <c r="JA100" s="5">
        <v>3478658</v>
      </c>
      <c r="JB100" s="5">
        <v>3409463</v>
      </c>
      <c r="JC100" s="5">
        <v>3358029</v>
      </c>
      <c r="JD100" s="5">
        <v>3310530</v>
      </c>
      <c r="JE100" s="5">
        <v>3266126</v>
      </c>
      <c r="JF100" s="5">
        <v>3224689</v>
      </c>
      <c r="JG100" s="5">
        <v>3189759</v>
      </c>
      <c r="JH100" s="5">
        <v>3160851</v>
      </c>
      <c r="JI100" s="5">
        <v>3135675</v>
      </c>
      <c r="JJ100" s="5">
        <v>3109701</v>
      </c>
      <c r="JK100" s="5">
        <v>3077913</v>
      </c>
      <c r="JL100" s="5">
        <v>3038381</v>
      </c>
      <c r="JM100" s="5">
        <v>2996718</v>
      </c>
      <c r="JN100" s="5">
        <v>2954602</v>
      </c>
      <c r="JO100" s="5">
        <v>2431334</v>
      </c>
      <c r="JP100" s="5">
        <v>2569022</v>
      </c>
      <c r="JQ100" s="5" t="s">
        <v>178</v>
      </c>
      <c r="JR100" s="5" t="s">
        <v>178</v>
      </c>
      <c r="JS100" s="5" t="s">
        <v>178</v>
      </c>
      <c r="JT100" s="5" t="s">
        <v>178</v>
      </c>
      <c r="JU100" s="5" t="s">
        <v>178</v>
      </c>
      <c r="JV100" s="5" t="s">
        <v>178</v>
      </c>
      <c r="JW100" s="5" t="s">
        <v>178</v>
      </c>
      <c r="JX100" s="5" t="s">
        <v>178</v>
      </c>
      <c r="JY100" s="5" t="s">
        <v>178</v>
      </c>
      <c r="JZ100" s="5" t="s">
        <v>178</v>
      </c>
      <c r="KA100" s="5" t="s">
        <v>178</v>
      </c>
      <c r="KB100" s="5" t="s">
        <v>178</v>
      </c>
      <c r="KC100" s="5" t="s">
        <v>178</v>
      </c>
      <c r="KD100" s="5" t="s">
        <v>178</v>
      </c>
    </row>
    <row r="101" spans="1:290" x14ac:dyDescent="0.3">
      <c r="A101" s="1" t="s">
        <v>95</v>
      </c>
      <c r="B101" s="2">
        <v>4057093</v>
      </c>
      <c r="C101" s="5">
        <v>1615892</v>
      </c>
      <c r="D101" s="5">
        <v>1668063</v>
      </c>
      <c r="E101" s="5">
        <v>1556193</v>
      </c>
      <c r="F101" s="5">
        <v>1683233</v>
      </c>
      <c r="G101" s="5">
        <v>1662539</v>
      </c>
      <c r="H101" s="5">
        <v>1625933</v>
      </c>
      <c r="I101" s="5">
        <v>1677643</v>
      </c>
      <c r="J101" s="5">
        <v>1665381</v>
      </c>
      <c r="K101" s="5">
        <v>1668869</v>
      </c>
      <c r="L101" s="5">
        <v>1690174</v>
      </c>
      <c r="M101" s="5">
        <v>1561344</v>
      </c>
      <c r="N101" s="5">
        <v>1658914</v>
      </c>
      <c r="O101" s="5">
        <v>1645851</v>
      </c>
      <c r="P101" s="5">
        <v>1572484</v>
      </c>
      <c r="Q101" s="5">
        <v>1672162</v>
      </c>
      <c r="R101" s="5">
        <v>1500375</v>
      </c>
      <c r="S101" s="5">
        <v>1473586</v>
      </c>
      <c r="T101" s="5">
        <v>1452311</v>
      </c>
      <c r="U101" s="5">
        <v>1322643</v>
      </c>
      <c r="V101" s="5">
        <v>1300731</v>
      </c>
      <c r="W101" s="5">
        <v>1304199</v>
      </c>
      <c r="X101" s="5">
        <v>1190951</v>
      </c>
      <c r="Y101" s="5">
        <v>1189779</v>
      </c>
      <c r="Z101" s="5">
        <v>1152756</v>
      </c>
      <c r="AA101" s="5">
        <v>1133831</v>
      </c>
      <c r="AB101" s="5">
        <v>1117685</v>
      </c>
      <c r="AC101" s="5">
        <v>1076478</v>
      </c>
      <c r="AD101" s="5">
        <v>1034849</v>
      </c>
      <c r="AE101" s="5">
        <v>1055973</v>
      </c>
      <c r="AF101" s="5">
        <v>995352</v>
      </c>
      <c r="AG101" s="5">
        <v>997400</v>
      </c>
      <c r="AH101" s="5">
        <v>964794</v>
      </c>
      <c r="AI101" s="5">
        <v>3952524</v>
      </c>
      <c r="AJ101" s="5">
        <v>4041856</v>
      </c>
      <c r="AK101" s="5">
        <v>3872536</v>
      </c>
      <c r="AL101" s="5">
        <v>4081519</v>
      </c>
      <c r="AM101" s="5">
        <v>4028328</v>
      </c>
      <c r="AN101" s="5">
        <v>3983090</v>
      </c>
      <c r="AO101" s="5">
        <v>4003208</v>
      </c>
      <c r="AP101" s="5">
        <v>4015692</v>
      </c>
      <c r="AQ101" s="5">
        <v>4047870</v>
      </c>
      <c r="AR101" s="5">
        <v>4074133</v>
      </c>
      <c r="AS101" s="5">
        <v>3914677</v>
      </c>
      <c r="AT101" s="5">
        <v>4152716</v>
      </c>
      <c r="AU101" s="5">
        <v>4133979</v>
      </c>
      <c r="AV101" s="5">
        <v>4039367</v>
      </c>
      <c r="AW101" s="5">
        <v>4316469</v>
      </c>
      <c r="AX101" s="5">
        <v>4090656</v>
      </c>
      <c r="AY101" s="5">
        <v>3981309</v>
      </c>
      <c r="AZ101" s="5">
        <v>3946919</v>
      </c>
      <c r="BA101" s="5">
        <v>3722844</v>
      </c>
      <c r="BB101" s="5">
        <v>3860179</v>
      </c>
      <c r="BC101" s="5">
        <v>3509266</v>
      </c>
      <c r="BD101" s="5">
        <v>3401771</v>
      </c>
      <c r="BE101" s="5">
        <v>3288769</v>
      </c>
      <c r="BF101" s="5">
        <v>3229879</v>
      </c>
      <c r="BG101" s="5">
        <v>3189749</v>
      </c>
      <c r="BH101" s="5">
        <v>3160014</v>
      </c>
      <c r="BI101" s="5">
        <v>3068891</v>
      </c>
      <c r="BJ101" s="5">
        <v>2973008</v>
      </c>
      <c r="BK101" s="5">
        <v>2954167</v>
      </c>
      <c r="BL101" s="5">
        <v>2846246</v>
      </c>
      <c r="BM101" s="5">
        <v>2805361</v>
      </c>
      <c r="BN101" s="5">
        <v>2711571</v>
      </c>
      <c r="BO101" s="5">
        <v>4122410</v>
      </c>
      <c r="BP101" s="5">
        <v>4232576</v>
      </c>
      <c r="BQ101" s="5">
        <v>4056841</v>
      </c>
      <c r="BR101" s="5">
        <v>4315576</v>
      </c>
      <c r="BS101" s="5">
        <v>4415840</v>
      </c>
      <c r="BT101" s="5">
        <v>4256408</v>
      </c>
      <c r="BU101" s="5">
        <v>4263699</v>
      </c>
      <c r="BV101" s="5">
        <v>4300462</v>
      </c>
      <c r="BW101" s="5">
        <v>4486052</v>
      </c>
      <c r="BX101" s="5">
        <v>4427722</v>
      </c>
      <c r="BY101" s="5">
        <v>4195388</v>
      </c>
      <c r="BZ101" s="5">
        <v>4442197</v>
      </c>
      <c r="CA101" s="5">
        <v>4470009</v>
      </c>
      <c r="CB101" s="5">
        <v>4421075</v>
      </c>
      <c r="CC101" s="5">
        <v>4635830</v>
      </c>
      <c r="CD101" s="5">
        <v>4374983</v>
      </c>
      <c r="CE101" s="5">
        <v>4270538</v>
      </c>
      <c r="CF101" s="5">
        <v>4427842</v>
      </c>
      <c r="CG101" s="5">
        <v>5387979</v>
      </c>
      <c r="CH101" s="5">
        <v>5482609</v>
      </c>
      <c r="CI101" s="5">
        <v>5217439</v>
      </c>
      <c r="CJ101" s="5">
        <v>5482322</v>
      </c>
      <c r="CK101" s="5">
        <v>5059220</v>
      </c>
      <c r="CL101" s="5">
        <v>4876395</v>
      </c>
      <c r="CM101" s="5">
        <v>4732480</v>
      </c>
      <c r="CN101" s="5">
        <v>4802606</v>
      </c>
      <c r="CO101" s="5">
        <v>4670564</v>
      </c>
      <c r="CP101" s="5">
        <v>4554963</v>
      </c>
      <c r="CQ101" s="5">
        <v>4610348</v>
      </c>
      <c r="CR101" s="5">
        <v>4686638</v>
      </c>
      <c r="CS101" s="5">
        <v>4563008</v>
      </c>
      <c r="CT101" s="5">
        <v>4379642</v>
      </c>
      <c r="CU101" s="6">
        <v>19.405507323732781</v>
      </c>
      <c r="CV101" s="6">
        <v>20.528964246235979</v>
      </c>
      <c r="CW101" s="6">
        <v>22.242892449886611</v>
      </c>
      <c r="CX101" s="6">
        <v>19.398177061094891</v>
      </c>
      <c r="CY101" s="6">
        <v>20.819452858236751</v>
      </c>
      <c r="CZ101" s="6">
        <v>23.23716286676505</v>
      </c>
      <c r="DA101" s="6">
        <v>19.456731002572351</v>
      </c>
      <c r="DB101" s="6">
        <v>16.850988150986161</v>
      </c>
      <c r="DC101" s="6">
        <v>18.602404276872441</v>
      </c>
      <c r="DD101" s="6">
        <v>18.883418968964921</v>
      </c>
      <c r="DE101" s="6">
        <v>17.633269689072229</v>
      </c>
      <c r="DF101" s="6">
        <v>18.118736021063949</v>
      </c>
      <c r="DG101" s="6">
        <v>16.595014874045781</v>
      </c>
      <c r="DH101" s="6">
        <v>15.397925379752881</v>
      </c>
      <c r="DI101" s="6">
        <v>15.20062326656322</v>
      </c>
      <c r="DJ101" s="6">
        <v>13.84179931834171</v>
      </c>
      <c r="DK101" s="6">
        <v>13.946937438584991</v>
      </c>
      <c r="DL101" s="6">
        <v>12.469173323275941</v>
      </c>
      <c r="DM101" s="6">
        <v>14.778544584155229</v>
      </c>
      <c r="DN101" s="6">
        <v>13.5435210914307</v>
      </c>
      <c r="DO101" s="6" t="s">
        <v>178</v>
      </c>
      <c r="DP101" s="6" t="s">
        <v>178</v>
      </c>
      <c r="DQ101" s="6" t="s">
        <v>178</v>
      </c>
      <c r="DR101" s="6" t="s">
        <v>178</v>
      </c>
      <c r="DS101" s="6" t="s">
        <v>178</v>
      </c>
      <c r="DT101" s="6" t="s">
        <v>178</v>
      </c>
      <c r="DU101" s="6" t="s">
        <v>178</v>
      </c>
      <c r="DV101" s="6" t="s">
        <v>178</v>
      </c>
      <c r="DW101" s="6" t="s">
        <v>178</v>
      </c>
      <c r="DX101" s="6" t="s">
        <v>178</v>
      </c>
      <c r="DY101" s="6" t="s">
        <v>178</v>
      </c>
      <c r="DZ101" s="6" t="s">
        <v>178</v>
      </c>
      <c r="EA101" s="6">
        <v>16.90156328482346</v>
      </c>
      <c r="EB101" s="6">
        <v>17.757007104817031</v>
      </c>
      <c r="EC101" s="6">
        <v>19.063780321797761</v>
      </c>
      <c r="ED101" s="6">
        <v>16.973570953038049</v>
      </c>
      <c r="EE101" s="6">
        <v>18.51702546919454</v>
      </c>
      <c r="EF101" s="6">
        <v>20.59133589604329</v>
      </c>
      <c r="EG101" s="6">
        <v>17.063946919354901</v>
      </c>
      <c r="EH101" s="6">
        <v>14.45979648065655</v>
      </c>
      <c r="EI101" s="6">
        <v>15.750043307334799</v>
      </c>
      <c r="EJ101" s="6">
        <v>16.033478766107361</v>
      </c>
      <c r="EK101" s="6">
        <v>14.5818741331484</v>
      </c>
      <c r="EL101" s="6">
        <v>15.90384759373303</v>
      </c>
      <c r="EM101" s="6">
        <v>14.360285641368151</v>
      </c>
      <c r="EN101" s="6">
        <v>13.037073042904369</v>
      </c>
      <c r="EO101" s="6">
        <v>12.90565097313814</v>
      </c>
      <c r="EP101" s="6">
        <v>11.61246718356295</v>
      </c>
      <c r="EQ101" s="6">
        <v>11.83746406107695</v>
      </c>
      <c r="ER101" s="6">
        <v>10.261516960621259</v>
      </c>
      <c r="ES101" s="6">
        <v>12.226165549137679</v>
      </c>
      <c r="ET101" s="6">
        <v>11.60994590427582</v>
      </c>
      <c r="EU101" s="6" t="s">
        <v>178</v>
      </c>
      <c r="EV101" s="6" t="s">
        <v>178</v>
      </c>
      <c r="EW101" s="6" t="s">
        <v>178</v>
      </c>
      <c r="EX101" s="6" t="s">
        <v>178</v>
      </c>
      <c r="EY101" s="6" t="s">
        <v>178</v>
      </c>
      <c r="EZ101" s="6" t="s">
        <v>178</v>
      </c>
      <c r="FA101" s="6" t="s">
        <v>178</v>
      </c>
      <c r="FB101" s="6" t="s">
        <v>178</v>
      </c>
      <c r="FC101" s="6" t="s">
        <v>178</v>
      </c>
      <c r="FD101" s="6" t="s">
        <v>178</v>
      </c>
      <c r="FE101" s="6" t="s">
        <v>178</v>
      </c>
      <c r="FF101" s="6" t="s">
        <v>178</v>
      </c>
      <c r="FG101" s="6" t="s">
        <v>178</v>
      </c>
      <c r="FH101" s="6">
        <v>17.319130032858471</v>
      </c>
      <c r="FI101" s="6">
        <v>17.929471427690157</v>
      </c>
      <c r="FJ101" s="6">
        <v>15.951455295526701</v>
      </c>
      <c r="FK101" s="6">
        <v>16.235949953655222</v>
      </c>
      <c r="FL101" s="6">
        <v>17.26073583597848</v>
      </c>
      <c r="FM101" s="6">
        <v>15.031693293324796</v>
      </c>
      <c r="FN101" s="6">
        <v>13.568306591704841</v>
      </c>
      <c r="FO101" s="6">
        <v>14.796265969666845</v>
      </c>
      <c r="FP101" s="6">
        <v>15.409369336748368</v>
      </c>
      <c r="FQ101" s="6">
        <v>14.524794023610429</v>
      </c>
      <c r="FR101" s="6">
        <v>14.456798570149767</v>
      </c>
      <c r="FS101" s="6">
        <v>13.428485671858709</v>
      </c>
      <c r="FT101" s="6">
        <v>12.356302285872362</v>
      </c>
      <c r="FU101" s="6">
        <v>12.064785511468971</v>
      </c>
      <c r="FV101" s="6">
        <v>11.352354343177977</v>
      </c>
      <c r="FW101" s="6">
        <v>11.814911505055353</v>
      </c>
      <c r="FX101" s="6">
        <v>11.042607265248284</v>
      </c>
      <c r="FY101" s="6">
        <v>13.451248749662607</v>
      </c>
      <c r="FZ101" s="6">
        <v>13.173823027205472</v>
      </c>
      <c r="GA101" s="6" t="s">
        <v>178</v>
      </c>
      <c r="GB101" s="6" t="s">
        <v>178</v>
      </c>
      <c r="GC101" s="6" t="s">
        <v>178</v>
      </c>
      <c r="GD101" s="6" t="s">
        <v>178</v>
      </c>
      <c r="GE101" s="6" t="s">
        <v>178</v>
      </c>
      <c r="GF101" s="6" t="s">
        <v>178</v>
      </c>
      <c r="GG101" s="6" t="s">
        <v>178</v>
      </c>
      <c r="GH101" s="6" t="s">
        <v>178</v>
      </c>
      <c r="GI101" s="6" t="s">
        <v>178</v>
      </c>
      <c r="GJ101" s="6" t="s">
        <v>178</v>
      </c>
      <c r="GK101" s="6" t="s">
        <v>178</v>
      </c>
      <c r="GL101" s="6" t="s">
        <v>178</v>
      </c>
      <c r="GM101" s="6">
        <v>16.90156328482346</v>
      </c>
      <c r="GN101" s="6">
        <v>11.614367260981094</v>
      </c>
      <c r="GO101" s="6">
        <v>11.814537974359942</v>
      </c>
      <c r="GP101" s="6">
        <v>10.865761219232649</v>
      </c>
      <c r="GQ101" s="6">
        <v>11.188984610985004</v>
      </c>
      <c r="GR101" s="6">
        <v>11.914593945906319</v>
      </c>
      <c r="GS101" s="6">
        <v>10.687856011442825</v>
      </c>
      <c r="GT101" s="6">
        <v>9.6299491171008924</v>
      </c>
      <c r="GU101" s="6">
        <v>10.548567924786067</v>
      </c>
      <c r="GV101" s="6">
        <v>11.293473063710257</v>
      </c>
      <c r="GW101" s="6">
        <v>10.721650853952957</v>
      </c>
      <c r="GX101" s="6">
        <v>11.550946416754721</v>
      </c>
      <c r="GY101" s="6">
        <v>10.831160286213287</v>
      </c>
      <c r="GZ101" s="6">
        <v>9.7058005113671246</v>
      </c>
      <c r="HA101" s="6">
        <v>9.6618787254119045</v>
      </c>
      <c r="HB101" s="6">
        <v>8.463752513044362</v>
      </c>
      <c r="HC101" s="6">
        <v>9.1212965383998075</v>
      </c>
      <c r="HD101" s="6">
        <v>8.3062003552644477</v>
      </c>
      <c r="HE101" s="6">
        <v>10.497968757218944</v>
      </c>
      <c r="HF101" s="6">
        <v>10.250564513764081</v>
      </c>
      <c r="HG101" s="6" t="s">
        <v>178</v>
      </c>
      <c r="HH101" s="6" t="s">
        <v>178</v>
      </c>
      <c r="HI101" s="6" t="s">
        <v>178</v>
      </c>
      <c r="HJ101" s="6" t="s">
        <v>178</v>
      </c>
      <c r="HK101" s="6" t="s">
        <v>178</v>
      </c>
      <c r="HL101" s="6" t="s">
        <v>178</v>
      </c>
      <c r="HM101" s="6" t="s">
        <v>178</v>
      </c>
      <c r="HN101" s="6" t="s">
        <v>178</v>
      </c>
      <c r="HO101" s="6" t="s">
        <v>178</v>
      </c>
      <c r="HP101" s="6" t="s">
        <v>178</v>
      </c>
      <c r="HQ101" s="6" t="s">
        <v>178</v>
      </c>
      <c r="HR101" s="6" t="s">
        <v>178</v>
      </c>
      <c r="HS101" s="5">
        <v>202053</v>
      </c>
      <c r="HT101" s="5">
        <v>200452</v>
      </c>
      <c r="HU101" s="5">
        <v>199041</v>
      </c>
      <c r="HV101" s="5">
        <v>197833</v>
      </c>
      <c r="HW101" s="5">
        <v>196463</v>
      </c>
      <c r="HX101" s="5">
        <v>195446</v>
      </c>
      <c r="HY101" s="5">
        <v>195267</v>
      </c>
      <c r="HZ101" s="5">
        <v>194236</v>
      </c>
      <c r="IA101" s="5">
        <v>193652</v>
      </c>
      <c r="IB101" s="5">
        <v>193070</v>
      </c>
      <c r="IC101" s="5">
        <v>192527</v>
      </c>
      <c r="ID101" s="5">
        <v>191648</v>
      </c>
      <c r="IE101" s="5">
        <v>190952</v>
      </c>
      <c r="IF101" s="5">
        <v>188991</v>
      </c>
      <c r="IG101" s="5">
        <v>187276</v>
      </c>
      <c r="IH101" s="5">
        <v>185562</v>
      </c>
      <c r="II101" s="5">
        <v>183914</v>
      </c>
      <c r="IJ101" s="5">
        <v>181890</v>
      </c>
      <c r="IK101" s="5">
        <v>179856</v>
      </c>
      <c r="IL101" s="5">
        <v>177356</v>
      </c>
      <c r="IM101" s="5">
        <v>175718</v>
      </c>
      <c r="IN101" s="5">
        <v>173664</v>
      </c>
      <c r="IO101" s="5">
        <v>171201</v>
      </c>
      <c r="IP101" s="5">
        <v>169167</v>
      </c>
      <c r="IQ101" s="5">
        <v>167729</v>
      </c>
      <c r="IR101" s="5">
        <v>165916</v>
      </c>
      <c r="IS101" s="5">
        <v>164127</v>
      </c>
      <c r="IT101" s="5">
        <v>162641</v>
      </c>
      <c r="IU101" s="5">
        <v>161041</v>
      </c>
      <c r="IV101" s="5">
        <v>159482</v>
      </c>
      <c r="IW101" s="5">
        <v>157502</v>
      </c>
      <c r="IX101" s="5">
        <v>154973</v>
      </c>
      <c r="IY101" s="5">
        <v>234551</v>
      </c>
      <c r="IZ101" s="5">
        <v>232715</v>
      </c>
      <c r="JA101" s="5">
        <v>231065</v>
      </c>
      <c r="JB101" s="5">
        <v>229533</v>
      </c>
      <c r="JC101" s="5">
        <v>227965</v>
      </c>
      <c r="JD101" s="5">
        <v>226808</v>
      </c>
      <c r="JE101" s="5">
        <v>226446</v>
      </c>
      <c r="JF101" s="5">
        <v>225279</v>
      </c>
      <c r="JG101" s="5">
        <v>224608</v>
      </c>
      <c r="JH101" s="5">
        <v>223908</v>
      </c>
      <c r="JI101" s="5">
        <v>223336</v>
      </c>
      <c r="JJ101" s="5">
        <v>222340</v>
      </c>
      <c r="JK101" s="5">
        <v>221454</v>
      </c>
      <c r="JL101" s="5">
        <v>219096</v>
      </c>
      <c r="JM101" s="5">
        <v>216985</v>
      </c>
      <c r="JN101" s="5">
        <v>214956</v>
      </c>
      <c r="JO101" s="5">
        <v>212972</v>
      </c>
      <c r="JP101" s="5">
        <v>210512</v>
      </c>
      <c r="JQ101" s="5">
        <v>208068</v>
      </c>
      <c r="JR101" s="5">
        <v>204982</v>
      </c>
      <c r="JS101" s="5">
        <v>202947</v>
      </c>
      <c r="JT101" s="5">
        <v>200337</v>
      </c>
      <c r="JU101" s="5">
        <v>197318</v>
      </c>
      <c r="JV101" s="5">
        <v>194821</v>
      </c>
      <c r="JW101" s="5">
        <v>192965</v>
      </c>
      <c r="JX101" s="5">
        <v>190723</v>
      </c>
      <c r="JY101" s="5">
        <v>188488</v>
      </c>
      <c r="JZ101" s="5">
        <v>186560</v>
      </c>
      <c r="KA101" s="5">
        <v>184728</v>
      </c>
      <c r="KB101" s="5">
        <v>183639</v>
      </c>
      <c r="KC101" s="5">
        <v>179987</v>
      </c>
      <c r="KD101" s="5">
        <v>176815</v>
      </c>
    </row>
    <row r="102" spans="1:290" x14ac:dyDescent="0.3">
      <c r="A102" s="1" t="s">
        <v>96</v>
      </c>
      <c r="B102" s="2">
        <v>4147257</v>
      </c>
      <c r="C102" s="5">
        <v>1303317</v>
      </c>
      <c r="D102" s="5">
        <v>1321132</v>
      </c>
      <c r="E102" s="5">
        <v>1243194</v>
      </c>
      <c r="F102" s="5">
        <v>1220946</v>
      </c>
      <c r="G102" s="5">
        <v>1272912</v>
      </c>
      <c r="H102" s="5">
        <v>1386104</v>
      </c>
      <c r="I102" s="5">
        <v>1378859</v>
      </c>
      <c r="J102" s="5">
        <v>1253567</v>
      </c>
      <c r="K102" s="5">
        <v>1315798</v>
      </c>
      <c r="L102" s="5">
        <v>1273122</v>
      </c>
      <c r="M102" s="5">
        <v>1296779</v>
      </c>
      <c r="N102" s="5" t="s">
        <v>178</v>
      </c>
      <c r="O102" s="5" t="s">
        <v>178</v>
      </c>
      <c r="P102" s="5" t="s">
        <v>178</v>
      </c>
      <c r="Q102" s="5" t="s">
        <v>178</v>
      </c>
      <c r="R102" s="5" t="s">
        <v>178</v>
      </c>
      <c r="S102" s="5" t="s">
        <v>178</v>
      </c>
      <c r="T102" s="5" t="s">
        <v>178</v>
      </c>
      <c r="U102" s="5" t="s">
        <v>178</v>
      </c>
      <c r="V102" s="5" t="s">
        <v>178</v>
      </c>
      <c r="W102" s="5" t="s">
        <v>178</v>
      </c>
      <c r="X102" s="5" t="s">
        <v>178</v>
      </c>
      <c r="Y102" s="5" t="s">
        <v>178</v>
      </c>
      <c r="Z102" s="5" t="s">
        <v>178</v>
      </c>
      <c r="AA102" s="5" t="s">
        <v>178</v>
      </c>
      <c r="AB102" s="5" t="s">
        <v>178</v>
      </c>
      <c r="AC102" s="5" t="s">
        <v>178</v>
      </c>
      <c r="AD102" s="5" t="s">
        <v>178</v>
      </c>
      <c r="AE102" s="5" t="s">
        <v>178</v>
      </c>
      <c r="AF102" s="5" t="s">
        <v>178</v>
      </c>
      <c r="AG102" s="5" t="s">
        <v>178</v>
      </c>
      <c r="AH102" s="5" t="s">
        <v>178</v>
      </c>
      <c r="AI102" s="5">
        <v>4969089</v>
      </c>
      <c r="AJ102" s="5">
        <v>4976960</v>
      </c>
      <c r="AK102" s="5">
        <v>4814984</v>
      </c>
      <c r="AL102" s="5">
        <v>4750422</v>
      </c>
      <c r="AM102" s="5">
        <v>4593604</v>
      </c>
      <c r="AN102" s="5">
        <v>4695062</v>
      </c>
      <c r="AO102" s="5">
        <v>4487541</v>
      </c>
      <c r="AP102" s="5">
        <v>4240789</v>
      </c>
      <c r="AQ102" s="5">
        <v>4291637</v>
      </c>
      <c r="AR102" s="5">
        <v>4262748</v>
      </c>
      <c r="AS102" s="5">
        <v>4244377</v>
      </c>
      <c r="AT102" s="5" t="s">
        <v>178</v>
      </c>
      <c r="AU102" s="5" t="s">
        <v>178</v>
      </c>
      <c r="AV102" s="5" t="s">
        <v>178</v>
      </c>
      <c r="AW102" s="5" t="s">
        <v>178</v>
      </c>
      <c r="AX102" s="5" t="s">
        <v>178</v>
      </c>
      <c r="AY102" s="5" t="s">
        <v>178</v>
      </c>
      <c r="AZ102" s="5" t="s">
        <v>178</v>
      </c>
      <c r="BA102" s="5" t="s">
        <v>178</v>
      </c>
      <c r="BB102" s="5" t="s">
        <v>178</v>
      </c>
      <c r="BC102" s="5" t="s">
        <v>178</v>
      </c>
      <c r="BD102" s="5" t="s">
        <v>178</v>
      </c>
      <c r="BE102" s="5" t="s">
        <v>178</v>
      </c>
      <c r="BF102" s="5" t="s">
        <v>178</v>
      </c>
      <c r="BG102" s="5" t="s">
        <v>178</v>
      </c>
      <c r="BH102" s="5" t="s">
        <v>178</v>
      </c>
      <c r="BI102" s="5" t="s">
        <v>178</v>
      </c>
      <c r="BJ102" s="5" t="s">
        <v>178</v>
      </c>
      <c r="BK102" s="5" t="s">
        <v>178</v>
      </c>
      <c r="BL102" s="5" t="s">
        <v>178</v>
      </c>
      <c r="BM102" s="5" t="s">
        <v>178</v>
      </c>
      <c r="BN102" s="5" t="s">
        <v>178</v>
      </c>
      <c r="BO102" s="5">
        <v>5174324</v>
      </c>
      <c r="BP102" s="5">
        <v>5289372</v>
      </c>
      <c r="BQ102" s="5">
        <v>5040591</v>
      </c>
      <c r="BR102" s="5">
        <v>4955630</v>
      </c>
      <c r="BS102" s="5">
        <v>4709464</v>
      </c>
      <c r="BT102" s="5">
        <v>5470896</v>
      </c>
      <c r="BU102" s="5">
        <v>6219751</v>
      </c>
      <c r="BV102" s="5">
        <v>6375948</v>
      </c>
      <c r="BW102" s="5">
        <v>6788099</v>
      </c>
      <c r="BX102" s="5">
        <v>6604064</v>
      </c>
      <c r="BY102" s="5">
        <v>6201911</v>
      </c>
      <c r="BZ102" s="5" t="s">
        <v>178</v>
      </c>
      <c r="CA102" s="5" t="s">
        <v>178</v>
      </c>
      <c r="CB102" s="5" t="s">
        <v>178</v>
      </c>
      <c r="CC102" s="5" t="s">
        <v>178</v>
      </c>
      <c r="CD102" s="5" t="s">
        <v>178</v>
      </c>
      <c r="CE102" s="5" t="s">
        <v>178</v>
      </c>
      <c r="CF102" s="5" t="s">
        <v>178</v>
      </c>
      <c r="CG102" s="5" t="s">
        <v>178</v>
      </c>
      <c r="CH102" s="5" t="s">
        <v>178</v>
      </c>
      <c r="CI102" s="5" t="s">
        <v>178</v>
      </c>
      <c r="CJ102" s="5" t="s">
        <v>178</v>
      </c>
      <c r="CK102" s="5" t="s">
        <v>178</v>
      </c>
      <c r="CL102" s="5" t="s">
        <v>178</v>
      </c>
      <c r="CM102" s="5" t="s">
        <v>178</v>
      </c>
      <c r="CN102" s="5" t="s">
        <v>178</v>
      </c>
      <c r="CO102" s="5" t="s">
        <v>178</v>
      </c>
      <c r="CP102" s="5" t="s">
        <v>178</v>
      </c>
      <c r="CQ102" s="5" t="s">
        <v>178</v>
      </c>
      <c r="CR102" s="5" t="s">
        <v>178</v>
      </c>
      <c r="CS102" s="5" t="s">
        <v>178</v>
      </c>
      <c r="CT102" s="5" t="s">
        <v>178</v>
      </c>
      <c r="CU102" s="6">
        <v>10.122940159608129</v>
      </c>
      <c r="CV102" s="6">
        <v>9.6537739255229003</v>
      </c>
      <c r="CW102" s="6">
        <v>9.4464741625200794</v>
      </c>
      <c r="CX102" s="6">
        <v>9.4830565807169105</v>
      </c>
      <c r="CY102" s="6">
        <v>9.13496701654711</v>
      </c>
      <c r="CZ102" s="6">
        <v>9.0215864378971293</v>
      </c>
      <c r="DA102" s="6">
        <v>8.2266510015519998</v>
      </c>
      <c r="DB102" s="6">
        <v>8.3083712318527798</v>
      </c>
      <c r="DC102" s="6">
        <v>8.0557957984432207</v>
      </c>
      <c r="DD102" s="6">
        <v>7.9937350858754996</v>
      </c>
      <c r="DE102" s="6">
        <v>7.5699868674616102</v>
      </c>
      <c r="DF102" s="6">
        <v>7.7580167949359096</v>
      </c>
      <c r="DG102" s="6">
        <v>7.46749248374008</v>
      </c>
      <c r="DH102" s="6">
        <v>7.4262858919357901</v>
      </c>
      <c r="DI102" s="6">
        <v>7.2017929660825901</v>
      </c>
      <c r="DJ102" s="6">
        <v>6.8238988371562996</v>
      </c>
      <c r="DK102" s="6">
        <v>6.6133619711758698</v>
      </c>
      <c r="DL102" s="6">
        <v>6.3832666088299197</v>
      </c>
      <c r="DM102" s="6">
        <v>6.3636057336377201</v>
      </c>
      <c r="DN102" s="6">
        <v>6.2555770038406902</v>
      </c>
      <c r="DO102" s="6" t="s">
        <v>178</v>
      </c>
      <c r="DP102" s="6" t="s">
        <v>178</v>
      </c>
      <c r="DQ102" s="6" t="s">
        <v>178</v>
      </c>
      <c r="DR102" s="6" t="s">
        <v>178</v>
      </c>
      <c r="DS102" s="6" t="s">
        <v>178</v>
      </c>
      <c r="DT102" s="6" t="s">
        <v>178</v>
      </c>
      <c r="DU102" s="6" t="s">
        <v>178</v>
      </c>
      <c r="DV102" s="6" t="s">
        <v>178</v>
      </c>
      <c r="DW102" s="6" t="s">
        <v>178</v>
      </c>
      <c r="DX102" s="6" t="s">
        <v>178</v>
      </c>
      <c r="DY102" s="6" t="s">
        <v>178</v>
      </c>
      <c r="DZ102" s="6" t="s">
        <v>178</v>
      </c>
      <c r="EA102" s="6">
        <v>8.1750196062094993</v>
      </c>
      <c r="EB102" s="6">
        <v>7.9981956857197902</v>
      </c>
      <c r="EC102" s="6">
        <v>7.8330270671719697</v>
      </c>
      <c r="ED102" s="6">
        <v>7.8928777274945201</v>
      </c>
      <c r="EE102" s="6">
        <v>7.8323033504847102</v>
      </c>
      <c r="EF102" s="6">
        <v>7.7382364705726898</v>
      </c>
      <c r="EG102" s="6">
        <v>7.2332041088872501</v>
      </c>
      <c r="EH102" s="6">
        <v>7.2038717323592296</v>
      </c>
      <c r="EI102" s="6">
        <v>7.1130433445326302</v>
      </c>
      <c r="EJ102" s="6">
        <v>7.0729726458143896</v>
      </c>
      <c r="EK102" s="6">
        <v>6.6778940702015799</v>
      </c>
      <c r="EL102" s="6">
        <v>6.8683023932396399</v>
      </c>
      <c r="EM102" s="6">
        <v>6.7144846624412997</v>
      </c>
      <c r="EN102" s="6">
        <v>6.5380993641962304</v>
      </c>
      <c r="EO102" s="6">
        <v>6.3921724203896</v>
      </c>
      <c r="EP102" s="6">
        <v>5.9454597112585397</v>
      </c>
      <c r="EQ102" s="6">
        <v>5.8508846328542203</v>
      </c>
      <c r="ER102" s="6">
        <v>5.6053413725242001</v>
      </c>
      <c r="ES102" s="6">
        <v>5.53778251848696</v>
      </c>
      <c r="ET102" s="6">
        <v>5.3772147938466404</v>
      </c>
      <c r="EU102" s="6" t="s">
        <v>178</v>
      </c>
      <c r="EV102" s="6" t="s">
        <v>178</v>
      </c>
      <c r="EW102" s="6" t="s">
        <v>178</v>
      </c>
      <c r="EX102" s="6" t="s">
        <v>178</v>
      </c>
      <c r="EY102" s="6" t="s">
        <v>178</v>
      </c>
      <c r="EZ102" s="6" t="s">
        <v>178</v>
      </c>
      <c r="FA102" s="6" t="s">
        <v>178</v>
      </c>
      <c r="FB102" s="6" t="s">
        <v>178</v>
      </c>
      <c r="FC102" s="6" t="s">
        <v>178</v>
      </c>
      <c r="FD102" s="6" t="s">
        <v>178</v>
      </c>
      <c r="FE102" s="6" t="s">
        <v>178</v>
      </c>
      <c r="FF102" s="6" t="s">
        <v>178</v>
      </c>
      <c r="FG102" s="6" t="s">
        <v>178</v>
      </c>
      <c r="FH102" s="6">
        <v>9.6537739255229038</v>
      </c>
      <c r="FI102" s="6">
        <v>9.4464741625200901</v>
      </c>
      <c r="FJ102" s="6">
        <v>9.4830565807169194</v>
      </c>
      <c r="FK102" s="6">
        <v>9.1349670165471117</v>
      </c>
      <c r="FL102" s="6">
        <v>9.0215864378971311</v>
      </c>
      <c r="FM102" s="6">
        <v>8.2266510015520069</v>
      </c>
      <c r="FN102" s="6">
        <v>8.3083712318527834</v>
      </c>
      <c r="FO102" s="6">
        <v>8.055795798443226</v>
      </c>
      <c r="FP102" s="6">
        <v>7.9937350858755085</v>
      </c>
      <c r="FQ102" s="6">
        <v>7.5699868674616111</v>
      </c>
      <c r="FR102" s="6">
        <v>7.7580167949359149</v>
      </c>
      <c r="FS102" s="6">
        <v>7.4674924837400845</v>
      </c>
      <c r="FT102" s="6">
        <v>7.4262858919357964</v>
      </c>
      <c r="FU102" s="6">
        <v>7.201792966082599</v>
      </c>
      <c r="FV102" s="6">
        <v>6.8238988371563094</v>
      </c>
      <c r="FW102" s="6">
        <v>6.6133619711758715</v>
      </c>
      <c r="FX102" s="6">
        <v>6.3832666088299197</v>
      </c>
      <c r="FY102" s="6">
        <v>6.3636057336377236</v>
      </c>
      <c r="FZ102" s="6">
        <v>6.2555770038406928</v>
      </c>
      <c r="GA102" s="6" t="s">
        <v>178</v>
      </c>
      <c r="GB102" s="6" t="s">
        <v>178</v>
      </c>
      <c r="GC102" s="6" t="s">
        <v>178</v>
      </c>
      <c r="GD102" s="6" t="s">
        <v>178</v>
      </c>
      <c r="GE102" s="6" t="s">
        <v>178</v>
      </c>
      <c r="GF102" s="6" t="s">
        <v>178</v>
      </c>
      <c r="GG102" s="6" t="s">
        <v>178</v>
      </c>
      <c r="GH102" s="6" t="s">
        <v>178</v>
      </c>
      <c r="GI102" s="6" t="s">
        <v>178</v>
      </c>
      <c r="GJ102" s="6" t="s">
        <v>178</v>
      </c>
      <c r="GK102" s="6" t="s">
        <v>178</v>
      </c>
      <c r="GL102" s="6" t="s">
        <v>178</v>
      </c>
      <c r="GM102" s="6">
        <v>8.1750196062095082</v>
      </c>
      <c r="GN102" s="6">
        <v>7.9981956857197964</v>
      </c>
      <c r="GO102" s="6">
        <v>7.8330270671719777</v>
      </c>
      <c r="GP102" s="6">
        <v>7.8928777274945254</v>
      </c>
      <c r="GQ102" s="6">
        <v>7.8323033504847173</v>
      </c>
      <c r="GR102" s="6">
        <v>7.7382364705726996</v>
      </c>
      <c r="GS102" s="6">
        <v>7.2332041088872501</v>
      </c>
      <c r="GT102" s="6">
        <v>7.2038717323592376</v>
      </c>
      <c r="GU102" s="6">
        <v>7.1130433445326338</v>
      </c>
      <c r="GV102" s="6">
        <v>7.0729726458143904</v>
      </c>
      <c r="GW102" s="6">
        <v>6.677894070201587</v>
      </c>
      <c r="GX102" s="6">
        <v>6.8683023932396443</v>
      </c>
      <c r="GY102" s="6">
        <v>6.7144846624413077</v>
      </c>
      <c r="GZ102" s="6">
        <v>6.5380993641962348</v>
      </c>
      <c r="HA102" s="6">
        <v>6.3921724203896071</v>
      </c>
      <c r="HB102" s="6">
        <v>5.9454597112585423</v>
      </c>
      <c r="HC102" s="6">
        <v>5.8508846328542248</v>
      </c>
      <c r="HD102" s="6">
        <v>5.6053413725242081</v>
      </c>
      <c r="HE102" s="6">
        <v>5.5377825184869627</v>
      </c>
      <c r="HF102" s="6">
        <v>5.3772147938466421</v>
      </c>
      <c r="HG102" s="6" t="s">
        <v>178</v>
      </c>
      <c r="HH102" s="6" t="s">
        <v>178</v>
      </c>
      <c r="HI102" s="6" t="s">
        <v>178</v>
      </c>
      <c r="HJ102" s="6" t="s">
        <v>178</v>
      </c>
      <c r="HK102" s="6" t="s">
        <v>178</v>
      </c>
      <c r="HL102" s="6" t="s">
        <v>178</v>
      </c>
      <c r="HM102" s="6" t="s">
        <v>178</v>
      </c>
      <c r="HN102" s="6" t="s">
        <v>178</v>
      </c>
      <c r="HO102" s="6" t="s">
        <v>178</v>
      </c>
      <c r="HP102" s="6" t="s">
        <v>178</v>
      </c>
      <c r="HQ102" s="6" t="s">
        <v>178</v>
      </c>
      <c r="HR102" s="6" t="s">
        <v>178</v>
      </c>
      <c r="HS102" s="5">
        <v>103315</v>
      </c>
      <c r="HT102" s="5">
        <v>104038</v>
      </c>
      <c r="HU102" s="5">
        <v>103804</v>
      </c>
      <c r="HV102" s="5">
        <v>103439</v>
      </c>
      <c r="HW102" s="5">
        <v>103039</v>
      </c>
      <c r="HX102" s="5">
        <v>102641</v>
      </c>
      <c r="HY102" s="5">
        <v>102357</v>
      </c>
      <c r="HZ102" s="5">
        <v>101996</v>
      </c>
      <c r="IA102" s="5">
        <v>101792</v>
      </c>
      <c r="IB102" s="5">
        <v>101797</v>
      </c>
      <c r="IC102" s="5">
        <v>101703</v>
      </c>
      <c r="ID102" s="5" t="s">
        <v>178</v>
      </c>
      <c r="IE102" s="5" t="s">
        <v>178</v>
      </c>
      <c r="IF102" s="5" t="s">
        <v>178</v>
      </c>
      <c r="IG102" s="5" t="s">
        <v>178</v>
      </c>
      <c r="IH102" s="5" t="s">
        <v>178</v>
      </c>
      <c r="II102" s="5" t="s">
        <v>178</v>
      </c>
      <c r="IJ102" s="5" t="s">
        <v>178</v>
      </c>
      <c r="IK102" s="5" t="s">
        <v>178</v>
      </c>
      <c r="IL102" s="5" t="s">
        <v>178</v>
      </c>
      <c r="IM102" s="5" t="s">
        <v>178</v>
      </c>
      <c r="IN102" s="5" t="s">
        <v>178</v>
      </c>
      <c r="IO102" s="5" t="s">
        <v>178</v>
      </c>
      <c r="IP102" s="5" t="s">
        <v>178</v>
      </c>
      <c r="IQ102" s="5" t="s">
        <v>178</v>
      </c>
      <c r="IR102" s="5" t="s">
        <v>178</v>
      </c>
      <c r="IS102" s="5" t="s">
        <v>178</v>
      </c>
      <c r="IT102" s="5" t="s">
        <v>178</v>
      </c>
      <c r="IU102" s="5" t="s">
        <v>178</v>
      </c>
      <c r="IV102" s="5" t="s">
        <v>178</v>
      </c>
      <c r="IW102" s="5" t="s">
        <v>178</v>
      </c>
      <c r="IX102" s="5" t="s">
        <v>178</v>
      </c>
      <c r="IY102" s="5">
        <v>132583</v>
      </c>
      <c r="IZ102" s="5">
        <v>132150</v>
      </c>
      <c r="JA102" s="5">
        <v>131852</v>
      </c>
      <c r="JB102" s="5">
        <v>131354</v>
      </c>
      <c r="JC102" s="5">
        <v>130822</v>
      </c>
      <c r="JD102" s="5">
        <v>130340</v>
      </c>
      <c r="JE102" s="5">
        <v>129988</v>
      </c>
      <c r="JF102" s="5">
        <v>129523</v>
      </c>
      <c r="JG102" s="5">
        <v>129250</v>
      </c>
      <c r="JH102" s="5">
        <v>129240</v>
      </c>
      <c r="JI102" s="5">
        <v>129267</v>
      </c>
      <c r="JJ102" s="5" t="s">
        <v>178</v>
      </c>
      <c r="JK102" s="5" t="s">
        <v>178</v>
      </c>
      <c r="JL102" s="5" t="s">
        <v>178</v>
      </c>
      <c r="JM102" s="5" t="s">
        <v>178</v>
      </c>
      <c r="JN102" s="5" t="s">
        <v>178</v>
      </c>
      <c r="JO102" s="5" t="s">
        <v>178</v>
      </c>
      <c r="JP102" s="5" t="s">
        <v>178</v>
      </c>
      <c r="JQ102" s="5" t="s">
        <v>178</v>
      </c>
      <c r="JR102" s="5" t="s">
        <v>178</v>
      </c>
      <c r="JS102" s="5" t="s">
        <v>178</v>
      </c>
      <c r="JT102" s="5" t="s">
        <v>178</v>
      </c>
      <c r="JU102" s="5" t="s">
        <v>178</v>
      </c>
      <c r="JV102" s="5" t="s">
        <v>178</v>
      </c>
      <c r="JW102" s="5" t="s">
        <v>178</v>
      </c>
      <c r="JX102" s="5" t="s">
        <v>178</v>
      </c>
      <c r="JY102" s="5" t="s">
        <v>178</v>
      </c>
      <c r="JZ102" s="5" t="s">
        <v>178</v>
      </c>
      <c r="KA102" s="5" t="s">
        <v>178</v>
      </c>
      <c r="KB102" s="5" t="s">
        <v>178</v>
      </c>
      <c r="KC102" s="5" t="s">
        <v>178</v>
      </c>
      <c r="KD102" s="5" t="s">
        <v>178</v>
      </c>
    </row>
    <row r="103" spans="1:290" x14ac:dyDescent="0.3">
      <c r="A103" s="1" t="s">
        <v>97</v>
      </c>
      <c r="B103" s="2">
        <v>4004218</v>
      </c>
      <c r="C103" s="5">
        <v>27513436</v>
      </c>
      <c r="D103" s="5">
        <v>27485186</v>
      </c>
      <c r="E103" s="5">
        <v>29408850</v>
      </c>
      <c r="F103" s="5">
        <v>28660730</v>
      </c>
      <c r="G103" s="5">
        <v>29278920</v>
      </c>
      <c r="H103" s="5">
        <v>29835314</v>
      </c>
      <c r="I103" s="5">
        <v>30990228</v>
      </c>
      <c r="J103" s="5">
        <v>31082050</v>
      </c>
      <c r="K103" s="5">
        <v>30871668</v>
      </c>
      <c r="L103" s="5">
        <v>30744336</v>
      </c>
      <c r="M103" s="5">
        <v>31234681</v>
      </c>
      <c r="N103" s="5">
        <v>31454144</v>
      </c>
      <c r="O103" s="5">
        <v>30797140</v>
      </c>
      <c r="P103" s="5">
        <v>31013224</v>
      </c>
      <c r="Q103" s="5">
        <v>29752492</v>
      </c>
      <c r="R103" s="5">
        <v>29451812</v>
      </c>
      <c r="S103" s="5">
        <v>29024571</v>
      </c>
      <c r="T103" s="5">
        <v>27434696</v>
      </c>
      <c r="U103" s="5">
        <v>26919816</v>
      </c>
      <c r="V103" s="5">
        <v>28753363</v>
      </c>
      <c r="W103" s="5">
        <v>27739169</v>
      </c>
      <c r="X103" s="5">
        <v>26846421</v>
      </c>
      <c r="Y103" s="5">
        <v>25946061</v>
      </c>
      <c r="Z103" s="5">
        <v>25457707</v>
      </c>
      <c r="AA103" s="5">
        <v>24391280</v>
      </c>
      <c r="AB103" s="5">
        <v>24325737</v>
      </c>
      <c r="AC103" s="5">
        <v>24111122</v>
      </c>
      <c r="AD103" s="5">
        <v>23663905</v>
      </c>
      <c r="AE103" s="5">
        <v>23534822</v>
      </c>
      <c r="AF103" s="5">
        <v>23222083</v>
      </c>
      <c r="AG103" s="5">
        <v>22845271</v>
      </c>
      <c r="AH103" s="5">
        <v>22564697</v>
      </c>
      <c r="AI103" s="5">
        <v>78372216</v>
      </c>
      <c r="AJ103" s="5">
        <v>80066264</v>
      </c>
      <c r="AK103" s="5">
        <v>82513923</v>
      </c>
      <c r="AL103" s="5">
        <v>83326977</v>
      </c>
      <c r="AM103" s="5">
        <v>86167420</v>
      </c>
      <c r="AN103" s="5">
        <v>86603766</v>
      </c>
      <c r="AO103" s="5">
        <v>86813165</v>
      </c>
      <c r="AP103" s="5">
        <v>86424614</v>
      </c>
      <c r="AQ103" s="5">
        <v>83902268</v>
      </c>
      <c r="AR103" s="5">
        <v>84064481</v>
      </c>
      <c r="AS103" s="5">
        <v>85763287</v>
      </c>
      <c r="AT103" s="5">
        <v>88269132</v>
      </c>
      <c r="AU103" s="5">
        <v>86313303</v>
      </c>
      <c r="AV103" s="5">
        <v>84420761</v>
      </c>
      <c r="AW103" s="5">
        <v>81719334</v>
      </c>
      <c r="AX103" s="5">
        <v>83043510</v>
      </c>
      <c r="AY103" s="5">
        <v>80202276</v>
      </c>
      <c r="AZ103" s="5">
        <v>78293912</v>
      </c>
      <c r="BA103" s="5">
        <v>79441589</v>
      </c>
      <c r="BB103" s="5">
        <v>81783175</v>
      </c>
      <c r="BC103" s="5">
        <v>79208929</v>
      </c>
      <c r="BD103" s="5">
        <v>75680290</v>
      </c>
      <c r="BE103" s="5">
        <v>76240624</v>
      </c>
      <c r="BF103" s="5">
        <v>73319042</v>
      </c>
      <c r="BG103" s="5">
        <v>72321927</v>
      </c>
      <c r="BH103" s="5">
        <v>71510117</v>
      </c>
      <c r="BI103" s="5">
        <v>71106363</v>
      </c>
      <c r="BJ103" s="5">
        <v>71799944</v>
      </c>
      <c r="BK103" s="5">
        <v>71039588</v>
      </c>
      <c r="BL103" s="5">
        <v>70597825</v>
      </c>
      <c r="BM103" s="5">
        <v>68200485</v>
      </c>
      <c r="BN103" s="5">
        <v>66681094</v>
      </c>
      <c r="BO103" s="5">
        <v>100279960</v>
      </c>
      <c r="BP103" s="5">
        <v>90857206</v>
      </c>
      <c r="BQ103" s="5">
        <v>88175650</v>
      </c>
      <c r="BR103" s="5">
        <v>85067412</v>
      </c>
      <c r="BS103" s="5">
        <v>87981023</v>
      </c>
      <c r="BT103" s="5">
        <v>88189685</v>
      </c>
      <c r="BU103" s="5">
        <v>88322913</v>
      </c>
      <c r="BV103" s="5">
        <v>88012033</v>
      </c>
      <c r="BW103" s="5">
        <v>85606726</v>
      </c>
      <c r="BX103" s="5">
        <v>85672076</v>
      </c>
      <c r="BY103" s="5">
        <v>87628625</v>
      </c>
      <c r="BZ103" s="5">
        <v>90263810</v>
      </c>
      <c r="CA103" s="5">
        <v>87924159</v>
      </c>
      <c r="CB103" s="5">
        <v>85794752</v>
      </c>
      <c r="CC103" s="5">
        <v>81750623</v>
      </c>
      <c r="CD103" s="5">
        <v>83071826</v>
      </c>
      <c r="CE103" s="5">
        <v>80278612</v>
      </c>
      <c r="CF103" s="5">
        <v>78357592</v>
      </c>
      <c r="CG103" s="5">
        <v>79682326</v>
      </c>
      <c r="CH103" s="5">
        <v>82049657</v>
      </c>
      <c r="CI103" s="5">
        <v>79376077</v>
      </c>
      <c r="CJ103" s="5">
        <v>78038607</v>
      </c>
      <c r="CK103" s="5">
        <v>79531311</v>
      </c>
      <c r="CL103" s="5">
        <v>74532181</v>
      </c>
      <c r="CM103" s="5">
        <v>75493448</v>
      </c>
      <c r="CN103" s="5">
        <v>75756039</v>
      </c>
      <c r="CO103" s="5">
        <v>75807370</v>
      </c>
      <c r="CP103" s="5">
        <v>75434046</v>
      </c>
      <c r="CQ103" s="5">
        <v>74347871</v>
      </c>
      <c r="CR103" s="5">
        <v>74216253</v>
      </c>
      <c r="CS103" s="5">
        <v>69912129</v>
      </c>
      <c r="CT103" s="5">
        <v>68662204</v>
      </c>
      <c r="CU103" s="6">
        <v>22.349103734200579</v>
      </c>
      <c r="CV103" s="6">
        <v>22.21614934073073</v>
      </c>
      <c r="CW103" s="6">
        <v>21.181207657210521</v>
      </c>
      <c r="CX103" s="6">
        <v>19.941262474803619</v>
      </c>
      <c r="CY103" s="6">
        <v>18.031265379514569</v>
      </c>
      <c r="CZ103" s="6">
        <v>16.73042876523067</v>
      </c>
      <c r="DA103" s="6">
        <v>16.909656222099109</v>
      </c>
      <c r="DB103" s="6">
        <v>15.61612462834888</v>
      </c>
      <c r="DC103" s="6">
        <v>15.319207393678649</v>
      </c>
      <c r="DD103" s="6">
        <v>15.747973870699299</v>
      </c>
      <c r="DE103" s="6">
        <v>14.73734537655438</v>
      </c>
      <c r="DF103" s="6">
        <v>13.229764930691729</v>
      </c>
      <c r="DG103" s="6">
        <v>15.12415914425249</v>
      </c>
      <c r="DH103" s="6">
        <v>14.61348377281324</v>
      </c>
      <c r="DI103" s="6">
        <v>12.91318634746886</v>
      </c>
      <c r="DJ103" s="6">
        <v>12.651496828762079</v>
      </c>
      <c r="DK103" s="6">
        <v>12.597342998133399</v>
      </c>
      <c r="DL103" s="6">
        <v>13.21800423893562</v>
      </c>
      <c r="DM103" s="6">
        <v>12.623815554262171</v>
      </c>
      <c r="DN103" s="6">
        <v>10.65312325868509</v>
      </c>
      <c r="DO103" s="6" t="s">
        <v>178</v>
      </c>
      <c r="DP103" s="6" t="s">
        <v>178</v>
      </c>
      <c r="DQ103" s="6" t="s">
        <v>178</v>
      </c>
      <c r="DR103" s="6" t="s">
        <v>178</v>
      </c>
      <c r="DS103" s="6" t="s">
        <v>178</v>
      </c>
      <c r="DT103" s="6" t="s">
        <v>178</v>
      </c>
      <c r="DU103" s="6" t="s">
        <v>178</v>
      </c>
      <c r="DV103" s="6" t="s">
        <v>178</v>
      </c>
      <c r="DW103" s="6" t="s">
        <v>178</v>
      </c>
      <c r="DX103" s="6" t="s">
        <v>178</v>
      </c>
      <c r="DY103" s="6" t="s">
        <v>178</v>
      </c>
      <c r="DZ103" s="6" t="s">
        <v>178</v>
      </c>
      <c r="EA103" s="6">
        <v>21.627212016008809</v>
      </c>
      <c r="EB103" s="6">
        <v>20.672650546450779</v>
      </c>
      <c r="EC103" s="6">
        <v>20.058724216873632</v>
      </c>
      <c r="ED103" s="6">
        <v>18.758221810421421</v>
      </c>
      <c r="EE103" s="6">
        <v>17.405715156868631</v>
      </c>
      <c r="EF103" s="6">
        <v>16.635165212990831</v>
      </c>
      <c r="EG103" s="6">
        <v>16.04063097264039</v>
      </c>
      <c r="EH103" s="6">
        <v>14.665970965826659</v>
      </c>
      <c r="EI103" s="6">
        <v>13.804156044983189</v>
      </c>
      <c r="EJ103" s="6">
        <v>13.84231160714504</v>
      </c>
      <c r="EK103" s="6">
        <v>13.61949714934808</v>
      </c>
      <c r="EL103" s="6">
        <v>12.01290142374565</v>
      </c>
      <c r="EM103" s="6">
        <v>13.722708727426291</v>
      </c>
      <c r="EN103" s="6">
        <v>13.666127416292071</v>
      </c>
      <c r="EO103" s="6">
        <v>12.683668486445431</v>
      </c>
      <c r="EP103" s="6">
        <v>12.44217862550062</v>
      </c>
      <c r="EQ103" s="6">
        <v>13.233208429043151</v>
      </c>
      <c r="ER103" s="6">
        <v>13.74220387549102</v>
      </c>
      <c r="ES103" s="6">
        <v>12.486814928596949</v>
      </c>
      <c r="ET103" s="6">
        <v>9.6891813922362395</v>
      </c>
      <c r="EU103" s="6" t="s">
        <v>178</v>
      </c>
      <c r="EV103" s="6" t="s">
        <v>178</v>
      </c>
      <c r="EW103" s="6" t="s">
        <v>178</v>
      </c>
      <c r="EX103" s="6" t="s">
        <v>178</v>
      </c>
      <c r="EY103" s="6" t="s">
        <v>178</v>
      </c>
      <c r="EZ103" s="6" t="s">
        <v>178</v>
      </c>
      <c r="FA103" s="6" t="s">
        <v>178</v>
      </c>
      <c r="FB103" s="6" t="s">
        <v>178</v>
      </c>
      <c r="FC103" s="6" t="s">
        <v>178</v>
      </c>
      <c r="FD103" s="6" t="s">
        <v>178</v>
      </c>
      <c r="FE103" s="6" t="s">
        <v>178</v>
      </c>
      <c r="FF103" s="6" t="s">
        <v>178</v>
      </c>
      <c r="FG103" s="6" t="s">
        <v>178</v>
      </c>
      <c r="FH103" s="6">
        <v>20.371242153091409</v>
      </c>
      <c r="FI103" s="6">
        <v>20.22271255838676</v>
      </c>
      <c r="FJ103" s="6">
        <v>19.464492393285699</v>
      </c>
      <c r="FK103" s="6">
        <v>17.567316221316247</v>
      </c>
      <c r="FL103" s="6">
        <v>16.573891553080706</v>
      </c>
      <c r="FM103" s="6">
        <v>16.805067224383112</v>
      </c>
      <c r="FN103" s="6">
        <v>15.586819402195159</v>
      </c>
      <c r="FO103" s="6">
        <v>15.316003687171564</v>
      </c>
      <c r="FP103" s="6">
        <v>15.737298942391446</v>
      </c>
      <c r="FQ103" s="6">
        <v>14.729549671739894</v>
      </c>
      <c r="FR103" s="6">
        <v>13.222181471541555</v>
      </c>
      <c r="FS103" s="6">
        <v>15.112650070753322</v>
      </c>
      <c r="FT103" s="6">
        <v>14.602168242881431</v>
      </c>
      <c r="FU103" s="6">
        <v>12.90253678436822</v>
      </c>
      <c r="FV103" s="6">
        <v>12.634437419297146</v>
      </c>
      <c r="FW103" s="6">
        <v>12.577109669497258</v>
      </c>
      <c r="FX103" s="6">
        <v>13.192243310332636</v>
      </c>
      <c r="FY103" s="6">
        <v>12.49813520270718</v>
      </c>
      <c r="FZ103" s="6">
        <v>10.460254683947753</v>
      </c>
      <c r="GA103" s="6" t="s">
        <v>178</v>
      </c>
      <c r="GB103" s="6" t="s">
        <v>178</v>
      </c>
      <c r="GC103" s="6" t="s">
        <v>178</v>
      </c>
      <c r="GD103" s="6" t="s">
        <v>178</v>
      </c>
      <c r="GE103" s="6" t="s">
        <v>178</v>
      </c>
      <c r="GF103" s="6" t="s">
        <v>178</v>
      </c>
      <c r="GG103" s="6" t="s">
        <v>178</v>
      </c>
      <c r="GH103" s="6" t="s">
        <v>178</v>
      </c>
      <c r="GI103" s="6" t="s">
        <v>178</v>
      </c>
      <c r="GJ103" s="6" t="s">
        <v>178</v>
      </c>
      <c r="GK103" s="6" t="s">
        <v>178</v>
      </c>
      <c r="GL103" s="6" t="s">
        <v>178</v>
      </c>
      <c r="GM103" s="6">
        <v>21.627212016008816</v>
      </c>
      <c r="GN103" s="6">
        <v>16.970843068626884</v>
      </c>
      <c r="GO103" s="6">
        <v>17.520453252861952</v>
      </c>
      <c r="GP103" s="6">
        <v>16.866306847739576</v>
      </c>
      <c r="GQ103" s="6">
        <v>15.618494762412571</v>
      </c>
      <c r="GR103" s="6">
        <v>15.158088426414793</v>
      </c>
      <c r="GS103" s="6">
        <v>14.735268136072676</v>
      </c>
      <c r="GT103" s="6">
        <v>13.660599795413834</v>
      </c>
      <c r="GU103" s="6">
        <v>13.03467951850954</v>
      </c>
      <c r="GV103" s="6">
        <v>13.159815855294353</v>
      </c>
      <c r="GW103" s="6">
        <v>12.903289542832981</v>
      </c>
      <c r="GX103" s="6">
        <v>11.394606545772715</v>
      </c>
      <c r="GY103" s="6">
        <v>12.880912109671007</v>
      </c>
      <c r="GZ103" s="6">
        <v>12.813228318461908</v>
      </c>
      <c r="HA103" s="6">
        <v>11.806459492073371</v>
      </c>
      <c r="HB103" s="6">
        <v>11.519886126023501</v>
      </c>
      <c r="HC103" s="6">
        <v>12.21929366390169</v>
      </c>
      <c r="HD103" s="6">
        <v>12.676921097998473</v>
      </c>
      <c r="HE103" s="6">
        <v>11.674965710232815</v>
      </c>
      <c r="HF103" s="6">
        <v>8.1323964250593104</v>
      </c>
      <c r="HG103" s="6" t="s">
        <v>178</v>
      </c>
      <c r="HH103" s="6" t="s">
        <v>178</v>
      </c>
      <c r="HI103" s="6" t="s">
        <v>178</v>
      </c>
      <c r="HJ103" s="6" t="s">
        <v>178</v>
      </c>
      <c r="HK103" s="6" t="s">
        <v>178</v>
      </c>
      <c r="HL103" s="6" t="s">
        <v>178</v>
      </c>
      <c r="HM103" s="6" t="s">
        <v>178</v>
      </c>
      <c r="HN103" s="6" t="s">
        <v>178</v>
      </c>
      <c r="HO103" s="6" t="s">
        <v>178</v>
      </c>
      <c r="HP103" s="6" t="s">
        <v>178</v>
      </c>
      <c r="HQ103" s="6" t="s">
        <v>178</v>
      </c>
      <c r="HR103" s="6" t="s">
        <v>178</v>
      </c>
      <c r="HS103" s="5">
        <v>4845484</v>
      </c>
      <c r="HT103" s="5">
        <v>4798731</v>
      </c>
      <c r="HU103" s="5">
        <v>4808753</v>
      </c>
      <c r="HV103" s="5">
        <v>4760209</v>
      </c>
      <c r="HW103" s="5">
        <v>4749484</v>
      </c>
      <c r="HX103" s="5">
        <v>4679176</v>
      </c>
      <c r="HY103" s="5">
        <v>4689150</v>
      </c>
      <c r="HZ103" s="5">
        <v>4647103</v>
      </c>
      <c r="IA103" s="5">
        <v>4597638</v>
      </c>
      <c r="IB103" s="5">
        <v>4565637</v>
      </c>
      <c r="IC103" s="5">
        <v>4578151</v>
      </c>
      <c r="ID103" s="5">
        <v>4626749</v>
      </c>
      <c r="IE103" s="5">
        <v>4550574</v>
      </c>
      <c r="IF103" s="5">
        <v>4493101</v>
      </c>
      <c r="IG103" s="5">
        <v>4404479</v>
      </c>
      <c r="IH103" s="5">
        <v>4366897</v>
      </c>
      <c r="II103" s="5">
        <v>4286085</v>
      </c>
      <c r="IJ103" s="5">
        <v>4171365</v>
      </c>
      <c r="IK103" s="5">
        <v>4165073</v>
      </c>
      <c r="IL103" s="5">
        <v>4071794</v>
      </c>
      <c r="IM103" s="5">
        <v>4017427</v>
      </c>
      <c r="IN103" s="5">
        <v>3962318</v>
      </c>
      <c r="IO103" s="5">
        <v>3915370</v>
      </c>
      <c r="IP103" s="5">
        <v>3874223</v>
      </c>
      <c r="IQ103" s="5">
        <v>3825413</v>
      </c>
      <c r="IR103" s="5">
        <v>3788044</v>
      </c>
      <c r="IS103" s="5">
        <v>3748831</v>
      </c>
      <c r="IT103" s="5">
        <v>3708374</v>
      </c>
      <c r="IU103" s="5">
        <v>3665055</v>
      </c>
      <c r="IV103" s="5">
        <v>3604327</v>
      </c>
      <c r="IW103" s="5">
        <v>3532306</v>
      </c>
      <c r="IX103" s="5">
        <v>3452040</v>
      </c>
      <c r="IY103" s="5">
        <v>5524081</v>
      </c>
      <c r="IZ103" s="5">
        <v>5471777</v>
      </c>
      <c r="JA103" s="5">
        <v>5479889</v>
      </c>
      <c r="JB103" s="5">
        <v>5428390</v>
      </c>
      <c r="JC103" s="5">
        <v>5417160</v>
      </c>
      <c r="JD103" s="5">
        <v>5339259</v>
      </c>
      <c r="JE103" s="5">
        <v>5354262</v>
      </c>
      <c r="JF103" s="5">
        <v>5304357</v>
      </c>
      <c r="JG103" s="5">
        <v>5248288</v>
      </c>
      <c r="JH103" s="5">
        <v>5212596</v>
      </c>
      <c r="JI103" s="5">
        <v>5224255</v>
      </c>
      <c r="JJ103" s="5">
        <v>5278736</v>
      </c>
      <c r="JK103" s="5">
        <v>5190976</v>
      </c>
      <c r="JL103" s="5">
        <v>5121485</v>
      </c>
      <c r="JM103" s="5">
        <v>5022530</v>
      </c>
      <c r="JN103" s="5">
        <v>4985189</v>
      </c>
      <c r="JO103" s="5">
        <v>4889123</v>
      </c>
      <c r="JP103" s="5">
        <v>4759417</v>
      </c>
      <c r="JQ103" s="5">
        <v>4756159</v>
      </c>
      <c r="JR103" s="5">
        <v>4645952</v>
      </c>
      <c r="JS103" s="5">
        <v>4599225</v>
      </c>
      <c r="JT103" s="5">
        <v>4536327</v>
      </c>
      <c r="JU103" s="5">
        <v>4486266</v>
      </c>
      <c r="JV103" s="5">
        <v>4439305</v>
      </c>
      <c r="JW103" s="5">
        <v>4387019</v>
      </c>
      <c r="JX103" s="5">
        <v>4348582</v>
      </c>
      <c r="JY103" s="5">
        <v>4307165</v>
      </c>
      <c r="JZ103" s="5">
        <v>4275304</v>
      </c>
      <c r="KA103" s="5">
        <v>4228614</v>
      </c>
      <c r="KB103" s="5">
        <v>4159209</v>
      </c>
      <c r="KC103" s="5">
        <v>4076068</v>
      </c>
      <c r="KD103" s="5">
        <v>3982941</v>
      </c>
    </row>
    <row r="104" spans="1:290" x14ac:dyDescent="0.3">
      <c r="A104" s="1" t="s">
        <v>98</v>
      </c>
      <c r="B104" s="2">
        <v>4001587</v>
      </c>
      <c r="C104" s="5">
        <v>16668416</v>
      </c>
      <c r="D104" s="5">
        <v>16227117</v>
      </c>
      <c r="E104" s="5">
        <v>16625426</v>
      </c>
      <c r="F104" s="5">
        <v>16057814</v>
      </c>
      <c r="G104" s="5">
        <v>15565510</v>
      </c>
      <c r="H104" s="5">
        <v>15567753</v>
      </c>
      <c r="I104" s="5">
        <v>16339122</v>
      </c>
      <c r="J104" s="5">
        <v>15968423</v>
      </c>
      <c r="K104" s="5">
        <v>16046111</v>
      </c>
      <c r="L104" s="5">
        <v>15794444</v>
      </c>
      <c r="M104" s="5">
        <v>15998640</v>
      </c>
      <c r="N104" s="5">
        <v>16221455</v>
      </c>
      <c r="O104" s="5">
        <v>15975228</v>
      </c>
      <c r="P104" s="5">
        <v>15334601</v>
      </c>
      <c r="Q104" s="5">
        <v>14650121</v>
      </c>
      <c r="R104" s="5">
        <v>14187590</v>
      </c>
      <c r="S104" s="5">
        <v>14110075</v>
      </c>
      <c r="T104" s="5">
        <v>13572456</v>
      </c>
      <c r="U104" s="5">
        <v>13290940</v>
      </c>
      <c r="V104" s="5">
        <v>13375862</v>
      </c>
      <c r="W104" s="5">
        <v>13032079</v>
      </c>
      <c r="X104" s="5">
        <v>12968523</v>
      </c>
      <c r="Y104" s="5">
        <v>12902005</v>
      </c>
      <c r="Z104" s="5">
        <v>12818667</v>
      </c>
      <c r="AA104" s="5">
        <v>12030275</v>
      </c>
      <c r="AB104" s="5">
        <v>12126780</v>
      </c>
      <c r="AC104" s="5">
        <v>12054890</v>
      </c>
      <c r="AD104" s="5">
        <v>11230320</v>
      </c>
      <c r="AE104" s="5">
        <v>11354201</v>
      </c>
      <c r="AF104" s="5">
        <v>10990501</v>
      </c>
      <c r="AG104" s="5">
        <v>10765282</v>
      </c>
      <c r="AH104" s="5">
        <v>6743955</v>
      </c>
      <c r="AI104" s="5">
        <v>55342607</v>
      </c>
      <c r="AJ104" s="5">
        <v>55115456</v>
      </c>
      <c r="AK104" s="5">
        <v>55249822</v>
      </c>
      <c r="AL104" s="5">
        <v>54317937</v>
      </c>
      <c r="AM104" s="5">
        <v>54641212</v>
      </c>
      <c r="AN104" s="5">
        <v>54999277</v>
      </c>
      <c r="AO104" s="5">
        <v>55662873</v>
      </c>
      <c r="AP104" s="5">
        <v>54549341</v>
      </c>
      <c r="AQ104" s="5">
        <v>54306866</v>
      </c>
      <c r="AR104" s="5">
        <v>53015534</v>
      </c>
      <c r="AS104" s="5">
        <v>52709525</v>
      </c>
      <c r="AT104" s="5">
        <v>54361783</v>
      </c>
      <c r="AU104" s="5">
        <v>53390478</v>
      </c>
      <c r="AV104" s="5">
        <v>51797337</v>
      </c>
      <c r="AW104" s="5">
        <v>49646202</v>
      </c>
      <c r="AX104" s="5">
        <v>48816147</v>
      </c>
      <c r="AY104" s="5">
        <v>48338551</v>
      </c>
      <c r="AZ104" s="5">
        <v>47029924</v>
      </c>
      <c r="BA104" s="5">
        <v>47708462</v>
      </c>
      <c r="BB104" s="5">
        <v>48300473</v>
      </c>
      <c r="BC104" s="5">
        <v>46605153</v>
      </c>
      <c r="BD104" s="5">
        <v>46884801</v>
      </c>
      <c r="BE104" s="5">
        <v>46148733</v>
      </c>
      <c r="BF104" s="5">
        <v>45288066</v>
      </c>
      <c r="BG104" s="5">
        <v>43167562</v>
      </c>
      <c r="BH104" s="5">
        <v>43700913</v>
      </c>
      <c r="BI104" s="5">
        <v>42413098</v>
      </c>
      <c r="BJ104" s="5">
        <v>41511308</v>
      </c>
      <c r="BK104" s="5">
        <v>40783796</v>
      </c>
      <c r="BL104" s="5">
        <v>40287822</v>
      </c>
      <c r="BM104" s="5">
        <v>39195938</v>
      </c>
      <c r="BN104" s="5">
        <v>21627711</v>
      </c>
      <c r="BO104" s="5">
        <v>60822235</v>
      </c>
      <c r="BP104" s="5">
        <v>63424928</v>
      </c>
      <c r="BQ104" s="5">
        <v>62468319</v>
      </c>
      <c r="BR104" s="5">
        <v>60958902</v>
      </c>
      <c r="BS104" s="5">
        <v>63530663</v>
      </c>
      <c r="BT104" s="5">
        <v>65269524</v>
      </c>
      <c r="BU104" s="5">
        <v>65869008</v>
      </c>
      <c r="BV104" s="5">
        <v>66419130</v>
      </c>
      <c r="BW104" s="5">
        <v>65073563</v>
      </c>
      <c r="BX104" s="5">
        <v>64430126</v>
      </c>
      <c r="BY104" s="5">
        <v>65058586</v>
      </c>
      <c r="BZ104" s="5">
        <v>66706759</v>
      </c>
      <c r="CA104" s="5">
        <v>67114334</v>
      </c>
      <c r="CB104" s="5">
        <v>65453874</v>
      </c>
      <c r="CC104" s="5">
        <v>62920643</v>
      </c>
      <c r="CD104" s="5">
        <v>62173127</v>
      </c>
      <c r="CE104" s="5">
        <v>73015160</v>
      </c>
      <c r="CF104" s="5">
        <v>77563390</v>
      </c>
      <c r="CG104" s="5">
        <v>70559360</v>
      </c>
      <c r="CH104" s="5">
        <v>78253964</v>
      </c>
      <c r="CI104" s="5">
        <v>82920651</v>
      </c>
      <c r="CJ104" s="5">
        <v>92648546</v>
      </c>
      <c r="CK104" s="5">
        <v>105291878</v>
      </c>
      <c r="CL104" s="5">
        <v>74943152</v>
      </c>
      <c r="CM104" s="5">
        <v>59543382</v>
      </c>
      <c r="CN104" s="5">
        <v>59325486</v>
      </c>
      <c r="CO104" s="5">
        <v>57362015</v>
      </c>
      <c r="CP104" s="5">
        <v>54931220</v>
      </c>
      <c r="CQ104" s="5">
        <v>51078597</v>
      </c>
      <c r="CR104" s="5">
        <v>49758309</v>
      </c>
      <c r="CS104" s="5">
        <v>47755015</v>
      </c>
      <c r="CT104" s="5">
        <v>27111581</v>
      </c>
      <c r="CU104" s="6">
        <v>10.5677294451812</v>
      </c>
      <c r="CV104" s="6">
        <v>10.74022575914131</v>
      </c>
      <c r="CW104" s="6">
        <v>11.121231487315359</v>
      </c>
      <c r="CX104" s="6">
        <v>11.12850105250938</v>
      </c>
      <c r="CY104" s="6">
        <v>11.110217397309819</v>
      </c>
      <c r="CZ104" s="6">
        <v>10.83624592450818</v>
      </c>
      <c r="DA104" s="6">
        <v>10.640439287627061</v>
      </c>
      <c r="DB104" s="6">
        <v>10.184230465337739</v>
      </c>
      <c r="DC104" s="6">
        <v>9.2867050464751202</v>
      </c>
      <c r="DD104" s="6">
        <v>8.5709633083633694</v>
      </c>
      <c r="DE104" s="6">
        <v>8.3756812063826107</v>
      </c>
      <c r="DF104" s="6">
        <v>8.20343797766599</v>
      </c>
      <c r="DG104" s="6">
        <v>7.7842962732235303</v>
      </c>
      <c r="DH104" s="6">
        <v>6.9428990108188602</v>
      </c>
      <c r="DI104" s="6">
        <v>6.6132286552445496</v>
      </c>
      <c r="DJ104" s="6">
        <v>6.3808013636705398</v>
      </c>
      <c r="DK104" s="6">
        <v>6.2616034102154998</v>
      </c>
      <c r="DL104" s="6">
        <v>6.2001863626373401</v>
      </c>
      <c r="DM104" s="6">
        <v>6.4071159446121904</v>
      </c>
      <c r="DN104" s="6">
        <v>6.24256636638194</v>
      </c>
      <c r="DO104" s="6" t="s">
        <v>178</v>
      </c>
      <c r="DP104" s="6" t="s">
        <v>178</v>
      </c>
      <c r="DQ104" s="6" t="s">
        <v>178</v>
      </c>
      <c r="DR104" s="6" t="s">
        <v>178</v>
      </c>
      <c r="DS104" s="6" t="s">
        <v>178</v>
      </c>
      <c r="DT104" s="6" t="s">
        <v>178</v>
      </c>
      <c r="DU104" s="6" t="s">
        <v>178</v>
      </c>
      <c r="DV104" s="6" t="s">
        <v>178</v>
      </c>
      <c r="DW104" s="6" t="s">
        <v>178</v>
      </c>
      <c r="DX104" s="6" t="s">
        <v>178</v>
      </c>
      <c r="DY104" s="6" t="s">
        <v>178</v>
      </c>
      <c r="DZ104" s="6" t="s">
        <v>178</v>
      </c>
      <c r="EA104" s="6">
        <v>8.3450224887309599</v>
      </c>
      <c r="EB104" s="6">
        <v>8.4403982795678907</v>
      </c>
      <c r="EC104" s="6">
        <v>8.7312317494887104</v>
      </c>
      <c r="ED104" s="6">
        <v>8.7861197673983806</v>
      </c>
      <c r="EE104" s="6">
        <v>8.6369533677254395</v>
      </c>
      <c r="EF104" s="6">
        <v>8.4366981769596698</v>
      </c>
      <c r="EG104" s="6">
        <v>8.2491807420719994</v>
      </c>
      <c r="EH104" s="6">
        <v>7.9083375177712902</v>
      </c>
      <c r="EI104" s="6">
        <v>7.2354202873721301</v>
      </c>
      <c r="EJ104" s="6">
        <v>6.7067984262876603</v>
      </c>
      <c r="EK104" s="6">
        <v>6.5637131049843402</v>
      </c>
      <c r="EL104" s="6">
        <v>6.2632382753155804</v>
      </c>
      <c r="EM104" s="6">
        <v>5.9876201145829704</v>
      </c>
      <c r="EN104" s="6">
        <v>5.48478207450668</v>
      </c>
      <c r="EO104" s="6">
        <v>5.3110628684143801</v>
      </c>
      <c r="EP104" s="6">
        <v>5.1262198141119102</v>
      </c>
      <c r="EQ104" s="6">
        <v>4.9836040803126203</v>
      </c>
      <c r="ER104" s="6">
        <v>4.8996996040223202</v>
      </c>
      <c r="ES104" s="6">
        <v>4.8848756617825</v>
      </c>
      <c r="ET104" s="6">
        <v>4.7231297300132002</v>
      </c>
      <c r="EU104" s="6" t="s">
        <v>178</v>
      </c>
      <c r="EV104" s="6" t="s">
        <v>178</v>
      </c>
      <c r="EW104" s="6" t="s">
        <v>178</v>
      </c>
      <c r="EX104" s="6" t="s">
        <v>178</v>
      </c>
      <c r="EY104" s="6" t="s">
        <v>178</v>
      </c>
      <c r="EZ104" s="6" t="s">
        <v>178</v>
      </c>
      <c r="FA104" s="6" t="s">
        <v>178</v>
      </c>
      <c r="FB104" s="6" t="s">
        <v>178</v>
      </c>
      <c r="FC104" s="6" t="s">
        <v>178</v>
      </c>
      <c r="FD104" s="6" t="s">
        <v>178</v>
      </c>
      <c r="FE104" s="6" t="s">
        <v>178</v>
      </c>
      <c r="FF104" s="6" t="s">
        <v>178</v>
      </c>
      <c r="FG104" s="6" t="s">
        <v>178</v>
      </c>
      <c r="FH104" s="6">
        <v>10.740225759141319</v>
      </c>
      <c r="FI104" s="6">
        <v>11.121231487315361</v>
      </c>
      <c r="FJ104" s="6">
        <v>11.128501052509389</v>
      </c>
      <c r="FK104" s="6">
        <v>11.110217397309821</v>
      </c>
      <c r="FL104" s="6">
        <v>10.83624592450818</v>
      </c>
      <c r="FM104" s="6">
        <v>10.640439287627064</v>
      </c>
      <c r="FN104" s="6">
        <v>10.184230465337748</v>
      </c>
      <c r="FO104" s="6">
        <v>9.2867050464751237</v>
      </c>
      <c r="FP104" s="6">
        <v>8.5709633083633712</v>
      </c>
      <c r="FQ104" s="6">
        <v>8.3756812063826178</v>
      </c>
      <c r="FR104" s="6">
        <v>8.2034379776659989</v>
      </c>
      <c r="FS104" s="6">
        <v>7.7842962732235357</v>
      </c>
      <c r="FT104" s="6">
        <v>6.9428990108188646</v>
      </c>
      <c r="FU104" s="6">
        <v>6.6132286552445532</v>
      </c>
      <c r="FV104" s="6">
        <v>6.3808013636705487</v>
      </c>
      <c r="FW104" s="6">
        <v>6.2616034102155087</v>
      </c>
      <c r="FX104" s="6">
        <v>6.200186362637349</v>
      </c>
      <c r="FY104" s="6">
        <v>6.4071159446121984</v>
      </c>
      <c r="FZ104" s="6">
        <v>6.2425663663819471</v>
      </c>
      <c r="GA104" s="6" t="s">
        <v>178</v>
      </c>
      <c r="GB104" s="6" t="s">
        <v>178</v>
      </c>
      <c r="GC104" s="6" t="s">
        <v>178</v>
      </c>
      <c r="GD104" s="6" t="s">
        <v>178</v>
      </c>
      <c r="GE104" s="6" t="s">
        <v>178</v>
      </c>
      <c r="GF104" s="6" t="s">
        <v>178</v>
      </c>
      <c r="GG104" s="6" t="s">
        <v>178</v>
      </c>
      <c r="GH104" s="6" t="s">
        <v>178</v>
      </c>
      <c r="GI104" s="6" t="s">
        <v>178</v>
      </c>
      <c r="GJ104" s="6" t="s">
        <v>178</v>
      </c>
      <c r="GK104" s="6" t="s">
        <v>178</v>
      </c>
      <c r="GL104" s="6" t="s">
        <v>178</v>
      </c>
      <c r="GM104" s="6">
        <v>8.3450224887309705</v>
      </c>
      <c r="GN104" s="6">
        <v>8.4050387475051789</v>
      </c>
      <c r="GO104" s="6">
        <v>8.6980290340233388</v>
      </c>
      <c r="GP104" s="6">
        <v>8.7586107655967993</v>
      </c>
      <c r="GQ104" s="6">
        <v>8.6177025517641113</v>
      </c>
      <c r="GR104" s="6">
        <v>8.4207534477483552</v>
      </c>
      <c r="GS104" s="6">
        <v>8.2320958348141247</v>
      </c>
      <c r="GT104" s="6">
        <v>7.8934551911438993</v>
      </c>
      <c r="GU104" s="6">
        <v>7.2297019928726831</v>
      </c>
      <c r="GV104" s="6">
        <v>6.6988897907686438</v>
      </c>
      <c r="GW104" s="6">
        <v>6.5560228705102901</v>
      </c>
      <c r="GX104" s="6">
        <v>6.2533143162432356</v>
      </c>
      <c r="GY104" s="6">
        <v>5.9779191937957243</v>
      </c>
      <c r="GZ104" s="6">
        <v>5.4752378246207023</v>
      </c>
      <c r="HA104" s="6">
        <v>5.3110628684143855</v>
      </c>
      <c r="HB104" s="6">
        <v>5.1262198141119164</v>
      </c>
      <c r="HC104" s="6">
        <v>4.9836040803126265</v>
      </c>
      <c r="HD104" s="6">
        <v>4.8996996040223237</v>
      </c>
      <c r="HE104" s="6">
        <v>4.8848756617825089</v>
      </c>
      <c r="HF104" s="6">
        <v>4.7231297300132029</v>
      </c>
      <c r="HG104" s="6" t="s">
        <v>178</v>
      </c>
      <c r="HH104" s="6" t="s">
        <v>178</v>
      </c>
      <c r="HI104" s="6" t="s">
        <v>178</v>
      </c>
      <c r="HJ104" s="6" t="s">
        <v>178</v>
      </c>
      <c r="HK104" s="6" t="s">
        <v>178</v>
      </c>
      <c r="HL104" s="6" t="s">
        <v>178</v>
      </c>
      <c r="HM104" s="6" t="s">
        <v>178</v>
      </c>
      <c r="HN104" s="6" t="s">
        <v>178</v>
      </c>
      <c r="HO104" s="6" t="s">
        <v>178</v>
      </c>
      <c r="HP104" s="6" t="s">
        <v>178</v>
      </c>
      <c r="HQ104" s="6" t="s">
        <v>178</v>
      </c>
      <c r="HR104" s="6" t="s">
        <v>178</v>
      </c>
      <c r="HS104" s="5">
        <v>1681634</v>
      </c>
      <c r="HT104" s="5">
        <v>1651326</v>
      </c>
      <c r="HU104" s="5">
        <v>1622276</v>
      </c>
      <c r="HV104" s="5">
        <v>1598695</v>
      </c>
      <c r="HW104" s="5">
        <v>1574480</v>
      </c>
      <c r="HX104" s="5">
        <v>1545529</v>
      </c>
      <c r="HY104" s="5">
        <v>1522173</v>
      </c>
      <c r="HZ104" s="5">
        <v>1504514</v>
      </c>
      <c r="IA104" s="5">
        <v>1483134</v>
      </c>
      <c r="IB104" s="5">
        <v>1474909</v>
      </c>
      <c r="IC104" s="5">
        <v>1466724</v>
      </c>
      <c r="ID104" s="5">
        <v>1457645</v>
      </c>
      <c r="IE104" s="5">
        <v>1440688</v>
      </c>
      <c r="IF104" s="5">
        <v>1411602</v>
      </c>
      <c r="IG104" s="5">
        <v>1379654</v>
      </c>
      <c r="IH104" s="5">
        <v>1348555</v>
      </c>
      <c r="II104" s="5">
        <v>1322317</v>
      </c>
      <c r="IJ104" s="5">
        <v>1299893</v>
      </c>
      <c r="IK104" s="5">
        <v>1282221</v>
      </c>
      <c r="IL104" s="5">
        <v>1262293</v>
      </c>
      <c r="IM104" s="5">
        <v>1243897</v>
      </c>
      <c r="IN104" s="5">
        <v>1241876</v>
      </c>
      <c r="IO104" s="5">
        <v>1212090</v>
      </c>
      <c r="IP104" s="5">
        <v>1184307</v>
      </c>
      <c r="IQ104" s="5">
        <v>1165617</v>
      </c>
      <c r="IR104" s="5">
        <v>1147534</v>
      </c>
      <c r="IS104" s="5">
        <v>1123183</v>
      </c>
      <c r="IT104" s="5">
        <v>1102797</v>
      </c>
      <c r="IU104" s="5">
        <v>1085045</v>
      </c>
      <c r="IV104" s="5">
        <v>1068837</v>
      </c>
      <c r="IW104" s="5">
        <v>1054454</v>
      </c>
      <c r="IX104" s="5">
        <v>577770</v>
      </c>
      <c r="IY104" s="5">
        <v>1932532</v>
      </c>
      <c r="IZ104" s="5">
        <v>1899813</v>
      </c>
      <c r="JA104" s="5">
        <v>1867324</v>
      </c>
      <c r="JB104" s="5">
        <v>1840754</v>
      </c>
      <c r="JC104" s="5">
        <v>1812975</v>
      </c>
      <c r="JD104" s="5">
        <v>1782893</v>
      </c>
      <c r="JE104" s="5">
        <v>1766984</v>
      </c>
      <c r="JF104" s="5">
        <v>1753692</v>
      </c>
      <c r="JG104" s="5">
        <v>1742220</v>
      </c>
      <c r="JH104" s="5">
        <v>1732815</v>
      </c>
      <c r="JI104" s="5">
        <v>1718485</v>
      </c>
      <c r="JJ104" s="5">
        <v>1706127</v>
      </c>
      <c r="JK104" s="5">
        <v>1683619</v>
      </c>
      <c r="JL104" s="5">
        <v>1649447</v>
      </c>
      <c r="JM104" s="5">
        <v>1613112</v>
      </c>
      <c r="JN104" s="5">
        <v>1578247</v>
      </c>
      <c r="JO104" s="5">
        <v>1548234</v>
      </c>
      <c r="JP104" s="5">
        <v>1522448</v>
      </c>
      <c r="JQ104" s="5">
        <v>1501159</v>
      </c>
      <c r="JR104" s="5">
        <v>1476963</v>
      </c>
      <c r="JS104" s="5">
        <v>1455071</v>
      </c>
      <c r="JT104" s="5">
        <v>1454161</v>
      </c>
      <c r="JU104" s="5">
        <v>1420610</v>
      </c>
      <c r="JV104" s="5">
        <v>1383094</v>
      </c>
      <c r="JW104" s="5">
        <v>1354350</v>
      </c>
      <c r="JX104" s="5">
        <v>1334080</v>
      </c>
      <c r="JY104" s="5">
        <v>1303468</v>
      </c>
      <c r="JZ104" s="5">
        <v>1279117</v>
      </c>
      <c r="KA104" s="5">
        <v>1256399</v>
      </c>
      <c r="KB104" s="5">
        <v>1237031</v>
      </c>
      <c r="KC104" s="5">
        <v>1218872</v>
      </c>
      <c r="KD104" s="5">
        <v>716997</v>
      </c>
    </row>
    <row r="105" spans="1:290" x14ac:dyDescent="0.3">
      <c r="A105" s="1" t="s">
        <v>99</v>
      </c>
      <c r="B105" s="2">
        <v>4062222</v>
      </c>
      <c r="C105" s="5">
        <v>13649535</v>
      </c>
      <c r="D105" s="5">
        <v>14004677</v>
      </c>
      <c r="E105" s="5">
        <v>13023608</v>
      </c>
      <c r="F105" s="5">
        <v>13664168</v>
      </c>
      <c r="G105" s="5">
        <v>13629811</v>
      </c>
      <c r="H105" s="5">
        <v>13222177</v>
      </c>
      <c r="I105" s="5">
        <v>13340802</v>
      </c>
      <c r="J105" s="5">
        <v>13233318</v>
      </c>
      <c r="K105" s="5">
        <v>13685877</v>
      </c>
      <c r="L105" s="5">
        <v>13910210</v>
      </c>
      <c r="M105" s="5">
        <v>12893426</v>
      </c>
      <c r="N105" s="5">
        <v>13317085</v>
      </c>
      <c r="O105" s="5">
        <v>13487283</v>
      </c>
      <c r="P105" s="5">
        <v>12796906</v>
      </c>
      <c r="Q105" s="5">
        <v>13468664</v>
      </c>
      <c r="R105" s="5">
        <v>12507039</v>
      </c>
      <c r="S105" s="5">
        <v>12258656</v>
      </c>
      <c r="T105" s="5">
        <v>12335116</v>
      </c>
      <c r="U105" s="5">
        <v>8072915</v>
      </c>
      <c r="V105" s="5">
        <v>11310414</v>
      </c>
      <c r="W105" s="5">
        <v>10755249</v>
      </c>
      <c r="X105" s="5">
        <v>10368992</v>
      </c>
      <c r="Y105" s="5">
        <v>10514697</v>
      </c>
      <c r="Z105" s="5">
        <v>10657327</v>
      </c>
      <c r="AA105" s="5">
        <v>10660415</v>
      </c>
      <c r="AB105" s="5">
        <v>10412403</v>
      </c>
      <c r="AC105" s="5">
        <v>10263552</v>
      </c>
      <c r="AD105" s="5">
        <v>9522301</v>
      </c>
      <c r="AE105" s="5">
        <v>9946580</v>
      </c>
      <c r="AF105" s="5">
        <v>9474105</v>
      </c>
      <c r="AG105" s="5">
        <v>9639582</v>
      </c>
      <c r="AH105" s="5">
        <v>9734100</v>
      </c>
      <c r="AI105" s="5">
        <v>37324155</v>
      </c>
      <c r="AJ105" s="5">
        <v>38464989</v>
      </c>
      <c r="AK105" s="5">
        <v>37228690</v>
      </c>
      <c r="AL105" s="5">
        <v>37918902</v>
      </c>
      <c r="AM105" s="5">
        <v>38002064</v>
      </c>
      <c r="AN105" s="5">
        <v>37501023</v>
      </c>
      <c r="AO105" s="5">
        <v>37756244</v>
      </c>
      <c r="AP105" s="5">
        <v>37500052</v>
      </c>
      <c r="AQ105" s="5">
        <v>38726024</v>
      </c>
      <c r="AR105" s="5">
        <v>39737244</v>
      </c>
      <c r="AS105" s="5">
        <v>38114056</v>
      </c>
      <c r="AT105" s="5">
        <v>39459943</v>
      </c>
      <c r="AU105" s="5">
        <v>39891529</v>
      </c>
      <c r="AV105" s="5">
        <v>38366200</v>
      </c>
      <c r="AW105" s="5">
        <v>38724603</v>
      </c>
      <c r="AX105" s="5">
        <v>37576609</v>
      </c>
      <c r="AY105" s="5">
        <v>36841017</v>
      </c>
      <c r="AZ105" s="5">
        <v>36630215</v>
      </c>
      <c r="BA105" s="5">
        <v>27891141</v>
      </c>
      <c r="BB105" s="5">
        <v>35344530</v>
      </c>
      <c r="BC105" s="5">
        <v>31914318</v>
      </c>
      <c r="BD105" s="5">
        <v>34122833</v>
      </c>
      <c r="BE105" s="5">
        <v>33036621</v>
      </c>
      <c r="BF105" s="5">
        <v>32945449</v>
      </c>
      <c r="BG105" s="5">
        <v>33611038</v>
      </c>
      <c r="BH105" s="5">
        <v>32778384</v>
      </c>
      <c r="BI105" s="5">
        <v>32370061</v>
      </c>
      <c r="BJ105" s="5">
        <v>31264490</v>
      </c>
      <c r="BK105" s="5">
        <v>32077575</v>
      </c>
      <c r="BL105" s="5">
        <v>31765209</v>
      </c>
      <c r="BM105" s="5">
        <v>32021887</v>
      </c>
      <c r="BN105" s="5">
        <v>31619898</v>
      </c>
      <c r="BO105" s="5">
        <v>37327724</v>
      </c>
      <c r="BP105" s="5">
        <v>38468473</v>
      </c>
      <c r="BQ105" s="5">
        <v>37233657</v>
      </c>
      <c r="BR105" s="5">
        <v>37940620</v>
      </c>
      <c r="BS105" s="5">
        <v>38124845</v>
      </c>
      <c r="BT105" s="5">
        <v>37681485</v>
      </c>
      <c r="BU105" s="5">
        <v>38044130</v>
      </c>
      <c r="BV105" s="5">
        <v>37878498</v>
      </c>
      <c r="BW105" s="5">
        <v>39256196</v>
      </c>
      <c r="BX105" s="5">
        <v>40545690</v>
      </c>
      <c r="BY105" s="5">
        <v>38701642</v>
      </c>
      <c r="BZ105" s="5">
        <v>40014695</v>
      </c>
      <c r="CA105" s="5">
        <v>40411755</v>
      </c>
      <c r="CB105" s="5">
        <v>38846286</v>
      </c>
      <c r="CC105" s="5">
        <v>38908523</v>
      </c>
      <c r="CD105" s="5">
        <v>37655023</v>
      </c>
      <c r="CE105" s="5">
        <v>36855423</v>
      </c>
      <c r="CF105" s="5">
        <v>36801017</v>
      </c>
      <c r="CG105" s="5">
        <v>28056955</v>
      </c>
      <c r="CH105" s="5">
        <v>73355101</v>
      </c>
      <c r="CI105" s="5">
        <v>74655743</v>
      </c>
      <c r="CJ105" s="5">
        <v>74863733</v>
      </c>
      <c r="CK105" s="5">
        <v>63857000</v>
      </c>
      <c r="CL105" s="5">
        <v>54113365</v>
      </c>
      <c r="CM105" s="5">
        <v>48391713</v>
      </c>
      <c r="CN105" s="5">
        <v>44257633</v>
      </c>
      <c r="CO105" s="5">
        <v>42174171</v>
      </c>
      <c r="CP105" s="5">
        <v>39824197</v>
      </c>
      <c r="CQ105" s="5">
        <v>38164546</v>
      </c>
      <c r="CR105" s="5">
        <v>34239471</v>
      </c>
      <c r="CS105" s="5">
        <v>32644383</v>
      </c>
      <c r="CT105" s="5">
        <v>32181598</v>
      </c>
      <c r="CU105" s="6">
        <v>12.755107186019981</v>
      </c>
      <c r="CV105" s="6">
        <v>12.825689106867101</v>
      </c>
      <c r="CW105" s="6">
        <v>14.002226415750989</v>
      </c>
      <c r="CX105" s="6">
        <v>14.02402034720305</v>
      </c>
      <c r="CY105" s="6">
        <v>13.595797232291289</v>
      </c>
      <c r="CZ105" s="6">
        <v>14.53607958950729</v>
      </c>
      <c r="DA105" s="6">
        <v>14.87258081117122</v>
      </c>
      <c r="DB105" s="6">
        <v>15.292174094382441</v>
      </c>
      <c r="DC105" s="6">
        <v>15.533458740729291</v>
      </c>
      <c r="DD105" s="6">
        <v>14.88460054895009</v>
      </c>
      <c r="DE105" s="6">
        <v>14.42550586961497</v>
      </c>
      <c r="DF105" s="6">
        <v>14.418125000329271</v>
      </c>
      <c r="DG105" s="6">
        <v>14.49237871715812</v>
      </c>
      <c r="DH105" s="6">
        <v>13.907285440948639</v>
      </c>
      <c r="DI105" s="6">
        <v>12.977742411656321</v>
      </c>
      <c r="DJ105" s="6">
        <v>12.72155701409836</v>
      </c>
      <c r="DK105" s="6">
        <v>12.712137114450121</v>
      </c>
      <c r="DL105" s="6">
        <v>12.97157439247559</v>
      </c>
      <c r="DM105" s="6">
        <v>12.694534749839431</v>
      </c>
      <c r="DN105" s="6">
        <v>11.9359771791352</v>
      </c>
      <c r="DO105" s="6" t="s">
        <v>178</v>
      </c>
      <c r="DP105" s="6" t="s">
        <v>178</v>
      </c>
      <c r="DQ105" s="6" t="s">
        <v>178</v>
      </c>
      <c r="DR105" s="6" t="s">
        <v>178</v>
      </c>
      <c r="DS105" s="6" t="s">
        <v>178</v>
      </c>
      <c r="DT105" s="6" t="s">
        <v>178</v>
      </c>
      <c r="DU105" s="6" t="s">
        <v>178</v>
      </c>
      <c r="DV105" s="6" t="s">
        <v>178</v>
      </c>
      <c r="DW105" s="6" t="s">
        <v>178</v>
      </c>
      <c r="DX105" s="6" t="s">
        <v>178</v>
      </c>
      <c r="DY105" s="6" t="s">
        <v>178</v>
      </c>
      <c r="DZ105" s="6" t="s">
        <v>178</v>
      </c>
      <c r="EA105" s="6">
        <v>11.89158088372826</v>
      </c>
      <c r="EB105" s="6">
        <v>12.10821195741614</v>
      </c>
      <c r="EC105" s="6">
        <v>13.0200612622061</v>
      </c>
      <c r="ED105" s="6">
        <v>13.22184263417285</v>
      </c>
      <c r="EE105" s="6">
        <v>12.96702594998999</v>
      </c>
      <c r="EF105" s="6">
        <v>13.94479219579733</v>
      </c>
      <c r="EG105" s="6">
        <v>13.921501953950269</v>
      </c>
      <c r="EH105" s="6">
        <v>14.468367399577239</v>
      </c>
      <c r="EI105" s="6">
        <v>13.948410805573969</v>
      </c>
      <c r="EJ105" s="6">
        <v>11.585515120848211</v>
      </c>
      <c r="EK105" s="6">
        <v>11.31574496602307</v>
      </c>
      <c r="EL105" s="6">
        <v>11.395126501526599</v>
      </c>
      <c r="EM105" s="6">
        <v>11.370783571167101</v>
      </c>
      <c r="EN105" s="6">
        <v>10.977907869966071</v>
      </c>
      <c r="EO105" s="6">
        <v>10.3417476835029</v>
      </c>
      <c r="EP105" s="6">
        <v>9.9296544633524295</v>
      </c>
      <c r="EQ105" s="6">
        <v>10.0097187668914</v>
      </c>
      <c r="ER105" s="6">
        <v>9.9810847700339007</v>
      </c>
      <c r="ES105" s="6">
        <v>9.7580446780574501</v>
      </c>
      <c r="ET105" s="6">
        <v>9.5891237076999101</v>
      </c>
      <c r="EU105" s="6" t="s">
        <v>178</v>
      </c>
      <c r="EV105" s="6" t="s">
        <v>178</v>
      </c>
      <c r="EW105" s="6" t="s">
        <v>178</v>
      </c>
      <c r="EX105" s="6" t="s">
        <v>178</v>
      </c>
      <c r="EY105" s="6" t="s">
        <v>178</v>
      </c>
      <c r="EZ105" s="6" t="s">
        <v>178</v>
      </c>
      <c r="FA105" s="6" t="s">
        <v>178</v>
      </c>
      <c r="FB105" s="6" t="s">
        <v>178</v>
      </c>
      <c r="FC105" s="6" t="s">
        <v>178</v>
      </c>
      <c r="FD105" s="6" t="s">
        <v>178</v>
      </c>
      <c r="FE105" s="6" t="s">
        <v>178</v>
      </c>
      <c r="FF105" s="6" t="s">
        <v>178</v>
      </c>
      <c r="FG105" s="6" t="s">
        <v>178</v>
      </c>
      <c r="FH105" s="6">
        <v>10.914714247933089</v>
      </c>
      <c r="FI105" s="6">
        <v>11.636029207292431</v>
      </c>
      <c r="FJ105" s="6">
        <v>11.680894588501273</v>
      </c>
      <c r="FK105" s="6">
        <v>11.055607519301301</v>
      </c>
      <c r="FL105" s="6">
        <v>11.654545130584275</v>
      </c>
      <c r="FM105" s="6">
        <v>12.079280870617788</v>
      </c>
      <c r="FN105" s="6">
        <v>12.902627574975252</v>
      </c>
      <c r="FO105" s="6">
        <v>14.175514829807907</v>
      </c>
      <c r="FP105" s="6">
        <v>14.870825098974064</v>
      </c>
      <c r="FQ105" s="6">
        <v>14.414990586287196</v>
      </c>
      <c r="FR105" s="6">
        <v>14.404033856666198</v>
      </c>
      <c r="FS105" s="6">
        <v>14.473155715232787</v>
      </c>
      <c r="FT105" s="6">
        <v>13.878994978876314</v>
      </c>
      <c r="FU105" s="6">
        <v>12.837918656068535</v>
      </c>
      <c r="FV105" s="6">
        <v>11.838379677495261</v>
      </c>
      <c r="FW105" s="6">
        <v>12.310169804137534</v>
      </c>
      <c r="FX105" s="6">
        <v>12.075401723189454</v>
      </c>
      <c r="FY105" s="6">
        <v>11.300626916478979</v>
      </c>
      <c r="FZ105" s="6">
        <v>10.530972839911581</v>
      </c>
      <c r="GA105" s="6" t="s">
        <v>178</v>
      </c>
      <c r="GB105" s="6" t="s">
        <v>178</v>
      </c>
      <c r="GC105" s="6" t="s">
        <v>178</v>
      </c>
      <c r="GD105" s="6" t="s">
        <v>178</v>
      </c>
      <c r="GE105" s="6" t="s">
        <v>178</v>
      </c>
      <c r="GF105" s="6" t="s">
        <v>178</v>
      </c>
      <c r="GG105" s="6" t="s">
        <v>178</v>
      </c>
      <c r="GH105" s="6" t="s">
        <v>178</v>
      </c>
      <c r="GI105" s="6" t="s">
        <v>178</v>
      </c>
      <c r="GJ105" s="6" t="s">
        <v>178</v>
      </c>
      <c r="GK105" s="6" t="s">
        <v>178</v>
      </c>
      <c r="GL105" s="6" t="s">
        <v>178</v>
      </c>
      <c r="GM105" s="6">
        <v>11.891580883728269</v>
      </c>
      <c r="GN105" s="6">
        <v>5.6574850311850584</v>
      </c>
      <c r="GO105" s="6">
        <v>5.7668279945578957</v>
      </c>
      <c r="GP105" s="6">
        <v>5.9809809936009923</v>
      </c>
      <c r="GQ105" s="6">
        <v>5.7309521237604955</v>
      </c>
      <c r="GR105" s="6">
        <v>5.9168594698971537</v>
      </c>
      <c r="GS105" s="6">
        <v>5.9709985838334436</v>
      </c>
      <c r="GT105" s="6">
        <v>6.5211063198453347</v>
      </c>
      <c r="GU105" s="6">
        <v>7.7213616165008032</v>
      </c>
      <c r="GV105" s="6">
        <v>11.534511552940108</v>
      </c>
      <c r="GW105" s="6">
        <v>11.270410780276565</v>
      </c>
      <c r="GX105" s="6">
        <v>11.335934334012309</v>
      </c>
      <c r="GY105" s="6">
        <v>11.297332572617623</v>
      </c>
      <c r="GZ105" s="6">
        <v>10.873853802909716</v>
      </c>
      <c r="HA105" s="6">
        <v>10.040649606609296</v>
      </c>
      <c r="HB105" s="6">
        <v>9.4310292873952513</v>
      </c>
      <c r="HC105" s="6">
        <v>9.5947519416265798</v>
      </c>
      <c r="HD105" s="6">
        <v>9.6309186612248485</v>
      </c>
      <c r="HE105" s="6">
        <v>8.8801768516668833</v>
      </c>
      <c r="HF105" s="6">
        <v>6.8394554749932661</v>
      </c>
      <c r="HG105" s="6" t="s">
        <v>178</v>
      </c>
      <c r="HH105" s="6" t="s">
        <v>178</v>
      </c>
      <c r="HI105" s="6" t="s">
        <v>178</v>
      </c>
      <c r="HJ105" s="6" t="s">
        <v>178</v>
      </c>
      <c r="HK105" s="6" t="s">
        <v>178</v>
      </c>
      <c r="HL105" s="6" t="s">
        <v>178</v>
      </c>
      <c r="HM105" s="6" t="s">
        <v>178</v>
      </c>
      <c r="HN105" s="6" t="s">
        <v>178</v>
      </c>
      <c r="HO105" s="6" t="s">
        <v>178</v>
      </c>
      <c r="HP105" s="6" t="s">
        <v>178</v>
      </c>
      <c r="HQ105" s="6" t="s">
        <v>178</v>
      </c>
      <c r="HR105" s="6" t="s">
        <v>178</v>
      </c>
      <c r="HS105" s="5">
        <v>1487694</v>
      </c>
      <c r="HT105" s="5">
        <v>1475421</v>
      </c>
      <c r="HU105" s="5">
        <v>1463251</v>
      </c>
      <c r="HV105" s="5">
        <v>1450462</v>
      </c>
      <c r="HW105" s="5">
        <v>1439175</v>
      </c>
      <c r="HX105" s="5">
        <v>1428540</v>
      </c>
      <c r="HY105" s="5">
        <v>1420421</v>
      </c>
      <c r="HZ105" s="5">
        <v>1416727</v>
      </c>
      <c r="IA105" s="5">
        <v>1412748</v>
      </c>
      <c r="IB105" s="5">
        <v>1406264</v>
      </c>
      <c r="IC105" s="5">
        <v>1404127</v>
      </c>
      <c r="ID105" s="5">
        <v>1407573</v>
      </c>
      <c r="IE105" s="5">
        <v>1397108</v>
      </c>
      <c r="IF105" s="5">
        <v>1393702</v>
      </c>
      <c r="IG105" s="5">
        <v>1386209</v>
      </c>
      <c r="IH105" s="5">
        <v>1380577</v>
      </c>
      <c r="II105" s="5">
        <v>1375152</v>
      </c>
      <c r="IJ105" s="5">
        <v>1373581</v>
      </c>
      <c r="IK105" s="5">
        <v>1368605</v>
      </c>
      <c r="IL105" s="5">
        <v>1148979</v>
      </c>
      <c r="IM105" s="5">
        <v>1146199</v>
      </c>
      <c r="IN105" s="5">
        <v>1338728</v>
      </c>
      <c r="IO105" s="5">
        <v>1329158</v>
      </c>
      <c r="IP105" s="5">
        <v>1321642</v>
      </c>
      <c r="IQ105" s="5">
        <v>1318863</v>
      </c>
      <c r="IR105" s="5">
        <v>1312279</v>
      </c>
      <c r="IS105" s="5">
        <v>1304978</v>
      </c>
      <c r="IT105" s="5">
        <v>1297917</v>
      </c>
      <c r="IU105" s="5">
        <v>1290922</v>
      </c>
      <c r="IV105" s="5">
        <v>1284871</v>
      </c>
      <c r="IW105" s="5">
        <v>1273640</v>
      </c>
      <c r="IX105" s="5">
        <v>1260054</v>
      </c>
      <c r="IY105" s="5">
        <v>1654006</v>
      </c>
      <c r="IZ105" s="5">
        <v>1640278</v>
      </c>
      <c r="JA105" s="5">
        <v>1626898</v>
      </c>
      <c r="JB105" s="5">
        <v>1613041</v>
      </c>
      <c r="JC105" s="5">
        <v>1601219</v>
      </c>
      <c r="JD105" s="5">
        <v>1590478</v>
      </c>
      <c r="JE105" s="5">
        <v>1582153</v>
      </c>
      <c r="JF105" s="5">
        <v>1578200</v>
      </c>
      <c r="JG105" s="5">
        <v>1573976</v>
      </c>
      <c r="JH105" s="5">
        <v>1566872</v>
      </c>
      <c r="JI105" s="5">
        <v>1564433</v>
      </c>
      <c r="JJ105" s="5">
        <v>1567250</v>
      </c>
      <c r="JK105" s="5">
        <v>1555342</v>
      </c>
      <c r="JL105" s="5">
        <v>1551632</v>
      </c>
      <c r="JM105" s="5">
        <v>1543543</v>
      </c>
      <c r="JN105" s="5">
        <v>1536985</v>
      </c>
      <c r="JO105" s="5">
        <v>1530715</v>
      </c>
      <c r="JP105" s="5">
        <v>1528884</v>
      </c>
      <c r="JQ105" s="5">
        <v>1523075</v>
      </c>
      <c r="JR105" s="5">
        <v>1253848</v>
      </c>
      <c r="JS105" s="5">
        <v>1256756</v>
      </c>
      <c r="JT105" s="5">
        <v>1487688</v>
      </c>
      <c r="JU105" s="5">
        <v>1476805</v>
      </c>
      <c r="JV105" s="5">
        <v>1467636</v>
      </c>
      <c r="JW105" s="5">
        <v>1464232</v>
      </c>
      <c r="JX105" s="5">
        <v>1456436</v>
      </c>
      <c r="JY105" s="5">
        <v>1448137</v>
      </c>
      <c r="JZ105" s="5">
        <v>1440637</v>
      </c>
      <c r="KA105" s="5">
        <v>1433240</v>
      </c>
      <c r="KB105" s="5">
        <v>1426370</v>
      </c>
      <c r="KC105" s="5">
        <v>1412853</v>
      </c>
      <c r="KD105" s="5">
        <v>1395955</v>
      </c>
    </row>
    <row r="106" spans="1:290" x14ac:dyDescent="0.3">
      <c r="A106" s="1" t="s">
        <v>100</v>
      </c>
      <c r="B106" s="2">
        <v>4057018</v>
      </c>
      <c r="C106" s="5">
        <v>4265867</v>
      </c>
      <c r="D106" s="5">
        <v>4424065</v>
      </c>
      <c r="E106" s="5">
        <v>4152733</v>
      </c>
      <c r="F106" s="5">
        <v>4328262</v>
      </c>
      <c r="G106" s="5">
        <v>4350462</v>
      </c>
      <c r="H106" s="5">
        <v>4461845</v>
      </c>
      <c r="I106" s="5">
        <v>4490880</v>
      </c>
      <c r="J106" s="5">
        <v>4425053</v>
      </c>
      <c r="K106" s="5">
        <v>4554116</v>
      </c>
      <c r="L106" s="5">
        <v>4645664</v>
      </c>
      <c r="M106" s="5">
        <v>4471132</v>
      </c>
      <c r="N106" s="5">
        <v>4557862</v>
      </c>
      <c r="O106" s="5">
        <v>4496832</v>
      </c>
      <c r="P106" s="5">
        <v>4381042</v>
      </c>
      <c r="Q106" s="5">
        <v>4456524</v>
      </c>
      <c r="R106" s="5">
        <v>4249263</v>
      </c>
      <c r="S106" s="5">
        <v>4165707</v>
      </c>
      <c r="T106" s="5">
        <v>4195983</v>
      </c>
      <c r="U106" s="5">
        <v>3985593</v>
      </c>
      <c r="V106" s="5">
        <v>3948654</v>
      </c>
      <c r="W106" s="5">
        <v>3864012</v>
      </c>
      <c r="X106" s="5">
        <v>3755552</v>
      </c>
      <c r="Y106" s="5">
        <v>3801120</v>
      </c>
      <c r="Z106" s="5">
        <v>3896505</v>
      </c>
      <c r="AA106" s="5">
        <v>3765186</v>
      </c>
      <c r="AB106" s="5">
        <v>3773048</v>
      </c>
      <c r="AC106" s="5">
        <v>3715564</v>
      </c>
      <c r="AD106" s="5">
        <v>3590161</v>
      </c>
      <c r="AE106" s="5">
        <v>3553366</v>
      </c>
      <c r="AF106" s="5">
        <v>3489015</v>
      </c>
      <c r="AG106" s="5">
        <v>3465889</v>
      </c>
      <c r="AH106" s="5">
        <v>3426946</v>
      </c>
      <c r="AI106" s="5">
        <v>13487279</v>
      </c>
      <c r="AJ106" s="5">
        <v>13867194</v>
      </c>
      <c r="AK106" s="5">
        <v>13511137</v>
      </c>
      <c r="AL106" s="5">
        <v>13621435</v>
      </c>
      <c r="AM106" s="5">
        <v>13592363</v>
      </c>
      <c r="AN106" s="5">
        <v>13738603</v>
      </c>
      <c r="AO106" s="5">
        <v>13792181</v>
      </c>
      <c r="AP106" s="5">
        <v>13864963</v>
      </c>
      <c r="AQ106" s="5">
        <v>14133623</v>
      </c>
      <c r="AR106" s="5">
        <v>14115794</v>
      </c>
      <c r="AS106" s="5">
        <v>13574793</v>
      </c>
      <c r="AT106" s="5">
        <v>14378604</v>
      </c>
      <c r="AU106" s="5">
        <v>14286471</v>
      </c>
      <c r="AV106" s="5">
        <v>14060450</v>
      </c>
      <c r="AW106" s="5">
        <v>14235773</v>
      </c>
      <c r="AX106" s="5">
        <v>13669740</v>
      </c>
      <c r="AY106" s="5">
        <v>13398014</v>
      </c>
      <c r="AZ106" s="5">
        <v>13326856</v>
      </c>
      <c r="BA106" s="5">
        <v>12860041</v>
      </c>
      <c r="BB106" s="5">
        <v>13195866</v>
      </c>
      <c r="BC106" s="5">
        <v>13090993</v>
      </c>
      <c r="BD106" s="5">
        <v>12991771</v>
      </c>
      <c r="BE106" s="5">
        <v>12778517</v>
      </c>
      <c r="BF106" s="5">
        <v>12547542</v>
      </c>
      <c r="BG106" s="5">
        <v>12193248</v>
      </c>
      <c r="BH106" s="5">
        <v>12060221</v>
      </c>
      <c r="BI106" s="5">
        <v>11755832</v>
      </c>
      <c r="BJ106" s="5">
        <v>11710902</v>
      </c>
      <c r="BK106" s="5">
        <v>11790650</v>
      </c>
      <c r="BL106" s="5">
        <v>11739448</v>
      </c>
      <c r="BM106" s="5">
        <v>11513951</v>
      </c>
      <c r="BN106" s="5">
        <v>11610475</v>
      </c>
      <c r="BO106" s="5">
        <v>14313118</v>
      </c>
      <c r="BP106" s="5">
        <v>14708120</v>
      </c>
      <c r="BQ106" s="5">
        <v>14363454</v>
      </c>
      <c r="BR106" s="5">
        <v>14386263</v>
      </c>
      <c r="BS106" s="5">
        <v>14473442</v>
      </c>
      <c r="BT106" s="5">
        <v>14771582</v>
      </c>
      <c r="BU106" s="5">
        <v>15484578</v>
      </c>
      <c r="BV106" s="5">
        <v>16146120</v>
      </c>
      <c r="BW106" s="5">
        <v>16594590</v>
      </c>
      <c r="BX106" s="5">
        <v>17093624</v>
      </c>
      <c r="BY106" s="5">
        <v>16748619</v>
      </c>
      <c r="BZ106" s="5">
        <v>17404292</v>
      </c>
      <c r="CA106" s="5">
        <v>17305418</v>
      </c>
      <c r="CB106" s="5">
        <v>14112149</v>
      </c>
      <c r="CC106" s="5">
        <v>14275625</v>
      </c>
      <c r="CD106" s="5">
        <v>13668142</v>
      </c>
      <c r="CE106" s="5">
        <v>13400384</v>
      </c>
      <c r="CF106" s="5">
        <v>13842847</v>
      </c>
      <c r="CG106" s="5">
        <v>14318229</v>
      </c>
      <c r="CH106" s="5">
        <v>16081366</v>
      </c>
      <c r="CI106" s="5">
        <v>17310318</v>
      </c>
      <c r="CJ106" s="5">
        <v>17301022</v>
      </c>
      <c r="CK106" s="5">
        <v>16239513</v>
      </c>
      <c r="CL106" s="5">
        <v>15674573</v>
      </c>
      <c r="CM106" s="5">
        <v>15854905</v>
      </c>
      <c r="CN106" s="5">
        <v>14486167</v>
      </c>
      <c r="CO106" s="5">
        <v>14166872</v>
      </c>
      <c r="CP106" s="5">
        <v>15030693</v>
      </c>
      <c r="CQ106" s="5">
        <v>14060439</v>
      </c>
      <c r="CR106" s="5">
        <v>12220690</v>
      </c>
      <c r="CS106" s="5">
        <v>11952760</v>
      </c>
      <c r="CT106" s="5">
        <v>12143757</v>
      </c>
      <c r="CU106" s="6">
        <v>14.656490655877359</v>
      </c>
      <c r="CV106" s="6">
        <v>15.01303424593511</v>
      </c>
      <c r="CW106" s="6">
        <v>15.36020105358728</v>
      </c>
      <c r="CX106" s="6">
        <v>14.485892446637701</v>
      </c>
      <c r="CY106" s="6">
        <v>13.794815154506781</v>
      </c>
      <c r="CZ106" s="6">
        <v>13.08345211274081</v>
      </c>
      <c r="DA106" s="6">
        <v>13.25355382404835</v>
      </c>
      <c r="DB106" s="6">
        <v>13.28739540946945</v>
      </c>
      <c r="DC106" s="6">
        <v>13.66313912288523</v>
      </c>
      <c r="DD106" s="6">
        <v>11.124552696563811</v>
      </c>
      <c r="DE106" s="6">
        <v>10.455316461245159</v>
      </c>
      <c r="DF106" s="6">
        <v>10.292871900713109</v>
      </c>
      <c r="DG106" s="6">
        <v>10.106873040147599</v>
      </c>
      <c r="DH106" s="6">
        <v>9.0819340132367898</v>
      </c>
      <c r="DI106" s="6">
        <v>8.8435485752207903</v>
      </c>
      <c r="DJ106" s="6">
        <v>8.8836146401346792</v>
      </c>
      <c r="DK106" s="6">
        <v>8.90577239178314</v>
      </c>
      <c r="DL106" s="6">
        <v>8.8907898202496494</v>
      </c>
      <c r="DM106" s="6">
        <v>8.8031145180538495</v>
      </c>
      <c r="DN106" s="6">
        <v>8.8323853684852001</v>
      </c>
      <c r="DO106" s="6" t="s">
        <v>178</v>
      </c>
      <c r="DP106" s="6" t="s">
        <v>178</v>
      </c>
      <c r="DQ106" s="6" t="s">
        <v>178</v>
      </c>
      <c r="DR106" s="6" t="s">
        <v>178</v>
      </c>
      <c r="DS106" s="6" t="s">
        <v>178</v>
      </c>
      <c r="DT106" s="6" t="s">
        <v>178</v>
      </c>
      <c r="DU106" s="6" t="s">
        <v>178</v>
      </c>
      <c r="DV106" s="6" t="s">
        <v>178</v>
      </c>
      <c r="DW106" s="6" t="s">
        <v>178</v>
      </c>
      <c r="DX106" s="6" t="s">
        <v>178</v>
      </c>
      <c r="DY106" s="6" t="s">
        <v>178</v>
      </c>
      <c r="DZ106" s="6" t="s">
        <v>178</v>
      </c>
      <c r="EA106" s="6">
        <v>13.73442757223582</v>
      </c>
      <c r="EB106" s="6">
        <v>14.012226174917229</v>
      </c>
      <c r="EC106" s="6">
        <v>14.25009454406527</v>
      </c>
      <c r="ED106" s="6">
        <v>13.427193221171031</v>
      </c>
      <c r="EE106" s="6">
        <v>13.050024664424949</v>
      </c>
      <c r="EF106" s="6">
        <v>12.2544232951743</v>
      </c>
      <c r="EG106" s="6">
        <v>12.372554759364711</v>
      </c>
      <c r="EH106" s="6">
        <v>12.163255193243989</v>
      </c>
      <c r="EI106" s="6">
        <v>12.499276464345961</v>
      </c>
      <c r="EJ106" s="6">
        <v>8.5438146537510509</v>
      </c>
      <c r="EK106" s="6">
        <v>8.2777173332616201</v>
      </c>
      <c r="EL106" s="6">
        <v>8.1079501223774297</v>
      </c>
      <c r="EM106" s="6">
        <v>7.9868808211331004</v>
      </c>
      <c r="EN106" s="6">
        <v>7.6524964489635403</v>
      </c>
      <c r="EO106" s="6">
        <v>7.4977324692942897</v>
      </c>
      <c r="EP106" s="6">
        <v>7.5714971959203696</v>
      </c>
      <c r="EQ106" s="6">
        <v>7.6422777857492301</v>
      </c>
      <c r="ER106" s="6">
        <v>7.6050002460119996</v>
      </c>
      <c r="ES106" s="6">
        <v>7.54890844335032</v>
      </c>
      <c r="ET106" s="6">
        <v>7.9033290264567002</v>
      </c>
      <c r="EU106" s="6" t="s">
        <v>178</v>
      </c>
      <c r="EV106" s="6" t="s">
        <v>178</v>
      </c>
      <c r="EW106" s="6" t="s">
        <v>178</v>
      </c>
      <c r="EX106" s="6" t="s">
        <v>178</v>
      </c>
      <c r="EY106" s="6" t="s">
        <v>178</v>
      </c>
      <c r="EZ106" s="6" t="s">
        <v>178</v>
      </c>
      <c r="FA106" s="6" t="s">
        <v>178</v>
      </c>
      <c r="FB106" s="6" t="s">
        <v>178</v>
      </c>
      <c r="FC106" s="6" t="s">
        <v>178</v>
      </c>
      <c r="FD106" s="6" t="s">
        <v>178</v>
      </c>
      <c r="FE106" s="6" t="s">
        <v>178</v>
      </c>
      <c r="FF106" s="6" t="s">
        <v>178</v>
      </c>
      <c r="FG106" s="6" t="s">
        <v>178</v>
      </c>
      <c r="FH106" s="6">
        <v>13.276816683299183</v>
      </c>
      <c r="FI106" s="6">
        <v>13.417576670009044</v>
      </c>
      <c r="FJ106" s="6">
        <v>12.335854977322301</v>
      </c>
      <c r="FK106" s="6">
        <v>11.395341460286286</v>
      </c>
      <c r="FL106" s="6">
        <v>10.033806635190906</v>
      </c>
      <c r="FM106" s="6">
        <v>10.42281477635002</v>
      </c>
      <c r="FN106" s="6">
        <v>11.349355589639266</v>
      </c>
      <c r="FO106" s="6">
        <v>13.180011225010519</v>
      </c>
      <c r="FP106" s="6">
        <v>11.124502331636554</v>
      </c>
      <c r="FQ106" s="6">
        <v>10.455316461245161</v>
      </c>
      <c r="FR106" s="6">
        <v>10.29287190071312</v>
      </c>
      <c r="FS106" s="6">
        <v>10.106873040147606</v>
      </c>
      <c r="FT106" s="6">
        <v>9.0819340132367969</v>
      </c>
      <c r="FU106" s="6">
        <v>8.8366628340832456</v>
      </c>
      <c r="FV106" s="6">
        <v>8.8754920559165207</v>
      </c>
      <c r="FW106" s="6">
        <v>8.8943365435927202</v>
      </c>
      <c r="FX106" s="6">
        <v>8.8767995485205731</v>
      </c>
      <c r="FY106" s="6">
        <v>8.6920817052819999</v>
      </c>
      <c r="FZ106" s="6">
        <v>8.5842922676942575</v>
      </c>
      <c r="GA106" s="6" t="s">
        <v>178</v>
      </c>
      <c r="GB106" s="6" t="s">
        <v>178</v>
      </c>
      <c r="GC106" s="6" t="s">
        <v>178</v>
      </c>
      <c r="GD106" s="6" t="s">
        <v>178</v>
      </c>
      <c r="GE106" s="6" t="s">
        <v>178</v>
      </c>
      <c r="GF106" s="6" t="s">
        <v>178</v>
      </c>
      <c r="GG106" s="6" t="s">
        <v>178</v>
      </c>
      <c r="GH106" s="6" t="s">
        <v>178</v>
      </c>
      <c r="GI106" s="6" t="s">
        <v>178</v>
      </c>
      <c r="GJ106" s="6" t="s">
        <v>178</v>
      </c>
      <c r="GK106" s="6" t="s">
        <v>178</v>
      </c>
      <c r="GL106" s="6" t="s">
        <v>178</v>
      </c>
      <c r="GM106" s="6">
        <v>13.734427572235825</v>
      </c>
      <c r="GN106" s="6">
        <v>6.3132166464246477</v>
      </c>
      <c r="GO106" s="6">
        <v>6.22244449153317</v>
      </c>
      <c r="GP106" s="6">
        <v>5.9427365765794864</v>
      </c>
      <c r="GQ106" s="6">
        <v>5.6090541431243413</v>
      </c>
      <c r="GR106" s="6">
        <v>4.9905219620946903</v>
      </c>
      <c r="GS106" s="6">
        <v>5.1909991610463928</v>
      </c>
      <c r="GT106" s="6">
        <v>5.5081863543379095</v>
      </c>
      <c r="GU106" s="6">
        <v>6.4877778675558186</v>
      </c>
      <c r="GV106" s="6">
        <v>8.2575517891519237</v>
      </c>
      <c r="GW106" s="6">
        <v>7.9911052787324275</v>
      </c>
      <c r="GX106" s="6">
        <v>7.8544134048061967</v>
      </c>
      <c r="GY106" s="6">
        <v>7.7702254111599709</v>
      </c>
      <c r="GZ106" s="6">
        <v>7.3972180687272555</v>
      </c>
      <c r="HA106" s="6">
        <v>7.0108662170996965</v>
      </c>
      <c r="HB106" s="6">
        <v>6.967067405817521</v>
      </c>
      <c r="HC106" s="6">
        <v>6.9554114512792715</v>
      </c>
      <c r="HD106" s="6">
        <v>7.1465467924317636</v>
      </c>
      <c r="HE106" s="6">
        <v>6.6369928369590738</v>
      </c>
      <c r="HF106" s="6">
        <v>5.4731459079684504</v>
      </c>
      <c r="HG106" s="6" t="s">
        <v>178</v>
      </c>
      <c r="HH106" s="6" t="s">
        <v>178</v>
      </c>
      <c r="HI106" s="6" t="s">
        <v>178</v>
      </c>
      <c r="HJ106" s="6" t="s">
        <v>178</v>
      </c>
      <c r="HK106" s="6" t="s">
        <v>178</v>
      </c>
      <c r="HL106" s="6" t="s">
        <v>178</v>
      </c>
      <c r="HM106" s="6" t="s">
        <v>178</v>
      </c>
      <c r="HN106" s="6" t="s">
        <v>178</v>
      </c>
      <c r="HO106" s="6" t="s">
        <v>178</v>
      </c>
      <c r="HP106" s="6" t="s">
        <v>178</v>
      </c>
      <c r="HQ106" s="6" t="s">
        <v>178</v>
      </c>
      <c r="HR106" s="6" t="s">
        <v>178</v>
      </c>
      <c r="HS106" s="5">
        <v>500877</v>
      </c>
      <c r="HT106" s="5">
        <v>501456</v>
      </c>
      <c r="HU106" s="5">
        <v>501532</v>
      </c>
      <c r="HV106" s="5">
        <v>501820</v>
      </c>
      <c r="HW106" s="5">
        <v>502415</v>
      </c>
      <c r="HX106" s="5">
        <v>503596</v>
      </c>
      <c r="HY106" s="5">
        <v>503617</v>
      </c>
      <c r="HZ106" s="5">
        <v>503949</v>
      </c>
      <c r="IA106" s="5">
        <v>504450</v>
      </c>
      <c r="IB106" s="5">
        <v>505344</v>
      </c>
      <c r="IC106" s="5">
        <v>504915</v>
      </c>
      <c r="ID106" s="5">
        <v>504968</v>
      </c>
      <c r="IE106" s="5">
        <v>505021</v>
      </c>
      <c r="IF106" s="5">
        <v>505566</v>
      </c>
      <c r="IG106" s="5">
        <v>505372</v>
      </c>
      <c r="IH106" s="5">
        <v>503949</v>
      </c>
      <c r="II106" s="5">
        <v>503133</v>
      </c>
      <c r="IJ106" s="5">
        <v>502836</v>
      </c>
      <c r="IK106" s="5">
        <v>501837</v>
      </c>
      <c r="IL106" s="5">
        <v>501340</v>
      </c>
      <c r="IM106" s="5">
        <v>500239</v>
      </c>
      <c r="IN106" s="5">
        <v>498254</v>
      </c>
      <c r="IO106" s="5">
        <v>496980</v>
      </c>
      <c r="IP106" s="5">
        <v>495958</v>
      </c>
      <c r="IQ106" s="5">
        <v>494091</v>
      </c>
      <c r="IR106" s="5">
        <v>491421</v>
      </c>
      <c r="IS106" s="5">
        <v>488443</v>
      </c>
      <c r="IT106" s="5">
        <v>485599</v>
      </c>
      <c r="IU106" s="5">
        <v>482199</v>
      </c>
      <c r="IV106" s="5">
        <v>479401</v>
      </c>
      <c r="IW106" s="5">
        <v>476692</v>
      </c>
      <c r="IX106" s="5">
        <v>473476</v>
      </c>
      <c r="IY106" s="5">
        <v>586517</v>
      </c>
      <c r="IZ106" s="5">
        <v>586891</v>
      </c>
      <c r="JA106" s="5">
        <v>586984</v>
      </c>
      <c r="JB106" s="5">
        <v>587251</v>
      </c>
      <c r="JC106" s="5">
        <v>587614</v>
      </c>
      <c r="JD106" s="5">
        <v>588587</v>
      </c>
      <c r="JE106" s="5">
        <v>589402</v>
      </c>
      <c r="JF106" s="5">
        <v>589505</v>
      </c>
      <c r="JG106" s="5">
        <v>589651</v>
      </c>
      <c r="JH106" s="5">
        <v>589852</v>
      </c>
      <c r="JI106" s="5">
        <v>589201</v>
      </c>
      <c r="JJ106" s="5">
        <v>589017</v>
      </c>
      <c r="JK106" s="5">
        <v>588871</v>
      </c>
      <c r="JL106" s="5">
        <v>588437</v>
      </c>
      <c r="JM106" s="5">
        <v>587533</v>
      </c>
      <c r="JN106" s="5">
        <v>585658</v>
      </c>
      <c r="JO106" s="5">
        <v>584210</v>
      </c>
      <c r="JP106" s="5">
        <v>583462</v>
      </c>
      <c r="JQ106" s="5">
        <v>580940</v>
      </c>
      <c r="JR106" s="5">
        <v>579087</v>
      </c>
      <c r="JS106" s="5">
        <v>577646</v>
      </c>
      <c r="JT106" s="5">
        <v>574983</v>
      </c>
      <c r="JU106" s="5">
        <v>572926</v>
      </c>
      <c r="JV106" s="5">
        <v>571119</v>
      </c>
      <c r="JW106" s="5">
        <v>568157</v>
      </c>
      <c r="JX106" s="5">
        <v>564154</v>
      </c>
      <c r="JY106" s="5">
        <v>560185</v>
      </c>
      <c r="JZ106" s="5">
        <v>556541</v>
      </c>
      <c r="KA106" s="5">
        <v>552263</v>
      </c>
      <c r="KB106" s="5">
        <v>548696</v>
      </c>
      <c r="KC106" s="5">
        <v>544966</v>
      </c>
      <c r="KD106" s="5">
        <v>540487</v>
      </c>
    </row>
    <row r="107" spans="1:290" x14ac:dyDescent="0.3">
      <c r="A107" s="1" t="s">
        <v>101</v>
      </c>
      <c r="B107" s="2">
        <v>4018463</v>
      </c>
      <c r="C107" s="5">
        <v>1638166</v>
      </c>
      <c r="D107" s="5">
        <v>1712880</v>
      </c>
      <c r="E107" s="5">
        <v>1590587</v>
      </c>
      <c r="F107" s="5">
        <v>1685833</v>
      </c>
      <c r="G107" s="5">
        <v>1703245</v>
      </c>
      <c r="H107" s="5">
        <v>1728349</v>
      </c>
      <c r="I107" s="5">
        <v>1703976</v>
      </c>
      <c r="J107" s="5">
        <v>1668050</v>
      </c>
      <c r="K107" s="5">
        <v>1710846</v>
      </c>
      <c r="L107" s="5">
        <v>1696494</v>
      </c>
      <c r="M107" s="5">
        <v>1634012</v>
      </c>
      <c r="N107" s="5">
        <v>1666785</v>
      </c>
      <c r="O107" s="5">
        <v>1689599</v>
      </c>
      <c r="P107" s="5">
        <v>1609601</v>
      </c>
      <c r="Q107" s="5">
        <v>1664331</v>
      </c>
      <c r="R107" s="5">
        <v>1551233</v>
      </c>
      <c r="S107" s="5">
        <v>1506035</v>
      </c>
      <c r="T107" s="5">
        <v>1533324</v>
      </c>
      <c r="U107" s="5">
        <v>1391350</v>
      </c>
      <c r="V107" s="5">
        <v>1316243</v>
      </c>
      <c r="W107" s="5">
        <v>1297012</v>
      </c>
      <c r="X107" s="5">
        <v>1278220</v>
      </c>
      <c r="Y107" s="5">
        <v>1237747</v>
      </c>
      <c r="Z107" s="5">
        <v>1253983</v>
      </c>
      <c r="AA107" s="5">
        <v>1195281</v>
      </c>
      <c r="AB107" s="5">
        <v>1178044</v>
      </c>
      <c r="AC107" s="5">
        <v>1105449</v>
      </c>
      <c r="AD107" s="5">
        <v>1050601</v>
      </c>
      <c r="AE107" s="5">
        <v>1060583</v>
      </c>
      <c r="AF107" s="5">
        <v>1019553</v>
      </c>
      <c r="AG107" s="5">
        <v>1024243</v>
      </c>
      <c r="AH107" s="5">
        <v>1008339</v>
      </c>
      <c r="AI107" s="5">
        <v>4664469</v>
      </c>
      <c r="AJ107" s="5">
        <v>4897635</v>
      </c>
      <c r="AK107" s="5">
        <v>4633922</v>
      </c>
      <c r="AL107" s="5">
        <v>4615081</v>
      </c>
      <c r="AM107" s="5">
        <v>4526159</v>
      </c>
      <c r="AN107" s="5">
        <v>4714488</v>
      </c>
      <c r="AO107" s="5">
        <v>4567609</v>
      </c>
      <c r="AP107" s="5">
        <v>4463787</v>
      </c>
      <c r="AQ107" s="5">
        <v>4585851</v>
      </c>
      <c r="AR107" s="5">
        <v>4502095</v>
      </c>
      <c r="AS107" s="5">
        <v>4236149</v>
      </c>
      <c r="AT107" s="5">
        <v>4691492</v>
      </c>
      <c r="AU107" s="5">
        <v>4736809</v>
      </c>
      <c r="AV107" s="5">
        <v>4668336</v>
      </c>
      <c r="AW107" s="5">
        <v>4666197</v>
      </c>
      <c r="AX107" s="5">
        <v>4430509</v>
      </c>
      <c r="AY107" s="5">
        <v>4258641</v>
      </c>
      <c r="AZ107" s="5">
        <v>4312570</v>
      </c>
      <c r="BA107" s="5">
        <v>4156982</v>
      </c>
      <c r="BB107" s="5">
        <v>3846751</v>
      </c>
      <c r="BC107" s="5">
        <v>3823338</v>
      </c>
      <c r="BD107" s="5">
        <v>3810486</v>
      </c>
      <c r="BE107" s="5">
        <v>3916788</v>
      </c>
      <c r="BF107" s="5">
        <v>3948795</v>
      </c>
      <c r="BG107" s="5">
        <v>3697298</v>
      </c>
      <c r="BH107" s="5">
        <v>3367585</v>
      </c>
      <c r="BI107" s="5">
        <v>3154345</v>
      </c>
      <c r="BJ107" s="5">
        <v>3513321</v>
      </c>
      <c r="BK107" s="5">
        <v>3661929</v>
      </c>
      <c r="BL107" s="5">
        <v>3552654</v>
      </c>
      <c r="BM107" s="5">
        <v>3538923</v>
      </c>
      <c r="BN107" s="5">
        <v>3563420</v>
      </c>
      <c r="BO107" s="5">
        <v>4664469</v>
      </c>
      <c r="BP107" s="5">
        <v>4897635</v>
      </c>
      <c r="BQ107" s="5">
        <v>4633922</v>
      </c>
      <c r="BR107" s="5">
        <v>4615081</v>
      </c>
      <c r="BS107" s="5">
        <v>4526159</v>
      </c>
      <c r="BT107" s="5">
        <v>4714488</v>
      </c>
      <c r="BU107" s="5">
        <v>4567609</v>
      </c>
      <c r="BV107" s="5">
        <v>4463787</v>
      </c>
      <c r="BW107" s="5">
        <v>4585851</v>
      </c>
      <c r="BX107" s="5">
        <v>4502095</v>
      </c>
      <c r="BY107" s="5">
        <v>4237167</v>
      </c>
      <c r="BZ107" s="5">
        <v>4695840</v>
      </c>
      <c r="CA107" s="5">
        <v>4741138</v>
      </c>
      <c r="CB107" s="5">
        <v>4672621</v>
      </c>
      <c r="CC107" s="5">
        <v>10975885</v>
      </c>
      <c r="CD107" s="5">
        <v>10833023</v>
      </c>
      <c r="CE107" s="5">
        <v>10030751</v>
      </c>
      <c r="CF107" s="5">
        <v>10839537</v>
      </c>
      <c r="CG107" s="5">
        <v>9985573</v>
      </c>
      <c r="CH107" s="5">
        <v>7938007</v>
      </c>
      <c r="CI107" s="5">
        <v>4941205</v>
      </c>
      <c r="CJ107" s="5">
        <v>4774429</v>
      </c>
      <c r="CK107" s="5">
        <v>4798994</v>
      </c>
      <c r="CL107" s="5">
        <v>5054632</v>
      </c>
      <c r="CM107" s="5">
        <v>4777003</v>
      </c>
      <c r="CN107" s="5">
        <v>4444155</v>
      </c>
      <c r="CO107" s="5">
        <v>4504032</v>
      </c>
      <c r="CP107" s="5">
        <v>5336278</v>
      </c>
      <c r="CQ107" s="5">
        <v>5139616</v>
      </c>
      <c r="CR107" s="5">
        <v>4527913</v>
      </c>
      <c r="CS107" s="5">
        <v>4626259</v>
      </c>
      <c r="CT107" s="5">
        <v>5021676</v>
      </c>
      <c r="CU107" s="6">
        <v>12.6943953991223</v>
      </c>
      <c r="CV107" s="6">
        <v>12.96679216125454</v>
      </c>
      <c r="CW107" s="6">
        <v>13.004089897306679</v>
      </c>
      <c r="CX107" s="6">
        <v>12.882365798570349</v>
      </c>
      <c r="CY107" s="6">
        <v>12.17899152879216</v>
      </c>
      <c r="CZ107" s="6">
        <v>10.359776544671419</v>
      </c>
      <c r="DA107" s="6">
        <v>10.242530537765839</v>
      </c>
      <c r="DB107" s="6">
        <v>10.426882622464239</v>
      </c>
      <c r="DC107" s="6">
        <v>11.241258840490859</v>
      </c>
      <c r="DD107" s="6">
        <v>12.236118915591341</v>
      </c>
      <c r="DE107" s="6">
        <v>12.65954738263029</v>
      </c>
      <c r="DF107" s="6">
        <v>11.99566915181053</v>
      </c>
      <c r="DG107" s="6">
        <v>11.27763974271666</v>
      </c>
      <c r="DH107" s="6">
        <v>8.2954310362501396</v>
      </c>
      <c r="DI107" s="6">
        <v>8.8720631976975195</v>
      </c>
      <c r="DJ107" s="6">
        <v>8.9635966581852404</v>
      </c>
      <c r="DK107" s="6">
        <v>9.0157197095850208</v>
      </c>
      <c r="DL107" s="6">
        <v>9.0279879468926403</v>
      </c>
      <c r="DM107" s="6">
        <v>9.1814856668162008</v>
      </c>
      <c r="DN107" s="6">
        <v>9.2719040458746704</v>
      </c>
      <c r="DO107" s="6" t="s">
        <v>178</v>
      </c>
      <c r="DP107" s="6" t="s">
        <v>178</v>
      </c>
      <c r="DQ107" s="6" t="s">
        <v>178</v>
      </c>
      <c r="DR107" s="6" t="s">
        <v>178</v>
      </c>
      <c r="DS107" s="6" t="s">
        <v>178</v>
      </c>
      <c r="DT107" s="6" t="s">
        <v>178</v>
      </c>
      <c r="DU107" s="6" t="s">
        <v>178</v>
      </c>
      <c r="DV107" s="6" t="s">
        <v>178</v>
      </c>
      <c r="DW107" s="6" t="s">
        <v>178</v>
      </c>
      <c r="DX107" s="6" t="s">
        <v>178</v>
      </c>
      <c r="DY107" s="6" t="s">
        <v>178</v>
      </c>
      <c r="DZ107" s="6" t="s">
        <v>178</v>
      </c>
      <c r="EA107" s="6">
        <v>12.07223998727982</v>
      </c>
      <c r="EB107" s="6">
        <v>12.39815100154083</v>
      </c>
      <c r="EC107" s="6">
        <v>12.31163466176071</v>
      </c>
      <c r="ED107" s="6">
        <v>11.86100519442075</v>
      </c>
      <c r="EE107" s="6">
        <v>11.50325732181634</v>
      </c>
      <c r="EF107" s="6">
        <v>9.86727629310802</v>
      </c>
      <c r="EG107" s="6">
        <v>9.4503144386378608</v>
      </c>
      <c r="EH107" s="6">
        <v>9.6635866185567298</v>
      </c>
      <c r="EI107" s="6">
        <v>10.59233424133428</v>
      </c>
      <c r="EJ107" s="6">
        <v>11.351323534456981</v>
      </c>
      <c r="EK107" s="6">
        <v>11.89345243893632</v>
      </c>
      <c r="EL107" s="6">
        <v>11.67868247822839</v>
      </c>
      <c r="EM107" s="6">
        <v>10.76870609689227</v>
      </c>
      <c r="EN107" s="6">
        <v>7.0029655125057904</v>
      </c>
      <c r="EO107" s="6">
        <v>7.3023087300322302</v>
      </c>
      <c r="EP107" s="6">
        <v>7.3006169487710801</v>
      </c>
      <c r="EQ107" s="6">
        <v>7.3850801004438802</v>
      </c>
      <c r="ER107" s="6">
        <v>7.3593680205414698</v>
      </c>
      <c r="ES107" s="6">
        <v>7.2947725806111601</v>
      </c>
      <c r="ET107" s="6">
        <v>7.2666199095070203</v>
      </c>
      <c r="EU107" s="6" t="s">
        <v>178</v>
      </c>
      <c r="EV107" s="6" t="s">
        <v>178</v>
      </c>
      <c r="EW107" s="6" t="s">
        <v>178</v>
      </c>
      <c r="EX107" s="6" t="s">
        <v>178</v>
      </c>
      <c r="EY107" s="6" t="s">
        <v>178</v>
      </c>
      <c r="EZ107" s="6" t="s">
        <v>178</v>
      </c>
      <c r="FA107" s="6" t="s">
        <v>178</v>
      </c>
      <c r="FB107" s="6" t="s">
        <v>178</v>
      </c>
      <c r="FC107" s="6" t="s">
        <v>178</v>
      </c>
      <c r="FD107" s="6" t="s">
        <v>178</v>
      </c>
      <c r="FE107" s="6" t="s">
        <v>178</v>
      </c>
      <c r="FF107" s="6" t="s">
        <v>178</v>
      </c>
      <c r="FG107" s="6" t="s">
        <v>178</v>
      </c>
      <c r="FH107" s="6">
        <v>11.254904021297463</v>
      </c>
      <c r="FI107" s="6">
        <v>11.179457646768142</v>
      </c>
      <c r="FJ107" s="6">
        <v>10.837787610042039</v>
      </c>
      <c r="FK107" s="6">
        <v>10.398738877847872</v>
      </c>
      <c r="FL107" s="6">
        <v>7.8412982563128164</v>
      </c>
      <c r="FM107" s="6">
        <v>8.1416639670981272</v>
      </c>
      <c r="FN107" s="6">
        <v>8.7670633374299332</v>
      </c>
      <c r="FO107" s="6">
        <v>10.043627538656313</v>
      </c>
      <c r="FP107" s="6">
        <v>11.244189487260197</v>
      </c>
      <c r="FQ107" s="6">
        <v>11.715635065326898</v>
      </c>
      <c r="FR107" s="6">
        <v>11.357013652030705</v>
      </c>
      <c r="FS107" s="6">
        <v>10.937914299242424</v>
      </c>
      <c r="FT107" s="6">
        <v>8.2954310362501484</v>
      </c>
      <c r="FU107" s="6">
        <v>8.864282405362875</v>
      </c>
      <c r="FV107" s="6">
        <v>8.95442528620781</v>
      </c>
      <c r="FW107" s="6">
        <v>9.0042396093052286</v>
      </c>
      <c r="FX107" s="6">
        <v>8.9965982401632019</v>
      </c>
      <c r="FY107" s="6">
        <v>9.0817551299097996</v>
      </c>
      <c r="FZ107" s="6">
        <v>9.0726124846312768</v>
      </c>
      <c r="GA107" s="6" t="s">
        <v>178</v>
      </c>
      <c r="GB107" s="6" t="s">
        <v>178</v>
      </c>
      <c r="GC107" s="6" t="s">
        <v>178</v>
      </c>
      <c r="GD107" s="6" t="s">
        <v>178</v>
      </c>
      <c r="GE107" s="6" t="s">
        <v>178</v>
      </c>
      <c r="GF107" s="6" t="s">
        <v>178</v>
      </c>
      <c r="GG107" s="6" t="s">
        <v>178</v>
      </c>
      <c r="GH107" s="6" t="s">
        <v>178</v>
      </c>
      <c r="GI107" s="6" t="s">
        <v>178</v>
      </c>
      <c r="GJ107" s="6" t="s">
        <v>178</v>
      </c>
      <c r="GK107" s="6" t="s">
        <v>178</v>
      </c>
      <c r="GL107" s="6" t="s">
        <v>178</v>
      </c>
      <c r="GM107" s="6">
        <v>12.072239987279826</v>
      </c>
      <c r="GN107" s="6">
        <v>5.1942212925217985</v>
      </c>
      <c r="GO107" s="6">
        <v>5.158697103662945</v>
      </c>
      <c r="GP107" s="6">
        <v>5.3445649166287659</v>
      </c>
      <c r="GQ107" s="6">
        <v>5.5419175508416743</v>
      </c>
      <c r="GR107" s="6">
        <v>4.1915262060270386</v>
      </c>
      <c r="GS107" s="6">
        <v>4.1156543828510719</v>
      </c>
      <c r="GT107" s="6">
        <v>4.3509244504722115</v>
      </c>
      <c r="GU107" s="6">
        <v>5.0871255956637054</v>
      </c>
      <c r="GV107" s="6">
        <v>5.6787784353728652</v>
      </c>
      <c r="GW107" s="6">
        <v>6.1768129496861421</v>
      </c>
      <c r="GX107" s="6">
        <v>5.8124579558059573</v>
      </c>
      <c r="GY107" s="6">
        <v>6.0007697164905744</v>
      </c>
      <c r="GZ107" s="6">
        <v>6.9924272802985907</v>
      </c>
      <c r="HA107" s="6">
        <v>7.3002704343601437</v>
      </c>
      <c r="HB107" s="6">
        <v>7.2983262194027816</v>
      </c>
      <c r="HC107" s="6">
        <v>7.3820967768825785</v>
      </c>
      <c r="HD107" s="6">
        <v>7.3504430073019105</v>
      </c>
      <c r="HE107" s="6">
        <v>7.1511495599451713</v>
      </c>
      <c r="HF107" s="6">
        <v>6.9183103754564552</v>
      </c>
      <c r="HG107" s="6" t="s">
        <v>178</v>
      </c>
      <c r="HH107" s="6" t="s">
        <v>178</v>
      </c>
      <c r="HI107" s="6" t="s">
        <v>178</v>
      </c>
      <c r="HJ107" s="6" t="s">
        <v>178</v>
      </c>
      <c r="HK107" s="6" t="s">
        <v>178</v>
      </c>
      <c r="HL107" s="6" t="s">
        <v>178</v>
      </c>
      <c r="HM107" s="6" t="s">
        <v>178</v>
      </c>
      <c r="HN107" s="6" t="s">
        <v>178</v>
      </c>
      <c r="HO107" s="6" t="s">
        <v>178</v>
      </c>
      <c r="HP107" s="6" t="s">
        <v>178</v>
      </c>
      <c r="HQ107" s="6" t="s">
        <v>178</v>
      </c>
      <c r="HR107" s="6" t="s">
        <v>178</v>
      </c>
      <c r="HS107" s="5">
        <v>146017</v>
      </c>
      <c r="HT107" s="5">
        <v>145285</v>
      </c>
      <c r="HU107" s="5">
        <v>144286</v>
      </c>
      <c r="HV107" s="5">
        <v>143536</v>
      </c>
      <c r="HW107" s="5">
        <v>142591</v>
      </c>
      <c r="HX107" s="5">
        <v>141745</v>
      </c>
      <c r="HY107" s="5">
        <v>141060</v>
      </c>
      <c r="HZ107" s="5">
        <v>140538</v>
      </c>
      <c r="IA107" s="5">
        <v>140200</v>
      </c>
      <c r="IB107" s="5">
        <v>140101</v>
      </c>
      <c r="IC107" s="5">
        <v>139848</v>
      </c>
      <c r="ID107" s="5">
        <v>139701</v>
      </c>
      <c r="IE107" s="5">
        <v>139467</v>
      </c>
      <c r="IF107" s="5">
        <v>139031</v>
      </c>
      <c r="IG107" s="5">
        <v>138505</v>
      </c>
      <c r="IH107" s="5">
        <v>137558</v>
      </c>
      <c r="II107" s="5">
        <v>136735</v>
      </c>
      <c r="IJ107" s="5">
        <v>135666</v>
      </c>
      <c r="IK107" s="5">
        <v>133049</v>
      </c>
      <c r="IL107" s="5">
        <v>118303</v>
      </c>
      <c r="IM107" s="5">
        <v>122682</v>
      </c>
      <c r="IN107" s="5">
        <v>128949</v>
      </c>
      <c r="IO107" s="5">
        <v>128477</v>
      </c>
      <c r="IP107" s="5">
        <v>127099</v>
      </c>
      <c r="IQ107" s="5">
        <v>125720</v>
      </c>
      <c r="IR107" s="5">
        <v>123990</v>
      </c>
      <c r="IS107" s="5">
        <v>122596</v>
      </c>
      <c r="IT107" s="5">
        <v>121147</v>
      </c>
      <c r="IU107" s="5">
        <v>119989</v>
      </c>
      <c r="IV107" s="5">
        <v>118756</v>
      </c>
      <c r="IW107" s="5">
        <v>117500</v>
      </c>
      <c r="IX107" s="5">
        <v>116227</v>
      </c>
      <c r="IY107" s="5">
        <v>167058</v>
      </c>
      <c r="IZ107" s="5">
        <v>166182</v>
      </c>
      <c r="JA107" s="5">
        <v>165130</v>
      </c>
      <c r="JB107" s="5">
        <v>164285</v>
      </c>
      <c r="JC107" s="5">
        <v>163171</v>
      </c>
      <c r="JD107" s="5">
        <v>162163</v>
      </c>
      <c r="JE107" s="5">
        <v>161415</v>
      </c>
      <c r="JF107" s="5">
        <v>160725</v>
      </c>
      <c r="JG107" s="5">
        <v>160250</v>
      </c>
      <c r="JH107" s="5">
        <v>159886</v>
      </c>
      <c r="JI107" s="5">
        <v>159558</v>
      </c>
      <c r="JJ107" s="5">
        <v>159346</v>
      </c>
      <c r="JK107" s="5">
        <v>158987</v>
      </c>
      <c r="JL107" s="5">
        <v>158369</v>
      </c>
      <c r="JM107" s="5">
        <v>157660</v>
      </c>
      <c r="JN107" s="5">
        <v>156499</v>
      </c>
      <c r="JO107" s="5">
        <v>155446</v>
      </c>
      <c r="JP107" s="5">
        <v>154281</v>
      </c>
      <c r="JQ107" s="5">
        <v>151266</v>
      </c>
      <c r="JR107" s="5">
        <v>134634</v>
      </c>
      <c r="JS107" s="5">
        <v>139142</v>
      </c>
      <c r="JT107" s="5">
        <v>146326</v>
      </c>
      <c r="JU107" s="5">
        <v>145426</v>
      </c>
      <c r="JV107" s="5">
        <v>143841</v>
      </c>
      <c r="JW107" s="5">
        <v>142195</v>
      </c>
      <c r="JX107" s="5">
        <v>140060</v>
      </c>
      <c r="JY107" s="5">
        <v>138414</v>
      </c>
      <c r="JZ107" s="5">
        <v>136760</v>
      </c>
      <c r="KA107" s="5">
        <v>135428</v>
      </c>
      <c r="KB107" s="5">
        <v>134007</v>
      </c>
      <c r="KC107" s="5">
        <v>132681</v>
      </c>
      <c r="KD107" s="5">
        <v>131139</v>
      </c>
    </row>
    <row r="108" spans="1:290" x14ac:dyDescent="0.3">
      <c r="A108" s="1" t="s">
        <v>102</v>
      </c>
      <c r="B108" s="2">
        <v>4062303</v>
      </c>
      <c r="C108" s="5" t="s">
        <v>178</v>
      </c>
      <c r="D108" s="5" t="s">
        <v>178</v>
      </c>
      <c r="E108" s="5">
        <v>29683</v>
      </c>
      <c r="F108" s="5">
        <v>9415</v>
      </c>
      <c r="G108" s="5">
        <v>30295</v>
      </c>
      <c r="H108" s="5">
        <v>30233</v>
      </c>
      <c r="I108" s="5">
        <v>30534</v>
      </c>
      <c r="J108" s="5">
        <v>29849</v>
      </c>
      <c r="K108" s="5">
        <v>29879</v>
      </c>
      <c r="L108" s="5">
        <v>29672</v>
      </c>
      <c r="M108" s="5">
        <v>27773</v>
      </c>
      <c r="N108" s="5">
        <v>30002</v>
      </c>
      <c r="O108" s="5">
        <v>27544</v>
      </c>
      <c r="P108" s="5">
        <v>26856</v>
      </c>
      <c r="Q108" s="5">
        <v>31866</v>
      </c>
      <c r="R108" s="5">
        <v>27716</v>
      </c>
      <c r="S108" s="5" t="s">
        <v>178</v>
      </c>
      <c r="T108" s="5" t="s">
        <v>178</v>
      </c>
      <c r="U108" s="5" t="s">
        <v>178</v>
      </c>
      <c r="V108" s="5" t="s">
        <v>178</v>
      </c>
      <c r="W108" s="5" t="s">
        <v>178</v>
      </c>
      <c r="X108" s="5" t="s">
        <v>178</v>
      </c>
      <c r="Y108" s="5" t="s">
        <v>178</v>
      </c>
      <c r="Z108" s="5" t="s">
        <v>178</v>
      </c>
      <c r="AA108" s="5" t="s">
        <v>178</v>
      </c>
      <c r="AB108" s="5" t="s">
        <v>178</v>
      </c>
      <c r="AC108" s="5" t="s">
        <v>178</v>
      </c>
      <c r="AD108" s="5" t="s">
        <v>178</v>
      </c>
      <c r="AE108" s="5" t="s">
        <v>178</v>
      </c>
      <c r="AF108" s="5" t="s">
        <v>178</v>
      </c>
      <c r="AG108" s="5" t="s">
        <v>178</v>
      </c>
      <c r="AH108" s="5" t="s">
        <v>178</v>
      </c>
      <c r="AI108" s="5" t="s">
        <v>178</v>
      </c>
      <c r="AJ108" s="5" t="s">
        <v>178</v>
      </c>
      <c r="AK108" s="5">
        <v>75305</v>
      </c>
      <c r="AL108" s="5">
        <v>25352</v>
      </c>
      <c r="AM108" s="5">
        <v>76895</v>
      </c>
      <c r="AN108" s="5">
        <v>74730</v>
      </c>
      <c r="AO108" s="5">
        <v>74697</v>
      </c>
      <c r="AP108" s="5">
        <v>75034</v>
      </c>
      <c r="AQ108" s="5">
        <v>75242</v>
      </c>
      <c r="AR108" s="5">
        <v>75357</v>
      </c>
      <c r="AS108" s="5">
        <v>72268</v>
      </c>
      <c r="AT108" s="5">
        <v>78346</v>
      </c>
      <c r="AU108" s="5">
        <v>73645</v>
      </c>
      <c r="AV108" s="5">
        <v>71962</v>
      </c>
      <c r="AW108" s="5">
        <v>76373</v>
      </c>
      <c r="AX108" s="5">
        <v>67096</v>
      </c>
      <c r="AY108" s="5" t="s">
        <v>178</v>
      </c>
      <c r="AZ108" s="5" t="s">
        <v>178</v>
      </c>
      <c r="BA108" s="5" t="s">
        <v>178</v>
      </c>
      <c r="BB108" s="5" t="s">
        <v>178</v>
      </c>
      <c r="BC108" s="5" t="s">
        <v>178</v>
      </c>
      <c r="BD108" s="5" t="s">
        <v>178</v>
      </c>
      <c r="BE108" s="5" t="s">
        <v>178</v>
      </c>
      <c r="BF108" s="5" t="s">
        <v>178</v>
      </c>
      <c r="BG108" s="5" t="s">
        <v>178</v>
      </c>
      <c r="BH108" s="5" t="s">
        <v>178</v>
      </c>
      <c r="BI108" s="5" t="s">
        <v>178</v>
      </c>
      <c r="BJ108" s="5" t="s">
        <v>178</v>
      </c>
      <c r="BK108" s="5" t="s">
        <v>178</v>
      </c>
      <c r="BL108" s="5" t="s">
        <v>178</v>
      </c>
      <c r="BM108" s="5" t="s">
        <v>178</v>
      </c>
      <c r="BN108" s="5" t="s">
        <v>178</v>
      </c>
      <c r="BO108" s="5" t="s">
        <v>178</v>
      </c>
      <c r="BP108" s="5" t="s">
        <v>178</v>
      </c>
      <c r="BQ108" s="5">
        <v>75305</v>
      </c>
      <c r="BR108" s="5">
        <v>25352</v>
      </c>
      <c r="BS108" s="5">
        <v>76895</v>
      </c>
      <c r="BT108" s="5">
        <v>74730</v>
      </c>
      <c r="BU108" s="5">
        <v>74697</v>
      </c>
      <c r="BV108" s="5">
        <v>75034</v>
      </c>
      <c r="BW108" s="5">
        <v>75242</v>
      </c>
      <c r="BX108" s="5">
        <v>75357</v>
      </c>
      <c r="BY108" s="5">
        <v>72268</v>
      </c>
      <c r="BZ108" s="5">
        <v>78346</v>
      </c>
      <c r="CA108" s="5">
        <v>73645</v>
      </c>
      <c r="CB108" s="5">
        <v>71962</v>
      </c>
      <c r="CC108" s="5">
        <v>76373</v>
      </c>
      <c r="CD108" s="5">
        <v>67096</v>
      </c>
      <c r="CE108" s="5" t="s">
        <v>178</v>
      </c>
      <c r="CF108" s="5" t="s">
        <v>178</v>
      </c>
      <c r="CG108" s="5" t="s">
        <v>178</v>
      </c>
      <c r="CH108" s="5" t="s">
        <v>178</v>
      </c>
      <c r="CI108" s="5" t="s">
        <v>178</v>
      </c>
      <c r="CJ108" s="5" t="s">
        <v>178</v>
      </c>
      <c r="CK108" s="5" t="s">
        <v>178</v>
      </c>
      <c r="CL108" s="5" t="s">
        <v>178</v>
      </c>
      <c r="CM108" s="5" t="s">
        <v>178</v>
      </c>
      <c r="CN108" s="5" t="s">
        <v>178</v>
      </c>
      <c r="CO108" s="5" t="s">
        <v>178</v>
      </c>
      <c r="CP108" s="5" t="s">
        <v>178</v>
      </c>
      <c r="CQ108" s="5" t="s">
        <v>178</v>
      </c>
      <c r="CR108" s="5" t="s">
        <v>178</v>
      </c>
      <c r="CS108" s="5" t="s">
        <v>178</v>
      </c>
      <c r="CT108" s="5" t="s">
        <v>178</v>
      </c>
      <c r="CU108" s="6">
        <v>13.528917126039421</v>
      </c>
      <c r="CV108" s="6">
        <v>17.449997245027269</v>
      </c>
      <c r="CW108" s="6">
        <v>17.334636689475388</v>
      </c>
      <c r="CX108" s="6">
        <v>14.29326132895045</v>
      </c>
      <c r="CY108" s="6">
        <v>18.50852163183465</v>
      </c>
      <c r="CZ108" s="6">
        <v>19.235234925303811</v>
      </c>
      <c r="DA108" s="6">
        <v>15.014070518126131</v>
      </c>
      <c r="DB108" s="6">
        <v>11.614272718083489</v>
      </c>
      <c r="DC108" s="6">
        <v>13.68226600985221</v>
      </c>
      <c r="DD108" s="6">
        <v>14.182544560540871</v>
      </c>
      <c r="DE108" s="6">
        <v>12.790697674418601</v>
      </c>
      <c r="DF108" s="6">
        <v>16.36722960833632</v>
      </c>
      <c r="DG108" s="6">
        <v>18.443271767810021</v>
      </c>
      <c r="DH108" s="6">
        <v>18.475639170284609</v>
      </c>
      <c r="DI108" s="6">
        <v>10.519048515659319</v>
      </c>
      <c r="DJ108" s="6">
        <v>10.37306970702843</v>
      </c>
      <c r="DK108" s="6">
        <v>10.368530914849201</v>
      </c>
      <c r="DL108" s="6">
        <v>10.061043698354791</v>
      </c>
      <c r="DM108" s="6">
        <v>9.7425163889108202</v>
      </c>
      <c r="DN108" s="6">
        <v>9.9010300949303094</v>
      </c>
      <c r="DO108" s="6" t="s">
        <v>178</v>
      </c>
      <c r="DP108" s="6" t="s">
        <v>178</v>
      </c>
      <c r="DQ108" s="6" t="s">
        <v>178</v>
      </c>
      <c r="DR108" s="6" t="s">
        <v>178</v>
      </c>
      <c r="DS108" s="6" t="s">
        <v>178</v>
      </c>
      <c r="DT108" s="6" t="s">
        <v>178</v>
      </c>
      <c r="DU108" s="6" t="s">
        <v>178</v>
      </c>
      <c r="DV108" s="6" t="s">
        <v>178</v>
      </c>
      <c r="DW108" s="6" t="s">
        <v>178</v>
      </c>
      <c r="DX108" s="6" t="s">
        <v>178</v>
      </c>
      <c r="DY108" s="6" t="s">
        <v>178</v>
      </c>
      <c r="DZ108" s="6" t="s">
        <v>178</v>
      </c>
      <c r="EA108" s="6">
        <v>12.040961168001621</v>
      </c>
      <c r="EB108" s="6">
        <v>15.312961490400991</v>
      </c>
      <c r="EC108" s="6">
        <v>14.25321664541555</v>
      </c>
      <c r="ED108" s="6">
        <v>12.79466209291137</v>
      </c>
      <c r="EE108" s="6">
        <v>15.46018330497777</v>
      </c>
      <c r="EF108" s="6">
        <v>17.709333182767772</v>
      </c>
      <c r="EG108" s="6">
        <v>13.898142312655679</v>
      </c>
      <c r="EH108" s="6">
        <v>10.31945086132928</v>
      </c>
      <c r="EI108" s="6">
        <v>12.265496434448711</v>
      </c>
      <c r="EJ108" s="6">
        <v>12.14997951099576</v>
      </c>
      <c r="EK108" s="6">
        <v>12.08144307625837</v>
      </c>
      <c r="EL108" s="6">
        <v>16.05103786232721</v>
      </c>
      <c r="EM108" s="6">
        <v>17.26534697508896</v>
      </c>
      <c r="EN108" s="6">
        <v>17.149021258682382</v>
      </c>
      <c r="EO108" s="6">
        <v>10.12792479017453</v>
      </c>
      <c r="EP108" s="6">
        <v>9.8843448193632995</v>
      </c>
      <c r="EQ108" s="6">
        <v>9.87725270029323</v>
      </c>
      <c r="ER108" s="6">
        <v>9.5056859164223901</v>
      </c>
      <c r="ES108" s="6">
        <v>9.3080120629228098</v>
      </c>
      <c r="ET108" s="6">
        <v>9.4316868499070292</v>
      </c>
      <c r="EU108" s="6" t="s">
        <v>178</v>
      </c>
      <c r="EV108" s="6" t="s">
        <v>178</v>
      </c>
      <c r="EW108" s="6" t="s">
        <v>178</v>
      </c>
      <c r="EX108" s="6" t="s">
        <v>178</v>
      </c>
      <c r="EY108" s="6" t="s">
        <v>178</v>
      </c>
      <c r="EZ108" s="6" t="s">
        <v>178</v>
      </c>
      <c r="FA108" s="6" t="s">
        <v>178</v>
      </c>
      <c r="FB108" s="6" t="s">
        <v>178</v>
      </c>
      <c r="FC108" s="6" t="s">
        <v>178</v>
      </c>
      <c r="FD108" s="6" t="s">
        <v>178</v>
      </c>
      <c r="FE108" s="6" t="s">
        <v>178</v>
      </c>
      <c r="FF108" s="6" t="s">
        <v>178</v>
      </c>
      <c r="FG108" s="6" t="s">
        <v>178</v>
      </c>
      <c r="FH108" s="6">
        <v>14.062347307729892</v>
      </c>
      <c r="FI108" s="6">
        <v>13.794741241735695</v>
      </c>
      <c r="FJ108" s="6">
        <v>11.350451075641915</v>
      </c>
      <c r="FK108" s="6">
        <v>12.969136821257633</v>
      </c>
      <c r="FL108" s="6">
        <v>11.997767857142858</v>
      </c>
      <c r="FM108" s="6">
        <v>9.6872441460618965</v>
      </c>
      <c r="FN108" s="6">
        <v>8.0974236992864075</v>
      </c>
      <c r="FO108" s="6">
        <v>8.3935742971887546</v>
      </c>
      <c r="FP108" s="6">
        <v>8.314235643030468</v>
      </c>
      <c r="FQ108" s="6">
        <v>7.2873910851875854</v>
      </c>
      <c r="FR108" s="6">
        <v>6.7395506966202259</v>
      </c>
      <c r="FS108" s="6">
        <v>6.7634779451806137</v>
      </c>
      <c r="FT108" s="6">
        <v>10.977062853738458</v>
      </c>
      <c r="FU108" s="6">
        <v>10.519048515659323</v>
      </c>
      <c r="FV108" s="6">
        <v>10.373069707028431</v>
      </c>
      <c r="FW108" s="6">
        <v>10.368530914849204</v>
      </c>
      <c r="FX108" s="6">
        <v>10.061043698354798</v>
      </c>
      <c r="FY108" s="6">
        <v>9.7425163889108291</v>
      </c>
      <c r="FZ108" s="6">
        <v>9.9010300949303165</v>
      </c>
      <c r="GA108" s="6" t="s">
        <v>178</v>
      </c>
      <c r="GB108" s="6" t="s">
        <v>178</v>
      </c>
      <c r="GC108" s="6" t="s">
        <v>178</v>
      </c>
      <c r="GD108" s="6" t="s">
        <v>178</v>
      </c>
      <c r="GE108" s="6" t="s">
        <v>178</v>
      </c>
      <c r="GF108" s="6" t="s">
        <v>178</v>
      </c>
      <c r="GG108" s="6" t="s">
        <v>178</v>
      </c>
      <c r="GH108" s="6" t="s">
        <v>178</v>
      </c>
      <c r="GI108" s="6" t="s">
        <v>178</v>
      </c>
      <c r="GJ108" s="6" t="s">
        <v>178</v>
      </c>
      <c r="GK108" s="6" t="s">
        <v>178</v>
      </c>
      <c r="GL108" s="6" t="s">
        <v>178</v>
      </c>
      <c r="GM108" s="6">
        <v>12.040961168001623</v>
      </c>
      <c r="GN108" s="6">
        <v>12.113354809984024</v>
      </c>
      <c r="GO108" s="6">
        <v>11.437341010525675</v>
      </c>
      <c r="GP108" s="6">
        <v>9.9638141188420519</v>
      </c>
      <c r="GQ108" s="6">
        <v>11.107209737827715</v>
      </c>
      <c r="GR108" s="6">
        <v>11.33654241423665</v>
      </c>
      <c r="GS108" s="6">
        <v>9.1851078356560496</v>
      </c>
      <c r="GT108" s="6">
        <v>7.4512887491004074</v>
      </c>
      <c r="GU108" s="6">
        <v>8.0221153079397141</v>
      </c>
      <c r="GV108" s="6">
        <v>8.3509163050546071</v>
      </c>
      <c r="GW108" s="6">
        <v>6.8327106683271071</v>
      </c>
      <c r="GX108" s="6">
        <v>7.4936818727184544</v>
      </c>
      <c r="GY108" s="6">
        <v>7.6651503835969859</v>
      </c>
      <c r="GZ108" s="6">
        <v>11.044718045635197</v>
      </c>
      <c r="HA108" s="6">
        <v>10.127924790174538</v>
      </c>
      <c r="HB108" s="6">
        <v>9.8843448193633012</v>
      </c>
      <c r="HC108" s="6">
        <v>9.8772527002932371</v>
      </c>
      <c r="HD108" s="6">
        <v>9.505685916422399</v>
      </c>
      <c r="HE108" s="6">
        <v>9.3080120629228134</v>
      </c>
      <c r="HF108" s="6">
        <v>9.4316868499070399</v>
      </c>
      <c r="HG108" s="6" t="s">
        <v>178</v>
      </c>
      <c r="HH108" s="6" t="s">
        <v>178</v>
      </c>
      <c r="HI108" s="6" t="s">
        <v>178</v>
      </c>
      <c r="HJ108" s="6" t="s">
        <v>178</v>
      </c>
      <c r="HK108" s="6" t="s">
        <v>178</v>
      </c>
      <c r="HL108" s="6" t="s">
        <v>178</v>
      </c>
      <c r="HM108" s="6" t="s">
        <v>178</v>
      </c>
      <c r="HN108" s="6" t="s">
        <v>178</v>
      </c>
      <c r="HO108" s="6" t="s">
        <v>178</v>
      </c>
      <c r="HP108" s="6" t="s">
        <v>178</v>
      </c>
      <c r="HQ108" s="6" t="s">
        <v>178</v>
      </c>
      <c r="HR108" s="6" t="s">
        <v>178</v>
      </c>
      <c r="HS108" s="5" t="s">
        <v>178</v>
      </c>
      <c r="HT108" s="5" t="s">
        <v>178</v>
      </c>
      <c r="HU108" s="5">
        <v>3767</v>
      </c>
      <c r="HV108" s="5">
        <v>3755</v>
      </c>
      <c r="HW108" s="5">
        <v>3677</v>
      </c>
      <c r="HX108" s="5">
        <v>3667</v>
      </c>
      <c r="HY108" s="5">
        <v>3657</v>
      </c>
      <c r="HZ108" s="5">
        <v>3660</v>
      </c>
      <c r="IA108" s="5">
        <v>3660</v>
      </c>
      <c r="IB108" s="5">
        <v>3651</v>
      </c>
      <c r="IC108" s="5">
        <v>3652</v>
      </c>
      <c r="ID108" s="5">
        <v>3648</v>
      </c>
      <c r="IE108" s="5">
        <v>3619</v>
      </c>
      <c r="IF108" s="5">
        <v>3587</v>
      </c>
      <c r="IG108" s="5">
        <v>3564</v>
      </c>
      <c r="IH108" s="5">
        <v>3524</v>
      </c>
      <c r="II108" s="5" t="s">
        <v>178</v>
      </c>
      <c r="IJ108" s="5" t="s">
        <v>178</v>
      </c>
      <c r="IK108" s="5" t="s">
        <v>178</v>
      </c>
      <c r="IL108" s="5" t="s">
        <v>178</v>
      </c>
      <c r="IM108" s="5" t="s">
        <v>178</v>
      </c>
      <c r="IN108" s="5" t="s">
        <v>178</v>
      </c>
      <c r="IO108" s="5" t="s">
        <v>178</v>
      </c>
      <c r="IP108" s="5" t="s">
        <v>178</v>
      </c>
      <c r="IQ108" s="5" t="s">
        <v>178</v>
      </c>
      <c r="IR108" s="5" t="s">
        <v>178</v>
      </c>
      <c r="IS108" s="5" t="s">
        <v>178</v>
      </c>
      <c r="IT108" s="5" t="s">
        <v>178</v>
      </c>
      <c r="IU108" s="5" t="s">
        <v>178</v>
      </c>
      <c r="IV108" s="5" t="s">
        <v>178</v>
      </c>
      <c r="IW108" s="5" t="s">
        <v>178</v>
      </c>
      <c r="IX108" s="5" t="s">
        <v>178</v>
      </c>
      <c r="IY108" s="5" t="s">
        <v>178</v>
      </c>
      <c r="IZ108" s="5" t="s">
        <v>178</v>
      </c>
      <c r="JA108" s="5">
        <v>4813</v>
      </c>
      <c r="JB108" s="5">
        <v>4772</v>
      </c>
      <c r="JC108" s="5">
        <v>4700</v>
      </c>
      <c r="JD108" s="5">
        <v>4681</v>
      </c>
      <c r="JE108" s="5">
        <v>4664</v>
      </c>
      <c r="JF108" s="5">
        <v>4667</v>
      </c>
      <c r="JG108" s="5">
        <v>4663</v>
      </c>
      <c r="JH108" s="5">
        <v>4651</v>
      </c>
      <c r="JI108" s="5">
        <v>4649</v>
      </c>
      <c r="JJ108" s="5">
        <v>4642</v>
      </c>
      <c r="JK108" s="5">
        <v>4608</v>
      </c>
      <c r="JL108" s="5">
        <v>4568</v>
      </c>
      <c r="JM108" s="5">
        <v>4548</v>
      </c>
      <c r="JN108" s="5">
        <v>4467</v>
      </c>
      <c r="JO108" s="5" t="s">
        <v>178</v>
      </c>
      <c r="JP108" s="5" t="s">
        <v>178</v>
      </c>
      <c r="JQ108" s="5" t="s">
        <v>178</v>
      </c>
      <c r="JR108" s="5" t="s">
        <v>178</v>
      </c>
      <c r="JS108" s="5" t="s">
        <v>178</v>
      </c>
      <c r="JT108" s="5" t="s">
        <v>178</v>
      </c>
      <c r="JU108" s="5" t="s">
        <v>178</v>
      </c>
      <c r="JV108" s="5" t="s">
        <v>178</v>
      </c>
      <c r="JW108" s="5" t="s">
        <v>178</v>
      </c>
      <c r="JX108" s="5" t="s">
        <v>178</v>
      </c>
      <c r="JY108" s="5" t="s">
        <v>178</v>
      </c>
      <c r="JZ108" s="5" t="s">
        <v>178</v>
      </c>
      <c r="KA108" s="5" t="s">
        <v>178</v>
      </c>
      <c r="KB108" s="5" t="s">
        <v>178</v>
      </c>
      <c r="KC108" s="5" t="s">
        <v>178</v>
      </c>
      <c r="KD108" s="5" t="s">
        <v>178</v>
      </c>
    </row>
    <row r="109" spans="1:290" x14ac:dyDescent="0.3">
      <c r="A109" s="1" t="s">
        <v>103</v>
      </c>
      <c r="B109" s="2">
        <v>4062320</v>
      </c>
      <c r="C109" s="5" t="s">
        <v>178</v>
      </c>
      <c r="D109" s="5">
        <v>12707</v>
      </c>
      <c r="E109" s="5">
        <v>10632</v>
      </c>
      <c r="F109" s="5">
        <v>10776</v>
      </c>
      <c r="G109" s="5">
        <v>10817</v>
      </c>
      <c r="H109" s="5">
        <v>11520</v>
      </c>
      <c r="I109" s="5">
        <v>11244</v>
      </c>
      <c r="J109" s="5">
        <v>11091</v>
      </c>
      <c r="K109" s="5">
        <v>11110</v>
      </c>
      <c r="L109" s="5">
        <v>11996</v>
      </c>
      <c r="M109" s="5">
        <v>11977</v>
      </c>
      <c r="N109" s="5">
        <v>12549</v>
      </c>
      <c r="O109" s="5">
        <v>12555</v>
      </c>
      <c r="P109" s="5">
        <v>12257</v>
      </c>
      <c r="Q109" s="5">
        <v>12564</v>
      </c>
      <c r="R109" s="5">
        <v>11760</v>
      </c>
      <c r="S109" s="5">
        <v>11950</v>
      </c>
      <c r="T109" s="5">
        <v>11662</v>
      </c>
      <c r="U109" s="5">
        <v>10841</v>
      </c>
      <c r="V109" s="5">
        <v>10217</v>
      </c>
      <c r="W109" s="5">
        <v>9798</v>
      </c>
      <c r="X109" s="5">
        <v>9166</v>
      </c>
      <c r="Y109" s="5">
        <v>9103</v>
      </c>
      <c r="Z109" s="5">
        <v>746</v>
      </c>
      <c r="AA109" s="5" t="s">
        <v>178</v>
      </c>
      <c r="AB109" s="5" t="s">
        <v>178</v>
      </c>
      <c r="AC109" s="5" t="s">
        <v>178</v>
      </c>
      <c r="AD109" s="5" t="s">
        <v>178</v>
      </c>
      <c r="AE109" s="5" t="s">
        <v>178</v>
      </c>
      <c r="AF109" s="5" t="s">
        <v>178</v>
      </c>
      <c r="AG109" s="5" t="s">
        <v>178</v>
      </c>
      <c r="AH109" s="5" t="s">
        <v>178</v>
      </c>
      <c r="AI109" s="5" t="s">
        <v>178</v>
      </c>
      <c r="AJ109" s="5">
        <v>17353</v>
      </c>
      <c r="AK109" s="5">
        <v>16014</v>
      </c>
      <c r="AL109" s="5">
        <v>16256</v>
      </c>
      <c r="AM109" s="5">
        <v>16586</v>
      </c>
      <c r="AN109" s="5">
        <v>16793</v>
      </c>
      <c r="AO109" s="5">
        <v>16457</v>
      </c>
      <c r="AP109" s="5">
        <v>16791</v>
      </c>
      <c r="AQ109" s="5">
        <v>16878</v>
      </c>
      <c r="AR109" s="5">
        <v>17064</v>
      </c>
      <c r="AS109" s="5">
        <v>16827</v>
      </c>
      <c r="AT109" s="5">
        <v>17565</v>
      </c>
      <c r="AU109" s="5">
        <v>17386</v>
      </c>
      <c r="AV109" s="5">
        <v>16847</v>
      </c>
      <c r="AW109" s="5">
        <v>17492</v>
      </c>
      <c r="AX109" s="5">
        <v>16295</v>
      </c>
      <c r="AY109" s="5">
        <v>16523</v>
      </c>
      <c r="AZ109" s="5">
        <v>15902</v>
      </c>
      <c r="BA109" s="5">
        <v>14864</v>
      </c>
      <c r="BB109" s="5">
        <v>14359</v>
      </c>
      <c r="BC109" s="5">
        <v>13971</v>
      </c>
      <c r="BD109" s="5">
        <v>13766</v>
      </c>
      <c r="BE109" s="5">
        <v>13080</v>
      </c>
      <c r="BF109" s="5">
        <v>13126</v>
      </c>
      <c r="BG109" s="5" t="s">
        <v>178</v>
      </c>
      <c r="BH109" s="5" t="s">
        <v>178</v>
      </c>
      <c r="BI109" s="5" t="s">
        <v>178</v>
      </c>
      <c r="BJ109" s="5" t="s">
        <v>178</v>
      </c>
      <c r="BK109" s="5" t="s">
        <v>178</v>
      </c>
      <c r="BL109" s="5" t="s">
        <v>178</v>
      </c>
      <c r="BM109" s="5" t="s">
        <v>178</v>
      </c>
      <c r="BN109" s="5" t="s">
        <v>178</v>
      </c>
      <c r="BO109" s="5" t="s">
        <v>178</v>
      </c>
      <c r="BP109" s="5">
        <v>29997</v>
      </c>
      <c r="BQ109" s="5">
        <v>28193</v>
      </c>
      <c r="BR109" s="5">
        <v>29518</v>
      </c>
      <c r="BS109" s="5">
        <v>29471</v>
      </c>
      <c r="BT109" s="5">
        <v>30460</v>
      </c>
      <c r="BU109" s="5">
        <v>30100</v>
      </c>
      <c r="BV109" s="5">
        <v>30156</v>
      </c>
      <c r="BW109" s="5">
        <v>30466</v>
      </c>
      <c r="BX109" s="5">
        <v>30537</v>
      </c>
      <c r="BY109" s="5">
        <v>30073</v>
      </c>
      <c r="BZ109" s="5">
        <v>31325</v>
      </c>
      <c r="CA109" s="5">
        <v>17386</v>
      </c>
      <c r="CB109" s="5">
        <v>31054</v>
      </c>
      <c r="CC109" s="5">
        <v>31890</v>
      </c>
      <c r="CD109" s="5">
        <v>30542</v>
      </c>
      <c r="CE109" s="5">
        <v>30308</v>
      </c>
      <c r="CF109" s="5">
        <v>30228</v>
      </c>
      <c r="CG109" s="5">
        <v>28257</v>
      </c>
      <c r="CH109" s="5">
        <v>27639</v>
      </c>
      <c r="CI109" s="5">
        <v>27101</v>
      </c>
      <c r="CJ109" s="5">
        <v>27387</v>
      </c>
      <c r="CK109" s="5">
        <v>25628</v>
      </c>
      <c r="CL109" s="5">
        <v>24726</v>
      </c>
      <c r="CM109" s="5" t="s">
        <v>178</v>
      </c>
      <c r="CN109" s="5" t="s">
        <v>178</v>
      </c>
      <c r="CO109" s="5" t="s">
        <v>178</v>
      </c>
      <c r="CP109" s="5" t="s">
        <v>178</v>
      </c>
      <c r="CQ109" s="5" t="s">
        <v>178</v>
      </c>
      <c r="CR109" s="5" t="s">
        <v>178</v>
      </c>
      <c r="CS109" s="5" t="s">
        <v>178</v>
      </c>
      <c r="CT109" s="5" t="s">
        <v>178</v>
      </c>
      <c r="CU109" s="6">
        <v>15.86478268646038</v>
      </c>
      <c r="CV109" s="6">
        <v>12.24521917053592</v>
      </c>
      <c r="CW109" s="6">
        <v>16.685477802859289</v>
      </c>
      <c r="CX109" s="6">
        <v>16.128433556050481</v>
      </c>
      <c r="CY109" s="6">
        <v>13.802348155680869</v>
      </c>
      <c r="CZ109" s="6">
        <v>14.21234392986805</v>
      </c>
      <c r="DA109" s="6">
        <v>12.86914350047631</v>
      </c>
      <c r="DB109" s="6">
        <v>13.09650053022269</v>
      </c>
      <c r="DC109" s="6">
        <v>13.26732673267326</v>
      </c>
      <c r="DD109" s="6">
        <v>13.021007002334111</v>
      </c>
      <c r="DE109" s="6">
        <v>12.07011686143572</v>
      </c>
      <c r="DF109" s="6">
        <v>11.81673306772908</v>
      </c>
      <c r="DG109" s="6">
        <v>10.27560936753226</v>
      </c>
      <c r="DH109" s="6">
        <v>10.598025618014191</v>
      </c>
      <c r="DI109" s="6">
        <v>9.6776760843613197</v>
      </c>
      <c r="DJ109" s="6">
        <v>8.0697278911564592</v>
      </c>
      <c r="DK109" s="6">
        <v>7.9414225941422503</v>
      </c>
      <c r="DL109" s="6">
        <v>7.64877379523237</v>
      </c>
      <c r="DM109" s="6">
        <v>7.9236232819850496</v>
      </c>
      <c r="DN109" s="6">
        <v>7.55603406087892</v>
      </c>
      <c r="DO109" s="6" t="s">
        <v>178</v>
      </c>
      <c r="DP109" s="6" t="s">
        <v>178</v>
      </c>
      <c r="DQ109" s="6" t="s">
        <v>178</v>
      </c>
      <c r="DR109" s="6" t="s">
        <v>178</v>
      </c>
      <c r="DS109" s="6" t="s">
        <v>178</v>
      </c>
      <c r="DT109" s="6" t="s">
        <v>178</v>
      </c>
      <c r="DU109" s="6" t="s">
        <v>178</v>
      </c>
      <c r="DV109" s="6" t="s">
        <v>178</v>
      </c>
      <c r="DW109" s="6" t="s">
        <v>178</v>
      </c>
      <c r="DX109" s="6" t="s">
        <v>178</v>
      </c>
      <c r="DY109" s="6" t="s">
        <v>178</v>
      </c>
      <c r="DZ109" s="6" t="s">
        <v>178</v>
      </c>
      <c r="EA109" s="6">
        <v>18.918918918918909</v>
      </c>
      <c r="EB109" s="6">
        <v>12.8392785109203</v>
      </c>
      <c r="EC109" s="6">
        <v>16.398151617334829</v>
      </c>
      <c r="ED109" s="6">
        <v>15.8875630458851</v>
      </c>
      <c r="EE109" s="6">
        <v>13.53822096589883</v>
      </c>
      <c r="EF109" s="6">
        <v>14.011790627046979</v>
      </c>
      <c r="EG109" s="6">
        <v>13.01573798383666</v>
      </c>
      <c r="EH109" s="6">
        <v>12.836903939184509</v>
      </c>
      <c r="EI109" s="6">
        <v>12.94507968481545</v>
      </c>
      <c r="EJ109" s="6">
        <v>12.81645569620253</v>
      </c>
      <c r="EK109" s="6">
        <v>11.83217448148808</v>
      </c>
      <c r="EL109" s="6">
        <v>11.54371584699453</v>
      </c>
      <c r="EM109" s="6">
        <v>10.156429721647109</v>
      </c>
      <c r="EN109" s="6">
        <v>10.46477117587701</v>
      </c>
      <c r="EO109" s="6">
        <v>9.5586553853189997</v>
      </c>
      <c r="EP109" s="6">
        <v>8.0024547407180098</v>
      </c>
      <c r="EQ109" s="6">
        <v>7.8375597651758104</v>
      </c>
      <c r="ER109" s="6">
        <v>7.6405483586970098</v>
      </c>
      <c r="ES109" s="6">
        <v>7.8242734122712498</v>
      </c>
      <c r="ET109" s="6">
        <v>7.5562365067205199</v>
      </c>
      <c r="EU109" s="6" t="s">
        <v>178</v>
      </c>
      <c r="EV109" s="6" t="s">
        <v>178</v>
      </c>
      <c r="EW109" s="6" t="s">
        <v>178</v>
      </c>
      <c r="EX109" s="6" t="s">
        <v>178</v>
      </c>
      <c r="EY109" s="6" t="s">
        <v>178</v>
      </c>
      <c r="EZ109" s="6" t="s">
        <v>178</v>
      </c>
      <c r="FA109" s="6" t="s">
        <v>178</v>
      </c>
      <c r="FB109" s="6" t="s">
        <v>178</v>
      </c>
      <c r="FC109" s="6" t="s">
        <v>178</v>
      </c>
      <c r="FD109" s="6" t="s">
        <v>178</v>
      </c>
      <c r="FE109" s="6" t="s">
        <v>178</v>
      </c>
      <c r="FF109" s="6" t="s">
        <v>178</v>
      </c>
      <c r="FG109" s="6" t="s">
        <v>178</v>
      </c>
      <c r="FH109" s="6">
        <v>12.245219170535925</v>
      </c>
      <c r="FI109" s="6">
        <v>16.685477802859292</v>
      </c>
      <c r="FJ109" s="6">
        <v>16.128433556050481</v>
      </c>
      <c r="FK109" s="6">
        <v>13.802348155680871</v>
      </c>
      <c r="FL109" s="6">
        <v>14.212343929868059</v>
      </c>
      <c r="FM109" s="6">
        <v>12.869143500476314</v>
      </c>
      <c r="FN109" s="6">
        <v>13.096500530222693</v>
      </c>
      <c r="FO109" s="6">
        <v>13.267326732673267</v>
      </c>
      <c r="FP109" s="6">
        <v>13.021007002334112</v>
      </c>
      <c r="FQ109" s="6">
        <v>12.070116861435727</v>
      </c>
      <c r="FR109" s="6">
        <v>11.816733067729084</v>
      </c>
      <c r="FS109" s="6">
        <v>10.27560936753226</v>
      </c>
      <c r="FT109" s="6">
        <v>10.598025618014196</v>
      </c>
      <c r="FU109" s="6">
        <v>9.6776760843613214</v>
      </c>
      <c r="FV109" s="6">
        <v>8.0697278911564627</v>
      </c>
      <c r="FW109" s="6">
        <v>7.9414225941422592</v>
      </c>
      <c r="FX109" s="6">
        <v>7.6487737952323789</v>
      </c>
      <c r="FY109" s="6">
        <v>7.9236232819850558</v>
      </c>
      <c r="FZ109" s="6">
        <v>7.556034060878928</v>
      </c>
      <c r="GA109" s="6" t="s">
        <v>178</v>
      </c>
      <c r="GB109" s="6" t="s">
        <v>178</v>
      </c>
      <c r="GC109" s="6" t="s">
        <v>178</v>
      </c>
      <c r="GD109" s="6" t="s">
        <v>178</v>
      </c>
      <c r="GE109" s="6" t="s">
        <v>178</v>
      </c>
      <c r="GF109" s="6" t="s">
        <v>178</v>
      </c>
      <c r="GG109" s="6" t="s">
        <v>178</v>
      </c>
      <c r="GH109" s="6" t="s">
        <v>178</v>
      </c>
      <c r="GI109" s="6" t="s">
        <v>178</v>
      </c>
      <c r="GJ109" s="6" t="s">
        <v>178</v>
      </c>
      <c r="GK109" s="6" t="s">
        <v>178</v>
      </c>
      <c r="GL109" s="6" t="s">
        <v>178</v>
      </c>
      <c r="GM109" s="6">
        <v>18.918918918918919</v>
      </c>
      <c r="GN109" s="6">
        <v>12.839278510920302</v>
      </c>
      <c r="GO109" s="6">
        <v>16.398151617334833</v>
      </c>
      <c r="GP109" s="6">
        <v>15.887563045885102</v>
      </c>
      <c r="GQ109" s="6">
        <v>13.538220965898839</v>
      </c>
      <c r="GR109" s="6">
        <v>14.011790627046985</v>
      </c>
      <c r="GS109" s="6">
        <v>13.015737983836665</v>
      </c>
      <c r="GT109" s="6">
        <v>12.83690393918452</v>
      </c>
      <c r="GU109" s="6">
        <v>12.94507968481545</v>
      </c>
      <c r="GV109" s="6">
        <v>12.816455696202532</v>
      </c>
      <c r="GW109" s="6">
        <v>11.832174481488085</v>
      </c>
      <c r="GX109" s="6">
        <v>11.543715846994536</v>
      </c>
      <c r="GY109" s="6">
        <v>10.156429721647113</v>
      </c>
      <c r="GZ109" s="6">
        <v>10.464771175877011</v>
      </c>
      <c r="HA109" s="6">
        <v>9.5586553853190033</v>
      </c>
      <c r="HB109" s="6">
        <v>8.0024547407180115</v>
      </c>
      <c r="HC109" s="6">
        <v>7.8375597651758158</v>
      </c>
      <c r="HD109" s="6">
        <v>7.6405483586970195</v>
      </c>
      <c r="HE109" s="6">
        <v>7.8242734122712596</v>
      </c>
      <c r="HF109" s="6">
        <v>7.5562365067205235</v>
      </c>
      <c r="HG109" s="6" t="s">
        <v>178</v>
      </c>
      <c r="HH109" s="6" t="s">
        <v>178</v>
      </c>
      <c r="HI109" s="6" t="s">
        <v>178</v>
      </c>
      <c r="HJ109" s="6" t="s">
        <v>178</v>
      </c>
      <c r="HK109" s="6" t="s">
        <v>178</v>
      </c>
      <c r="HL109" s="6" t="s">
        <v>178</v>
      </c>
      <c r="HM109" s="6" t="s">
        <v>178</v>
      </c>
      <c r="HN109" s="6" t="s">
        <v>178</v>
      </c>
      <c r="HO109" s="6" t="s">
        <v>178</v>
      </c>
      <c r="HP109" s="6" t="s">
        <v>178</v>
      </c>
      <c r="HQ109" s="6" t="s">
        <v>178</v>
      </c>
      <c r="HR109" s="6" t="s">
        <v>178</v>
      </c>
      <c r="HS109" s="5" t="s">
        <v>178</v>
      </c>
      <c r="HT109" s="5">
        <v>2126</v>
      </c>
      <c r="HU109" s="5">
        <v>1997</v>
      </c>
      <c r="HV109" s="5">
        <v>1997</v>
      </c>
      <c r="HW109" s="5">
        <v>1999</v>
      </c>
      <c r="HX109" s="5">
        <v>1997</v>
      </c>
      <c r="HY109" s="5">
        <v>2007</v>
      </c>
      <c r="HZ109" s="5">
        <v>1982</v>
      </c>
      <c r="IA109" s="5">
        <v>1982</v>
      </c>
      <c r="IB109" s="5">
        <v>1985</v>
      </c>
      <c r="IC109" s="5">
        <v>1988</v>
      </c>
      <c r="ID109" s="5">
        <v>1996</v>
      </c>
      <c r="IE109" s="5">
        <v>1983</v>
      </c>
      <c r="IF109" s="5">
        <v>1963</v>
      </c>
      <c r="IG109" s="5">
        <v>1937</v>
      </c>
      <c r="IH109" s="5">
        <v>1904</v>
      </c>
      <c r="II109" s="5">
        <v>1876</v>
      </c>
      <c r="IJ109" s="5">
        <v>1843</v>
      </c>
      <c r="IK109" s="5">
        <v>1804</v>
      </c>
      <c r="IL109" s="5">
        <v>1756</v>
      </c>
      <c r="IM109" s="5">
        <v>1711</v>
      </c>
      <c r="IN109" s="5">
        <v>1676</v>
      </c>
      <c r="IO109" s="5">
        <v>1641</v>
      </c>
      <c r="IP109" s="5">
        <v>109</v>
      </c>
      <c r="IQ109" s="5" t="s">
        <v>178</v>
      </c>
      <c r="IR109" s="5" t="s">
        <v>178</v>
      </c>
      <c r="IS109" s="5" t="s">
        <v>178</v>
      </c>
      <c r="IT109" s="5" t="s">
        <v>178</v>
      </c>
      <c r="IU109" s="5" t="s">
        <v>178</v>
      </c>
      <c r="IV109" s="5" t="s">
        <v>178</v>
      </c>
      <c r="IW109" s="5" t="s">
        <v>178</v>
      </c>
      <c r="IX109" s="5" t="s">
        <v>178</v>
      </c>
      <c r="IY109" s="5" t="s">
        <v>178</v>
      </c>
      <c r="IZ109" s="5">
        <v>2332</v>
      </c>
      <c r="JA109" s="5">
        <v>2381</v>
      </c>
      <c r="JB109" s="5">
        <v>2363</v>
      </c>
      <c r="JC109" s="5">
        <v>2377</v>
      </c>
      <c r="JD109" s="5">
        <v>2197</v>
      </c>
      <c r="JE109" s="5">
        <v>2176</v>
      </c>
      <c r="JF109" s="5">
        <v>2156</v>
      </c>
      <c r="JG109" s="5">
        <v>2166</v>
      </c>
      <c r="JH109" s="5">
        <v>2160</v>
      </c>
      <c r="JI109" s="5">
        <v>2145</v>
      </c>
      <c r="JJ109" s="5">
        <v>2151</v>
      </c>
      <c r="JK109" s="5">
        <v>2132</v>
      </c>
      <c r="JL109" s="5">
        <v>2116</v>
      </c>
      <c r="JM109" s="5">
        <v>2087</v>
      </c>
      <c r="JN109" s="5">
        <v>2052</v>
      </c>
      <c r="JO109" s="5">
        <v>2018</v>
      </c>
      <c r="JP109" s="5">
        <v>1990</v>
      </c>
      <c r="JQ109" s="5">
        <v>1946</v>
      </c>
      <c r="JR109" s="5">
        <v>1895</v>
      </c>
      <c r="JS109" s="5">
        <v>1839</v>
      </c>
      <c r="JT109" s="5">
        <v>1812</v>
      </c>
      <c r="JU109" s="5">
        <v>1769</v>
      </c>
      <c r="JV109" s="5">
        <v>1729</v>
      </c>
      <c r="JW109" s="5" t="s">
        <v>178</v>
      </c>
      <c r="JX109" s="5" t="s">
        <v>178</v>
      </c>
      <c r="JY109" s="5" t="s">
        <v>178</v>
      </c>
      <c r="JZ109" s="5" t="s">
        <v>178</v>
      </c>
      <c r="KA109" s="5" t="s">
        <v>178</v>
      </c>
      <c r="KB109" s="5" t="s">
        <v>178</v>
      </c>
      <c r="KC109" s="5" t="s">
        <v>178</v>
      </c>
      <c r="KD109" s="5" t="s">
        <v>178</v>
      </c>
    </row>
    <row r="110" spans="1:290" x14ac:dyDescent="0.3">
      <c r="A110" s="1" t="s">
        <v>104</v>
      </c>
      <c r="B110" s="2">
        <v>4057019</v>
      </c>
      <c r="C110" s="5">
        <v>7471069</v>
      </c>
      <c r="D110" s="5">
        <v>7415759</v>
      </c>
      <c r="E110" s="5">
        <v>7879585</v>
      </c>
      <c r="F110" s="5">
        <v>7347750</v>
      </c>
      <c r="G110" s="5">
        <v>7325314</v>
      </c>
      <c r="H110" s="5">
        <v>7461863</v>
      </c>
      <c r="I110" s="5">
        <v>7701768</v>
      </c>
      <c r="J110" s="5">
        <v>7505405</v>
      </c>
      <c r="K110" s="5">
        <v>7732514</v>
      </c>
      <c r="L110" s="5">
        <v>7452448</v>
      </c>
      <c r="M110" s="5">
        <v>7900585</v>
      </c>
      <c r="N110" s="5">
        <v>7877595</v>
      </c>
      <c r="O110" s="5">
        <v>7688285</v>
      </c>
      <c r="P110" s="5">
        <v>7572788</v>
      </c>
      <c r="Q110" s="5">
        <v>7322963</v>
      </c>
      <c r="R110" s="5">
        <v>7270118</v>
      </c>
      <c r="S110" s="5">
        <v>7098730</v>
      </c>
      <c r="T110" s="5">
        <v>7058334</v>
      </c>
      <c r="U110" s="5">
        <v>7080228</v>
      </c>
      <c r="V110" s="5">
        <v>7433218</v>
      </c>
      <c r="W110" s="5">
        <v>7404372</v>
      </c>
      <c r="X110" s="5">
        <v>7100874</v>
      </c>
      <c r="Y110" s="5">
        <v>7034662</v>
      </c>
      <c r="Z110" s="5">
        <v>7030121</v>
      </c>
      <c r="AA110" s="5">
        <v>6645119</v>
      </c>
      <c r="AB110" s="5">
        <v>6715316</v>
      </c>
      <c r="AC110" s="5">
        <v>6793193</v>
      </c>
      <c r="AD110" s="5">
        <v>6225936</v>
      </c>
      <c r="AE110" s="5">
        <v>6548280</v>
      </c>
      <c r="AF110" s="5">
        <v>6311408</v>
      </c>
      <c r="AG110" s="5">
        <v>6158864</v>
      </c>
      <c r="AH110" s="5">
        <v>5924218</v>
      </c>
      <c r="AI110" s="5">
        <v>17304691</v>
      </c>
      <c r="AJ110" s="5">
        <v>17186002</v>
      </c>
      <c r="AK110" s="5">
        <v>17754280</v>
      </c>
      <c r="AL110" s="5">
        <v>17248173</v>
      </c>
      <c r="AM110" s="5">
        <v>17696386</v>
      </c>
      <c r="AN110" s="5">
        <v>17603187</v>
      </c>
      <c r="AO110" s="5">
        <v>17673447</v>
      </c>
      <c r="AP110" s="5">
        <v>17944435</v>
      </c>
      <c r="AQ110" s="5">
        <v>18356826</v>
      </c>
      <c r="AR110" s="5">
        <v>17683065</v>
      </c>
      <c r="AS110" s="5">
        <v>17419212</v>
      </c>
      <c r="AT110" s="5">
        <v>17575806</v>
      </c>
      <c r="AU110" s="5">
        <v>17461742</v>
      </c>
      <c r="AV110" s="5">
        <v>18432527</v>
      </c>
      <c r="AW110" s="5">
        <v>17540047</v>
      </c>
      <c r="AX110" s="5">
        <v>17764138</v>
      </c>
      <c r="AY110" s="5">
        <v>18425854</v>
      </c>
      <c r="AZ110" s="5">
        <v>18771884</v>
      </c>
      <c r="BA110" s="5">
        <v>19040188</v>
      </c>
      <c r="BB110" s="5">
        <v>19872544</v>
      </c>
      <c r="BC110" s="5">
        <v>19258992</v>
      </c>
      <c r="BD110" s="5">
        <v>17443473</v>
      </c>
      <c r="BE110" s="5">
        <v>18254801</v>
      </c>
      <c r="BF110" s="5">
        <v>17509158</v>
      </c>
      <c r="BG110" s="5">
        <v>17067008</v>
      </c>
      <c r="BH110" s="5">
        <v>16829879</v>
      </c>
      <c r="BI110" s="5">
        <v>16557830</v>
      </c>
      <c r="BJ110" s="5">
        <v>15643858</v>
      </c>
      <c r="BK110" s="5">
        <v>15860175</v>
      </c>
      <c r="BL110" s="5">
        <v>15431553</v>
      </c>
      <c r="BM110" s="5">
        <v>14901168</v>
      </c>
      <c r="BN110" s="5">
        <v>14209765</v>
      </c>
      <c r="BO110" s="5">
        <v>22572002</v>
      </c>
      <c r="BP110" s="5">
        <v>21876992</v>
      </c>
      <c r="BQ110" s="5">
        <v>21328945</v>
      </c>
      <c r="BR110" s="5">
        <v>21247271</v>
      </c>
      <c r="BS110" s="5">
        <v>20859230</v>
      </c>
      <c r="BT110" s="5">
        <v>21080082</v>
      </c>
      <c r="BU110" s="5">
        <v>21226863</v>
      </c>
      <c r="BV110" s="5">
        <v>21132773</v>
      </c>
      <c r="BW110" s="5">
        <v>21335268</v>
      </c>
      <c r="BX110" s="5">
        <v>24486777</v>
      </c>
      <c r="BY110" s="5">
        <v>24973204</v>
      </c>
      <c r="BZ110" s="5">
        <v>26469392</v>
      </c>
      <c r="CA110" s="5">
        <v>30403707</v>
      </c>
      <c r="CB110" s="5">
        <v>32142603</v>
      </c>
      <c r="CC110" s="5">
        <v>29157029</v>
      </c>
      <c r="CD110" s="5">
        <v>27105021</v>
      </c>
      <c r="CE110" s="5">
        <v>30507764</v>
      </c>
      <c r="CF110" s="5">
        <v>31416764</v>
      </c>
      <c r="CG110" s="5">
        <v>30681930</v>
      </c>
      <c r="CH110" s="5">
        <v>40251485</v>
      </c>
      <c r="CI110" s="5">
        <v>33643511</v>
      </c>
      <c r="CJ110" s="5">
        <v>30240033</v>
      </c>
      <c r="CK110" s="5">
        <v>45189425</v>
      </c>
      <c r="CL110" s="5">
        <v>28194037</v>
      </c>
      <c r="CM110" s="5">
        <v>20449489</v>
      </c>
      <c r="CN110" s="5">
        <v>19530549</v>
      </c>
      <c r="CO110" s="5">
        <v>18156932</v>
      </c>
      <c r="CP110" s="5">
        <v>18383070</v>
      </c>
      <c r="CQ110" s="5">
        <v>19799680</v>
      </c>
      <c r="CR110" s="5">
        <v>19704245</v>
      </c>
      <c r="CS110" s="5">
        <v>17889222</v>
      </c>
      <c r="CT110" s="5">
        <v>17145137</v>
      </c>
      <c r="CU110" s="6">
        <v>12.2846141562874</v>
      </c>
      <c r="CV110" s="6">
        <v>12.00655253224922</v>
      </c>
      <c r="CW110" s="6">
        <v>11.423850367754129</v>
      </c>
      <c r="CX110" s="6">
        <v>11.404021639277319</v>
      </c>
      <c r="CY110" s="6">
        <v>11.54770976370432</v>
      </c>
      <c r="CZ110" s="6">
        <v>11.372414636934501</v>
      </c>
      <c r="DA110" s="6">
        <v>10.45985804817802</v>
      </c>
      <c r="DB110" s="6">
        <v>10.724872371960251</v>
      </c>
      <c r="DC110" s="6">
        <v>10.80286716658183</v>
      </c>
      <c r="DD110" s="6">
        <v>10.10284137507567</v>
      </c>
      <c r="DE110" s="6">
        <v>10.04750914014595</v>
      </c>
      <c r="DF110" s="6">
        <v>9.6220217436893094</v>
      </c>
      <c r="DG110" s="6">
        <v>9.3133904375293</v>
      </c>
      <c r="DH110" s="6">
        <v>8.2877534667549106</v>
      </c>
      <c r="DI110" s="6">
        <v>8.0991931682307801</v>
      </c>
      <c r="DJ110" s="6">
        <v>8.0464168532064999</v>
      </c>
      <c r="DK110" s="6">
        <v>7.8227795676127903</v>
      </c>
      <c r="DL110" s="6">
        <v>8.0475931005815209</v>
      </c>
      <c r="DM110" s="6">
        <v>6.5922877059891203</v>
      </c>
      <c r="DN110" s="6">
        <v>6.0202727809139898</v>
      </c>
      <c r="DO110" s="6" t="s">
        <v>178</v>
      </c>
      <c r="DP110" s="6" t="s">
        <v>178</v>
      </c>
      <c r="DQ110" s="6" t="s">
        <v>178</v>
      </c>
      <c r="DR110" s="6" t="s">
        <v>178</v>
      </c>
      <c r="DS110" s="6" t="s">
        <v>178</v>
      </c>
      <c r="DT110" s="6" t="s">
        <v>178</v>
      </c>
      <c r="DU110" s="6" t="s">
        <v>178</v>
      </c>
      <c r="DV110" s="6" t="s">
        <v>178</v>
      </c>
      <c r="DW110" s="6" t="s">
        <v>178</v>
      </c>
      <c r="DX110" s="6" t="s">
        <v>178</v>
      </c>
      <c r="DY110" s="6" t="s">
        <v>178</v>
      </c>
      <c r="DZ110" s="6" t="s">
        <v>178</v>
      </c>
      <c r="EA110" s="6">
        <v>10.08831709785035</v>
      </c>
      <c r="EB110" s="6">
        <v>9.9936099157907599</v>
      </c>
      <c r="EC110" s="6">
        <v>9.7877244247584194</v>
      </c>
      <c r="ED110" s="6">
        <v>9.7141303023804308</v>
      </c>
      <c r="EE110" s="6">
        <v>9.6506993009759103</v>
      </c>
      <c r="EF110" s="6">
        <v>9.5861164231226894</v>
      </c>
      <c r="EG110" s="6">
        <v>8.9370167592438499</v>
      </c>
      <c r="EH110" s="6">
        <v>9.0491397472252508</v>
      </c>
      <c r="EI110" s="6">
        <v>9.1510427783103605</v>
      </c>
      <c r="EJ110" s="6">
        <v>8.8169952437544001</v>
      </c>
      <c r="EK110" s="6">
        <v>9.0688832537315598</v>
      </c>
      <c r="EL110" s="6">
        <v>8.6159462615825397</v>
      </c>
      <c r="EM110" s="6">
        <v>8.4076834945791692</v>
      </c>
      <c r="EN110" s="6">
        <v>7.4947343088262199</v>
      </c>
      <c r="EO110" s="6">
        <v>7.27945027741373</v>
      </c>
      <c r="EP110" s="6">
        <v>7.1126783635659603</v>
      </c>
      <c r="EQ110" s="6">
        <v>6.9637857762250803</v>
      </c>
      <c r="ER110" s="6">
        <v>7.3744489365052504</v>
      </c>
      <c r="ES110" s="6">
        <v>5.7570650037699203</v>
      </c>
      <c r="ET110" s="6">
        <v>5.2243135051053304</v>
      </c>
      <c r="EU110" s="6" t="s">
        <v>178</v>
      </c>
      <c r="EV110" s="6" t="s">
        <v>178</v>
      </c>
      <c r="EW110" s="6" t="s">
        <v>178</v>
      </c>
      <c r="EX110" s="6" t="s">
        <v>178</v>
      </c>
      <c r="EY110" s="6" t="s">
        <v>178</v>
      </c>
      <c r="EZ110" s="6" t="s">
        <v>178</v>
      </c>
      <c r="FA110" s="6" t="s">
        <v>178</v>
      </c>
      <c r="FB110" s="6" t="s">
        <v>178</v>
      </c>
      <c r="FC110" s="6" t="s">
        <v>178</v>
      </c>
      <c r="FD110" s="6" t="s">
        <v>178</v>
      </c>
      <c r="FE110" s="6" t="s">
        <v>178</v>
      </c>
      <c r="FF110" s="6" t="s">
        <v>178</v>
      </c>
      <c r="FG110" s="6" t="s">
        <v>178</v>
      </c>
      <c r="FH110" s="6">
        <v>12.006552532249227</v>
      </c>
      <c r="FI110" s="6">
        <v>11.42385036775414</v>
      </c>
      <c r="FJ110" s="6">
        <v>11.40402163927733</v>
      </c>
      <c r="FK110" s="6">
        <v>11.547709763704326</v>
      </c>
      <c r="FL110" s="6">
        <v>11.372414636934502</v>
      </c>
      <c r="FM110" s="6">
        <v>10.459858048178029</v>
      </c>
      <c r="FN110" s="6">
        <v>10.724872371960258</v>
      </c>
      <c r="FO110" s="6">
        <v>10.80286716658183</v>
      </c>
      <c r="FP110" s="6">
        <v>10.10284137507568</v>
      </c>
      <c r="FQ110" s="6">
        <v>10.047509140145952</v>
      </c>
      <c r="FR110" s="6">
        <v>9.6220217436893183</v>
      </c>
      <c r="FS110" s="6">
        <v>9.3133904375293053</v>
      </c>
      <c r="FT110" s="6">
        <v>8.2877534667549124</v>
      </c>
      <c r="FU110" s="6">
        <v>8.0991931682307872</v>
      </c>
      <c r="FV110" s="6">
        <v>8.0464168532065088</v>
      </c>
      <c r="FW110" s="6">
        <v>7.8227795676127982</v>
      </c>
      <c r="FX110" s="6">
        <v>8.0475931005815244</v>
      </c>
      <c r="FY110" s="6">
        <v>6.5922877059891292</v>
      </c>
      <c r="FZ110" s="6">
        <v>6.0202727809140004</v>
      </c>
      <c r="GA110" s="6" t="s">
        <v>178</v>
      </c>
      <c r="GB110" s="6" t="s">
        <v>178</v>
      </c>
      <c r="GC110" s="6" t="s">
        <v>178</v>
      </c>
      <c r="GD110" s="6" t="s">
        <v>178</v>
      </c>
      <c r="GE110" s="6" t="s">
        <v>178</v>
      </c>
      <c r="GF110" s="6" t="s">
        <v>178</v>
      </c>
      <c r="GG110" s="6" t="s">
        <v>178</v>
      </c>
      <c r="GH110" s="6" t="s">
        <v>178</v>
      </c>
      <c r="GI110" s="6" t="s">
        <v>178</v>
      </c>
      <c r="GJ110" s="6" t="s">
        <v>178</v>
      </c>
      <c r="GK110" s="6" t="s">
        <v>178</v>
      </c>
      <c r="GL110" s="6" t="s">
        <v>178</v>
      </c>
      <c r="GM110" s="6">
        <v>10.088317097850352</v>
      </c>
      <c r="GN110" s="6">
        <v>9.1572008755197825</v>
      </c>
      <c r="GO110" s="6">
        <v>8.9987706327285562</v>
      </c>
      <c r="GP110" s="6">
        <v>8.9820252275898351</v>
      </c>
      <c r="GQ110" s="6">
        <v>8.9589451953896404</v>
      </c>
      <c r="GR110" s="6">
        <v>8.9362328073558608</v>
      </c>
      <c r="GS110" s="6">
        <v>8.3967805135075704</v>
      </c>
      <c r="GT110" s="6">
        <v>8.634670691578922</v>
      </c>
      <c r="GU110" s="6">
        <v>8.7897223837317497</v>
      </c>
      <c r="GV110" s="6">
        <v>8.3756181234500211</v>
      </c>
      <c r="GW110" s="6">
        <v>8.2662901294100308</v>
      </c>
      <c r="GX110" s="6">
        <v>7.6776703508336519</v>
      </c>
      <c r="GY110" s="6">
        <v>7.5675661629530264</v>
      </c>
      <c r="GZ110" s="6">
        <v>7.1437327641015935</v>
      </c>
      <c r="HA110" s="6">
        <v>6.8736655146784251</v>
      </c>
      <c r="HB110" s="6">
        <v>6.853068519466218</v>
      </c>
      <c r="HC110" s="6">
        <v>6.9637857762250803</v>
      </c>
      <c r="HD110" s="6">
        <v>7.3744489365052539</v>
      </c>
      <c r="HE110" s="6">
        <v>5.7570650037699211</v>
      </c>
      <c r="HF110" s="6">
        <v>5.2243135051053349</v>
      </c>
      <c r="HG110" s="6" t="s">
        <v>178</v>
      </c>
      <c r="HH110" s="6" t="s">
        <v>178</v>
      </c>
      <c r="HI110" s="6" t="s">
        <v>178</v>
      </c>
      <c r="HJ110" s="6" t="s">
        <v>178</v>
      </c>
      <c r="HK110" s="6" t="s">
        <v>178</v>
      </c>
      <c r="HL110" s="6" t="s">
        <v>178</v>
      </c>
      <c r="HM110" s="6" t="s">
        <v>178</v>
      </c>
      <c r="HN110" s="6" t="s">
        <v>178</v>
      </c>
      <c r="HO110" s="6" t="s">
        <v>178</v>
      </c>
      <c r="HP110" s="6" t="s">
        <v>178</v>
      </c>
      <c r="HQ110" s="6" t="s">
        <v>178</v>
      </c>
      <c r="HR110" s="6" t="s">
        <v>178</v>
      </c>
      <c r="HS110" s="5">
        <v>779673</v>
      </c>
      <c r="HT110" s="5">
        <v>772389</v>
      </c>
      <c r="HU110" s="5">
        <v>762211</v>
      </c>
      <c r="HV110" s="5">
        <v>752365</v>
      </c>
      <c r="HW110" s="5">
        <v>742467</v>
      </c>
      <c r="HX110" s="5">
        <v>735502</v>
      </c>
      <c r="HY110" s="5">
        <v>728481</v>
      </c>
      <c r="HZ110" s="5">
        <v>723440</v>
      </c>
      <c r="IA110" s="5">
        <v>719977</v>
      </c>
      <c r="IB110" s="5">
        <v>717719</v>
      </c>
      <c r="IC110" s="5">
        <v>714377</v>
      </c>
      <c r="ID110" s="5">
        <v>710991</v>
      </c>
      <c r="IE110" s="5">
        <v>701952</v>
      </c>
      <c r="IF110" s="5">
        <v>691931</v>
      </c>
      <c r="IG110" s="5">
        <v>680093</v>
      </c>
      <c r="IH110" s="5">
        <v>668830</v>
      </c>
      <c r="II110" s="5">
        <v>658232</v>
      </c>
      <c r="IJ110" s="5">
        <v>649674</v>
      </c>
      <c r="IK110" s="5">
        <v>643596</v>
      </c>
      <c r="IL110" s="5">
        <v>637331</v>
      </c>
      <c r="IM110" s="5">
        <v>627396</v>
      </c>
      <c r="IN110" s="5">
        <v>607801</v>
      </c>
      <c r="IO110" s="5">
        <v>596403</v>
      </c>
      <c r="IP110" s="5">
        <v>578951</v>
      </c>
      <c r="IQ110" s="5">
        <v>564193</v>
      </c>
      <c r="IR110" s="5">
        <v>552091</v>
      </c>
      <c r="IS110" s="5">
        <v>538805</v>
      </c>
      <c r="IT110" s="5">
        <v>532194</v>
      </c>
      <c r="IU110" s="5">
        <v>521492</v>
      </c>
      <c r="IV110" s="5">
        <v>505736</v>
      </c>
      <c r="IW110" s="5">
        <v>490039</v>
      </c>
      <c r="IX110" s="5">
        <v>479955</v>
      </c>
      <c r="IY110" s="5">
        <v>890019</v>
      </c>
      <c r="IZ110" s="5">
        <v>881766</v>
      </c>
      <c r="JA110" s="5">
        <v>870333</v>
      </c>
      <c r="JB110" s="5">
        <v>859396</v>
      </c>
      <c r="JC110" s="5">
        <v>848524</v>
      </c>
      <c r="JD110" s="5">
        <v>840993</v>
      </c>
      <c r="JE110" s="5">
        <v>833129</v>
      </c>
      <c r="JF110" s="5">
        <v>827467</v>
      </c>
      <c r="JG110" s="5">
        <v>823171</v>
      </c>
      <c r="JH110" s="5">
        <v>820266</v>
      </c>
      <c r="JI110" s="5">
        <v>815869</v>
      </c>
      <c r="JJ110" s="5">
        <v>811315</v>
      </c>
      <c r="JK110" s="5">
        <v>800587</v>
      </c>
      <c r="JL110" s="5">
        <v>788831</v>
      </c>
      <c r="JM110" s="5">
        <v>775533</v>
      </c>
      <c r="JN110" s="5">
        <v>762336</v>
      </c>
      <c r="JO110" s="5">
        <v>750496</v>
      </c>
      <c r="JP110" s="5">
        <v>741949</v>
      </c>
      <c r="JQ110" s="5">
        <v>733058</v>
      </c>
      <c r="JR110" s="5">
        <v>726039</v>
      </c>
      <c r="JS110" s="5">
        <v>714130</v>
      </c>
      <c r="JT110" s="5">
        <v>691061</v>
      </c>
      <c r="JU110" s="5">
        <v>679186</v>
      </c>
      <c r="JV110" s="5">
        <v>660767</v>
      </c>
      <c r="JW110" s="5">
        <v>644147</v>
      </c>
      <c r="JX110" s="5">
        <v>630385</v>
      </c>
      <c r="JY110" s="5">
        <v>614764</v>
      </c>
      <c r="JZ110" s="5">
        <v>607051</v>
      </c>
      <c r="KA110" s="5">
        <v>594538</v>
      </c>
      <c r="KB110" s="5">
        <v>577190</v>
      </c>
      <c r="KC110" s="5">
        <v>558778</v>
      </c>
      <c r="KD110" s="5">
        <v>547361</v>
      </c>
    </row>
    <row r="111" spans="1:290" x14ac:dyDescent="0.3">
      <c r="A111" s="1" t="s">
        <v>105</v>
      </c>
      <c r="B111" s="2">
        <v>4057020</v>
      </c>
      <c r="C111" s="5">
        <v>5218971</v>
      </c>
      <c r="D111" s="5">
        <v>5289581</v>
      </c>
      <c r="E111" s="5">
        <v>4832298</v>
      </c>
      <c r="F111" s="5">
        <v>5102840</v>
      </c>
      <c r="G111" s="5">
        <v>5162451</v>
      </c>
      <c r="H111" s="5">
        <v>5227248</v>
      </c>
      <c r="I111" s="5">
        <v>5069131</v>
      </c>
      <c r="J111" s="5">
        <v>4833625</v>
      </c>
      <c r="K111" s="5">
        <v>5145222</v>
      </c>
      <c r="L111" s="5">
        <v>5819601</v>
      </c>
      <c r="M111" s="5">
        <v>6269158</v>
      </c>
      <c r="N111" s="5">
        <v>6297679</v>
      </c>
      <c r="O111" s="5">
        <v>6452192</v>
      </c>
      <c r="P111" s="5">
        <v>5968871</v>
      </c>
      <c r="Q111" s="5">
        <v>6154271</v>
      </c>
      <c r="R111" s="5">
        <v>5819639</v>
      </c>
      <c r="S111" s="5">
        <v>5592671</v>
      </c>
      <c r="T111" s="5">
        <v>5267896</v>
      </c>
      <c r="U111" s="5">
        <v>4962838</v>
      </c>
      <c r="V111" s="5">
        <v>4851356</v>
      </c>
      <c r="W111" s="5">
        <v>4643621</v>
      </c>
      <c r="X111" s="5">
        <v>4401238</v>
      </c>
      <c r="Y111" s="5">
        <v>4290117</v>
      </c>
      <c r="Z111" s="5">
        <v>4599758</v>
      </c>
      <c r="AA111" s="5">
        <v>4377416</v>
      </c>
      <c r="AB111" s="5">
        <v>4214997</v>
      </c>
      <c r="AC111" s="5">
        <v>4144959</v>
      </c>
      <c r="AD111" s="5">
        <v>3822387</v>
      </c>
      <c r="AE111" s="5">
        <v>3753885</v>
      </c>
      <c r="AF111" s="5">
        <v>3561824</v>
      </c>
      <c r="AG111" s="5">
        <v>3466647</v>
      </c>
      <c r="AH111" s="5">
        <v>3308364</v>
      </c>
      <c r="AI111" s="5">
        <v>10641582</v>
      </c>
      <c r="AJ111" s="5">
        <v>10836821</v>
      </c>
      <c r="AK111" s="5">
        <v>10173160</v>
      </c>
      <c r="AL111" s="5">
        <v>10529574</v>
      </c>
      <c r="AM111" s="5">
        <v>10616310</v>
      </c>
      <c r="AN111" s="5">
        <v>10599165</v>
      </c>
      <c r="AO111" s="5">
        <v>10465484</v>
      </c>
      <c r="AP111" s="5">
        <v>10154032</v>
      </c>
      <c r="AQ111" s="5">
        <v>10416422</v>
      </c>
      <c r="AR111" s="5">
        <v>11670328</v>
      </c>
      <c r="AS111" s="5">
        <v>12816978</v>
      </c>
      <c r="AT111" s="5">
        <v>13201010</v>
      </c>
      <c r="AU111" s="5">
        <v>13497078</v>
      </c>
      <c r="AV111" s="5">
        <v>12902146</v>
      </c>
      <c r="AW111" s="5">
        <v>15923302</v>
      </c>
      <c r="AX111" s="5">
        <v>15555409</v>
      </c>
      <c r="AY111" s="5">
        <v>15055490</v>
      </c>
      <c r="AZ111" s="5">
        <v>14503038</v>
      </c>
      <c r="BA111" s="5">
        <v>13970148</v>
      </c>
      <c r="BB111" s="5">
        <v>13627641</v>
      </c>
      <c r="BC111" s="5">
        <v>13174622</v>
      </c>
      <c r="BD111" s="5">
        <v>12844277</v>
      </c>
      <c r="BE111" s="5">
        <v>12237019</v>
      </c>
      <c r="BF111" s="5">
        <v>12476100</v>
      </c>
      <c r="BG111" s="5">
        <v>12096660</v>
      </c>
      <c r="BH111" s="5">
        <v>11712267</v>
      </c>
      <c r="BI111" s="5">
        <v>11453080</v>
      </c>
      <c r="BJ111" s="5">
        <v>10777749</v>
      </c>
      <c r="BK111" s="5">
        <v>10570573</v>
      </c>
      <c r="BL111" s="5">
        <v>10330774</v>
      </c>
      <c r="BM111" s="5">
        <v>10129151</v>
      </c>
      <c r="BN111" s="5">
        <v>9820083</v>
      </c>
      <c r="BO111" s="5">
        <v>11782660</v>
      </c>
      <c r="BP111" s="5">
        <v>12018573</v>
      </c>
      <c r="BQ111" s="5">
        <v>11322812</v>
      </c>
      <c r="BR111" s="5">
        <v>11554451</v>
      </c>
      <c r="BS111" s="5">
        <v>11823082</v>
      </c>
      <c r="BT111" s="5">
        <v>11898341</v>
      </c>
      <c r="BU111" s="5">
        <v>11862840</v>
      </c>
      <c r="BV111" s="5">
        <v>11501700</v>
      </c>
      <c r="BW111" s="5">
        <v>11829428</v>
      </c>
      <c r="BX111" s="5">
        <v>13061856</v>
      </c>
      <c r="BY111" s="5">
        <v>13994559</v>
      </c>
      <c r="BZ111" s="5">
        <v>14585780</v>
      </c>
      <c r="CA111" s="5">
        <v>15005104</v>
      </c>
      <c r="CB111" s="5">
        <v>14304720</v>
      </c>
      <c r="CC111" s="5">
        <v>18742175</v>
      </c>
      <c r="CD111" s="5">
        <v>18156323</v>
      </c>
      <c r="CE111" s="5">
        <v>18099224</v>
      </c>
      <c r="CF111" s="5">
        <v>18139299</v>
      </c>
      <c r="CG111" s="5">
        <v>17923646</v>
      </c>
      <c r="CH111" s="5">
        <v>17379080</v>
      </c>
      <c r="CI111" s="5">
        <v>14961972</v>
      </c>
      <c r="CJ111" s="5">
        <v>14648356</v>
      </c>
      <c r="CK111" s="5">
        <v>14480705</v>
      </c>
      <c r="CL111" s="5">
        <v>14730593</v>
      </c>
      <c r="CM111" s="5">
        <v>17152540</v>
      </c>
      <c r="CN111" s="5">
        <v>15539011</v>
      </c>
      <c r="CO111" s="5">
        <v>15942224</v>
      </c>
      <c r="CP111" s="5">
        <v>16766348</v>
      </c>
      <c r="CQ111" s="5">
        <v>16813221</v>
      </c>
      <c r="CR111" s="5">
        <v>17645946</v>
      </c>
      <c r="CS111" s="5">
        <v>17967302</v>
      </c>
      <c r="CT111" s="5">
        <v>17109317</v>
      </c>
      <c r="CU111" s="6">
        <v>10.191983948049391</v>
      </c>
      <c r="CV111" s="6">
        <v>10.6561021540928</v>
      </c>
      <c r="CW111" s="6">
        <v>10.936719708643659</v>
      </c>
      <c r="CX111" s="6">
        <v>10.74435424012958</v>
      </c>
      <c r="CY111" s="6">
        <v>9.9720059216775905</v>
      </c>
      <c r="CZ111" s="6">
        <v>9.4827804006134002</v>
      </c>
      <c r="DA111" s="6">
        <v>9.5392776684563696</v>
      </c>
      <c r="DB111" s="6">
        <v>10.02706758737779</v>
      </c>
      <c r="DC111" s="6">
        <v>10.179328814550489</v>
      </c>
      <c r="DD111" s="6">
        <v>10.59198400200812</v>
      </c>
      <c r="DE111" s="6">
        <v>10.28731525012911</v>
      </c>
      <c r="DF111" s="6">
        <v>7.1707434429763399</v>
      </c>
      <c r="DG111" s="6">
        <v>7.1688603153150297</v>
      </c>
      <c r="DH111" s="6">
        <v>6.9197777103902096</v>
      </c>
      <c r="DI111" s="6">
        <v>6.7847028510769096</v>
      </c>
      <c r="DJ111" s="6">
        <v>6.8200793898040697</v>
      </c>
      <c r="DK111" s="6">
        <v>6.7978788668240897</v>
      </c>
      <c r="DL111" s="6">
        <v>6.8310940779593796</v>
      </c>
      <c r="DM111" s="6">
        <v>6.9744166543417201</v>
      </c>
      <c r="DN111" s="6">
        <v>6.8447873130728798</v>
      </c>
      <c r="DO111" s="6" t="s">
        <v>178</v>
      </c>
      <c r="DP111" s="6" t="s">
        <v>178</v>
      </c>
      <c r="DQ111" s="6" t="s">
        <v>178</v>
      </c>
      <c r="DR111" s="6" t="s">
        <v>178</v>
      </c>
      <c r="DS111" s="6" t="s">
        <v>178</v>
      </c>
      <c r="DT111" s="6" t="s">
        <v>178</v>
      </c>
      <c r="DU111" s="6" t="s">
        <v>178</v>
      </c>
      <c r="DV111" s="6" t="s">
        <v>178</v>
      </c>
      <c r="DW111" s="6" t="s">
        <v>178</v>
      </c>
      <c r="DX111" s="6" t="s">
        <v>178</v>
      </c>
      <c r="DY111" s="6" t="s">
        <v>178</v>
      </c>
      <c r="DZ111" s="6" t="s">
        <v>178</v>
      </c>
      <c r="EA111" s="6">
        <v>9.5572035110356897</v>
      </c>
      <c r="EB111" s="6">
        <v>10.127229951551261</v>
      </c>
      <c r="EC111" s="6">
        <v>10.35496605168203</v>
      </c>
      <c r="ED111" s="6">
        <v>10.107003948364049</v>
      </c>
      <c r="EE111" s="6">
        <v>9.38308195383485</v>
      </c>
      <c r="EF111" s="6">
        <v>8.9115679623714605</v>
      </c>
      <c r="EG111" s="6">
        <v>8.9153765310116597</v>
      </c>
      <c r="EH111" s="6">
        <v>9.2596668899034604</v>
      </c>
      <c r="EI111" s="6">
        <v>9.5426352164777608</v>
      </c>
      <c r="EJ111" s="6">
        <v>9.7864888789248408</v>
      </c>
      <c r="EK111" s="6">
        <v>9.4436917099102295</v>
      </c>
      <c r="EL111" s="6">
        <v>7.0723552606124302</v>
      </c>
      <c r="EM111" s="6">
        <v>6.99256723769044</v>
      </c>
      <c r="EN111" s="6">
        <v>6.82503068521389</v>
      </c>
      <c r="EO111" s="6">
        <v>5.8386642581755304</v>
      </c>
      <c r="EP111" s="6">
        <v>5.3939105826002898</v>
      </c>
      <c r="EQ111" s="6">
        <v>5.37950409193407</v>
      </c>
      <c r="ER111" s="6">
        <v>5.3123452889962701</v>
      </c>
      <c r="ES111" s="6">
        <v>5.2704972817385398</v>
      </c>
      <c r="ET111" s="6">
        <v>5.1932263331243798</v>
      </c>
      <c r="EU111" s="6" t="s">
        <v>178</v>
      </c>
      <c r="EV111" s="6" t="s">
        <v>178</v>
      </c>
      <c r="EW111" s="6" t="s">
        <v>178</v>
      </c>
      <c r="EX111" s="6" t="s">
        <v>178</v>
      </c>
      <c r="EY111" s="6" t="s">
        <v>178</v>
      </c>
      <c r="EZ111" s="6" t="s">
        <v>178</v>
      </c>
      <c r="FA111" s="6" t="s">
        <v>178</v>
      </c>
      <c r="FB111" s="6" t="s">
        <v>178</v>
      </c>
      <c r="FC111" s="6" t="s">
        <v>178</v>
      </c>
      <c r="FD111" s="6" t="s">
        <v>178</v>
      </c>
      <c r="FE111" s="6" t="s">
        <v>178</v>
      </c>
      <c r="FF111" s="6" t="s">
        <v>178</v>
      </c>
      <c r="FG111" s="6" t="s">
        <v>178</v>
      </c>
      <c r="FH111" s="6">
        <v>10.202055701576363</v>
      </c>
      <c r="FI111" s="6">
        <v>10.445340912336118</v>
      </c>
      <c r="FJ111" s="6">
        <v>10.216840034177046</v>
      </c>
      <c r="FK111" s="6">
        <v>9.4125639158608951</v>
      </c>
      <c r="FL111" s="6">
        <v>8.901548195149724</v>
      </c>
      <c r="FM111" s="6">
        <v>8.9572569651991572</v>
      </c>
      <c r="FN111" s="6">
        <v>9.5644986940443246</v>
      </c>
      <c r="FO111" s="6">
        <v>9.8374569649278492</v>
      </c>
      <c r="FP111" s="6">
        <v>10.473812633170663</v>
      </c>
      <c r="FQ111" s="6">
        <v>10.271368310402279</v>
      </c>
      <c r="FR111" s="6">
        <v>7.1704500705021532</v>
      </c>
      <c r="FS111" s="6">
        <v>7.1686955378885191</v>
      </c>
      <c r="FT111" s="6">
        <v>6.9197173133746732</v>
      </c>
      <c r="FU111" s="6">
        <v>6.7847028510769185</v>
      </c>
      <c r="FV111" s="6">
        <v>6.820079389804075</v>
      </c>
      <c r="FW111" s="6">
        <v>6.7978788668240995</v>
      </c>
      <c r="FX111" s="6">
        <v>6.8310940779593832</v>
      </c>
      <c r="FY111" s="6">
        <v>6.9744166543417299</v>
      </c>
      <c r="FZ111" s="6">
        <v>6.8447873130728807</v>
      </c>
      <c r="GA111" s="6" t="s">
        <v>178</v>
      </c>
      <c r="GB111" s="6" t="s">
        <v>178</v>
      </c>
      <c r="GC111" s="6" t="s">
        <v>178</v>
      </c>
      <c r="GD111" s="6" t="s">
        <v>178</v>
      </c>
      <c r="GE111" s="6" t="s">
        <v>178</v>
      </c>
      <c r="GF111" s="6" t="s">
        <v>178</v>
      </c>
      <c r="GG111" s="6" t="s">
        <v>178</v>
      </c>
      <c r="GH111" s="6" t="s">
        <v>178</v>
      </c>
      <c r="GI111" s="6" t="s">
        <v>178</v>
      </c>
      <c r="GJ111" s="6" t="s">
        <v>178</v>
      </c>
      <c r="GK111" s="6" t="s">
        <v>178</v>
      </c>
      <c r="GL111" s="6" t="s">
        <v>178</v>
      </c>
      <c r="GM111" s="6">
        <v>9.5572035110356968</v>
      </c>
      <c r="GN111" s="6">
        <v>7.6256311698790631</v>
      </c>
      <c r="GO111" s="6">
        <v>7.748546174443339</v>
      </c>
      <c r="GP111" s="6">
        <v>7.6306885729660099</v>
      </c>
      <c r="GQ111" s="6">
        <v>7.0290901452576273</v>
      </c>
      <c r="GR111" s="6">
        <v>6.8310758441820649</v>
      </c>
      <c r="GS111" s="6">
        <v>6.8154802969456547</v>
      </c>
      <c r="GT111" s="6">
        <v>7.0913899030454113</v>
      </c>
      <c r="GU111" s="6">
        <v>7.4242095798346108</v>
      </c>
      <c r="GV111" s="6">
        <v>7.9567607660008157</v>
      </c>
      <c r="GW111" s="6">
        <v>7.9436978045838886</v>
      </c>
      <c r="GX111" s="6">
        <v>6.0637254270695955</v>
      </c>
      <c r="GY111" s="6">
        <v>6.0205994215933254</v>
      </c>
      <c r="GZ111" s="6">
        <v>6.028826522347523</v>
      </c>
      <c r="HA111" s="6">
        <v>5.5131843885143921</v>
      </c>
      <c r="HB111" s="6">
        <v>5.3949529710212056</v>
      </c>
      <c r="HC111" s="6">
        <v>5.3810138361488065</v>
      </c>
      <c r="HD111" s="6">
        <v>5.3139831806273969</v>
      </c>
      <c r="HE111" s="6">
        <v>5.2686914984723137</v>
      </c>
      <c r="HF111" s="6">
        <v>5.191551494495636</v>
      </c>
      <c r="HG111" s="6" t="s">
        <v>178</v>
      </c>
      <c r="HH111" s="6" t="s">
        <v>178</v>
      </c>
      <c r="HI111" s="6" t="s">
        <v>178</v>
      </c>
      <c r="HJ111" s="6" t="s">
        <v>178</v>
      </c>
      <c r="HK111" s="6" t="s">
        <v>178</v>
      </c>
      <c r="HL111" s="6" t="s">
        <v>178</v>
      </c>
      <c r="HM111" s="6" t="s">
        <v>178</v>
      </c>
      <c r="HN111" s="6" t="s">
        <v>178</v>
      </c>
      <c r="HO111" s="6" t="s">
        <v>178</v>
      </c>
      <c r="HP111" s="6" t="s">
        <v>178</v>
      </c>
      <c r="HQ111" s="6" t="s">
        <v>178</v>
      </c>
      <c r="HR111" s="6" t="s">
        <v>178</v>
      </c>
      <c r="HS111" s="5">
        <v>363444</v>
      </c>
      <c r="HT111" s="5">
        <v>358961</v>
      </c>
      <c r="HU111" s="5">
        <v>354887</v>
      </c>
      <c r="HV111" s="5">
        <v>350592</v>
      </c>
      <c r="HW111" s="5">
        <v>347380</v>
      </c>
      <c r="HX111" s="5">
        <v>343918</v>
      </c>
      <c r="HY111" s="5">
        <v>341196</v>
      </c>
      <c r="HZ111" s="5">
        <v>339000</v>
      </c>
      <c r="IA111" s="5">
        <v>338969</v>
      </c>
      <c r="IB111" s="5">
        <v>368990</v>
      </c>
      <c r="IC111" s="5">
        <v>418349</v>
      </c>
      <c r="ID111" s="5">
        <v>415968</v>
      </c>
      <c r="IE111" s="5">
        <v>412113</v>
      </c>
      <c r="IF111" s="5">
        <v>405102</v>
      </c>
      <c r="IG111" s="5">
        <v>394446</v>
      </c>
      <c r="IH111" s="5">
        <v>383354</v>
      </c>
      <c r="II111" s="5">
        <v>375100</v>
      </c>
      <c r="IJ111" s="5">
        <v>367301</v>
      </c>
      <c r="IK111" s="5">
        <v>357368</v>
      </c>
      <c r="IL111" s="5">
        <v>349997</v>
      </c>
      <c r="IM111" s="5">
        <v>343377</v>
      </c>
      <c r="IN111" s="5">
        <v>336147</v>
      </c>
      <c r="IO111" s="5">
        <v>329943</v>
      </c>
      <c r="IP111" s="5">
        <v>324414</v>
      </c>
      <c r="IQ111" s="5">
        <v>318835</v>
      </c>
      <c r="IR111" s="5">
        <v>312081</v>
      </c>
      <c r="IS111" s="5">
        <v>305624</v>
      </c>
      <c r="IT111" s="5">
        <v>299415</v>
      </c>
      <c r="IU111" s="5">
        <v>292774</v>
      </c>
      <c r="IV111" s="5">
        <v>285784</v>
      </c>
      <c r="IW111" s="5">
        <v>277092</v>
      </c>
      <c r="IX111" s="5">
        <v>267961</v>
      </c>
      <c r="IY111" s="5">
        <v>416587</v>
      </c>
      <c r="IZ111" s="5">
        <v>411623</v>
      </c>
      <c r="JA111" s="5">
        <v>407172</v>
      </c>
      <c r="JB111" s="5">
        <v>402327</v>
      </c>
      <c r="JC111" s="5">
        <v>398597</v>
      </c>
      <c r="JD111" s="5">
        <v>394680</v>
      </c>
      <c r="JE111" s="5">
        <v>391473</v>
      </c>
      <c r="JF111" s="5">
        <v>389184</v>
      </c>
      <c r="JG111" s="5">
        <v>388814</v>
      </c>
      <c r="JH111" s="5">
        <v>424654</v>
      </c>
      <c r="JI111" s="5">
        <v>483411</v>
      </c>
      <c r="JJ111" s="5">
        <v>480214</v>
      </c>
      <c r="JK111" s="5">
        <v>475026</v>
      </c>
      <c r="JL111" s="5">
        <v>466605</v>
      </c>
      <c r="JM111" s="5">
        <v>454381</v>
      </c>
      <c r="JN111" s="5">
        <v>441700</v>
      </c>
      <c r="JO111" s="5">
        <v>432160</v>
      </c>
      <c r="JP111" s="5">
        <v>422950</v>
      </c>
      <c r="JQ111" s="5">
        <v>411490</v>
      </c>
      <c r="JR111" s="5">
        <v>402621</v>
      </c>
      <c r="JS111" s="5">
        <v>394515</v>
      </c>
      <c r="JT111" s="5">
        <v>386064</v>
      </c>
      <c r="JU111" s="5">
        <v>378678</v>
      </c>
      <c r="JV111" s="5">
        <v>372031</v>
      </c>
      <c r="JW111" s="5">
        <v>365427</v>
      </c>
      <c r="JX111" s="5">
        <v>357630</v>
      </c>
      <c r="JY111" s="5">
        <v>350318</v>
      </c>
      <c r="JZ111" s="5">
        <v>343189</v>
      </c>
      <c r="KA111" s="5">
        <v>335581</v>
      </c>
      <c r="KB111" s="5">
        <v>327362</v>
      </c>
      <c r="KC111" s="5">
        <v>316977</v>
      </c>
      <c r="KD111" s="5">
        <v>306168</v>
      </c>
    </row>
    <row r="112" spans="1:290" x14ac:dyDescent="0.3">
      <c r="A112" s="1" t="s">
        <v>106</v>
      </c>
      <c r="B112" s="2">
        <v>4044391</v>
      </c>
      <c r="C112" s="5">
        <v>8225217</v>
      </c>
      <c r="D112" s="5">
        <v>8433547</v>
      </c>
      <c r="E112" s="5">
        <v>7831405</v>
      </c>
      <c r="F112" s="5">
        <v>8372045</v>
      </c>
      <c r="G112" s="5">
        <v>8451793</v>
      </c>
      <c r="H112" s="5">
        <v>7853852</v>
      </c>
      <c r="I112" s="5">
        <v>7831869</v>
      </c>
      <c r="J112" s="5">
        <v>7741699</v>
      </c>
      <c r="K112" s="5">
        <v>8051863</v>
      </c>
      <c r="L112" s="5">
        <v>8350278</v>
      </c>
      <c r="M112" s="5">
        <v>7668934</v>
      </c>
      <c r="N112" s="5">
        <v>7729510</v>
      </c>
      <c r="O112" s="5">
        <v>8093208</v>
      </c>
      <c r="P112" s="5">
        <v>7694425</v>
      </c>
      <c r="Q112" s="5">
        <v>8023621</v>
      </c>
      <c r="R112" s="5">
        <v>8135153</v>
      </c>
      <c r="S112" s="5">
        <v>7710514</v>
      </c>
      <c r="T112" s="5">
        <v>7659548</v>
      </c>
      <c r="U112" s="5">
        <v>7210422</v>
      </c>
      <c r="V112" s="5">
        <v>6990915</v>
      </c>
      <c r="W112" s="5">
        <v>7013637</v>
      </c>
      <c r="X112" s="5">
        <v>6757352</v>
      </c>
      <c r="Y112" s="5">
        <v>6564396</v>
      </c>
      <c r="Z112" s="5">
        <v>6882313</v>
      </c>
      <c r="AA112" s="5">
        <v>6720267</v>
      </c>
      <c r="AB112" s="5">
        <v>6586970</v>
      </c>
      <c r="AC112" s="5">
        <v>6739987</v>
      </c>
      <c r="AD112" s="5">
        <v>6155793</v>
      </c>
      <c r="AE112" s="5">
        <v>6503105</v>
      </c>
      <c r="AF112" s="5">
        <v>6114553</v>
      </c>
      <c r="AG112" s="5">
        <v>6071019</v>
      </c>
      <c r="AH112" s="5">
        <v>5995528</v>
      </c>
      <c r="AI112" s="5">
        <v>25039993</v>
      </c>
      <c r="AJ112" s="5">
        <v>25836914</v>
      </c>
      <c r="AK112" s="5">
        <v>24855893</v>
      </c>
      <c r="AL112" s="5">
        <v>26114290</v>
      </c>
      <c r="AM112" s="5">
        <v>25987432</v>
      </c>
      <c r="AN112" s="5">
        <v>25750549</v>
      </c>
      <c r="AO112" s="5">
        <v>25801051</v>
      </c>
      <c r="AP112" s="5">
        <v>26005606</v>
      </c>
      <c r="AQ112" s="5">
        <v>26894876</v>
      </c>
      <c r="AR112" s="5">
        <v>27664971</v>
      </c>
      <c r="AS112" s="5">
        <v>26549416</v>
      </c>
      <c r="AT112" s="5">
        <v>26863185</v>
      </c>
      <c r="AU112" s="5">
        <v>27450865</v>
      </c>
      <c r="AV112" s="5">
        <v>26487825</v>
      </c>
      <c r="AW112" s="5">
        <v>27587524</v>
      </c>
      <c r="AX112" s="5">
        <v>26897662</v>
      </c>
      <c r="AY112" s="5">
        <v>25988588</v>
      </c>
      <c r="AZ112" s="5">
        <v>26141555</v>
      </c>
      <c r="BA112" s="5">
        <v>25196122</v>
      </c>
      <c r="BB112" s="5">
        <v>24560810</v>
      </c>
      <c r="BC112" s="5">
        <v>24209242</v>
      </c>
      <c r="BD112" s="5">
        <v>23620525</v>
      </c>
      <c r="BE112" s="5">
        <v>23147467</v>
      </c>
      <c r="BF112" s="5">
        <v>23329645</v>
      </c>
      <c r="BG112" s="5">
        <v>23444833</v>
      </c>
      <c r="BH112" s="5">
        <v>23183289</v>
      </c>
      <c r="BI112" s="5">
        <v>23367059</v>
      </c>
      <c r="BJ112" s="5">
        <v>22354746</v>
      </c>
      <c r="BK112" s="5">
        <v>22687463</v>
      </c>
      <c r="BL112" s="5">
        <v>21989429</v>
      </c>
      <c r="BM112" s="5">
        <v>21538657</v>
      </c>
      <c r="BN112" s="5">
        <v>20907710</v>
      </c>
      <c r="BO112" s="5">
        <v>25039993</v>
      </c>
      <c r="BP112" s="5">
        <v>25836914</v>
      </c>
      <c r="BQ112" s="5">
        <v>24855893</v>
      </c>
      <c r="BR112" s="5">
        <v>26114290</v>
      </c>
      <c r="BS112" s="5">
        <v>25987432</v>
      </c>
      <c r="BT112" s="5">
        <v>25750549</v>
      </c>
      <c r="BU112" s="5">
        <v>25807813</v>
      </c>
      <c r="BV112" s="5">
        <v>26011349</v>
      </c>
      <c r="BW112" s="5">
        <v>26906475</v>
      </c>
      <c r="BX112" s="5">
        <v>27669733</v>
      </c>
      <c r="BY112" s="5">
        <v>26554834</v>
      </c>
      <c r="BZ112" s="5">
        <v>26870395</v>
      </c>
      <c r="CA112" s="5">
        <v>27462027</v>
      </c>
      <c r="CB112" s="5">
        <v>26495156</v>
      </c>
      <c r="CC112" s="5">
        <v>27592831</v>
      </c>
      <c r="CD112" s="5">
        <v>26902486</v>
      </c>
      <c r="CE112" s="5">
        <v>25993972</v>
      </c>
      <c r="CF112" s="5">
        <v>26146877</v>
      </c>
      <c r="CG112" s="5">
        <v>25201459</v>
      </c>
      <c r="CH112" s="5">
        <v>29925062</v>
      </c>
      <c r="CI112" s="5">
        <v>29245751</v>
      </c>
      <c r="CJ112" s="5">
        <v>28543815</v>
      </c>
      <c r="CK112" s="5">
        <v>26530162</v>
      </c>
      <c r="CL112" s="5">
        <v>32962734</v>
      </c>
      <c r="CM112" s="5">
        <v>27694228</v>
      </c>
      <c r="CN112" s="5">
        <v>26346047</v>
      </c>
      <c r="CO112" s="5">
        <v>26177085</v>
      </c>
      <c r="CP112" s="5">
        <v>25255186</v>
      </c>
      <c r="CQ112" s="5">
        <v>24796279</v>
      </c>
      <c r="CR112" s="5">
        <v>23932394</v>
      </c>
      <c r="CS112" s="5">
        <v>23484819</v>
      </c>
      <c r="CT112" s="5">
        <v>22724485</v>
      </c>
      <c r="CU112" s="6">
        <v>13.94566882204759</v>
      </c>
      <c r="CV112" s="6">
        <v>13.89948996561974</v>
      </c>
      <c r="CW112" s="6">
        <v>13.93775116187809</v>
      </c>
      <c r="CX112" s="6">
        <v>13.712533065275959</v>
      </c>
      <c r="CY112" s="6">
        <v>13.609806089592579</v>
      </c>
      <c r="CZ112" s="6">
        <v>13.574043229760401</v>
      </c>
      <c r="DA112" s="6">
        <v>13.39697246164517</v>
      </c>
      <c r="DB112" s="6">
        <v>13.03927943355642</v>
      </c>
      <c r="DC112" s="6">
        <v>13.93948234288373</v>
      </c>
      <c r="DD112" s="6">
        <v>15.248006629367231</v>
      </c>
      <c r="DE112" s="6">
        <v>15.226199578284261</v>
      </c>
      <c r="DF112" s="6">
        <v>14.341261463029859</v>
      </c>
      <c r="DG112" s="6">
        <v>13.29765133756133</v>
      </c>
      <c r="DH112" s="6">
        <v>11.66450906758795</v>
      </c>
      <c r="DI112" s="6">
        <v>9.4660347059108698</v>
      </c>
      <c r="DJ112" s="6">
        <v>8.3103915596892595</v>
      </c>
      <c r="DK112" s="6">
        <v>7.7470798317387004</v>
      </c>
      <c r="DL112" s="6">
        <v>7.9290947211595304</v>
      </c>
      <c r="DM112" s="6">
        <v>7.8022928760899699</v>
      </c>
      <c r="DN112" s="6">
        <v>8.0727550853793701</v>
      </c>
      <c r="DO112" s="6" t="s">
        <v>178</v>
      </c>
      <c r="DP112" s="6" t="s">
        <v>178</v>
      </c>
      <c r="DQ112" s="6" t="s">
        <v>178</v>
      </c>
      <c r="DR112" s="6" t="s">
        <v>178</v>
      </c>
      <c r="DS112" s="6" t="s">
        <v>178</v>
      </c>
      <c r="DT112" s="6" t="s">
        <v>178</v>
      </c>
      <c r="DU112" s="6" t="s">
        <v>178</v>
      </c>
      <c r="DV112" s="6" t="s">
        <v>178</v>
      </c>
      <c r="DW112" s="6" t="s">
        <v>178</v>
      </c>
      <c r="DX112" s="6" t="s">
        <v>178</v>
      </c>
      <c r="DY112" s="6" t="s">
        <v>178</v>
      </c>
      <c r="DZ112" s="6" t="s">
        <v>178</v>
      </c>
      <c r="EA112" s="6">
        <v>13.45860481630689</v>
      </c>
      <c r="EB112" s="6">
        <v>13.439343014602411</v>
      </c>
      <c r="EC112" s="6">
        <v>13.349532044662441</v>
      </c>
      <c r="ED112" s="6">
        <v>13.25718726355772</v>
      </c>
      <c r="EE112" s="6">
        <v>13.218303793812581</v>
      </c>
      <c r="EF112" s="6">
        <v>13.13649082595234</v>
      </c>
      <c r="EG112" s="6">
        <v>12.898058272612481</v>
      </c>
      <c r="EH112" s="6">
        <v>12.460119861654571</v>
      </c>
      <c r="EI112" s="6">
        <v>13.49454172860675</v>
      </c>
      <c r="EJ112" s="6">
        <v>14.681186451212801</v>
      </c>
      <c r="EK112" s="6">
        <v>14.58592342250579</v>
      </c>
      <c r="EL112" s="6">
        <v>14.558808110885099</v>
      </c>
      <c r="EM112" s="6">
        <v>13.3567252272452</v>
      </c>
      <c r="EN112" s="6">
        <v>11.662324383282041</v>
      </c>
      <c r="EO112" s="6">
        <v>9.3662342177150109</v>
      </c>
      <c r="EP112" s="6">
        <v>7.7241454087971402</v>
      </c>
      <c r="EQ112" s="6">
        <v>7.2090793125131896</v>
      </c>
      <c r="ER112" s="6">
        <v>7.1985172211113202</v>
      </c>
      <c r="ES112" s="6">
        <v>7.1150056340585897</v>
      </c>
      <c r="ET112" s="6">
        <v>7.2640133223077399</v>
      </c>
      <c r="EU112" s="6" t="s">
        <v>178</v>
      </c>
      <c r="EV112" s="6" t="s">
        <v>178</v>
      </c>
      <c r="EW112" s="6" t="s">
        <v>178</v>
      </c>
      <c r="EX112" s="6" t="s">
        <v>178</v>
      </c>
      <c r="EY112" s="6" t="s">
        <v>178</v>
      </c>
      <c r="EZ112" s="6" t="s">
        <v>178</v>
      </c>
      <c r="FA112" s="6" t="s">
        <v>178</v>
      </c>
      <c r="FB112" s="6" t="s">
        <v>178</v>
      </c>
      <c r="FC112" s="6" t="s">
        <v>178</v>
      </c>
      <c r="FD112" s="6" t="s">
        <v>178</v>
      </c>
      <c r="FE112" s="6" t="s">
        <v>178</v>
      </c>
      <c r="FF112" s="6" t="s">
        <v>178</v>
      </c>
      <c r="FG112" s="6" t="s">
        <v>178</v>
      </c>
      <c r="FH112" s="6">
        <v>12.209179339466615</v>
      </c>
      <c r="FI112" s="6">
        <v>12.121080173853841</v>
      </c>
      <c r="FJ112" s="6">
        <v>11.841609565929284</v>
      </c>
      <c r="FK112" s="6">
        <v>11.646806778159378</v>
      </c>
      <c r="FL112" s="6">
        <v>11.568640258482047</v>
      </c>
      <c r="FM112" s="6">
        <v>11.258142851980798</v>
      </c>
      <c r="FN112" s="6">
        <v>11.201507576050167</v>
      </c>
      <c r="FO112" s="6">
        <v>12.440388019517968</v>
      </c>
      <c r="FP112" s="6">
        <v>14.209095792978388</v>
      </c>
      <c r="FQ112" s="6">
        <v>14.469077449356064</v>
      </c>
      <c r="FR112" s="6">
        <v>13.75285108629137</v>
      </c>
      <c r="FS112" s="6">
        <v>12.79939316987438</v>
      </c>
      <c r="FT112" s="6">
        <v>11.190345663037331</v>
      </c>
      <c r="FU112" s="6">
        <v>9.0055101057240865</v>
      </c>
      <c r="FV112" s="6">
        <v>7.6997937223798996</v>
      </c>
      <c r="FW112" s="6">
        <v>7.0682197150825115</v>
      </c>
      <c r="FX112" s="6">
        <v>7.3842216276991808</v>
      </c>
      <c r="FY112" s="6">
        <v>7.5384492058855921</v>
      </c>
      <c r="FZ112" s="6">
        <v>8.0655107378647859</v>
      </c>
      <c r="GA112" s="6" t="s">
        <v>178</v>
      </c>
      <c r="GB112" s="6" t="s">
        <v>178</v>
      </c>
      <c r="GC112" s="6" t="s">
        <v>178</v>
      </c>
      <c r="GD112" s="6" t="s">
        <v>178</v>
      </c>
      <c r="GE112" s="6" t="s">
        <v>178</v>
      </c>
      <c r="GF112" s="6" t="s">
        <v>178</v>
      </c>
      <c r="GG112" s="6" t="s">
        <v>178</v>
      </c>
      <c r="GH112" s="6" t="s">
        <v>178</v>
      </c>
      <c r="GI112" s="6" t="s">
        <v>178</v>
      </c>
      <c r="GJ112" s="6" t="s">
        <v>178</v>
      </c>
      <c r="GK112" s="6" t="s">
        <v>178</v>
      </c>
      <c r="GL112" s="6" t="s">
        <v>178</v>
      </c>
      <c r="GM112" s="6">
        <v>13.458604816306897</v>
      </c>
      <c r="GN112" s="6">
        <v>7.8391057074385895</v>
      </c>
      <c r="GO112" s="6">
        <v>7.5851992121144072</v>
      </c>
      <c r="GP112" s="6">
        <v>7.4169000095082032</v>
      </c>
      <c r="GQ112" s="6">
        <v>7.3446695310256125</v>
      </c>
      <c r="GR112" s="6">
        <v>7.180091856685924</v>
      </c>
      <c r="GS112" s="6">
        <v>6.8065638101331611</v>
      </c>
      <c r="GT112" s="6">
        <v>6.5724215991129604</v>
      </c>
      <c r="GU112" s="6">
        <v>7.0689970833105908</v>
      </c>
      <c r="GV112" s="6">
        <v>7.7063879806705744</v>
      </c>
      <c r="GW112" s="6">
        <v>7.7750297784327911</v>
      </c>
      <c r="GX112" s="6">
        <v>7.8685569116245899</v>
      </c>
      <c r="GY112" s="6">
        <v>7.4273982778829843</v>
      </c>
      <c r="GZ112" s="6">
        <v>7.864715204060734</v>
      </c>
      <c r="HA112" s="6">
        <v>6.1855825185900164</v>
      </c>
      <c r="HB112" s="6">
        <v>6.185589662030849</v>
      </c>
      <c r="HC112" s="6">
        <v>5.4537002681184461</v>
      </c>
      <c r="HD112" s="6">
        <v>5.3325483251684274</v>
      </c>
      <c r="HE112" s="6">
        <v>6.3038592329351015</v>
      </c>
      <c r="HF112" s="6">
        <v>7.2372083819711159</v>
      </c>
      <c r="HG112" s="6" t="s">
        <v>178</v>
      </c>
      <c r="HH112" s="6" t="s">
        <v>178</v>
      </c>
      <c r="HI112" s="6" t="s">
        <v>178</v>
      </c>
      <c r="HJ112" s="6" t="s">
        <v>178</v>
      </c>
      <c r="HK112" s="6" t="s">
        <v>178</v>
      </c>
      <c r="HL112" s="6" t="s">
        <v>178</v>
      </c>
      <c r="HM112" s="6" t="s">
        <v>178</v>
      </c>
      <c r="HN112" s="6" t="s">
        <v>178</v>
      </c>
      <c r="HO112" s="6" t="s">
        <v>178</v>
      </c>
      <c r="HP112" s="6" t="s">
        <v>178</v>
      </c>
      <c r="HQ112" s="6" t="s">
        <v>178</v>
      </c>
      <c r="HR112" s="6" t="s">
        <v>178</v>
      </c>
      <c r="HS112" s="5">
        <v>813237</v>
      </c>
      <c r="HT112" s="5">
        <v>800193</v>
      </c>
      <c r="HU112" s="5">
        <v>787654</v>
      </c>
      <c r="HV112" s="5">
        <v>773236</v>
      </c>
      <c r="HW112" s="5">
        <v>743816</v>
      </c>
      <c r="HX112" s="5">
        <v>730503</v>
      </c>
      <c r="HY112" s="5">
        <v>721105</v>
      </c>
      <c r="HZ112" s="5">
        <v>717510</v>
      </c>
      <c r="IA112" s="5">
        <v>713020</v>
      </c>
      <c r="IB112" s="5">
        <v>709214</v>
      </c>
      <c r="IC112" s="5">
        <v>696630</v>
      </c>
      <c r="ID112" s="5">
        <v>688555</v>
      </c>
      <c r="IE112" s="5">
        <v>683155</v>
      </c>
      <c r="IF112" s="5">
        <v>676807</v>
      </c>
      <c r="IG112" s="5">
        <v>668999</v>
      </c>
      <c r="IH112" s="5">
        <v>660883</v>
      </c>
      <c r="II112" s="5">
        <v>652149</v>
      </c>
      <c r="IJ112" s="5">
        <v>645478</v>
      </c>
      <c r="IK112" s="5">
        <v>637359</v>
      </c>
      <c r="IL112" s="5">
        <v>637715</v>
      </c>
      <c r="IM112" s="5">
        <v>624802</v>
      </c>
      <c r="IN112" s="5">
        <v>618862</v>
      </c>
      <c r="IO112" s="5">
        <v>613882</v>
      </c>
      <c r="IP112" s="5">
        <v>608518</v>
      </c>
      <c r="IQ112" s="5">
        <v>604661</v>
      </c>
      <c r="IR112" s="5">
        <v>598687</v>
      </c>
      <c r="IS112" s="5">
        <v>593282</v>
      </c>
      <c r="IT112" s="5">
        <v>587677</v>
      </c>
      <c r="IU112" s="5">
        <v>582512</v>
      </c>
      <c r="IV112" s="5">
        <v>576527</v>
      </c>
      <c r="IW112" s="5">
        <v>566346</v>
      </c>
      <c r="IX112" s="5">
        <v>554504</v>
      </c>
      <c r="IY112" s="5">
        <v>889380</v>
      </c>
      <c r="IZ112" s="5">
        <v>875876</v>
      </c>
      <c r="JA112" s="5">
        <v>862921</v>
      </c>
      <c r="JB112" s="5">
        <v>848171</v>
      </c>
      <c r="JC112" s="5">
        <v>817447</v>
      </c>
      <c r="JD112" s="5">
        <v>804892</v>
      </c>
      <c r="JE112" s="5">
        <v>795251</v>
      </c>
      <c r="JF112" s="5">
        <v>791715</v>
      </c>
      <c r="JG112" s="5">
        <v>787137</v>
      </c>
      <c r="JH112" s="5">
        <v>783069</v>
      </c>
      <c r="JI112" s="5">
        <v>769966</v>
      </c>
      <c r="JJ112" s="5">
        <v>762093</v>
      </c>
      <c r="JK112" s="5">
        <v>756711</v>
      </c>
      <c r="JL112" s="5">
        <v>750260</v>
      </c>
      <c r="JM112" s="5">
        <v>741453</v>
      </c>
      <c r="JN112" s="5">
        <v>732345</v>
      </c>
      <c r="JO112" s="5">
        <v>723517</v>
      </c>
      <c r="JP112" s="5">
        <v>717628</v>
      </c>
      <c r="JQ112" s="5">
        <v>710070</v>
      </c>
      <c r="JR112" s="5">
        <v>711382</v>
      </c>
      <c r="JS112" s="5">
        <v>696243</v>
      </c>
      <c r="JT112" s="5">
        <v>690141</v>
      </c>
      <c r="JU112" s="5">
        <v>684954</v>
      </c>
      <c r="JV112" s="5">
        <v>679426</v>
      </c>
      <c r="JW112" s="5">
        <v>675538</v>
      </c>
      <c r="JX112" s="5">
        <v>669139</v>
      </c>
      <c r="JY112" s="5">
        <v>662998</v>
      </c>
      <c r="JZ112" s="5">
        <v>656875</v>
      </c>
      <c r="KA112" s="5">
        <v>650963</v>
      </c>
      <c r="KB112" s="5">
        <v>644005</v>
      </c>
      <c r="KC112" s="5">
        <v>632403</v>
      </c>
      <c r="KD112" s="5">
        <v>618526</v>
      </c>
    </row>
    <row r="113" spans="1:290" x14ac:dyDescent="0.3">
      <c r="A113" s="1" t="s">
        <v>107</v>
      </c>
      <c r="B113" s="2">
        <v>4057021</v>
      </c>
      <c r="C113" s="5">
        <v>14448866</v>
      </c>
      <c r="D113" s="5">
        <v>14746601</v>
      </c>
      <c r="E113" s="5">
        <v>13650614</v>
      </c>
      <c r="F113" s="5">
        <v>14047367</v>
      </c>
      <c r="G113" s="5">
        <v>14274586</v>
      </c>
      <c r="H113" s="5">
        <v>14441488</v>
      </c>
      <c r="I113" s="5">
        <v>14352819</v>
      </c>
      <c r="J113" s="5">
        <v>13697500</v>
      </c>
      <c r="K113" s="5">
        <v>14281322</v>
      </c>
      <c r="L113" s="5">
        <v>14273914</v>
      </c>
      <c r="M113" s="5">
        <v>14218165</v>
      </c>
      <c r="N113" s="5">
        <v>14411852</v>
      </c>
      <c r="O113" s="5">
        <v>14568456</v>
      </c>
      <c r="P113" s="5">
        <v>13646639</v>
      </c>
      <c r="Q113" s="5">
        <v>14242135</v>
      </c>
      <c r="R113" s="5">
        <v>13556544</v>
      </c>
      <c r="S113" s="5">
        <v>13350039</v>
      </c>
      <c r="T113" s="5">
        <v>12615567</v>
      </c>
      <c r="U113" s="5">
        <v>12181264</v>
      </c>
      <c r="V113" s="5">
        <v>12093739</v>
      </c>
      <c r="W113" s="5">
        <v>11778689</v>
      </c>
      <c r="X113" s="5">
        <v>11099265</v>
      </c>
      <c r="Y113" s="5">
        <v>11433982</v>
      </c>
      <c r="Z113" s="5">
        <v>11751363</v>
      </c>
      <c r="AA113" s="5">
        <v>11434521</v>
      </c>
      <c r="AB113" s="5">
        <v>11374006</v>
      </c>
      <c r="AC113" s="5">
        <v>11128772</v>
      </c>
      <c r="AD113" s="5">
        <v>10614208</v>
      </c>
      <c r="AE113" s="5">
        <v>10385382</v>
      </c>
      <c r="AF113" s="5">
        <v>10103445</v>
      </c>
      <c r="AG113" s="5">
        <v>10061446</v>
      </c>
      <c r="AH113" s="5">
        <v>9855980</v>
      </c>
      <c r="AI113" s="5">
        <v>37015633</v>
      </c>
      <c r="AJ113" s="5">
        <v>37489410</v>
      </c>
      <c r="AK113" s="5">
        <v>35987965</v>
      </c>
      <c r="AL113" s="5">
        <v>36637415</v>
      </c>
      <c r="AM113" s="5">
        <v>36981131</v>
      </c>
      <c r="AN113" s="5">
        <v>37018632</v>
      </c>
      <c r="AO113" s="5">
        <v>36754333</v>
      </c>
      <c r="AP113" s="5">
        <v>36015643</v>
      </c>
      <c r="AQ113" s="5">
        <v>36941727</v>
      </c>
      <c r="AR113" s="5">
        <v>36998015</v>
      </c>
      <c r="AS113" s="5">
        <v>36681588</v>
      </c>
      <c r="AT113" s="5">
        <v>38006123</v>
      </c>
      <c r="AU113" s="5">
        <v>38264621</v>
      </c>
      <c r="AV113" s="5">
        <v>36607238</v>
      </c>
      <c r="AW113" s="5">
        <v>37330688</v>
      </c>
      <c r="AX113" s="5">
        <v>36112405</v>
      </c>
      <c r="AY113" s="5">
        <v>35417470</v>
      </c>
      <c r="AZ113" s="5">
        <v>34915859</v>
      </c>
      <c r="BA113" s="5">
        <v>34603667</v>
      </c>
      <c r="BB113" s="5">
        <v>34182928</v>
      </c>
      <c r="BC113" s="5">
        <v>33259298</v>
      </c>
      <c r="BD113" s="5">
        <v>32060434</v>
      </c>
      <c r="BE113" s="5">
        <v>32046909</v>
      </c>
      <c r="BF113" s="5">
        <v>32134912</v>
      </c>
      <c r="BG113" s="5">
        <v>31507573</v>
      </c>
      <c r="BH113" s="5">
        <v>30794652</v>
      </c>
      <c r="BI113" s="5">
        <v>29976064</v>
      </c>
      <c r="BJ113" s="5">
        <v>28477129</v>
      </c>
      <c r="BK113" s="5">
        <v>27789209</v>
      </c>
      <c r="BL113" s="5">
        <v>27444625</v>
      </c>
      <c r="BM113" s="5">
        <v>27156495</v>
      </c>
      <c r="BN113" s="5">
        <v>26680285</v>
      </c>
      <c r="BO113" s="5">
        <v>37986936</v>
      </c>
      <c r="BP113" s="5">
        <v>38482008</v>
      </c>
      <c r="BQ113" s="5">
        <v>36939991</v>
      </c>
      <c r="BR113" s="5">
        <v>37618811</v>
      </c>
      <c r="BS113" s="5">
        <v>37967738</v>
      </c>
      <c r="BT113" s="5">
        <v>38005667</v>
      </c>
      <c r="BU113" s="5">
        <v>37712878</v>
      </c>
      <c r="BV113" s="5">
        <v>36947568</v>
      </c>
      <c r="BW113" s="5">
        <v>37896105</v>
      </c>
      <c r="BX113" s="5">
        <v>37956625</v>
      </c>
      <c r="BY113" s="5">
        <v>37620762</v>
      </c>
      <c r="BZ113" s="5">
        <v>38994772</v>
      </c>
      <c r="CA113" s="5">
        <v>39286863</v>
      </c>
      <c r="CB113" s="5">
        <v>37599107</v>
      </c>
      <c r="CC113" s="5">
        <v>38358380</v>
      </c>
      <c r="CD113" s="5">
        <v>37126468</v>
      </c>
      <c r="CE113" s="5">
        <v>36472640</v>
      </c>
      <c r="CF113" s="5">
        <v>35929164</v>
      </c>
      <c r="CG113" s="5">
        <v>35465462</v>
      </c>
      <c r="CH113" s="5">
        <v>51766406</v>
      </c>
      <c r="CI113" s="5">
        <v>64968684</v>
      </c>
      <c r="CJ113" s="5">
        <v>68774121</v>
      </c>
      <c r="CK113" s="5">
        <v>53506693</v>
      </c>
      <c r="CL113" s="5">
        <v>46474146</v>
      </c>
      <c r="CM113" s="5">
        <v>42939474</v>
      </c>
      <c r="CN113" s="5">
        <v>41651578</v>
      </c>
      <c r="CO113" s="5">
        <v>42584816</v>
      </c>
      <c r="CP113" s="5">
        <v>42241727</v>
      </c>
      <c r="CQ113" s="5">
        <v>36218811</v>
      </c>
      <c r="CR113" s="5">
        <v>34602777</v>
      </c>
      <c r="CS113" s="5">
        <v>34672025</v>
      </c>
      <c r="CT113" s="5">
        <v>33766133</v>
      </c>
      <c r="CU113" s="6">
        <v>13.36446563589776</v>
      </c>
      <c r="CV113" s="6">
        <v>13.499498870604111</v>
      </c>
      <c r="CW113" s="6">
        <v>13.47354302066263</v>
      </c>
      <c r="CX113" s="6">
        <v>12.94089312605178</v>
      </c>
      <c r="CY113" s="6">
        <v>14.007955340291209</v>
      </c>
      <c r="CZ113" s="6">
        <v>13.20053919936201</v>
      </c>
      <c r="DA113" s="6">
        <v>12.13793011112598</v>
      </c>
      <c r="DB113" s="6">
        <v>11.592215244620601</v>
      </c>
      <c r="DC113" s="6">
        <v>12.562329990443491</v>
      </c>
      <c r="DD113" s="6">
        <v>12.88357685657933</v>
      </c>
      <c r="DE113" s="6">
        <v>10.331396491741369</v>
      </c>
      <c r="DF113" s="6">
        <v>10.175742853867771</v>
      </c>
      <c r="DG113" s="6">
        <v>9.5282986748904595</v>
      </c>
      <c r="DH113" s="6">
        <v>9.4627382329728693</v>
      </c>
      <c r="DI113" s="6">
        <v>8.9089764447266209</v>
      </c>
      <c r="DJ113" s="6">
        <v>8.2711719845406293</v>
      </c>
      <c r="DK113" s="6">
        <v>8.3341860265536098</v>
      </c>
      <c r="DL113" s="6">
        <v>8.3683107168532498</v>
      </c>
      <c r="DM113" s="6">
        <v>8.3770590435413794</v>
      </c>
      <c r="DN113" s="6">
        <v>8.4398378198669306</v>
      </c>
      <c r="DO113" s="6" t="s">
        <v>178</v>
      </c>
      <c r="DP113" s="6" t="s">
        <v>178</v>
      </c>
      <c r="DQ113" s="6" t="s">
        <v>178</v>
      </c>
      <c r="DR113" s="6" t="s">
        <v>178</v>
      </c>
      <c r="DS113" s="6" t="s">
        <v>178</v>
      </c>
      <c r="DT113" s="6" t="s">
        <v>178</v>
      </c>
      <c r="DU113" s="6" t="s">
        <v>178</v>
      </c>
      <c r="DV113" s="6" t="s">
        <v>178</v>
      </c>
      <c r="DW113" s="6" t="s">
        <v>178</v>
      </c>
      <c r="DX113" s="6" t="s">
        <v>178</v>
      </c>
      <c r="DY113" s="6" t="s">
        <v>178</v>
      </c>
      <c r="DZ113" s="6" t="s">
        <v>178</v>
      </c>
      <c r="EA113" s="6">
        <v>12.51432544880088</v>
      </c>
      <c r="EB113" s="6">
        <v>12.93012339688746</v>
      </c>
      <c r="EC113" s="6">
        <v>12.96967073457062</v>
      </c>
      <c r="ED113" s="6">
        <v>12.42694039173063</v>
      </c>
      <c r="EE113" s="6">
        <v>13.81294748101246</v>
      </c>
      <c r="EF113" s="6">
        <v>13.150611574880379</v>
      </c>
      <c r="EG113" s="6">
        <v>12.22256972030822</v>
      </c>
      <c r="EH113" s="6">
        <v>11.68267958899437</v>
      </c>
      <c r="EI113" s="6">
        <v>13.044096078995681</v>
      </c>
      <c r="EJ113" s="6">
        <v>11.950022913595079</v>
      </c>
      <c r="EK113" s="6">
        <v>8.7101668591410402</v>
      </c>
      <c r="EL113" s="6">
        <v>8.5024649210922796</v>
      </c>
      <c r="EM113" s="6">
        <v>8.3805572621942108</v>
      </c>
      <c r="EN113" s="6">
        <v>8.4000134239127799</v>
      </c>
      <c r="EO113" s="6">
        <v>7.9641150871488904</v>
      </c>
      <c r="EP113" s="6">
        <v>7.4511148137994301</v>
      </c>
      <c r="EQ113" s="6">
        <v>7.4916681331442003</v>
      </c>
      <c r="ER113" s="6">
        <v>7.3644454877702596</v>
      </c>
      <c r="ES113" s="6">
        <v>7.4526206668191302</v>
      </c>
      <c r="ET113" s="6">
        <v>7.5102941691510097</v>
      </c>
      <c r="EU113" s="6" t="s">
        <v>178</v>
      </c>
      <c r="EV113" s="6" t="s">
        <v>178</v>
      </c>
      <c r="EW113" s="6" t="s">
        <v>178</v>
      </c>
      <c r="EX113" s="6" t="s">
        <v>178</v>
      </c>
      <c r="EY113" s="6" t="s">
        <v>178</v>
      </c>
      <c r="EZ113" s="6" t="s">
        <v>178</v>
      </c>
      <c r="FA113" s="6" t="s">
        <v>178</v>
      </c>
      <c r="FB113" s="6" t="s">
        <v>178</v>
      </c>
      <c r="FC113" s="6" t="s">
        <v>178</v>
      </c>
      <c r="FD113" s="6" t="s">
        <v>178</v>
      </c>
      <c r="FE113" s="6" t="s">
        <v>178</v>
      </c>
      <c r="FF113" s="6" t="s">
        <v>178</v>
      </c>
      <c r="FG113" s="6" t="s">
        <v>178</v>
      </c>
      <c r="FH113" s="6">
        <v>9.8869970103619131</v>
      </c>
      <c r="FI113" s="6">
        <v>9.9838073217805441</v>
      </c>
      <c r="FJ113" s="6">
        <v>9.5033396650062603</v>
      </c>
      <c r="FK113" s="6">
        <v>9.4326098143932153</v>
      </c>
      <c r="FL113" s="6">
        <v>8.8043351211454119</v>
      </c>
      <c r="FM113" s="6">
        <v>8.4108006935780359</v>
      </c>
      <c r="FN113" s="6">
        <v>8.2043146559591165</v>
      </c>
      <c r="FO113" s="6">
        <v>8.9388223303136787</v>
      </c>
      <c r="FP113" s="6">
        <v>10.272066932727771</v>
      </c>
      <c r="FQ113" s="6">
        <v>10.331396491741375</v>
      </c>
      <c r="FR113" s="6">
        <v>10.175742853867774</v>
      </c>
      <c r="FS113" s="6">
        <v>9.528298674890463</v>
      </c>
      <c r="FT113" s="6">
        <v>9.462154014625872</v>
      </c>
      <c r="FU113" s="6">
        <v>8.9034614543395367</v>
      </c>
      <c r="FV113" s="6">
        <v>8.2654030407749932</v>
      </c>
      <c r="FW113" s="6">
        <v>8.3274962717337377</v>
      </c>
      <c r="FX113" s="6">
        <v>8.3600364533754217</v>
      </c>
      <c r="FY113" s="6">
        <v>8.3216815594834816</v>
      </c>
      <c r="FZ113" s="6">
        <v>8.3171631205204601</v>
      </c>
      <c r="GA113" s="6" t="s">
        <v>178</v>
      </c>
      <c r="GB113" s="6" t="s">
        <v>178</v>
      </c>
      <c r="GC113" s="6" t="s">
        <v>178</v>
      </c>
      <c r="GD113" s="6" t="s">
        <v>178</v>
      </c>
      <c r="GE113" s="6" t="s">
        <v>178</v>
      </c>
      <c r="GF113" s="6" t="s">
        <v>178</v>
      </c>
      <c r="GG113" s="6" t="s">
        <v>178</v>
      </c>
      <c r="GH113" s="6" t="s">
        <v>178</v>
      </c>
      <c r="GI113" s="6" t="s">
        <v>178</v>
      </c>
      <c r="GJ113" s="6" t="s">
        <v>178</v>
      </c>
      <c r="GK113" s="6" t="s">
        <v>178</v>
      </c>
      <c r="GL113" s="6" t="s">
        <v>178</v>
      </c>
      <c r="GM113" s="6">
        <v>12.514325448800889</v>
      </c>
      <c r="GN113" s="6">
        <v>5.0607064768423937</v>
      </c>
      <c r="GO113" s="6">
        <v>4.9429163332797508</v>
      </c>
      <c r="GP113" s="6">
        <v>4.7430502397617298</v>
      </c>
      <c r="GQ113" s="6">
        <v>4.8763138152805547</v>
      </c>
      <c r="GR113" s="6">
        <v>4.6471463343107873</v>
      </c>
      <c r="GS113" s="6">
        <v>4.4740303136503661</v>
      </c>
      <c r="GT113" s="6">
        <v>4.3403195661396357</v>
      </c>
      <c r="GU113" s="6">
        <v>4.8659446809295082</v>
      </c>
      <c r="GV113" s="6">
        <v>5.9583764155995933</v>
      </c>
      <c r="GW113" s="6">
        <v>8.7069376603870037</v>
      </c>
      <c r="GX113" s="6">
        <v>8.5004171564671296</v>
      </c>
      <c r="GY113" s="6">
        <v>8.3765314178859889</v>
      </c>
      <c r="GZ113" s="6">
        <v>8.3847161591377102</v>
      </c>
      <c r="HA113" s="6">
        <v>7.9046467078238685</v>
      </c>
      <c r="HB113" s="6">
        <v>7.3062455962154829</v>
      </c>
      <c r="HC113" s="6">
        <v>7.2254850501743917</v>
      </c>
      <c r="HD113" s="6">
        <v>7.1701687190339491</v>
      </c>
      <c r="HE113" s="6">
        <v>7.0077683080280657</v>
      </c>
      <c r="HF113" s="6">
        <v>6.1267571929473101</v>
      </c>
      <c r="HG113" s="6" t="s">
        <v>178</v>
      </c>
      <c r="HH113" s="6" t="s">
        <v>178</v>
      </c>
      <c r="HI113" s="6" t="s">
        <v>178</v>
      </c>
      <c r="HJ113" s="6" t="s">
        <v>178</v>
      </c>
      <c r="HK113" s="6" t="s">
        <v>178</v>
      </c>
      <c r="HL113" s="6" t="s">
        <v>178</v>
      </c>
      <c r="HM113" s="6" t="s">
        <v>178</v>
      </c>
      <c r="HN113" s="6" t="s">
        <v>178</v>
      </c>
      <c r="HO113" s="6" t="s">
        <v>178</v>
      </c>
      <c r="HP113" s="6" t="s">
        <v>178</v>
      </c>
      <c r="HQ113" s="6" t="s">
        <v>178</v>
      </c>
      <c r="HR113" s="6" t="s">
        <v>178</v>
      </c>
      <c r="HS113" s="5">
        <v>1265281</v>
      </c>
      <c r="HT113" s="5">
        <v>1257082</v>
      </c>
      <c r="HU113" s="5">
        <v>1246636</v>
      </c>
      <c r="HV113" s="5">
        <v>1244382</v>
      </c>
      <c r="HW113" s="5">
        <v>1237897</v>
      </c>
      <c r="HX113" s="5">
        <v>1234329</v>
      </c>
      <c r="HY113" s="5">
        <v>1231272</v>
      </c>
      <c r="HZ113" s="5">
        <v>1228361</v>
      </c>
      <c r="IA113" s="5">
        <v>1225816</v>
      </c>
      <c r="IB113" s="5">
        <v>1224592</v>
      </c>
      <c r="IC113" s="5">
        <v>1221548</v>
      </c>
      <c r="ID113" s="5">
        <v>1217574</v>
      </c>
      <c r="IE113" s="5">
        <v>1211248</v>
      </c>
      <c r="IF113" s="5">
        <v>1201404</v>
      </c>
      <c r="IG113" s="5">
        <v>1189942</v>
      </c>
      <c r="IH113" s="5">
        <v>1176316</v>
      </c>
      <c r="II113" s="5">
        <v>1154911</v>
      </c>
      <c r="IJ113" s="5">
        <v>1138265</v>
      </c>
      <c r="IK113" s="5">
        <v>1132274</v>
      </c>
      <c r="IL113" s="5">
        <v>1119755</v>
      </c>
      <c r="IM113" s="5">
        <v>1108360</v>
      </c>
      <c r="IN113" s="5">
        <v>1096944</v>
      </c>
      <c r="IO113" s="5">
        <v>1089822</v>
      </c>
      <c r="IP113" s="5">
        <v>1081949</v>
      </c>
      <c r="IQ113" s="5">
        <v>1074015</v>
      </c>
      <c r="IR113" s="5">
        <v>1062859</v>
      </c>
      <c r="IS113" s="5">
        <v>1051412</v>
      </c>
      <c r="IT113" s="5">
        <v>1038880</v>
      </c>
      <c r="IU113" s="5">
        <v>1028193</v>
      </c>
      <c r="IV113" s="5">
        <v>1015720</v>
      </c>
      <c r="IW113" s="5">
        <v>999782</v>
      </c>
      <c r="IX113" s="5">
        <v>979803</v>
      </c>
      <c r="IY113" s="5">
        <v>1450006</v>
      </c>
      <c r="IZ113" s="5">
        <v>1440560</v>
      </c>
      <c r="JA113" s="5">
        <v>1429090</v>
      </c>
      <c r="JB113" s="5">
        <v>1426676</v>
      </c>
      <c r="JC113" s="5">
        <v>1418528</v>
      </c>
      <c r="JD113" s="5">
        <v>1414297</v>
      </c>
      <c r="JE113" s="5">
        <v>1410556</v>
      </c>
      <c r="JF113" s="5">
        <v>1407031</v>
      </c>
      <c r="JG113" s="5">
        <v>1403889</v>
      </c>
      <c r="JH113" s="5">
        <v>1401657</v>
      </c>
      <c r="JI113" s="5">
        <v>1397730</v>
      </c>
      <c r="JJ113" s="5">
        <v>1392441</v>
      </c>
      <c r="JK113" s="5">
        <v>1385081</v>
      </c>
      <c r="JL113" s="5">
        <v>1374143</v>
      </c>
      <c r="JM113" s="5">
        <v>1361407</v>
      </c>
      <c r="JN113" s="5">
        <v>1344373</v>
      </c>
      <c r="JO113" s="5">
        <v>1317327</v>
      </c>
      <c r="JP113" s="5">
        <v>1299183</v>
      </c>
      <c r="JQ113" s="5">
        <v>1291209</v>
      </c>
      <c r="JR113" s="5">
        <v>1273336</v>
      </c>
      <c r="JS113" s="5">
        <v>1258843</v>
      </c>
      <c r="JT113" s="5">
        <v>1250189</v>
      </c>
      <c r="JU113" s="5">
        <v>1240227</v>
      </c>
      <c r="JV113" s="5">
        <v>1230139</v>
      </c>
      <c r="JW113" s="5">
        <v>1220124</v>
      </c>
      <c r="JX113" s="5">
        <v>1206634</v>
      </c>
      <c r="JY113" s="5">
        <v>1193328</v>
      </c>
      <c r="JZ113" s="5">
        <v>1179137</v>
      </c>
      <c r="KA113" s="5">
        <v>1166760</v>
      </c>
      <c r="KB113" s="5">
        <v>1152240</v>
      </c>
      <c r="KC113" s="5">
        <v>1133477</v>
      </c>
      <c r="KD113" s="5">
        <v>1109992</v>
      </c>
    </row>
    <row r="114" spans="1:290" x14ac:dyDescent="0.3">
      <c r="A114" s="1" t="s">
        <v>108</v>
      </c>
      <c r="B114" s="2">
        <v>4057094</v>
      </c>
      <c r="C114" s="5">
        <v>9446626</v>
      </c>
      <c r="D114" s="5">
        <v>9437532</v>
      </c>
      <c r="E114" s="5">
        <v>9107102</v>
      </c>
      <c r="F114" s="5">
        <v>9271880</v>
      </c>
      <c r="G114" s="5">
        <v>9111591</v>
      </c>
      <c r="H114" s="5">
        <v>9008525</v>
      </c>
      <c r="I114" s="5">
        <v>9266048</v>
      </c>
      <c r="J114" s="5">
        <v>9192980</v>
      </c>
      <c r="K114" s="5">
        <v>9149030</v>
      </c>
      <c r="L114" s="5">
        <v>9086993</v>
      </c>
      <c r="M114" s="5">
        <v>8820717</v>
      </c>
      <c r="N114" s="5">
        <v>8905338</v>
      </c>
      <c r="O114" s="5">
        <v>8903876</v>
      </c>
      <c r="P114" s="5">
        <v>8557673</v>
      </c>
      <c r="Q114" s="5">
        <v>8389592</v>
      </c>
      <c r="R114" s="5">
        <v>7954565</v>
      </c>
      <c r="S114" s="5">
        <v>8251117</v>
      </c>
      <c r="T114" s="5">
        <v>8128867</v>
      </c>
      <c r="U114" s="5">
        <v>7673558</v>
      </c>
      <c r="V114" s="5">
        <v>7485830</v>
      </c>
      <c r="W114" s="5">
        <v>7052920</v>
      </c>
      <c r="X114" s="5">
        <v>6760764</v>
      </c>
      <c r="Y114" s="5">
        <v>6539488</v>
      </c>
      <c r="Z114" s="5">
        <v>6403685</v>
      </c>
      <c r="AA114" s="5">
        <v>6085375</v>
      </c>
      <c r="AB114" s="5">
        <v>5926072</v>
      </c>
      <c r="AC114" s="5">
        <v>5776320</v>
      </c>
      <c r="AD114" s="5">
        <v>5561513</v>
      </c>
      <c r="AE114" s="5">
        <v>5512784</v>
      </c>
      <c r="AF114" s="5">
        <v>5371137</v>
      </c>
      <c r="AG114" s="5">
        <v>5233765</v>
      </c>
      <c r="AH114" s="5">
        <v>5234883</v>
      </c>
      <c r="AI114" s="5">
        <v>29156848</v>
      </c>
      <c r="AJ114" s="5">
        <v>29249478</v>
      </c>
      <c r="AK114" s="5">
        <v>28628812</v>
      </c>
      <c r="AL114" s="5">
        <v>28800915</v>
      </c>
      <c r="AM114" s="5">
        <v>28699558</v>
      </c>
      <c r="AN114" s="5">
        <v>28671219</v>
      </c>
      <c r="AO114" s="5">
        <v>28861229</v>
      </c>
      <c r="AP114" s="5">
        <v>28786033</v>
      </c>
      <c r="AQ114" s="5">
        <v>28485785</v>
      </c>
      <c r="AR114" s="5">
        <v>28298643</v>
      </c>
      <c r="AS114" s="5">
        <v>27279199</v>
      </c>
      <c r="AT114" s="5">
        <v>28271321</v>
      </c>
      <c r="AU114" s="5">
        <v>28085856</v>
      </c>
      <c r="AV114" s="5">
        <v>27198519</v>
      </c>
      <c r="AW114" s="5">
        <v>26480804</v>
      </c>
      <c r="AX114" s="5">
        <v>25748164</v>
      </c>
      <c r="AY114" s="5">
        <v>25845962</v>
      </c>
      <c r="AZ114" s="5">
        <v>25814418</v>
      </c>
      <c r="BA114" s="5">
        <v>25125344</v>
      </c>
      <c r="BB114" s="5">
        <v>24488453</v>
      </c>
      <c r="BC114" s="5">
        <v>23337606</v>
      </c>
      <c r="BD114" s="5">
        <v>22582670</v>
      </c>
      <c r="BE114" s="5">
        <v>21987861</v>
      </c>
      <c r="BF114" s="5">
        <v>21671192</v>
      </c>
      <c r="BG114" s="5">
        <v>20721667</v>
      </c>
      <c r="BH114" s="5">
        <v>20227999</v>
      </c>
      <c r="BI114" s="5">
        <v>19523084</v>
      </c>
      <c r="BJ114" s="5">
        <v>19003387</v>
      </c>
      <c r="BK114" s="5">
        <v>18904929</v>
      </c>
      <c r="BL114" s="5">
        <v>18691499</v>
      </c>
      <c r="BM114" s="5">
        <v>18146562</v>
      </c>
      <c r="BN114" s="5">
        <v>17856911</v>
      </c>
      <c r="BO114" s="5">
        <v>44049220</v>
      </c>
      <c r="BP114" s="5">
        <v>42511738</v>
      </c>
      <c r="BQ114" s="5">
        <v>36486396</v>
      </c>
      <c r="BR114" s="5">
        <v>34472722</v>
      </c>
      <c r="BS114" s="5">
        <v>32396474</v>
      </c>
      <c r="BT114" s="5">
        <v>32498488</v>
      </c>
      <c r="BU114" s="5">
        <v>33450187</v>
      </c>
      <c r="BV114" s="5">
        <v>33372086</v>
      </c>
      <c r="BW114" s="5">
        <v>35501256</v>
      </c>
      <c r="BX114" s="5">
        <v>36206172</v>
      </c>
      <c r="BY114" s="5">
        <v>34981108</v>
      </c>
      <c r="BZ114" s="5">
        <v>38073738</v>
      </c>
      <c r="CA114" s="5">
        <v>39608874</v>
      </c>
      <c r="CB114" s="5">
        <v>42375448</v>
      </c>
      <c r="CC114" s="5">
        <v>43790193</v>
      </c>
      <c r="CD114" s="5">
        <v>43733438</v>
      </c>
      <c r="CE114" s="5">
        <v>38070269</v>
      </c>
      <c r="CF114" s="5">
        <v>83605516</v>
      </c>
      <c r="CG114" s="5">
        <v>51042170</v>
      </c>
      <c r="CH114" s="5">
        <v>49102651</v>
      </c>
      <c r="CI114" s="5">
        <v>41334836</v>
      </c>
      <c r="CJ114" s="5">
        <v>30456470</v>
      </c>
      <c r="CK114" s="5">
        <v>26478756</v>
      </c>
      <c r="CL114" s="5">
        <v>25032409</v>
      </c>
      <c r="CM114" s="5">
        <v>23649058</v>
      </c>
      <c r="CN114" s="5">
        <v>23270400</v>
      </c>
      <c r="CO114" s="5">
        <v>22490629</v>
      </c>
      <c r="CP114" s="5">
        <v>21158162</v>
      </c>
      <c r="CQ114" s="5">
        <v>19831365</v>
      </c>
      <c r="CR114" s="5">
        <v>19543459</v>
      </c>
      <c r="CS114" s="5">
        <v>19111912</v>
      </c>
      <c r="CT114" s="5">
        <v>18597321</v>
      </c>
      <c r="CU114" s="6">
        <v>11.09384333688627</v>
      </c>
      <c r="CV114" s="6">
        <v>11.11655038626623</v>
      </c>
      <c r="CW114" s="6">
        <v>11.3463646283966</v>
      </c>
      <c r="CX114" s="6">
        <v>11.470446123116339</v>
      </c>
      <c r="CY114" s="6">
        <v>11.5997853722802</v>
      </c>
      <c r="CZ114" s="6">
        <v>12.011865204141049</v>
      </c>
      <c r="DA114" s="6">
        <v>11.697848251562741</v>
      </c>
      <c r="DB114" s="6">
        <v>11.04643858178321</v>
      </c>
      <c r="DC114" s="6">
        <v>11.19300078806168</v>
      </c>
      <c r="DD114" s="6">
        <v>11.1498832616998</v>
      </c>
      <c r="DE114" s="6">
        <v>9.8031169417217896</v>
      </c>
      <c r="DF114" s="6">
        <v>10.269469839325581</v>
      </c>
      <c r="DG114" s="6">
        <v>8.9978732924344094</v>
      </c>
      <c r="DH114" s="6">
        <v>8.8423687140184004</v>
      </c>
      <c r="DI114" s="6">
        <v>9.0698093542570302</v>
      </c>
      <c r="DJ114" s="6">
        <v>8.4542146553582693</v>
      </c>
      <c r="DK114" s="6">
        <v>8.3216359286099095</v>
      </c>
      <c r="DL114" s="6">
        <v>7.1969931356977499</v>
      </c>
      <c r="DM114" s="6">
        <v>7.44515125838626</v>
      </c>
      <c r="DN114" s="6">
        <v>7.3706990407209299</v>
      </c>
      <c r="DO114" s="6" t="s">
        <v>178</v>
      </c>
      <c r="DP114" s="6" t="s">
        <v>178</v>
      </c>
      <c r="DQ114" s="6" t="s">
        <v>178</v>
      </c>
      <c r="DR114" s="6" t="s">
        <v>178</v>
      </c>
      <c r="DS114" s="6" t="s">
        <v>178</v>
      </c>
      <c r="DT114" s="6" t="s">
        <v>178</v>
      </c>
      <c r="DU114" s="6" t="s">
        <v>178</v>
      </c>
      <c r="DV114" s="6" t="s">
        <v>178</v>
      </c>
      <c r="DW114" s="6" t="s">
        <v>178</v>
      </c>
      <c r="DX114" s="6" t="s">
        <v>178</v>
      </c>
      <c r="DY114" s="6" t="s">
        <v>178</v>
      </c>
      <c r="DZ114" s="6" t="s">
        <v>178</v>
      </c>
      <c r="EA114" s="6">
        <v>9.3714578436471001</v>
      </c>
      <c r="EB114" s="6">
        <v>9.3606764537814904</v>
      </c>
      <c r="EC114" s="6">
        <v>9.4073515869257793</v>
      </c>
      <c r="ED114" s="6">
        <v>9.3384255326610202</v>
      </c>
      <c r="EE114" s="6">
        <v>9.5385057846535393</v>
      </c>
      <c r="EF114" s="6">
        <v>9.9965020671077802</v>
      </c>
      <c r="EG114" s="6">
        <v>9.6770549861199608</v>
      </c>
      <c r="EH114" s="6">
        <v>9.0443653698305706</v>
      </c>
      <c r="EI114" s="6">
        <v>9.3852674021539997</v>
      </c>
      <c r="EJ114" s="6">
        <v>9.2385631353418596</v>
      </c>
      <c r="EK114" s="6">
        <v>8.1386659964725592</v>
      </c>
      <c r="EL114" s="6">
        <v>8.7489972169675791</v>
      </c>
      <c r="EM114" s="6">
        <v>7.5130901153308702</v>
      </c>
      <c r="EN114" s="6">
        <v>7.5305536867854297</v>
      </c>
      <c r="EO114" s="6">
        <v>7.7162495626549097</v>
      </c>
      <c r="EP114" s="6">
        <v>6.9496722174054799</v>
      </c>
      <c r="EQ114" s="6">
        <v>6.9045408331096301</v>
      </c>
      <c r="ER114" s="6">
        <v>5.7526417988582903</v>
      </c>
      <c r="ES114" s="6">
        <v>5.8032837281750203</v>
      </c>
      <c r="ET114" s="6">
        <v>5.8023020073991596</v>
      </c>
      <c r="EU114" s="6" t="s">
        <v>178</v>
      </c>
      <c r="EV114" s="6" t="s">
        <v>178</v>
      </c>
      <c r="EW114" s="6" t="s">
        <v>178</v>
      </c>
      <c r="EX114" s="6" t="s">
        <v>178</v>
      </c>
      <c r="EY114" s="6" t="s">
        <v>178</v>
      </c>
      <c r="EZ114" s="6" t="s">
        <v>178</v>
      </c>
      <c r="FA114" s="6" t="s">
        <v>178</v>
      </c>
      <c r="FB114" s="6" t="s">
        <v>178</v>
      </c>
      <c r="FC114" s="6" t="s">
        <v>178</v>
      </c>
      <c r="FD114" s="6" t="s">
        <v>178</v>
      </c>
      <c r="FE114" s="6" t="s">
        <v>178</v>
      </c>
      <c r="FF114" s="6" t="s">
        <v>178</v>
      </c>
      <c r="FG114" s="6" t="s">
        <v>178</v>
      </c>
      <c r="FH114" s="6">
        <v>11.11655038626624</v>
      </c>
      <c r="FI114" s="6">
        <v>11.346364628396609</v>
      </c>
      <c r="FJ114" s="6">
        <v>11.470446123116346</v>
      </c>
      <c r="FK114" s="6">
        <v>11.599785372280207</v>
      </c>
      <c r="FL114" s="6">
        <v>12.011865204141055</v>
      </c>
      <c r="FM114" s="6">
        <v>11.697848251562748</v>
      </c>
      <c r="FN114" s="6">
        <v>11.04643858178321</v>
      </c>
      <c r="FO114" s="6">
        <v>11.193000788061685</v>
      </c>
      <c r="FP114" s="6">
        <v>11.149883261699802</v>
      </c>
      <c r="FQ114" s="6">
        <v>9.8031169417217967</v>
      </c>
      <c r="FR114" s="6">
        <v>10.269469839325582</v>
      </c>
      <c r="FS114" s="6">
        <v>8.99787329243442</v>
      </c>
      <c r="FT114" s="6">
        <v>8.8423687140184022</v>
      </c>
      <c r="FU114" s="6">
        <v>9.0698093542570373</v>
      </c>
      <c r="FV114" s="6">
        <v>8.4542146553582747</v>
      </c>
      <c r="FW114" s="6">
        <v>8.3216359286099166</v>
      </c>
      <c r="FX114" s="6">
        <v>7.1969931356977543</v>
      </c>
      <c r="FY114" s="6">
        <v>7.4451512583862653</v>
      </c>
      <c r="FZ114" s="6">
        <v>7.3706990407209361</v>
      </c>
      <c r="GA114" s="6" t="s">
        <v>178</v>
      </c>
      <c r="GB114" s="6" t="s">
        <v>178</v>
      </c>
      <c r="GC114" s="6" t="s">
        <v>178</v>
      </c>
      <c r="GD114" s="6" t="s">
        <v>178</v>
      </c>
      <c r="GE114" s="6" t="s">
        <v>178</v>
      </c>
      <c r="GF114" s="6" t="s">
        <v>178</v>
      </c>
      <c r="GG114" s="6" t="s">
        <v>178</v>
      </c>
      <c r="GH114" s="6" t="s">
        <v>178</v>
      </c>
      <c r="GI114" s="6" t="s">
        <v>178</v>
      </c>
      <c r="GJ114" s="6" t="s">
        <v>178</v>
      </c>
      <c r="GK114" s="6" t="s">
        <v>178</v>
      </c>
      <c r="GL114" s="6" t="s">
        <v>178</v>
      </c>
      <c r="GM114" s="6">
        <v>9.3714578436471072</v>
      </c>
      <c r="GN114" s="6">
        <v>9.3606764537814993</v>
      </c>
      <c r="GO114" s="6">
        <v>9.4073515869257864</v>
      </c>
      <c r="GP114" s="6">
        <v>9.338425532661029</v>
      </c>
      <c r="GQ114" s="6">
        <v>9.5385057846535481</v>
      </c>
      <c r="GR114" s="6">
        <v>9.9965020671077855</v>
      </c>
      <c r="GS114" s="6">
        <v>9.6770549861199608</v>
      </c>
      <c r="GT114" s="6">
        <v>9.0443653698305706</v>
      </c>
      <c r="GU114" s="6">
        <v>9.3852674021540015</v>
      </c>
      <c r="GV114" s="6">
        <v>9.2385631353418614</v>
      </c>
      <c r="GW114" s="6">
        <v>8.1386659964725627</v>
      </c>
      <c r="GX114" s="6">
        <v>8.7489972169675845</v>
      </c>
      <c r="GY114" s="6">
        <v>7.5130901153308773</v>
      </c>
      <c r="GZ114" s="6">
        <v>7.5305536867854341</v>
      </c>
      <c r="HA114" s="6">
        <v>7.7162495626549115</v>
      </c>
      <c r="HB114" s="6">
        <v>6.9496722174054817</v>
      </c>
      <c r="HC114" s="6">
        <v>6.9045408331096363</v>
      </c>
      <c r="HD114" s="6">
        <v>5.7526417988582965</v>
      </c>
      <c r="HE114" s="6">
        <v>5.8032837281750256</v>
      </c>
      <c r="HF114" s="6">
        <v>5.8023020073991605</v>
      </c>
      <c r="HG114" s="6" t="s">
        <v>178</v>
      </c>
      <c r="HH114" s="6" t="s">
        <v>178</v>
      </c>
      <c r="HI114" s="6" t="s">
        <v>178</v>
      </c>
      <c r="HJ114" s="6" t="s">
        <v>178</v>
      </c>
      <c r="HK114" s="6" t="s">
        <v>178</v>
      </c>
      <c r="HL114" s="6" t="s">
        <v>178</v>
      </c>
      <c r="HM114" s="6" t="s">
        <v>178</v>
      </c>
      <c r="HN114" s="6" t="s">
        <v>178</v>
      </c>
      <c r="HO114" s="6" t="s">
        <v>178</v>
      </c>
      <c r="HP114" s="6" t="s">
        <v>178</v>
      </c>
      <c r="HQ114" s="6" t="s">
        <v>178</v>
      </c>
      <c r="HR114" s="6" t="s">
        <v>178</v>
      </c>
      <c r="HS114" s="5">
        <v>1281850</v>
      </c>
      <c r="HT114" s="5">
        <v>1262866</v>
      </c>
      <c r="HU114" s="5">
        <v>1244432</v>
      </c>
      <c r="HV114" s="5">
        <v>1228305</v>
      </c>
      <c r="HW114" s="5">
        <v>1211662</v>
      </c>
      <c r="HX114" s="5">
        <v>1195260</v>
      </c>
      <c r="HY114" s="5">
        <v>1182095</v>
      </c>
      <c r="HZ114" s="5">
        <v>1171433</v>
      </c>
      <c r="IA114" s="5">
        <v>1163341</v>
      </c>
      <c r="IB114" s="5">
        <v>1156123</v>
      </c>
      <c r="IC114" s="5">
        <v>1158665</v>
      </c>
      <c r="ID114" s="5">
        <v>1148376</v>
      </c>
      <c r="IE114" s="5">
        <v>1144738</v>
      </c>
      <c r="IF114" s="5">
        <v>1109207</v>
      </c>
      <c r="IG114" s="5">
        <v>1114002</v>
      </c>
      <c r="IH114" s="5">
        <v>1102157</v>
      </c>
      <c r="II114" s="5">
        <v>1062581</v>
      </c>
      <c r="IJ114" s="5">
        <v>1047748</v>
      </c>
      <c r="IK114" s="5">
        <v>1030031</v>
      </c>
      <c r="IL114" s="5">
        <v>1008210</v>
      </c>
      <c r="IM114" s="5">
        <v>981590</v>
      </c>
      <c r="IN114" s="5">
        <v>956180</v>
      </c>
      <c r="IO114" s="5">
        <v>939583</v>
      </c>
      <c r="IP114" s="5">
        <v>919405</v>
      </c>
      <c r="IQ114" s="5">
        <v>895957</v>
      </c>
      <c r="IR114" s="5">
        <v>875725</v>
      </c>
      <c r="IS114" s="5">
        <v>868596</v>
      </c>
      <c r="IT114" s="5">
        <v>859561</v>
      </c>
      <c r="IU114" s="5">
        <v>848446</v>
      </c>
      <c r="IV114" s="5">
        <v>842072</v>
      </c>
      <c r="IW114" s="5">
        <v>833237</v>
      </c>
      <c r="IX114" s="5">
        <v>826271</v>
      </c>
      <c r="IY114" s="5">
        <v>1499395</v>
      </c>
      <c r="IZ114" s="5">
        <v>1478991</v>
      </c>
      <c r="JA114" s="5">
        <v>1459152</v>
      </c>
      <c r="JB114" s="5">
        <v>1441982</v>
      </c>
      <c r="JC114" s="5">
        <v>1423787</v>
      </c>
      <c r="JD114" s="5">
        <v>1406090</v>
      </c>
      <c r="JE114" s="5">
        <v>1392244</v>
      </c>
      <c r="JF114" s="5">
        <v>1380646</v>
      </c>
      <c r="JG114" s="5">
        <v>1372892</v>
      </c>
      <c r="JH114" s="5">
        <v>1366148</v>
      </c>
      <c r="JI114" s="5">
        <v>1369220</v>
      </c>
      <c r="JJ114" s="5">
        <v>1358033</v>
      </c>
      <c r="JK114" s="5">
        <v>1355715</v>
      </c>
      <c r="JL114" s="5">
        <v>1317016</v>
      </c>
      <c r="JM114" s="5">
        <v>1325224</v>
      </c>
      <c r="JN114" s="5">
        <v>1314875</v>
      </c>
      <c r="JO114" s="5">
        <v>1271896</v>
      </c>
      <c r="JP114" s="5">
        <v>1255661</v>
      </c>
      <c r="JQ114" s="5">
        <v>1252390</v>
      </c>
      <c r="JR114" s="5">
        <v>1226578</v>
      </c>
      <c r="JS114" s="5">
        <v>1194847</v>
      </c>
      <c r="JT114" s="5">
        <v>1163468</v>
      </c>
      <c r="JU114" s="5">
        <v>1143005</v>
      </c>
      <c r="JV114" s="5">
        <v>1119274</v>
      </c>
      <c r="JW114" s="5">
        <v>1092081</v>
      </c>
      <c r="JX114" s="5">
        <v>1069594</v>
      </c>
      <c r="JY114" s="5">
        <v>1017080</v>
      </c>
      <c r="JZ114" s="5">
        <v>976095</v>
      </c>
      <c r="KA114" s="5">
        <v>964080</v>
      </c>
      <c r="KB114" s="5">
        <v>957462</v>
      </c>
      <c r="KC114" s="5">
        <v>947458</v>
      </c>
      <c r="KD114" s="5">
        <v>939281</v>
      </c>
    </row>
    <row r="115" spans="1:290" x14ac:dyDescent="0.3">
      <c r="A115" s="1" t="s">
        <v>109</v>
      </c>
      <c r="B115" s="2">
        <v>4057022</v>
      </c>
      <c r="C115" s="5">
        <v>3173137</v>
      </c>
      <c r="D115" s="5">
        <v>3256188</v>
      </c>
      <c r="E115" s="5">
        <v>3133523</v>
      </c>
      <c r="F115" s="5">
        <v>3136028</v>
      </c>
      <c r="G115" s="5">
        <v>3194663</v>
      </c>
      <c r="H115" s="5">
        <v>3172464</v>
      </c>
      <c r="I115" s="5">
        <v>3207518</v>
      </c>
      <c r="J115" s="5">
        <v>3137541</v>
      </c>
      <c r="K115" s="5">
        <v>3141100</v>
      </c>
      <c r="L115" s="5">
        <v>3175212</v>
      </c>
      <c r="M115" s="5">
        <v>3097276</v>
      </c>
      <c r="N115" s="5">
        <v>3104609</v>
      </c>
      <c r="O115" s="5">
        <v>3175726</v>
      </c>
      <c r="P115" s="5">
        <v>3087614</v>
      </c>
      <c r="Q115" s="5">
        <v>3162455</v>
      </c>
      <c r="R115" s="5">
        <v>3014751</v>
      </c>
      <c r="S115" s="5">
        <v>2943769</v>
      </c>
      <c r="T115" s="5">
        <v>2765210</v>
      </c>
      <c r="U115" s="5">
        <v>2592262</v>
      </c>
      <c r="V115" s="5">
        <v>2473547</v>
      </c>
      <c r="W115" s="5">
        <v>2446914</v>
      </c>
      <c r="X115" s="5">
        <v>2306593</v>
      </c>
      <c r="Y115" s="5">
        <v>2287556</v>
      </c>
      <c r="Z115" s="5">
        <v>2306319</v>
      </c>
      <c r="AA115" s="5">
        <v>2285654</v>
      </c>
      <c r="AB115" s="5">
        <v>2334260</v>
      </c>
      <c r="AC115" s="5">
        <v>2341668</v>
      </c>
      <c r="AD115" s="5">
        <v>2342789</v>
      </c>
      <c r="AE115" s="5">
        <v>2304942</v>
      </c>
      <c r="AF115" s="5">
        <v>2363019</v>
      </c>
      <c r="AG115" s="5">
        <v>2439430</v>
      </c>
      <c r="AH115" s="5">
        <v>2391040</v>
      </c>
      <c r="AI115" s="5">
        <v>7685115</v>
      </c>
      <c r="AJ115" s="5">
        <v>7914786</v>
      </c>
      <c r="AK115" s="5">
        <v>7758017</v>
      </c>
      <c r="AL115" s="5">
        <v>7859749</v>
      </c>
      <c r="AM115" s="5">
        <v>7926556</v>
      </c>
      <c r="AN115" s="5">
        <v>7886054</v>
      </c>
      <c r="AO115" s="5">
        <v>7937889</v>
      </c>
      <c r="AP115" s="5">
        <v>7820831</v>
      </c>
      <c r="AQ115" s="5">
        <v>7815462</v>
      </c>
      <c r="AR115" s="5">
        <v>7846931</v>
      </c>
      <c r="AS115" s="5">
        <v>7749877</v>
      </c>
      <c r="AT115" s="5">
        <v>7925869</v>
      </c>
      <c r="AU115" s="5">
        <v>8131576</v>
      </c>
      <c r="AV115" s="5">
        <v>8034209</v>
      </c>
      <c r="AW115" s="5">
        <v>8140352</v>
      </c>
      <c r="AX115" s="5">
        <v>7990059</v>
      </c>
      <c r="AY115" s="5">
        <v>7751049</v>
      </c>
      <c r="AZ115" s="5">
        <v>7403568</v>
      </c>
      <c r="BA115" s="5">
        <v>7413739</v>
      </c>
      <c r="BB115" s="5">
        <v>7135777</v>
      </c>
      <c r="BC115" s="5">
        <v>6957064</v>
      </c>
      <c r="BD115" s="5">
        <v>6607813</v>
      </c>
      <c r="BE115" s="5">
        <v>6458353</v>
      </c>
      <c r="BF115" s="5">
        <v>6466479</v>
      </c>
      <c r="BG115" s="5">
        <v>6439609</v>
      </c>
      <c r="BH115" s="5">
        <v>6413144</v>
      </c>
      <c r="BI115" s="5">
        <v>6294198</v>
      </c>
      <c r="BJ115" s="5">
        <v>6206786</v>
      </c>
      <c r="BK115" s="5">
        <v>6083773</v>
      </c>
      <c r="BL115" s="5">
        <v>6289901</v>
      </c>
      <c r="BM115" s="5">
        <v>6377705</v>
      </c>
      <c r="BN115" s="5">
        <v>6201660</v>
      </c>
      <c r="BO115" s="5">
        <v>8433387</v>
      </c>
      <c r="BP115" s="5">
        <v>8791174</v>
      </c>
      <c r="BQ115" s="5">
        <v>8116389</v>
      </c>
      <c r="BR115" s="5">
        <v>8388691</v>
      </c>
      <c r="BS115" s="5">
        <v>8441532</v>
      </c>
      <c r="BT115" s="5">
        <v>8595895</v>
      </c>
      <c r="BU115" s="5">
        <v>9118546</v>
      </c>
      <c r="BV115" s="5">
        <v>8458734</v>
      </c>
      <c r="BW115" s="5">
        <v>8373273</v>
      </c>
      <c r="BX115" s="5">
        <v>8763855</v>
      </c>
      <c r="BY115" s="5">
        <v>8761012</v>
      </c>
      <c r="BZ115" s="5">
        <v>8517817</v>
      </c>
      <c r="CA115" s="5">
        <v>8833436</v>
      </c>
      <c r="CB115" s="5">
        <v>9085677</v>
      </c>
      <c r="CC115" s="5">
        <v>8641409</v>
      </c>
      <c r="CD115" s="5">
        <v>8241035</v>
      </c>
      <c r="CE115" s="5">
        <v>8424651</v>
      </c>
      <c r="CF115" s="5">
        <v>14122529</v>
      </c>
      <c r="CG115" s="5">
        <v>14952849</v>
      </c>
      <c r="CH115" s="5">
        <v>17143025</v>
      </c>
      <c r="CI115" s="5">
        <v>12832200</v>
      </c>
      <c r="CJ115" s="5">
        <v>12578516</v>
      </c>
      <c r="CK115" s="5">
        <v>13339562</v>
      </c>
      <c r="CL115" s="5">
        <v>13601471</v>
      </c>
      <c r="CM115" s="5">
        <v>11323875</v>
      </c>
      <c r="CN115" s="5">
        <v>10998805</v>
      </c>
      <c r="CO115" s="5">
        <v>11145791</v>
      </c>
      <c r="CP115" s="5">
        <v>12293630</v>
      </c>
      <c r="CQ115" s="5">
        <v>11377458</v>
      </c>
      <c r="CR115" s="5">
        <v>8323722</v>
      </c>
      <c r="CS115" s="5">
        <v>7655827</v>
      </c>
      <c r="CT115" s="5">
        <v>7449649</v>
      </c>
      <c r="CU115" s="6">
        <v>19.89299047517218</v>
      </c>
      <c r="CV115" s="6">
        <v>19.549614810273042</v>
      </c>
      <c r="CW115" s="6">
        <v>20.703175004065191</v>
      </c>
      <c r="CX115" s="6">
        <v>19.445326247315261</v>
      </c>
      <c r="CY115" s="6">
        <v>18.386074458105082</v>
      </c>
      <c r="CZ115" s="6">
        <v>18.038004607481248</v>
      </c>
      <c r="DA115" s="6">
        <v>17.647538740210202</v>
      </c>
      <c r="DB115" s="6">
        <v>16.62276939892369</v>
      </c>
      <c r="DC115" s="6">
        <v>16.98507616017325</v>
      </c>
      <c r="DD115" s="6">
        <v>16.65417097389409</v>
      </c>
      <c r="DE115" s="6">
        <v>16.226331841647429</v>
      </c>
      <c r="DF115" s="6">
        <v>15.21906627068744</v>
      </c>
      <c r="DG115" s="6">
        <v>14.40994997553253</v>
      </c>
      <c r="DH115" s="6">
        <v>15.141807483066559</v>
      </c>
      <c r="DI115" s="6">
        <v>14.23672431702585</v>
      </c>
      <c r="DJ115" s="6">
        <v>12.759494896925149</v>
      </c>
      <c r="DK115" s="6">
        <v>11.94461929587545</v>
      </c>
      <c r="DL115" s="6">
        <v>11.78611686413803</v>
      </c>
      <c r="DM115" s="6">
        <v>12.48492629217262</v>
      </c>
      <c r="DN115" s="6">
        <v>14.358975188262029</v>
      </c>
      <c r="DO115" s="6" t="s">
        <v>178</v>
      </c>
      <c r="DP115" s="6" t="s">
        <v>178</v>
      </c>
      <c r="DQ115" s="6" t="s">
        <v>178</v>
      </c>
      <c r="DR115" s="6" t="s">
        <v>178</v>
      </c>
      <c r="DS115" s="6" t="s">
        <v>178</v>
      </c>
      <c r="DT115" s="6" t="s">
        <v>178</v>
      </c>
      <c r="DU115" s="6" t="s">
        <v>178</v>
      </c>
      <c r="DV115" s="6" t="s">
        <v>178</v>
      </c>
      <c r="DW115" s="6" t="s">
        <v>178</v>
      </c>
      <c r="DX115" s="6" t="s">
        <v>178</v>
      </c>
      <c r="DY115" s="6" t="s">
        <v>178</v>
      </c>
      <c r="DZ115" s="6" t="s">
        <v>178</v>
      </c>
      <c r="EA115" s="6">
        <v>18.7388788336856</v>
      </c>
      <c r="EB115" s="6">
        <v>18.460141954941712</v>
      </c>
      <c r="EC115" s="6">
        <v>21.327863993132961</v>
      </c>
      <c r="ED115" s="6">
        <v>20.37158219726934</v>
      </c>
      <c r="EE115" s="6">
        <v>18.683152974968191</v>
      </c>
      <c r="EF115" s="6">
        <v>18.14607451395359</v>
      </c>
      <c r="EG115" s="6">
        <v>17.927615054664731</v>
      </c>
      <c r="EH115" s="6">
        <v>16.568064699119098</v>
      </c>
      <c r="EI115" s="6">
        <v>16.73082357756164</v>
      </c>
      <c r="EJ115" s="6">
        <v>15.79323382768796</v>
      </c>
      <c r="EK115" s="6">
        <v>14.8684968606134</v>
      </c>
      <c r="EL115" s="6">
        <v>14.0571529235556</v>
      </c>
      <c r="EM115" s="6">
        <v>13.32223427278984</v>
      </c>
      <c r="EN115" s="6">
        <v>14.15842388158261</v>
      </c>
      <c r="EO115" s="6">
        <v>13.146861188887691</v>
      </c>
      <c r="EP115" s="6">
        <v>11.60803693689871</v>
      </c>
      <c r="EQ115" s="6">
        <v>10.760646720205219</v>
      </c>
      <c r="ER115" s="6">
        <v>10.515321801596199</v>
      </c>
      <c r="ES115" s="6">
        <v>10.818778486806719</v>
      </c>
      <c r="ET115" s="6">
        <v>12.087611482253431</v>
      </c>
      <c r="EU115" s="6" t="s">
        <v>178</v>
      </c>
      <c r="EV115" s="6" t="s">
        <v>178</v>
      </c>
      <c r="EW115" s="6" t="s">
        <v>178</v>
      </c>
      <c r="EX115" s="6" t="s">
        <v>178</v>
      </c>
      <c r="EY115" s="6" t="s">
        <v>178</v>
      </c>
      <c r="EZ115" s="6" t="s">
        <v>178</v>
      </c>
      <c r="FA115" s="6" t="s">
        <v>178</v>
      </c>
      <c r="FB115" s="6" t="s">
        <v>178</v>
      </c>
      <c r="FC115" s="6" t="s">
        <v>178</v>
      </c>
      <c r="FD115" s="6" t="s">
        <v>178</v>
      </c>
      <c r="FE115" s="6" t="s">
        <v>178</v>
      </c>
      <c r="FF115" s="6" t="s">
        <v>178</v>
      </c>
      <c r="FG115" s="6" t="s">
        <v>178</v>
      </c>
      <c r="FH115" s="6">
        <v>17.12115516671642</v>
      </c>
      <c r="FI115" s="6">
        <v>17.151275784883591</v>
      </c>
      <c r="FJ115" s="6">
        <v>16.56851673182717</v>
      </c>
      <c r="FK115" s="6">
        <v>15.864824637325039</v>
      </c>
      <c r="FL115" s="6">
        <v>15.090921642121549</v>
      </c>
      <c r="FM115" s="6">
        <v>15.080685389335063</v>
      </c>
      <c r="FN115" s="6">
        <v>16.287787155610076</v>
      </c>
      <c r="FO115" s="6">
        <v>16.962635358718511</v>
      </c>
      <c r="FP115" s="6">
        <v>16.637737742372259</v>
      </c>
      <c r="FQ115" s="6">
        <v>16.100430975866114</v>
      </c>
      <c r="FR115" s="6">
        <v>15.218851965303209</v>
      </c>
      <c r="FS115" s="6">
        <v>14.409811932708278</v>
      </c>
      <c r="FT115" s="6">
        <v>15.141724321757836</v>
      </c>
      <c r="FU115" s="6">
        <v>14.236724317025855</v>
      </c>
      <c r="FV115" s="6">
        <v>12.759494896925151</v>
      </c>
      <c r="FW115" s="6">
        <v>11.944619295875457</v>
      </c>
      <c r="FX115" s="6">
        <v>11.786116864138036</v>
      </c>
      <c r="FY115" s="6">
        <v>12.484926292172627</v>
      </c>
      <c r="FZ115" s="6">
        <v>14.337981031099314</v>
      </c>
      <c r="GA115" s="6" t="s">
        <v>178</v>
      </c>
      <c r="GB115" s="6" t="s">
        <v>178</v>
      </c>
      <c r="GC115" s="6" t="s">
        <v>178</v>
      </c>
      <c r="GD115" s="6" t="s">
        <v>178</v>
      </c>
      <c r="GE115" s="6" t="s">
        <v>178</v>
      </c>
      <c r="GF115" s="6" t="s">
        <v>178</v>
      </c>
      <c r="GG115" s="6" t="s">
        <v>178</v>
      </c>
      <c r="GH115" s="6" t="s">
        <v>178</v>
      </c>
      <c r="GI115" s="6" t="s">
        <v>178</v>
      </c>
      <c r="GJ115" s="6" t="s">
        <v>178</v>
      </c>
      <c r="GK115" s="6" t="s">
        <v>178</v>
      </c>
      <c r="GL115" s="6" t="s">
        <v>178</v>
      </c>
      <c r="GM115" s="6">
        <v>18.738878833685607</v>
      </c>
      <c r="GN115" s="6">
        <v>12.049359262524597</v>
      </c>
      <c r="GO115" s="6">
        <v>11.693091159764151</v>
      </c>
      <c r="GP115" s="6">
        <v>11.263942344856767</v>
      </c>
      <c r="GQ115" s="6">
        <v>11.340739608063654</v>
      </c>
      <c r="GR115" s="6">
        <v>10.790123932704493</v>
      </c>
      <c r="GS115" s="6">
        <v>10.685930737730423</v>
      </c>
      <c r="GT115" s="6">
        <v>11.666790907513537</v>
      </c>
      <c r="GU115" s="6">
        <v>12.353359577893102</v>
      </c>
      <c r="GV115" s="6">
        <v>12.559824192002235</v>
      </c>
      <c r="GW115" s="6">
        <v>13.332598698018046</v>
      </c>
      <c r="GX115" s="6">
        <v>13.629382468975956</v>
      </c>
      <c r="GY115" s="6">
        <v>12.704660536242979</v>
      </c>
      <c r="GZ115" s="6">
        <v>13.432635372069608</v>
      </c>
      <c r="HA115" s="6">
        <v>13.145598617848467</v>
      </c>
      <c r="HB115" s="6">
        <v>11.608036936898714</v>
      </c>
      <c r="HC115" s="6">
        <v>10.760646720205227</v>
      </c>
      <c r="HD115" s="6">
        <v>10.515321801596203</v>
      </c>
      <c r="HE115" s="6">
        <v>10.818778486806725</v>
      </c>
      <c r="HF115" s="6">
        <v>11.976561877103173</v>
      </c>
      <c r="HG115" s="6" t="s">
        <v>178</v>
      </c>
      <c r="HH115" s="6" t="s">
        <v>178</v>
      </c>
      <c r="HI115" s="6" t="s">
        <v>178</v>
      </c>
      <c r="HJ115" s="6" t="s">
        <v>178</v>
      </c>
      <c r="HK115" s="6" t="s">
        <v>178</v>
      </c>
      <c r="HL115" s="6" t="s">
        <v>178</v>
      </c>
      <c r="HM115" s="6" t="s">
        <v>178</v>
      </c>
      <c r="HN115" s="6" t="s">
        <v>178</v>
      </c>
      <c r="HO115" s="6" t="s">
        <v>178</v>
      </c>
      <c r="HP115" s="6" t="s">
        <v>178</v>
      </c>
      <c r="HQ115" s="6" t="s">
        <v>178</v>
      </c>
      <c r="HR115" s="6" t="s">
        <v>178</v>
      </c>
      <c r="HS115" s="5">
        <v>442097</v>
      </c>
      <c r="HT115" s="5">
        <v>439078</v>
      </c>
      <c r="HU115" s="5">
        <v>435447</v>
      </c>
      <c r="HV115" s="5">
        <v>430657</v>
      </c>
      <c r="HW115" s="5">
        <v>427317</v>
      </c>
      <c r="HX115" s="5">
        <v>427109</v>
      </c>
      <c r="HY115" s="5">
        <v>424672</v>
      </c>
      <c r="HZ115" s="5">
        <v>423607</v>
      </c>
      <c r="IA115" s="5">
        <v>422072</v>
      </c>
      <c r="IB115" s="5">
        <v>420481</v>
      </c>
      <c r="IC115" s="5">
        <v>417670</v>
      </c>
      <c r="ID115" s="5">
        <v>418107</v>
      </c>
      <c r="IE115" s="5">
        <v>417420</v>
      </c>
      <c r="IF115" s="5">
        <v>413980</v>
      </c>
      <c r="IG115" s="5">
        <v>408959</v>
      </c>
      <c r="IH115" s="5">
        <v>403088</v>
      </c>
      <c r="II115" s="5">
        <v>388133</v>
      </c>
      <c r="IJ115" s="5">
        <v>382481</v>
      </c>
      <c r="IK115" s="5">
        <v>376832</v>
      </c>
      <c r="IL115" s="5">
        <v>372286</v>
      </c>
      <c r="IM115" s="5">
        <v>367119</v>
      </c>
      <c r="IN115" s="5">
        <v>362220</v>
      </c>
      <c r="IO115" s="5">
        <v>350550</v>
      </c>
      <c r="IP115" s="5">
        <v>351186</v>
      </c>
      <c r="IQ115" s="5">
        <v>350343</v>
      </c>
      <c r="IR115" s="5">
        <v>346390</v>
      </c>
      <c r="IS115" s="5">
        <v>343499</v>
      </c>
      <c r="IT115" s="5">
        <v>340805</v>
      </c>
      <c r="IU115" s="5">
        <v>338306</v>
      </c>
      <c r="IV115" s="5">
        <v>336870</v>
      </c>
      <c r="IW115" s="5">
        <v>333685</v>
      </c>
      <c r="IX115" s="5">
        <v>325676</v>
      </c>
      <c r="IY115" s="5">
        <v>520866</v>
      </c>
      <c r="IZ115" s="5">
        <v>517349</v>
      </c>
      <c r="JA115" s="5">
        <v>513304</v>
      </c>
      <c r="JB115" s="5">
        <v>507998</v>
      </c>
      <c r="JC115" s="5">
        <v>504030</v>
      </c>
      <c r="JD115" s="5">
        <v>504000</v>
      </c>
      <c r="JE115" s="5">
        <v>501416</v>
      </c>
      <c r="JF115" s="5">
        <v>500048</v>
      </c>
      <c r="JG115" s="5">
        <v>498175</v>
      </c>
      <c r="JH115" s="5">
        <v>496717</v>
      </c>
      <c r="JI115" s="5">
        <v>493187</v>
      </c>
      <c r="JJ115" s="5">
        <v>492823</v>
      </c>
      <c r="JK115" s="5">
        <v>491095</v>
      </c>
      <c r="JL115" s="5">
        <v>486823</v>
      </c>
      <c r="JM115" s="5">
        <v>480522</v>
      </c>
      <c r="JN115" s="5">
        <v>472979</v>
      </c>
      <c r="JO115" s="5">
        <v>454738</v>
      </c>
      <c r="JP115" s="5">
        <v>447583</v>
      </c>
      <c r="JQ115" s="5">
        <v>439718</v>
      </c>
      <c r="JR115" s="5">
        <v>433904</v>
      </c>
      <c r="JS115" s="5">
        <v>427661</v>
      </c>
      <c r="JT115" s="5">
        <v>421569</v>
      </c>
      <c r="JU115" s="5">
        <v>407609</v>
      </c>
      <c r="JV115" s="5">
        <v>407054</v>
      </c>
      <c r="JW115" s="5">
        <v>406054</v>
      </c>
      <c r="JX115" s="5">
        <v>400756</v>
      </c>
      <c r="JY115" s="5">
        <v>397252</v>
      </c>
      <c r="JZ115" s="5">
        <v>394002</v>
      </c>
      <c r="KA115" s="5">
        <v>390757</v>
      </c>
      <c r="KB115" s="5">
        <v>388156</v>
      </c>
      <c r="KC115" s="5">
        <v>383461</v>
      </c>
      <c r="KD115" s="5">
        <v>373129</v>
      </c>
    </row>
    <row r="116" spans="1:290" x14ac:dyDescent="0.3">
      <c r="A116" s="1" t="s">
        <v>110</v>
      </c>
      <c r="B116" s="2">
        <v>4073320</v>
      </c>
      <c r="C116" s="5">
        <v>3227338</v>
      </c>
      <c r="D116" s="5">
        <v>3250560</v>
      </c>
      <c r="E116" s="5">
        <v>3136066</v>
      </c>
      <c r="F116" s="5">
        <v>3189527</v>
      </c>
      <c r="G116" s="5">
        <v>3185363</v>
      </c>
      <c r="H116" s="5">
        <v>3169071</v>
      </c>
      <c r="I116" s="5">
        <v>3304350</v>
      </c>
      <c r="J116" s="5">
        <v>3323544</v>
      </c>
      <c r="K116" s="5">
        <v>3372218</v>
      </c>
      <c r="L116" s="5">
        <v>3370247</v>
      </c>
      <c r="M116" s="5">
        <v>3243059</v>
      </c>
      <c r="N116" s="5">
        <v>3214333</v>
      </c>
      <c r="O116" s="5">
        <v>3210651</v>
      </c>
      <c r="P116" s="5">
        <v>2754614</v>
      </c>
      <c r="Q116" s="5">
        <v>2661485</v>
      </c>
      <c r="R116" s="5">
        <v>2498339</v>
      </c>
      <c r="S116" s="5">
        <v>2397946</v>
      </c>
      <c r="T116" s="5">
        <v>2305731</v>
      </c>
      <c r="U116" s="5">
        <v>2195905</v>
      </c>
      <c r="V116" s="5">
        <v>2163036</v>
      </c>
      <c r="W116" s="5">
        <v>2027099</v>
      </c>
      <c r="X116" s="5">
        <v>2007852</v>
      </c>
      <c r="Y116" s="5">
        <v>1976434</v>
      </c>
      <c r="Z116" s="5">
        <v>1892290</v>
      </c>
      <c r="AA116" s="5">
        <v>1795371</v>
      </c>
      <c r="AB116" s="5">
        <v>1786292</v>
      </c>
      <c r="AC116" s="5">
        <v>1683213</v>
      </c>
      <c r="AD116" s="5">
        <v>1671563</v>
      </c>
      <c r="AE116" s="5">
        <v>1606993</v>
      </c>
      <c r="AF116" s="5">
        <v>1575622</v>
      </c>
      <c r="AG116" s="5">
        <v>1527108</v>
      </c>
      <c r="AH116" s="5">
        <v>1493009</v>
      </c>
      <c r="AI116" s="5">
        <v>9013639</v>
      </c>
      <c r="AJ116" s="5">
        <v>8853054</v>
      </c>
      <c r="AK116" s="5">
        <v>8734397</v>
      </c>
      <c r="AL116" s="5">
        <v>8951524</v>
      </c>
      <c r="AM116" s="5">
        <v>8986070</v>
      </c>
      <c r="AN116" s="5">
        <v>9037310</v>
      </c>
      <c r="AO116" s="5">
        <v>9285994</v>
      </c>
      <c r="AP116" s="5">
        <v>9396214</v>
      </c>
      <c r="AQ116" s="5">
        <v>9289567</v>
      </c>
      <c r="AR116" s="5">
        <v>9090828</v>
      </c>
      <c r="AS116" s="5">
        <v>8867533</v>
      </c>
      <c r="AT116" s="5">
        <v>9162355</v>
      </c>
      <c r="AU116" s="5">
        <v>9371704</v>
      </c>
      <c r="AV116" s="5">
        <v>7957531</v>
      </c>
      <c r="AW116" s="5">
        <v>7685294</v>
      </c>
      <c r="AX116" s="5">
        <v>7471491</v>
      </c>
      <c r="AY116" s="5">
        <v>7352711</v>
      </c>
      <c r="AZ116" s="5">
        <v>7406506</v>
      </c>
      <c r="BA116" s="5">
        <v>7255298</v>
      </c>
      <c r="BB116" s="5">
        <v>7088943</v>
      </c>
      <c r="BC116" s="5">
        <v>6803583</v>
      </c>
      <c r="BD116" s="5">
        <v>6739874</v>
      </c>
      <c r="BE116" s="5">
        <v>6534899</v>
      </c>
      <c r="BF116" s="5">
        <v>6406296</v>
      </c>
      <c r="BG116" s="5">
        <v>6029365</v>
      </c>
      <c r="BH116" s="5">
        <v>5953151</v>
      </c>
      <c r="BI116" s="5">
        <v>5446788</v>
      </c>
      <c r="BJ116" s="5">
        <v>5358246</v>
      </c>
      <c r="BK116" s="5">
        <v>5139954</v>
      </c>
      <c r="BL116" s="5">
        <v>5048829</v>
      </c>
      <c r="BM116" s="5">
        <v>4909592</v>
      </c>
      <c r="BN116" s="5">
        <v>4684588</v>
      </c>
      <c r="BO116" s="5">
        <v>11856398</v>
      </c>
      <c r="BP116" s="5">
        <v>11378274</v>
      </c>
      <c r="BQ116" s="5">
        <v>12454143</v>
      </c>
      <c r="BR116" s="5">
        <v>12280191</v>
      </c>
      <c r="BS116" s="5">
        <v>11541512</v>
      </c>
      <c r="BT116" s="5">
        <v>11836387</v>
      </c>
      <c r="BU116" s="5">
        <v>12001980</v>
      </c>
      <c r="BV116" s="5">
        <v>11700411</v>
      </c>
      <c r="BW116" s="5">
        <v>12016792</v>
      </c>
      <c r="BX116" s="5">
        <v>11972123</v>
      </c>
      <c r="BY116" s="5">
        <v>13553590</v>
      </c>
      <c r="BZ116" s="5">
        <v>15381078</v>
      </c>
      <c r="CA116" s="5">
        <v>19076976</v>
      </c>
      <c r="CB116" s="5">
        <v>16390615</v>
      </c>
      <c r="CC116" s="5">
        <v>17386662</v>
      </c>
      <c r="CD116" s="5">
        <v>18839575</v>
      </c>
      <c r="CE116" s="5">
        <v>19200487</v>
      </c>
      <c r="CF116" s="5">
        <v>16856661</v>
      </c>
      <c r="CG116" s="5">
        <v>19832397</v>
      </c>
      <c r="CH116" s="5">
        <v>19441071</v>
      </c>
      <c r="CI116" s="5">
        <v>17975204</v>
      </c>
      <c r="CJ116" s="5">
        <v>15522189</v>
      </c>
      <c r="CK116" s="5">
        <v>13320542</v>
      </c>
      <c r="CL116" s="5">
        <v>10981516</v>
      </c>
      <c r="CM116" s="5">
        <v>8619878</v>
      </c>
      <c r="CN116" s="5">
        <v>9315084</v>
      </c>
      <c r="CO116" s="5">
        <v>8822004</v>
      </c>
      <c r="CP116" s="5">
        <v>9043664</v>
      </c>
      <c r="CQ116" s="5">
        <v>8231495</v>
      </c>
      <c r="CR116" s="5">
        <v>7168065</v>
      </c>
      <c r="CS116" s="5">
        <v>8006050</v>
      </c>
      <c r="CT116" s="5">
        <v>8193183</v>
      </c>
      <c r="CU116" s="6">
        <v>13.25616648558419</v>
      </c>
      <c r="CV116" s="6">
        <v>13.32106262338262</v>
      </c>
      <c r="CW116" s="6">
        <v>13.3646145727209</v>
      </c>
      <c r="CX116" s="6">
        <v>12.35816470592661</v>
      </c>
      <c r="CY116" s="6">
        <v>13.41514716380744</v>
      </c>
      <c r="CZ116" s="6">
        <v>12.982101063687111</v>
      </c>
      <c r="DA116" s="6">
        <v>12.45567206863679</v>
      </c>
      <c r="DB116" s="6">
        <v>12.30629111574873</v>
      </c>
      <c r="DC116" s="6">
        <v>11.421533246071281</v>
      </c>
      <c r="DD116" s="6">
        <v>10.558395274886379</v>
      </c>
      <c r="DE116" s="6">
        <v>9.8207278991840692</v>
      </c>
      <c r="DF116" s="6">
        <v>9.1326567595827797</v>
      </c>
      <c r="DG116" s="6">
        <v>8.2761097360005795</v>
      </c>
      <c r="DH116" s="6">
        <v>8.0377504797405308</v>
      </c>
      <c r="DI116" s="6">
        <v>8.1860690554333306</v>
      </c>
      <c r="DJ116" s="6">
        <v>8.2450380032493502</v>
      </c>
      <c r="DK116" s="6">
        <v>8.4837189828294708</v>
      </c>
      <c r="DL116" s="6">
        <v>8.5759787243177907</v>
      </c>
      <c r="DM116" s="6">
        <v>8.5354628918930793</v>
      </c>
      <c r="DN116" s="6">
        <v>8.5729964734752393</v>
      </c>
      <c r="DO116" s="6" t="s">
        <v>178</v>
      </c>
      <c r="DP116" s="6" t="s">
        <v>178</v>
      </c>
      <c r="DQ116" s="6" t="s">
        <v>178</v>
      </c>
      <c r="DR116" s="6" t="s">
        <v>178</v>
      </c>
      <c r="DS116" s="6" t="s">
        <v>178</v>
      </c>
      <c r="DT116" s="6" t="s">
        <v>178</v>
      </c>
      <c r="DU116" s="6" t="s">
        <v>178</v>
      </c>
      <c r="DV116" s="6" t="s">
        <v>178</v>
      </c>
      <c r="DW116" s="6" t="s">
        <v>178</v>
      </c>
      <c r="DX116" s="6" t="s">
        <v>178</v>
      </c>
      <c r="DY116" s="6" t="s">
        <v>178</v>
      </c>
      <c r="DZ116" s="6" t="s">
        <v>178</v>
      </c>
      <c r="EA116" s="6">
        <v>10.43411650767624</v>
      </c>
      <c r="EB116" s="6">
        <v>10.74107308054373</v>
      </c>
      <c r="EC116" s="6">
        <v>10.76865409254926</v>
      </c>
      <c r="ED116" s="6">
        <v>10.04592067227882</v>
      </c>
      <c r="EE116" s="6">
        <v>11.13722684109961</v>
      </c>
      <c r="EF116" s="6">
        <v>10.82697174269777</v>
      </c>
      <c r="EG116" s="6">
        <v>10.342533066465471</v>
      </c>
      <c r="EH116" s="6">
        <v>10.1298565571197</v>
      </c>
      <c r="EI116" s="6">
        <v>9.64109522004631</v>
      </c>
      <c r="EJ116" s="6">
        <v>9.0033713100720796</v>
      </c>
      <c r="EK116" s="6">
        <v>8.46713510961842</v>
      </c>
      <c r="EL116" s="6">
        <v>8.1019454059573093</v>
      </c>
      <c r="EM116" s="6">
        <v>7.2041861330660799</v>
      </c>
      <c r="EN116" s="6">
        <v>6.9844779743867704</v>
      </c>
      <c r="EO116" s="6">
        <v>7.1044647088322099</v>
      </c>
      <c r="EP116" s="6">
        <v>7.1416133673988202</v>
      </c>
      <c r="EQ116" s="6">
        <v>7.3176138705845997</v>
      </c>
      <c r="ER116" s="6">
        <v>7.3168778908705399</v>
      </c>
      <c r="ES116" s="6">
        <v>7.2708119323027001</v>
      </c>
      <c r="ET116" s="6">
        <v>7.3165360924098399</v>
      </c>
      <c r="EU116" s="6" t="s">
        <v>178</v>
      </c>
      <c r="EV116" s="6" t="s">
        <v>178</v>
      </c>
      <c r="EW116" s="6" t="s">
        <v>178</v>
      </c>
      <c r="EX116" s="6" t="s">
        <v>178</v>
      </c>
      <c r="EY116" s="6" t="s">
        <v>178</v>
      </c>
      <c r="EZ116" s="6" t="s">
        <v>178</v>
      </c>
      <c r="FA116" s="6" t="s">
        <v>178</v>
      </c>
      <c r="FB116" s="6" t="s">
        <v>178</v>
      </c>
      <c r="FC116" s="6" t="s">
        <v>178</v>
      </c>
      <c r="FD116" s="6" t="s">
        <v>178</v>
      </c>
      <c r="FE116" s="6" t="s">
        <v>178</v>
      </c>
      <c r="FF116" s="6" t="s">
        <v>178</v>
      </c>
      <c r="FG116" s="6" t="s">
        <v>178</v>
      </c>
      <c r="FH116" s="6">
        <v>13.321062623382623</v>
      </c>
      <c r="FI116" s="6">
        <v>13.36461457272091</v>
      </c>
      <c r="FJ116" s="6">
        <v>12.358164705926615</v>
      </c>
      <c r="FK116" s="6">
        <v>13.415147163807442</v>
      </c>
      <c r="FL116" s="6">
        <v>12.982101063687118</v>
      </c>
      <c r="FM116" s="6">
        <v>12.455672068636797</v>
      </c>
      <c r="FN116" s="6">
        <v>12.306291115748731</v>
      </c>
      <c r="FO116" s="6">
        <v>11.421533246071281</v>
      </c>
      <c r="FP116" s="6">
        <v>10.558395274886381</v>
      </c>
      <c r="FQ116" s="6">
        <v>9.8207278991840727</v>
      </c>
      <c r="FR116" s="6">
        <v>9.1326567595827814</v>
      </c>
      <c r="FS116" s="6">
        <v>8.2761097360005813</v>
      </c>
      <c r="FT116" s="6">
        <v>8.0377504797405379</v>
      </c>
      <c r="FU116" s="6">
        <v>8.1860690554333395</v>
      </c>
      <c r="FV116" s="6">
        <v>8.2450380032493591</v>
      </c>
      <c r="FW116" s="6">
        <v>8.4837189828294726</v>
      </c>
      <c r="FX116" s="6">
        <v>8.5759787243177978</v>
      </c>
      <c r="FY116" s="6">
        <v>8.5354628918930846</v>
      </c>
      <c r="FZ116" s="6">
        <v>8.5729964734752446</v>
      </c>
      <c r="GA116" s="6" t="s">
        <v>178</v>
      </c>
      <c r="GB116" s="6" t="s">
        <v>178</v>
      </c>
      <c r="GC116" s="6" t="s">
        <v>178</v>
      </c>
      <c r="GD116" s="6" t="s">
        <v>178</v>
      </c>
      <c r="GE116" s="6" t="s">
        <v>178</v>
      </c>
      <c r="GF116" s="6" t="s">
        <v>178</v>
      </c>
      <c r="GG116" s="6" t="s">
        <v>178</v>
      </c>
      <c r="GH116" s="6" t="s">
        <v>178</v>
      </c>
      <c r="GI116" s="6" t="s">
        <v>178</v>
      </c>
      <c r="GJ116" s="6" t="s">
        <v>178</v>
      </c>
      <c r="GK116" s="6" t="s">
        <v>178</v>
      </c>
      <c r="GL116" s="6" t="s">
        <v>178</v>
      </c>
      <c r="GM116" s="6">
        <v>10.434116507676247</v>
      </c>
      <c r="GN116" s="6">
        <v>10.741073080543732</v>
      </c>
      <c r="GO116" s="6">
        <v>10.768654092549262</v>
      </c>
      <c r="GP116" s="6">
        <v>10.045920672278822</v>
      </c>
      <c r="GQ116" s="6">
        <v>11.137226841099613</v>
      </c>
      <c r="GR116" s="6">
        <v>10.826971742697772</v>
      </c>
      <c r="GS116" s="6">
        <v>10.342533066465474</v>
      </c>
      <c r="GT116" s="6">
        <v>10.129856557119709</v>
      </c>
      <c r="GU116" s="6">
        <v>9.6410952200463171</v>
      </c>
      <c r="GV116" s="6">
        <v>9.0033713100720867</v>
      </c>
      <c r="GW116" s="6">
        <v>8.4671351096184253</v>
      </c>
      <c r="GX116" s="6">
        <v>8.1019454059573111</v>
      </c>
      <c r="GY116" s="6">
        <v>7.2041861330660888</v>
      </c>
      <c r="GZ116" s="6">
        <v>6.9844779743867793</v>
      </c>
      <c r="HA116" s="6">
        <v>7.1044647088322188</v>
      </c>
      <c r="HB116" s="6">
        <v>7.1416133673988229</v>
      </c>
      <c r="HC116" s="6">
        <v>7.317613870584605</v>
      </c>
      <c r="HD116" s="6">
        <v>7.3168778908705399</v>
      </c>
      <c r="HE116" s="6">
        <v>7.2708119323027027</v>
      </c>
      <c r="HF116" s="6">
        <v>7.3165360924098408</v>
      </c>
      <c r="HG116" s="6" t="s">
        <v>178</v>
      </c>
      <c r="HH116" s="6" t="s">
        <v>178</v>
      </c>
      <c r="HI116" s="6" t="s">
        <v>178</v>
      </c>
      <c r="HJ116" s="6" t="s">
        <v>178</v>
      </c>
      <c r="HK116" s="6" t="s">
        <v>178</v>
      </c>
      <c r="HL116" s="6" t="s">
        <v>178</v>
      </c>
      <c r="HM116" s="6" t="s">
        <v>178</v>
      </c>
      <c r="HN116" s="6" t="s">
        <v>178</v>
      </c>
      <c r="HO116" s="6" t="s">
        <v>178</v>
      </c>
      <c r="HP116" s="6" t="s">
        <v>178</v>
      </c>
      <c r="HQ116" s="6" t="s">
        <v>178</v>
      </c>
      <c r="HR116" s="6" t="s">
        <v>178</v>
      </c>
      <c r="HS116" s="5">
        <v>471935</v>
      </c>
      <c r="HT116" s="5">
        <v>468258</v>
      </c>
      <c r="HU116" s="5">
        <v>464386</v>
      </c>
      <c r="HV116" s="5">
        <v>461248</v>
      </c>
      <c r="HW116" s="5">
        <v>457737</v>
      </c>
      <c r="HX116" s="5">
        <v>454396</v>
      </c>
      <c r="HY116" s="5">
        <v>451780</v>
      </c>
      <c r="HZ116" s="5">
        <v>449652</v>
      </c>
      <c r="IA116" s="5">
        <v>448344</v>
      </c>
      <c r="IB116" s="5">
        <v>446593</v>
      </c>
      <c r="IC116" s="5">
        <v>440292</v>
      </c>
      <c r="ID116" s="5">
        <v>440935</v>
      </c>
      <c r="IE116" s="5">
        <v>435561</v>
      </c>
      <c r="IF116" s="5">
        <v>383680</v>
      </c>
      <c r="IG116" s="5">
        <v>372703</v>
      </c>
      <c r="IH116" s="5">
        <v>362721</v>
      </c>
      <c r="II116" s="5">
        <v>353255</v>
      </c>
      <c r="IJ116" s="5">
        <v>342521</v>
      </c>
      <c r="IK116" s="5">
        <v>336614</v>
      </c>
      <c r="IL116" s="5">
        <v>328519</v>
      </c>
      <c r="IM116" s="5">
        <v>321949</v>
      </c>
      <c r="IN116" s="5">
        <v>315086</v>
      </c>
      <c r="IO116" s="5">
        <v>308200</v>
      </c>
      <c r="IP116" s="5">
        <v>300741</v>
      </c>
      <c r="IQ116" s="5">
        <v>292283</v>
      </c>
      <c r="IR116" s="5">
        <v>282735</v>
      </c>
      <c r="IS116" s="5">
        <v>274528</v>
      </c>
      <c r="IT116" s="5">
        <v>267546</v>
      </c>
      <c r="IU116" s="5">
        <v>261750</v>
      </c>
      <c r="IV116" s="5">
        <v>257087</v>
      </c>
      <c r="IW116" s="5">
        <v>251745</v>
      </c>
      <c r="IX116" s="5">
        <v>246882</v>
      </c>
      <c r="IY116" s="5">
        <v>530259</v>
      </c>
      <c r="IZ116" s="5">
        <v>526345</v>
      </c>
      <c r="JA116" s="5">
        <v>521984</v>
      </c>
      <c r="JB116" s="5">
        <v>518639</v>
      </c>
      <c r="JC116" s="5">
        <v>514899</v>
      </c>
      <c r="JD116" s="5">
        <v>511235</v>
      </c>
      <c r="JE116" s="5">
        <v>508248</v>
      </c>
      <c r="JF116" s="5">
        <v>505649</v>
      </c>
      <c r="JG116" s="5">
        <v>503963</v>
      </c>
      <c r="JH116" s="5">
        <v>501787</v>
      </c>
      <c r="JI116" s="5">
        <v>495043</v>
      </c>
      <c r="JJ116" s="5">
        <v>495284</v>
      </c>
      <c r="JK116" s="5">
        <v>489410</v>
      </c>
      <c r="JL116" s="5">
        <v>430211</v>
      </c>
      <c r="JM116" s="5">
        <v>417986</v>
      </c>
      <c r="JN116" s="5">
        <v>406968</v>
      </c>
      <c r="JO116" s="5">
        <v>396303</v>
      </c>
      <c r="JP116" s="5">
        <v>384478</v>
      </c>
      <c r="JQ116" s="5">
        <v>377589</v>
      </c>
      <c r="JR116" s="5">
        <v>368506</v>
      </c>
      <c r="JS116" s="5">
        <v>361384</v>
      </c>
      <c r="JT116" s="5">
        <v>353576</v>
      </c>
      <c r="JU116" s="5">
        <v>345877</v>
      </c>
      <c r="JV116" s="5">
        <v>337568</v>
      </c>
      <c r="JW116" s="5">
        <v>328107</v>
      </c>
      <c r="JX116" s="5">
        <v>317673</v>
      </c>
      <c r="JY116" s="5">
        <v>308325</v>
      </c>
      <c r="JZ116" s="5">
        <v>300492</v>
      </c>
      <c r="KA116" s="5">
        <v>293960</v>
      </c>
      <c r="KB116" s="5">
        <v>289297</v>
      </c>
      <c r="KC116" s="5">
        <v>283611</v>
      </c>
      <c r="KD116" s="5">
        <v>278169</v>
      </c>
    </row>
    <row r="117" spans="1:290" x14ac:dyDescent="0.3">
      <c r="A117" s="1" t="s">
        <v>111</v>
      </c>
      <c r="B117" s="2">
        <v>4057023</v>
      </c>
      <c r="C117" s="5">
        <v>6272704</v>
      </c>
      <c r="D117" s="5">
        <v>6452556</v>
      </c>
      <c r="E117" s="5">
        <v>5943163</v>
      </c>
      <c r="F117" s="5">
        <v>6228608</v>
      </c>
      <c r="G117" s="5">
        <v>6113729</v>
      </c>
      <c r="H117" s="5">
        <v>6320906</v>
      </c>
      <c r="I117" s="5">
        <v>6289643</v>
      </c>
      <c r="J117" s="5">
        <v>6393316</v>
      </c>
      <c r="K117" s="5">
        <v>6740863</v>
      </c>
      <c r="L117" s="5">
        <v>6594608</v>
      </c>
      <c r="M117" s="5">
        <v>6003522</v>
      </c>
      <c r="N117" s="5">
        <v>5996759</v>
      </c>
      <c r="O117" s="5">
        <v>5962343</v>
      </c>
      <c r="P117" s="5">
        <v>6021196</v>
      </c>
      <c r="Q117" s="5">
        <v>6009425</v>
      </c>
      <c r="R117" s="5">
        <v>5590361</v>
      </c>
      <c r="S117" s="5">
        <v>5718453</v>
      </c>
      <c r="T117" s="5">
        <v>5755212</v>
      </c>
      <c r="U117" s="5">
        <v>5784816</v>
      </c>
      <c r="V117" s="5">
        <v>5699636</v>
      </c>
      <c r="W117" s="5">
        <v>5336144</v>
      </c>
      <c r="X117" s="5">
        <v>5771728</v>
      </c>
      <c r="Y117" s="5">
        <v>5054134</v>
      </c>
      <c r="Z117" s="5">
        <v>5097848</v>
      </c>
      <c r="AA117" s="5">
        <v>4752363</v>
      </c>
      <c r="AB117" s="5">
        <v>4748740</v>
      </c>
      <c r="AC117" s="5">
        <v>4713629</v>
      </c>
      <c r="AD117" s="5">
        <v>4139572</v>
      </c>
      <c r="AE117" s="5">
        <v>4551367</v>
      </c>
      <c r="AF117" s="5">
        <v>4374737</v>
      </c>
      <c r="AG117" s="5">
        <v>4061881</v>
      </c>
      <c r="AH117" s="5">
        <v>4152347</v>
      </c>
      <c r="AI117" s="5">
        <v>18632703</v>
      </c>
      <c r="AJ117" s="5">
        <v>18840233</v>
      </c>
      <c r="AK117" s="5">
        <v>18026293</v>
      </c>
      <c r="AL117" s="5">
        <v>18284543</v>
      </c>
      <c r="AM117" s="5">
        <v>17905328</v>
      </c>
      <c r="AN117" s="5">
        <v>17947669</v>
      </c>
      <c r="AO117" s="5">
        <v>17681663</v>
      </c>
      <c r="AP117" s="5">
        <v>17963562</v>
      </c>
      <c r="AQ117" s="5">
        <v>18197444</v>
      </c>
      <c r="AR117" s="5">
        <v>17916962</v>
      </c>
      <c r="AS117" s="5">
        <v>16955308</v>
      </c>
      <c r="AT117" s="5">
        <v>17753458</v>
      </c>
      <c r="AU117" s="5">
        <v>17910740</v>
      </c>
      <c r="AV117" s="5">
        <v>17845471</v>
      </c>
      <c r="AW117" s="5">
        <v>17782561</v>
      </c>
      <c r="AX117" s="5">
        <v>16987554</v>
      </c>
      <c r="AY117" s="5">
        <v>16719328</v>
      </c>
      <c r="AZ117" s="5">
        <v>16466566</v>
      </c>
      <c r="BA117" s="5">
        <v>16805942</v>
      </c>
      <c r="BB117" s="5">
        <v>16429298</v>
      </c>
      <c r="BC117" s="5">
        <v>15615999</v>
      </c>
      <c r="BD117" s="5">
        <v>16000644</v>
      </c>
      <c r="BE117" s="5">
        <v>14657741</v>
      </c>
      <c r="BF117" s="5">
        <v>14380536</v>
      </c>
      <c r="BG117" s="5">
        <v>13566741</v>
      </c>
      <c r="BH117" s="5">
        <v>13631705</v>
      </c>
      <c r="BI117" s="5">
        <v>13597503</v>
      </c>
      <c r="BJ117" s="5">
        <v>12736132</v>
      </c>
      <c r="BK117" s="5">
        <v>13274786</v>
      </c>
      <c r="BL117" s="5">
        <v>13007121</v>
      </c>
      <c r="BM117" s="5">
        <v>12157685</v>
      </c>
      <c r="BN117" s="5">
        <v>11966655</v>
      </c>
      <c r="BO117" s="5">
        <v>20409261</v>
      </c>
      <c r="BP117" s="5">
        <v>20679610</v>
      </c>
      <c r="BQ117" s="5">
        <v>19052676</v>
      </c>
      <c r="BR117" s="5">
        <v>19425199</v>
      </c>
      <c r="BS117" s="5">
        <v>18916965</v>
      </c>
      <c r="BT117" s="5">
        <v>19517893</v>
      </c>
      <c r="BU117" s="5">
        <v>19239394</v>
      </c>
      <c r="BV117" s="5">
        <v>20206053</v>
      </c>
      <c r="BW117" s="5">
        <v>19714460</v>
      </c>
      <c r="BX117" s="5">
        <v>19659955</v>
      </c>
      <c r="BY117" s="5">
        <v>19207364</v>
      </c>
      <c r="BZ117" s="5">
        <v>19839160</v>
      </c>
      <c r="CA117" s="5">
        <v>19526455</v>
      </c>
      <c r="CB117" s="5">
        <v>19082733</v>
      </c>
      <c r="CC117" s="5">
        <v>18473776</v>
      </c>
      <c r="CD117" s="5">
        <v>16352704</v>
      </c>
      <c r="CE117" s="5">
        <v>17985704</v>
      </c>
      <c r="CF117" s="5">
        <v>16988400</v>
      </c>
      <c r="CG117" s="5">
        <v>18666748</v>
      </c>
      <c r="CH117" s="5">
        <v>17607266</v>
      </c>
      <c r="CI117" s="5">
        <v>16620553</v>
      </c>
      <c r="CJ117" s="5">
        <v>16862138</v>
      </c>
      <c r="CK117" s="5">
        <v>15615735</v>
      </c>
      <c r="CL117" s="5">
        <v>15867905</v>
      </c>
      <c r="CM117" s="5">
        <v>15183793</v>
      </c>
      <c r="CN117" s="5">
        <v>15140613</v>
      </c>
      <c r="CO117" s="5">
        <v>14160706</v>
      </c>
      <c r="CP117" s="5">
        <v>13400955</v>
      </c>
      <c r="CQ117" s="5">
        <v>13540358</v>
      </c>
      <c r="CR117" s="5">
        <v>13196341</v>
      </c>
      <c r="CS117" s="5">
        <v>12428409</v>
      </c>
      <c r="CT117" s="5">
        <v>12335910</v>
      </c>
      <c r="CU117" s="6">
        <v>10.14030668163721</v>
      </c>
      <c r="CV117" s="6">
        <v>10.360220043034101</v>
      </c>
      <c r="CW117" s="6">
        <v>10.11925804491648</v>
      </c>
      <c r="CX117" s="6">
        <v>8.6243346828055305</v>
      </c>
      <c r="CY117" s="6">
        <v>9.0693748447142397</v>
      </c>
      <c r="CZ117" s="6">
        <v>8.8780785539288107</v>
      </c>
      <c r="DA117" s="6">
        <v>8.4336424181785805</v>
      </c>
      <c r="DB117" s="6">
        <v>8.0141823116517301</v>
      </c>
      <c r="DC117" s="6">
        <v>8.4915536779192795</v>
      </c>
      <c r="DD117" s="6">
        <v>7.9458399953416396</v>
      </c>
      <c r="DE117" s="6">
        <v>7.3580641496774701</v>
      </c>
      <c r="DF117" s="6">
        <v>9.2916023472012093</v>
      </c>
      <c r="DG117" s="6">
        <v>8.1002216746000606</v>
      </c>
      <c r="DH117" s="6">
        <v>8.4096249316580902</v>
      </c>
      <c r="DI117" s="6">
        <v>7.5476771904133901</v>
      </c>
      <c r="DJ117" s="6">
        <v>7.0759473314871704</v>
      </c>
      <c r="DK117" s="6">
        <v>7.04716817642813</v>
      </c>
      <c r="DL117" s="6">
        <v>5.4856536996378198</v>
      </c>
      <c r="DM117" s="6">
        <v>6.59512765833865</v>
      </c>
      <c r="DN117" s="6">
        <v>6.3195614597142598</v>
      </c>
      <c r="DO117" s="6" t="s">
        <v>178</v>
      </c>
      <c r="DP117" s="6" t="s">
        <v>178</v>
      </c>
      <c r="DQ117" s="6" t="s">
        <v>178</v>
      </c>
      <c r="DR117" s="6" t="s">
        <v>178</v>
      </c>
      <c r="DS117" s="6" t="s">
        <v>178</v>
      </c>
      <c r="DT117" s="6" t="s">
        <v>178</v>
      </c>
      <c r="DU117" s="6" t="s">
        <v>178</v>
      </c>
      <c r="DV117" s="6" t="s">
        <v>178</v>
      </c>
      <c r="DW117" s="6" t="s">
        <v>178</v>
      </c>
      <c r="DX117" s="6" t="s">
        <v>178</v>
      </c>
      <c r="DY117" s="6" t="s">
        <v>178</v>
      </c>
      <c r="DZ117" s="6" t="s">
        <v>178</v>
      </c>
      <c r="EA117" s="6">
        <v>7.4673157505505996</v>
      </c>
      <c r="EB117" s="6">
        <v>7.76333286324006</v>
      </c>
      <c r="EC117" s="6">
        <v>7.5125762129795604</v>
      </c>
      <c r="ED117" s="6">
        <v>6.4353098680125598</v>
      </c>
      <c r="EE117" s="6">
        <v>7.0743244692306098</v>
      </c>
      <c r="EF117" s="6">
        <v>7.1081988418663098</v>
      </c>
      <c r="EG117" s="6">
        <v>6.7283773025195597</v>
      </c>
      <c r="EH117" s="6">
        <v>6.2562035302352603</v>
      </c>
      <c r="EI117" s="6">
        <v>6.9067556960197196</v>
      </c>
      <c r="EJ117" s="6">
        <v>6.4523494552257201</v>
      </c>
      <c r="EK117" s="6">
        <v>5.89703236296267</v>
      </c>
      <c r="EL117" s="6">
        <v>8.0057023257102902</v>
      </c>
      <c r="EM117" s="6">
        <v>6.8746238290545199</v>
      </c>
      <c r="EN117" s="6">
        <v>7.2693682335422798</v>
      </c>
      <c r="EO117" s="6">
        <v>6.4839029653827698</v>
      </c>
      <c r="EP117" s="6">
        <v>5.9892259945133901</v>
      </c>
      <c r="EQ117" s="6">
        <v>5.9450355899471496</v>
      </c>
      <c r="ER117" s="6">
        <v>4.4685212448059897</v>
      </c>
      <c r="ES117" s="6">
        <v>5.4434616042349697</v>
      </c>
      <c r="ET117" s="6">
        <v>5.1676097177128302</v>
      </c>
      <c r="EU117" s="6" t="s">
        <v>178</v>
      </c>
      <c r="EV117" s="6" t="s">
        <v>178</v>
      </c>
      <c r="EW117" s="6" t="s">
        <v>178</v>
      </c>
      <c r="EX117" s="6" t="s">
        <v>178</v>
      </c>
      <c r="EY117" s="6" t="s">
        <v>178</v>
      </c>
      <c r="EZ117" s="6" t="s">
        <v>178</v>
      </c>
      <c r="FA117" s="6" t="s">
        <v>178</v>
      </c>
      <c r="FB117" s="6" t="s">
        <v>178</v>
      </c>
      <c r="FC117" s="6" t="s">
        <v>178</v>
      </c>
      <c r="FD117" s="6" t="s">
        <v>178</v>
      </c>
      <c r="FE117" s="6" t="s">
        <v>178</v>
      </c>
      <c r="FF117" s="6" t="s">
        <v>178</v>
      </c>
      <c r="FG117" s="6" t="s">
        <v>178</v>
      </c>
      <c r="FH117" s="6">
        <v>10.36022004303411</v>
      </c>
      <c r="FI117" s="6">
        <v>10.119258044916487</v>
      </c>
      <c r="FJ117" s="6">
        <v>8.6243346828055323</v>
      </c>
      <c r="FK117" s="6">
        <v>9.0693748447142504</v>
      </c>
      <c r="FL117" s="6">
        <v>8.8780785539288196</v>
      </c>
      <c r="FM117" s="6">
        <v>8.4336424181785841</v>
      </c>
      <c r="FN117" s="6">
        <v>8.0141823116517319</v>
      </c>
      <c r="FO117" s="6">
        <v>8.4915536779192813</v>
      </c>
      <c r="FP117" s="6">
        <v>7.9458399953416476</v>
      </c>
      <c r="FQ117" s="6">
        <v>7.3580641496774719</v>
      </c>
      <c r="FR117" s="6">
        <v>9.2916023472012128</v>
      </c>
      <c r="FS117" s="6">
        <v>8.1002216746000695</v>
      </c>
      <c r="FT117" s="6">
        <v>8.4096249316580955</v>
      </c>
      <c r="FU117" s="6">
        <v>7.5476771904133919</v>
      </c>
      <c r="FV117" s="6">
        <v>7.0759473314871792</v>
      </c>
      <c r="FW117" s="6">
        <v>7.0471681764281353</v>
      </c>
      <c r="FX117" s="6">
        <v>5.4856536996378242</v>
      </c>
      <c r="FY117" s="6">
        <v>6.595127658338658</v>
      </c>
      <c r="FZ117" s="6">
        <v>6.3195614597142695</v>
      </c>
      <c r="GA117" s="6" t="s">
        <v>178</v>
      </c>
      <c r="GB117" s="6" t="s">
        <v>178</v>
      </c>
      <c r="GC117" s="6" t="s">
        <v>178</v>
      </c>
      <c r="GD117" s="6" t="s">
        <v>178</v>
      </c>
      <c r="GE117" s="6" t="s">
        <v>178</v>
      </c>
      <c r="GF117" s="6" t="s">
        <v>178</v>
      </c>
      <c r="GG117" s="6" t="s">
        <v>178</v>
      </c>
      <c r="GH117" s="6" t="s">
        <v>178</v>
      </c>
      <c r="GI117" s="6" t="s">
        <v>178</v>
      </c>
      <c r="GJ117" s="6" t="s">
        <v>178</v>
      </c>
      <c r="GK117" s="6" t="s">
        <v>178</v>
      </c>
      <c r="GL117" s="6" t="s">
        <v>178</v>
      </c>
      <c r="GM117" s="6">
        <v>7.4673157505506094</v>
      </c>
      <c r="GN117" s="6">
        <v>7.7633328632400671</v>
      </c>
      <c r="GO117" s="6">
        <v>7.512576212979563</v>
      </c>
      <c r="GP117" s="6">
        <v>6.4353098680125616</v>
      </c>
      <c r="GQ117" s="6">
        <v>7.0743244692306115</v>
      </c>
      <c r="GR117" s="6">
        <v>7.1081988418663169</v>
      </c>
      <c r="GS117" s="6">
        <v>6.728377302519565</v>
      </c>
      <c r="GT117" s="6">
        <v>6.2562035302352621</v>
      </c>
      <c r="GU117" s="6">
        <v>6.9067556960197267</v>
      </c>
      <c r="GV117" s="6">
        <v>6.4523494552257237</v>
      </c>
      <c r="GW117" s="6">
        <v>5.897032362962678</v>
      </c>
      <c r="GX117" s="6">
        <v>8.0057023257102919</v>
      </c>
      <c r="GY117" s="6">
        <v>6.8746238290545225</v>
      </c>
      <c r="GZ117" s="6">
        <v>7.2693682335422807</v>
      </c>
      <c r="HA117" s="6">
        <v>6.4839029653827707</v>
      </c>
      <c r="HB117" s="6">
        <v>5.9892259945133945</v>
      </c>
      <c r="HC117" s="6">
        <v>5.9450355899471559</v>
      </c>
      <c r="HD117" s="6">
        <v>4.4685212448059906</v>
      </c>
      <c r="HE117" s="6">
        <v>5.4434616042349786</v>
      </c>
      <c r="HF117" s="6">
        <v>5.167609717712832</v>
      </c>
      <c r="HG117" s="6" t="s">
        <v>178</v>
      </c>
      <c r="HH117" s="6" t="s">
        <v>178</v>
      </c>
      <c r="HI117" s="6" t="s">
        <v>178</v>
      </c>
      <c r="HJ117" s="6" t="s">
        <v>178</v>
      </c>
      <c r="HK117" s="6" t="s">
        <v>178</v>
      </c>
      <c r="HL117" s="6" t="s">
        <v>178</v>
      </c>
      <c r="HM117" s="6" t="s">
        <v>178</v>
      </c>
      <c r="HN117" s="6" t="s">
        <v>178</v>
      </c>
      <c r="HO117" s="6" t="s">
        <v>178</v>
      </c>
      <c r="HP117" s="6" t="s">
        <v>178</v>
      </c>
      <c r="HQ117" s="6" t="s">
        <v>178</v>
      </c>
      <c r="HR117" s="6" t="s">
        <v>178</v>
      </c>
      <c r="HS117" s="5">
        <v>479194</v>
      </c>
      <c r="HT117" s="5">
        <v>476941</v>
      </c>
      <c r="HU117" s="5">
        <v>472622</v>
      </c>
      <c r="HV117" s="5">
        <v>470006</v>
      </c>
      <c r="HW117" s="5">
        <v>467311</v>
      </c>
      <c r="HX117" s="5">
        <v>465014</v>
      </c>
      <c r="HY117" s="5">
        <v>462395</v>
      </c>
      <c r="HZ117" s="5">
        <v>459941</v>
      </c>
      <c r="IA117" s="5">
        <v>458166</v>
      </c>
      <c r="IB117" s="5">
        <v>457906</v>
      </c>
      <c r="IC117" s="5">
        <v>455529</v>
      </c>
      <c r="ID117" s="5">
        <v>452118</v>
      </c>
      <c r="IE117" s="5">
        <v>449158</v>
      </c>
      <c r="IF117" s="5">
        <v>444617</v>
      </c>
      <c r="IG117" s="5">
        <v>440504</v>
      </c>
      <c r="IH117" s="5">
        <v>437026</v>
      </c>
      <c r="II117" s="5">
        <v>434589</v>
      </c>
      <c r="IJ117" s="5">
        <v>436307</v>
      </c>
      <c r="IK117" s="5">
        <v>434936</v>
      </c>
      <c r="IL117" s="5">
        <v>432421</v>
      </c>
      <c r="IM117" s="5">
        <v>427609</v>
      </c>
      <c r="IN117" s="5">
        <v>423312</v>
      </c>
      <c r="IO117" s="5">
        <v>419544</v>
      </c>
      <c r="IP117" s="5">
        <v>414790</v>
      </c>
      <c r="IQ117" s="5">
        <v>411000</v>
      </c>
      <c r="IR117" s="5">
        <v>407973</v>
      </c>
      <c r="IS117" s="5">
        <v>405055</v>
      </c>
      <c r="IT117" s="5">
        <v>402010</v>
      </c>
      <c r="IU117" s="5">
        <v>398128</v>
      </c>
      <c r="IV117" s="5">
        <v>394779</v>
      </c>
      <c r="IW117" s="5">
        <v>391294</v>
      </c>
      <c r="IX117" s="5">
        <v>389490</v>
      </c>
      <c r="IY117" s="5">
        <v>557421</v>
      </c>
      <c r="IZ117" s="5">
        <v>554499</v>
      </c>
      <c r="JA117" s="5">
        <v>550022</v>
      </c>
      <c r="JB117" s="5">
        <v>547142</v>
      </c>
      <c r="JC117" s="5">
        <v>544110</v>
      </c>
      <c r="JD117" s="5">
        <v>541107</v>
      </c>
      <c r="JE117" s="5">
        <v>538053</v>
      </c>
      <c r="JF117" s="5">
        <v>534948</v>
      </c>
      <c r="JG117" s="5">
        <v>532395</v>
      </c>
      <c r="JH117" s="5">
        <v>531849</v>
      </c>
      <c r="JI117" s="5">
        <v>529267</v>
      </c>
      <c r="JJ117" s="5">
        <v>525801</v>
      </c>
      <c r="JK117" s="5">
        <v>522419</v>
      </c>
      <c r="JL117" s="5">
        <v>516875</v>
      </c>
      <c r="JM117" s="5">
        <v>511924</v>
      </c>
      <c r="JN117" s="5">
        <v>507214</v>
      </c>
      <c r="JO117" s="5">
        <v>503574</v>
      </c>
      <c r="JP117" s="5">
        <v>503683</v>
      </c>
      <c r="JQ117" s="5">
        <v>499968</v>
      </c>
      <c r="JR117" s="5">
        <v>496714</v>
      </c>
      <c r="JS117" s="5">
        <v>490855</v>
      </c>
      <c r="JT117" s="5">
        <v>485927</v>
      </c>
      <c r="JU117" s="5">
        <v>481337</v>
      </c>
      <c r="JV117" s="5">
        <v>475786</v>
      </c>
      <c r="JW117" s="5">
        <v>471331</v>
      </c>
      <c r="JX117" s="5">
        <v>467808</v>
      </c>
      <c r="JY117" s="5">
        <v>463936</v>
      </c>
      <c r="JZ117" s="5">
        <v>460117</v>
      </c>
      <c r="KA117" s="5">
        <v>455722</v>
      </c>
      <c r="KB117" s="5">
        <v>452022</v>
      </c>
      <c r="KC117" s="5">
        <v>448144</v>
      </c>
      <c r="KD117" s="5">
        <v>445978</v>
      </c>
    </row>
    <row r="118" spans="1:290" x14ac:dyDescent="0.3">
      <c r="A118" s="1" t="s">
        <v>112</v>
      </c>
      <c r="B118" s="2">
        <v>4057095</v>
      </c>
      <c r="C118" s="5">
        <v>13356402</v>
      </c>
      <c r="D118" s="5">
        <v>13810273</v>
      </c>
      <c r="E118" s="5">
        <v>13069018</v>
      </c>
      <c r="F118" s="5">
        <v>13705669</v>
      </c>
      <c r="G118" s="5">
        <v>13675003</v>
      </c>
      <c r="H118" s="5">
        <v>13080766</v>
      </c>
      <c r="I118" s="5">
        <v>13490133</v>
      </c>
      <c r="J118" s="5">
        <v>13543739</v>
      </c>
      <c r="K118" s="5">
        <v>13803065</v>
      </c>
      <c r="L118" s="5">
        <v>14197410</v>
      </c>
      <c r="M118" s="5">
        <v>12991925</v>
      </c>
      <c r="N118" s="5">
        <v>13617663</v>
      </c>
      <c r="O118" s="5">
        <v>13958115</v>
      </c>
      <c r="P118" s="5">
        <v>13393078</v>
      </c>
      <c r="Q118" s="5">
        <v>14039373</v>
      </c>
      <c r="R118" s="5">
        <v>13116744</v>
      </c>
      <c r="S118" s="5">
        <v>12800562</v>
      </c>
      <c r="T118" s="5">
        <v>12867023</v>
      </c>
      <c r="U118" s="5">
        <v>11961951</v>
      </c>
      <c r="V118" s="5">
        <v>11532511</v>
      </c>
      <c r="W118" s="5">
        <v>11747256</v>
      </c>
      <c r="X118" s="5">
        <v>11142843</v>
      </c>
      <c r="Y118" s="5">
        <v>10561953</v>
      </c>
      <c r="Z118" s="5">
        <v>10824766</v>
      </c>
      <c r="AA118" s="5">
        <v>10885479</v>
      </c>
      <c r="AB118" s="5">
        <v>10594134</v>
      </c>
      <c r="AC118" s="5">
        <v>10631402</v>
      </c>
      <c r="AD118" s="5">
        <v>9816046</v>
      </c>
      <c r="AE118" s="5">
        <v>10505547</v>
      </c>
      <c r="AF118" s="5">
        <v>9875569</v>
      </c>
      <c r="AG118" s="5">
        <v>9950773</v>
      </c>
      <c r="AH118" s="5">
        <v>9941004</v>
      </c>
      <c r="AI118" s="5">
        <v>40693958</v>
      </c>
      <c r="AJ118" s="5">
        <v>41899210</v>
      </c>
      <c r="AK118" s="5">
        <v>40748709</v>
      </c>
      <c r="AL118" s="5">
        <v>41589210</v>
      </c>
      <c r="AM118" s="5">
        <v>41724463</v>
      </c>
      <c r="AN118" s="5">
        <v>40746702</v>
      </c>
      <c r="AO118" s="5">
        <v>41286491</v>
      </c>
      <c r="AP118" s="5">
        <v>41641444</v>
      </c>
      <c r="AQ118" s="5">
        <v>42516023</v>
      </c>
      <c r="AR118" s="5">
        <v>43655415</v>
      </c>
      <c r="AS118" s="5">
        <v>41970657</v>
      </c>
      <c r="AT118" s="5">
        <v>43733623</v>
      </c>
      <c r="AU118" s="5">
        <v>44708694</v>
      </c>
      <c r="AV118" s="5">
        <v>43677722</v>
      </c>
      <c r="AW118" s="5">
        <v>44852499</v>
      </c>
      <c r="AX118" s="5">
        <v>43361938</v>
      </c>
      <c r="AY118" s="5">
        <v>42080253</v>
      </c>
      <c r="AZ118" s="5">
        <v>41795669</v>
      </c>
      <c r="BA118" s="5">
        <v>41473741</v>
      </c>
      <c r="BB118" s="5">
        <v>40634666</v>
      </c>
      <c r="BC118" s="5">
        <v>40321251</v>
      </c>
      <c r="BD118" s="5">
        <v>39003615</v>
      </c>
      <c r="BE118" s="5">
        <v>37445646</v>
      </c>
      <c r="BF118" s="5">
        <v>38667204</v>
      </c>
      <c r="BG118" s="5">
        <v>39033439</v>
      </c>
      <c r="BH118" s="5">
        <v>38523476</v>
      </c>
      <c r="BI118" s="5">
        <v>38154045</v>
      </c>
      <c r="BJ118" s="5">
        <v>36786395</v>
      </c>
      <c r="BK118" s="5">
        <v>37723918</v>
      </c>
      <c r="BL118" s="5">
        <v>36584871</v>
      </c>
      <c r="BM118" s="5">
        <v>37117501</v>
      </c>
      <c r="BN118" s="5">
        <v>36316432</v>
      </c>
      <c r="BO118" s="5">
        <v>40860792</v>
      </c>
      <c r="BP118" s="5">
        <v>42034800</v>
      </c>
      <c r="BQ118" s="5">
        <v>40894038</v>
      </c>
      <c r="BR118" s="5">
        <v>42288312</v>
      </c>
      <c r="BS118" s="5">
        <v>43533905</v>
      </c>
      <c r="BT118" s="5">
        <v>42728622</v>
      </c>
      <c r="BU118" s="5">
        <v>44103026</v>
      </c>
      <c r="BV118" s="5">
        <v>45810032</v>
      </c>
      <c r="BW118" s="5">
        <v>46692195</v>
      </c>
      <c r="BX118" s="5">
        <v>47721323</v>
      </c>
      <c r="BY118" s="5">
        <v>46136327</v>
      </c>
      <c r="BZ118" s="5">
        <v>48148882</v>
      </c>
      <c r="CA118" s="5">
        <v>49240103</v>
      </c>
      <c r="CB118" s="5">
        <v>48216234</v>
      </c>
      <c r="CC118" s="5">
        <v>49367960</v>
      </c>
      <c r="CD118" s="5">
        <v>48085835</v>
      </c>
      <c r="CE118" s="5">
        <v>46774762</v>
      </c>
      <c r="CF118" s="5">
        <v>47085114</v>
      </c>
      <c r="CG118" s="5">
        <v>45421055</v>
      </c>
      <c r="CH118" s="5">
        <v>53504430</v>
      </c>
      <c r="CI118" s="5">
        <v>50032871</v>
      </c>
      <c r="CJ118" s="5">
        <v>46904763</v>
      </c>
      <c r="CK118" s="5">
        <v>49356020</v>
      </c>
      <c r="CL118" s="5">
        <v>41473160</v>
      </c>
      <c r="CM118" s="5">
        <v>40283045</v>
      </c>
      <c r="CN118" s="5">
        <v>39982881</v>
      </c>
      <c r="CO118" s="5">
        <v>40525788</v>
      </c>
      <c r="CP118" s="5">
        <v>39038418</v>
      </c>
      <c r="CQ118" s="5">
        <v>38973175</v>
      </c>
      <c r="CR118" s="5">
        <v>36722807</v>
      </c>
      <c r="CS118" s="5">
        <v>37270702</v>
      </c>
      <c r="CT118" s="5">
        <v>36482585</v>
      </c>
      <c r="CU118" s="6">
        <v>16.703771563532008</v>
      </c>
      <c r="CV118" s="6">
        <v>15.72673807684497</v>
      </c>
      <c r="CW118" s="6">
        <v>16.162582659939002</v>
      </c>
      <c r="CX118" s="6">
        <v>16.464538895785498</v>
      </c>
      <c r="CY118" s="6">
        <v>16.496007976738841</v>
      </c>
      <c r="CZ118" s="6">
        <v>16.574316344595921</v>
      </c>
      <c r="DA118" s="6">
        <v>16.455847198265069</v>
      </c>
      <c r="DB118" s="6">
        <v>16.4060987345357</v>
      </c>
      <c r="DC118" s="6">
        <v>16.573395835437811</v>
      </c>
      <c r="DD118" s="6">
        <v>16.344438383377021</v>
      </c>
      <c r="DE118" s="6">
        <v>16.285818222348389</v>
      </c>
      <c r="DF118" s="6">
        <v>15.310828330909381</v>
      </c>
      <c r="DG118" s="6">
        <v>13.64599732843582</v>
      </c>
      <c r="DH118" s="6">
        <v>12.791110687002661</v>
      </c>
      <c r="DI118" s="6">
        <v>11.71417859195051</v>
      </c>
      <c r="DJ118" s="6">
        <v>11.379588881054779</v>
      </c>
      <c r="DK118" s="6">
        <v>10.452037178078781</v>
      </c>
      <c r="DL118" s="6">
        <v>9.8212368473374898</v>
      </c>
      <c r="DM118" s="6">
        <v>9.4543161771754303</v>
      </c>
      <c r="DN118" s="6">
        <v>9.5540942632863395</v>
      </c>
      <c r="DO118" s="6" t="s">
        <v>178</v>
      </c>
      <c r="DP118" s="6" t="s">
        <v>178</v>
      </c>
      <c r="DQ118" s="6" t="s">
        <v>178</v>
      </c>
      <c r="DR118" s="6" t="s">
        <v>178</v>
      </c>
      <c r="DS118" s="6" t="s">
        <v>178</v>
      </c>
      <c r="DT118" s="6" t="s">
        <v>178</v>
      </c>
      <c r="DU118" s="6" t="s">
        <v>178</v>
      </c>
      <c r="DV118" s="6" t="s">
        <v>178</v>
      </c>
      <c r="DW118" s="6" t="s">
        <v>178</v>
      </c>
      <c r="DX118" s="6" t="s">
        <v>178</v>
      </c>
      <c r="DY118" s="6" t="s">
        <v>178</v>
      </c>
      <c r="DZ118" s="6" t="s">
        <v>178</v>
      </c>
      <c r="EA118" s="6">
        <v>14.47756792635958</v>
      </c>
      <c r="EB118" s="6">
        <v>13.92322966253839</v>
      </c>
      <c r="EC118" s="6">
        <v>14.17318199434677</v>
      </c>
      <c r="ED118" s="6">
        <v>14.56284468464276</v>
      </c>
      <c r="EE118" s="6">
        <v>14.64612282993086</v>
      </c>
      <c r="EF118" s="6">
        <v>14.95417060896064</v>
      </c>
      <c r="EG118" s="6">
        <v>14.820598546206011</v>
      </c>
      <c r="EH118" s="6">
        <v>14.7845196669117</v>
      </c>
      <c r="EI118" s="6">
        <v>15.0722955007541</v>
      </c>
      <c r="EJ118" s="6">
        <v>14.96447623822146</v>
      </c>
      <c r="EK118" s="6">
        <v>14.85029801835884</v>
      </c>
      <c r="EL118" s="6">
        <v>14.0312001654796</v>
      </c>
      <c r="EM118" s="6">
        <v>12.45400559305183</v>
      </c>
      <c r="EN118" s="6">
        <v>11.6469522802265</v>
      </c>
      <c r="EO118" s="6">
        <v>10.57430624550941</v>
      </c>
      <c r="EP118" s="6">
        <v>10.13114129355988</v>
      </c>
      <c r="EQ118" s="6">
        <v>9.0756447801199798</v>
      </c>
      <c r="ER118" s="6">
        <v>8.7565257662259306</v>
      </c>
      <c r="ES118" s="6">
        <v>8.9102869107478799</v>
      </c>
      <c r="ET118" s="6">
        <v>8.9431115520615005</v>
      </c>
      <c r="EU118" s="6" t="s">
        <v>178</v>
      </c>
      <c r="EV118" s="6" t="s">
        <v>178</v>
      </c>
      <c r="EW118" s="6" t="s">
        <v>178</v>
      </c>
      <c r="EX118" s="6" t="s">
        <v>178</v>
      </c>
      <c r="EY118" s="6" t="s">
        <v>178</v>
      </c>
      <c r="EZ118" s="6" t="s">
        <v>178</v>
      </c>
      <c r="FA118" s="6" t="s">
        <v>178</v>
      </c>
      <c r="FB118" s="6" t="s">
        <v>178</v>
      </c>
      <c r="FC118" s="6" t="s">
        <v>178</v>
      </c>
      <c r="FD118" s="6" t="s">
        <v>178</v>
      </c>
      <c r="FE118" s="6" t="s">
        <v>178</v>
      </c>
      <c r="FF118" s="6" t="s">
        <v>178</v>
      </c>
      <c r="FG118" s="6" t="s">
        <v>178</v>
      </c>
      <c r="FH118" s="6">
        <v>14.4845134861191</v>
      </c>
      <c r="FI118" s="6">
        <v>14.617861877610087</v>
      </c>
      <c r="FJ118" s="6">
        <v>15.166249819691398</v>
      </c>
      <c r="FK118" s="6">
        <v>15.291704140759602</v>
      </c>
      <c r="FL118" s="6">
        <v>15.007592063033616</v>
      </c>
      <c r="FM118" s="6">
        <v>14.737452922072748</v>
      </c>
      <c r="FN118" s="6">
        <v>14.884109919720103</v>
      </c>
      <c r="FO118" s="6">
        <v>15.717958294045562</v>
      </c>
      <c r="FP118" s="6">
        <v>16.209308599244508</v>
      </c>
      <c r="FQ118" s="6">
        <v>16.285363122505952</v>
      </c>
      <c r="FR118" s="6">
        <v>15.310747519600096</v>
      </c>
      <c r="FS118" s="6">
        <v>13.645997328435824</v>
      </c>
      <c r="FT118" s="6">
        <v>12.790918892442964</v>
      </c>
      <c r="FU118" s="6">
        <v>11.710273671053544</v>
      </c>
      <c r="FV118" s="6">
        <v>11.375234424446003</v>
      </c>
      <c r="FW118" s="6">
        <v>10.447752215879271</v>
      </c>
      <c r="FX118" s="6">
        <v>9.802509080966832</v>
      </c>
      <c r="FY118" s="6">
        <v>9.4060074313964339</v>
      </c>
      <c r="FZ118" s="6">
        <v>9.480363816691785</v>
      </c>
      <c r="GA118" s="6" t="s">
        <v>178</v>
      </c>
      <c r="GB118" s="6" t="s">
        <v>178</v>
      </c>
      <c r="GC118" s="6" t="s">
        <v>178</v>
      </c>
      <c r="GD118" s="6" t="s">
        <v>178</v>
      </c>
      <c r="GE118" s="6" t="s">
        <v>178</v>
      </c>
      <c r="GF118" s="6" t="s">
        <v>178</v>
      </c>
      <c r="GG118" s="6" t="s">
        <v>178</v>
      </c>
      <c r="GH118" s="6" t="s">
        <v>178</v>
      </c>
      <c r="GI118" s="6" t="s">
        <v>178</v>
      </c>
      <c r="GJ118" s="6" t="s">
        <v>178</v>
      </c>
      <c r="GK118" s="6" t="s">
        <v>178</v>
      </c>
      <c r="GL118" s="6" t="s">
        <v>178</v>
      </c>
      <c r="GM118" s="6">
        <v>14.477567926359582</v>
      </c>
      <c r="GN118" s="6">
        <v>8.8910003579781005</v>
      </c>
      <c r="GO118" s="6">
        <v>8.8599013470198908</v>
      </c>
      <c r="GP118" s="6">
        <v>9.1881222155671516</v>
      </c>
      <c r="GQ118" s="6">
        <v>9.5563458779565362</v>
      </c>
      <c r="GR118" s="6">
        <v>9.5496170463072083</v>
      </c>
      <c r="GS118" s="6">
        <v>9.4426721805929201</v>
      </c>
      <c r="GT118" s="6">
        <v>9.5390424020838473</v>
      </c>
      <c r="GU118" s="6">
        <v>10.079000098386437</v>
      </c>
      <c r="GV118" s="6">
        <v>10.76660682834863</v>
      </c>
      <c r="GW118" s="6">
        <v>11.494008641885681</v>
      </c>
      <c r="GX118" s="6">
        <v>11.628597520950871</v>
      </c>
      <c r="GY118" s="6">
        <v>10.540578528194091</v>
      </c>
      <c r="GZ118" s="6">
        <v>10.017355987169935</v>
      </c>
      <c r="HA118" s="6">
        <v>9.1301024081200559</v>
      </c>
      <c r="HB118" s="6">
        <v>8.7910743571999426</v>
      </c>
      <c r="HC118" s="6">
        <v>8.6569386311665273</v>
      </c>
      <c r="HD118" s="6">
        <v>8.7281565858123464</v>
      </c>
      <c r="HE118" s="6">
        <v>8.7451178741101945</v>
      </c>
      <c r="HF118" s="6">
        <v>8.4279483623291611</v>
      </c>
      <c r="HG118" s="6" t="s">
        <v>178</v>
      </c>
      <c r="HH118" s="6" t="s">
        <v>178</v>
      </c>
      <c r="HI118" s="6" t="s">
        <v>178</v>
      </c>
      <c r="HJ118" s="6" t="s">
        <v>178</v>
      </c>
      <c r="HK118" s="6" t="s">
        <v>178</v>
      </c>
      <c r="HL118" s="6" t="s">
        <v>178</v>
      </c>
      <c r="HM118" s="6" t="s">
        <v>178</v>
      </c>
      <c r="HN118" s="6" t="s">
        <v>178</v>
      </c>
      <c r="HO118" s="6" t="s">
        <v>178</v>
      </c>
      <c r="HP118" s="6" t="s">
        <v>178</v>
      </c>
      <c r="HQ118" s="6" t="s">
        <v>178</v>
      </c>
      <c r="HR118" s="6" t="s">
        <v>178</v>
      </c>
      <c r="HS118" s="5">
        <v>1965468</v>
      </c>
      <c r="HT118" s="5">
        <v>1948193</v>
      </c>
      <c r="HU118" s="5">
        <v>1928247</v>
      </c>
      <c r="HV118" s="5">
        <v>1913176</v>
      </c>
      <c r="HW118" s="5">
        <v>1902705</v>
      </c>
      <c r="HX118" s="5">
        <v>1889550</v>
      </c>
      <c r="HY118" s="5">
        <v>1883278</v>
      </c>
      <c r="HZ118" s="5">
        <v>1871700</v>
      </c>
      <c r="IA118" s="5">
        <v>1872393</v>
      </c>
      <c r="IB118" s="5">
        <v>1871893</v>
      </c>
      <c r="IC118" s="5">
        <v>1850930</v>
      </c>
      <c r="ID118" s="5">
        <v>1834533</v>
      </c>
      <c r="IE118" s="5">
        <v>1826039</v>
      </c>
      <c r="IF118" s="5">
        <v>1812361</v>
      </c>
      <c r="IG118" s="5">
        <v>1804382</v>
      </c>
      <c r="IH118" s="5">
        <v>1794975</v>
      </c>
      <c r="II118" s="5">
        <v>1778225</v>
      </c>
      <c r="IJ118" s="5">
        <v>1767000</v>
      </c>
      <c r="IK118" s="5">
        <v>1750003</v>
      </c>
      <c r="IL118" s="5">
        <v>1728858</v>
      </c>
      <c r="IM118" s="5">
        <v>1720036</v>
      </c>
      <c r="IN118" s="5">
        <v>1664342</v>
      </c>
      <c r="IO118" s="5">
        <v>1656777</v>
      </c>
      <c r="IP118" s="5">
        <v>1648356</v>
      </c>
      <c r="IQ118" s="5">
        <v>1644842</v>
      </c>
      <c r="IR118" s="5">
        <v>1636657</v>
      </c>
      <c r="IS118" s="5">
        <v>1630330</v>
      </c>
      <c r="IT118" s="5">
        <v>1623396</v>
      </c>
      <c r="IU118" s="5">
        <v>1615342</v>
      </c>
      <c r="IV118" s="5">
        <v>1611495</v>
      </c>
      <c r="IW118" s="5">
        <v>1599661</v>
      </c>
      <c r="IX118" s="5">
        <v>1585158</v>
      </c>
      <c r="IY118" s="5">
        <v>2285737</v>
      </c>
      <c r="IZ118" s="5">
        <v>2266833</v>
      </c>
      <c r="JA118" s="5">
        <v>2243761</v>
      </c>
      <c r="JB118" s="5">
        <v>2227065</v>
      </c>
      <c r="JC118" s="5">
        <v>2216274</v>
      </c>
      <c r="JD118" s="5">
        <v>2201077</v>
      </c>
      <c r="JE118" s="5">
        <v>2194066</v>
      </c>
      <c r="JF118" s="5">
        <v>2164583</v>
      </c>
      <c r="JG118" s="5">
        <v>2157075</v>
      </c>
      <c r="JH118" s="5">
        <v>2154826</v>
      </c>
      <c r="JI118" s="5">
        <v>2132180</v>
      </c>
      <c r="JJ118" s="5">
        <v>2110003</v>
      </c>
      <c r="JK118" s="5">
        <v>2099626</v>
      </c>
      <c r="JL118" s="5">
        <v>2082778</v>
      </c>
      <c r="JM118" s="5">
        <v>2094997</v>
      </c>
      <c r="JN118" s="5">
        <v>2082450</v>
      </c>
      <c r="JO118" s="5">
        <v>2061994</v>
      </c>
      <c r="JP118" s="5">
        <v>2048139</v>
      </c>
      <c r="JQ118" s="5">
        <v>2027772</v>
      </c>
      <c r="JR118" s="5">
        <v>1981851</v>
      </c>
      <c r="JS118" s="5">
        <v>1991877</v>
      </c>
      <c r="JT118" s="5">
        <v>1910967</v>
      </c>
      <c r="JU118" s="5">
        <v>1897170</v>
      </c>
      <c r="JV118" s="5">
        <v>1884860</v>
      </c>
      <c r="JW118" s="5">
        <v>1880558</v>
      </c>
      <c r="JX118" s="5">
        <v>1869888</v>
      </c>
      <c r="JY118" s="5">
        <v>1862087</v>
      </c>
      <c r="JZ118" s="5">
        <v>1853398</v>
      </c>
      <c r="KA118" s="5">
        <v>1863358</v>
      </c>
      <c r="KB118" s="5">
        <v>1857226</v>
      </c>
      <c r="KC118" s="5">
        <v>1840849</v>
      </c>
      <c r="KD118" s="5">
        <v>1820778</v>
      </c>
    </row>
    <row r="119" spans="1:290" x14ac:dyDescent="0.3">
      <c r="A119" s="1" t="s">
        <v>113</v>
      </c>
      <c r="B119" s="2">
        <v>4062485</v>
      </c>
      <c r="C119" s="5">
        <v>10756628</v>
      </c>
      <c r="D119" s="5">
        <v>10497389</v>
      </c>
      <c r="E119" s="5">
        <v>10931999</v>
      </c>
      <c r="F119" s="5">
        <v>10245326</v>
      </c>
      <c r="G119" s="5">
        <v>10164703</v>
      </c>
      <c r="H119" s="5">
        <v>10349928</v>
      </c>
      <c r="I119" s="5">
        <v>10769100</v>
      </c>
      <c r="J119" s="5">
        <v>10869292</v>
      </c>
      <c r="K119" s="5">
        <v>11025357</v>
      </c>
      <c r="L119" s="5">
        <v>10609011</v>
      </c>
      <c r="M119" s="5">
        <v>11148187</v>
      </c>
      <c r="N119" s="5">
        <v>11123454</v>
      </c>
      <c r="O119" s="5">
        <v>10909007</v>
      </c>
      <c r="P119" s="5">
        <v>10654059</v>
      </c>
      <c r="Q119" s="5">
        <v>10342303</v>
      </c>
      <c r="R119" s="5">
        <v>10007812</v>
      </c>
      <c r="S119" s="5">
        <v>9873840</v>
      </c>
      <c r="T119" s="5">
        <v>9801319</v>
      </c>
      <c r="U119" s="5">
        <v>9435556</v>
      </c>
      <c r="V119" s="5">
        <v>9862712</v>
      </c>
      <c r="W119" s="5">
        <v>9787381</v>
      </c>
      <c r="X119" s="5">
        <v>9333876</v>
      </c>
      <c r="Y119" s="5">
        <v>9293946</v>
      </c>
      <c r="Z119" s="5">
        <v>9493466</v>
      </c>
      <c r="AA119" s="5">
        <v>8869200</v>
      </c>
      <c r="AB119" s="5">
        <v>8863749</v>
      </c>
      <c r="AC119" s="5">
        <v>9070924</v>
      </c>
      <c r="AD119" s="5">
        <v>8441893</v>
      </c>
      <c r="AE119" s="5">
        <v>8693222</v>
      </c>
      <c r="AF119" s="5">
        <v>8602472</v>
      </c>
      <c r="AG119" s="5">
        <v>8491550</v>
      </c>
      <c r="AH119" s="5">
        <v>8009994</v>
      </c>
      <c r="AI119" s="5">
        <v>20833230</v>
      </c>
      <c r="AJ119" s="5">
        <v>20697195</v>
      </c>
      <c r="AK119" s="5">
        <v>21316397</v>
      </c>
      <c r="AL119" s="5">
        <v>20448423</v>
      </c>
      <c r="AM119" s="5">
        <v>20509764</v>
      </c>
      <c r="AN119" s="5">
        <v>20568949</v>
      </c>
      <c r="AO119" s="5">
        <v>21208608</v>
      </c>
      <c r="AP119" s="5">
        <v>21138168</v>
      </c>
      <c r="AQ119" s="5">
        <v>21496074</v>
      </c>
      <c r="AR119" s="5">
        <v>20901139</v>
      </c>
      <c r="AS119" s="5">
        <v>21866448</v>
      </c>
      <c r="AT119" s="5">
        <v>22014854</v>
      </c>
      <c r="AU119" s="5">
        <v>21626538</v>
      </c>
      <c r="AV119" s="5">
        <v>21091533</v>
      </c>
      <c r="AW119" s="5">
        <v>20465557</v>
      </c>
      <c r="AX119" s="5">
        <v>19876790</v>
      </c>
      <c r="AY119" s="5">
        <v>19591637</v>
      </c>
      <c r="AZ119" s="5">
        <v>19253824</v>
      </c>
      <c r="BA119" s="5">
        <v>19848309</v>
      </c>
      <c r="BB119" s="5">
        <v>21710218</v>
      </c>
      <c r="BC119" s="5">
        <v>21292033</v>
      </c>
      <c r="BD119" s="5">
        <v>20768030</v>
      </c>
      <c r="BE119" s="5">
        <v>20363370</v>
      </c>
      <c r="BF119" s="5">
        <v>20248707</v>
      </c>
      <c r="BG119" s="5">
        <v>19144638</v>
      </c>
      <c r="BH119" s="5">
        <v>18938140</v>
      </c>
      <c r="BI119" s="5">
        <v>19048904</v>
      </c>
      <c r="BJ119" s="5">
        <v>18224495</v>
      </c>
      <c r="BK119" s="5">
        <v>18194148</v>
      </c>
      <c r="BL119" s="5">
        <v>17899608</v>
      </c>
      <c r="BM119" s="5">
        <v>17400717</v>
      </c>
      <c r="BN119" s="5">
        <v>16354625</v>
      </c>
      <c r="BO119" s="5">
        <v>27486304</v>
      </c>
      <c r="BP119" s="5">
        <v>26081826</v>
      </c>
      <c r="BQ119" s="5">
        <v>27227367</v>
      </c>
      <c r="BR119" s="5">
        <v>29143765</v>
      </c>
      <c r="BS119" s="5">
        <v>28183148</v>
      </c>
      <c r="BT119" s="5">
        <v>21968767</v>
      </c>
      <c r="BU119" s="5">
        <v>26265216</v>
      </c>
      <c r="BV119" s="5">
        <v>25413436</v>
      </c>
      <c r="BW119" s="5">
        <v>26937872</v>
      </c>
      <c r="BX119" s="5">
        <v>27254824</v>
      </c>
      <c r="BY119" s="5">
        <v>28001206</v>
      </c>
      <c r="BZ119" s="5">
        <v>25146006</v>
      </c>
      <c r="CA119" s="5">
        <v>26056908</v>
      </c>
      <c r="CB119" s="5">
        <v>25588172</v>
      </c>
      <c r="CC119" s="5">
        <v>23623124</v>
      </c>
      <c r="CD119" s="5">
        <v>22598571</v>
      </c>
      <c r="CE119" s="5">
        <v>24707719</v>
      </c>
      <c r="CF119" s="5">
        <v>22728772</v>
      </c>
      <c r="CG119" s="5">
        <v>27420328</v>
      </c>
      <c r="CH119" s="5">
        <v>36945842</v>
      </c>
      <c r="CI119" s="5">
        <v>33165039</v>
      </c>
      <c r="CJ119" s="5">
        <v>30844607</v>
      </c>
      <c r="CK119" s="5">
        <v>27942939</v>
      </c>
      <c r="CL119" s="5">
        <v>24937258</v>
      </c>
      <c r="CM119" s="5">
        <v>23082366</v>
      </c>
      <c r="CN119" s="5">
        <v>21900881</v>
      </c>
      <c r="CO119" s="5">
        <v>20101089</v>
      </c>
      <c r="CP119" s="5">
        <v>19508040</v>
      </c>
      <c r="CQ119" s="5">
        <v>20182915</v>
      </c>
      <c r="CR119" s="5">
        <v>19571510</v>
      </c>
      <c r="CS119" s="5">
        <v>18778667</v>
      </c>
      <c r="CT119" s="5">
        <v>17000564</v>
      </c>
      <c r="CU119" s="6">
        <v>10.659427034026599</v>
      </c>
      <c r="CV119" s="6">
        <v>10.92900339312947</v>
      </c>
      <c r="CW119" s="6">
        <v>11.270354122791259</v>
      </c>
      <c r="CX119" s="6">
        <v>11.116005483866489</v>
      </c>
      <c r="CY119" s="6">
        <v>10.43923270556945</v>
      </c>
      <c r="CZ119" s="6">
        <v>9.6928702975392902</v>
      </c>
      <c r="DA119" s="6">
        <v>10.360140553979379</v>
      </c>
      <c r="DB119" s="6">
        <v>10.362321667317421</v>
      </c>
      <c r="DC119" s="6">
        <v>10.370330865476729</v>
      </c>
      <c r="DD119" s="6">
        <v>10.13390409341643</v>
      </c>
      <c r="DE119" s="6">
        <v>9.5641201569367205</v>
      </c>
      <c r="DF119" s="6">
        <v>9.4635892772155099</v>
      </c>
      <c r="DG119" s="6">
        <v>8.7962634912600208</v>
      </c>
      <c r="DH119" s="6">
        <v>7.4947773426071604</v>
      </c>
      <c r="DI119" s="6">
        <v>6.7185036060150196</v>
      </c>
      <c r="DJ119" s="6">
        <v>6.2798441857221103</v>
      </c>
      <c r="DK119" s="6">
        <v>6.1715502783111704</v>
      </c>
      <c r="DL119" s="6">
        <v>6.31517043777475</v>
      </c>
      <c r="DM119" s="6">
        <v>6.0353412135967304</v>
      </c>
      <c r="DN119" s="6">
        <v>6.1330088519263199</v>
      </c>
      <c r="DO119" s="6" t="s">
        <v>178</v>
      </c>
      <c r="DP119" s="6" t="s">
        <v>178</v>
      </c>
      <c r="DQ119" s="6" t="s">
        <v>178</v>
      </c>
      <c r="DR119" s="6" t="s">
        <v>178</v>
      </c>
      <c r="DS119" s="6" t="s">
        <v>178</v>
      </c>
      <c r="DT119" s="6" t="s">
        <v>178</v>
      </c>
      <c r="DU119" s="6" t="s">
        <v>178</v>
      </c>
      <c r="DV119" s="6" t="s">
        <v>178</v>
      </c>
      <c r="DW119" s="6" t="s">
        <v>178</v>
      </c>
      <c r="DX119" s="6" t="s">
        <v>178</v>
      </c>
      <c r="DY119" s="6" t="s">
        <v>178</v>
      </c>
      <c r="DZ119" s="6" t="s">
        <v>178</v>
      </c>
      <c r="EA119" s="6">
        <v>10.266500156001291</v>
      </c>
      <c r="EB119" s="6">
        <v>10.444419620899369</v>
      </c>
      <c r="EC119" s="6">
        <v>10.586343461326971</v>
      </c>
      <c r="ED119" s="6">
        <v>10.4854834037813</v>
      </c>
      <c r="EE119" s="6">
        <v>10.058706672587739</v>
      </c>
      <c r="EF119" s="6">
        <v>9.5051190756085298</v>
      </c>
      <c r="EG119" s="6">
        <v>9.8576479013781597</v>
      </c>
      <c r="EH119" s="6">
        <v>9.9350757359861994</v>
      </c>
      <c r="EI119" s="6">
        <v>9.8788783477392101</v>
      </c>
      <c r="EJ119" s="6">
        <v>9.7185125004382904</v>
      </c>
      <c r="EK119" s="6">
        <v>9.2432017654078091</v>
      </c>
      <c r="EL119" s="6">
        <v>8.99894680200922</v>
      </c>
      <c r="EM119" s="6">
        <v>8.4917478928780792</v>
      </c>
      <c r="EN119" s="6">
        <v>7.72381979062403</v>
      </c>
      <c r="EO119" s="6">
        <v>7.0170335456787196</v>
      </c>
      <c r="EP119" s="6">
        <v>6.6328114348443501</v>
      </c>
      <c r="EQ119" s="6">
        <v>6.5398108386756997</v>
      </c>
      <c r="ER119" s="6">
        <v>6.5466319833400304</v>
      </c>
      <c r="ES119" s="6">
        <v>6.7794591468724104</v>
      </c>
      <c r="ET119" s="6">
        <v>6.4624777144107899</v>
      </c>
      <c r="EU119" s="6" t="s">
        <v>178</v>
      </c>
      <c r="EV119" s="6" t="s">
        <v>178</v>
      </c>
      <c r="EW119" s="6" t="s">
        <v>178</v>
      </c>
      <c r="EX119" s="6" t="s">
        <v>178</v>
      </c>
      <c r="EY119" s="6" t="s">
        <v>178</v>
      </c>
      <c r="EZ119" s="6" t="s">
        <v>178</v>
      </c>
      <c r="FA119" s="6" t="s">
        <v>178</v>
      </c>
      <c r="FB119" s="6" t="s">
        <v>178</v>
      </c>
      <c r="FC119" s="6" t="s">
        <v>178</v>
      </c>
      <c r="FD119" s="6" t="s">
        <v>178</v>
      </c>
      <c r="FE119" s="6" t="s">
        <v>178</v>
      </c>
      <c r="FF119" s="6" t="s">
        <v>178</v>
      </c>
      <c r="FG119" s="6" t="s">
        <v>178</v>
      </c>
      <c r="FH119" s="6">
        <v>10.929003393129472</v>
      </c>
      <c r="FI119" s="6">
        <v>11.270354122791266</v>
      </c>
      <c r="FJ119" s="6">
        <v>11.116005483866497</v>
      </c>
      <c r="FK119" s="6">
        <v>10.439232705569459</v>
      </c>
      <c r="FL119" s="6">
        <v>9.6928702975392955</v>
      </c>
      <c r="FM119" s="6">
        <v>10.36014055397939</v>
      </c>
      <c r="FN119" s="6">
        <v>10.362321667317431</v>
      </c>
      <c r="FO119" s="6">
        <v>10.370330865476738</v>
      </c>
      <c r="FP119" s="6">
        <v>10.133904093416437</v>
      </c>
      <c r="FQ119" s="6">
        <v>9.5641201569367293</v>
      </c>
      <c r="FR119" s="6">
        <v>9.4635892772155117</v>
      </c>
      <c r="FS119" s="6">
        <v>8.7962634912600208</v>
      </c>
      <c r="FT119" s="6">
        <v>7.4947773426071693</v>
      </c>
      <c r="FU119" s="6">
        <v>6.7185036060150241</v>
      </c>
      <c r="FV119" s="6">
        <v>6.2798441857221139</v>
      </c>
      <c r="FW119" s="6">
        <v>6.171550278311174</v>
      </c>
      <c r="FX119" s="6">
        <v>6.3151704377747526</v>
      </c>
      <c r="FY119" s="6">
        <v>6.0353412135967401</v>
      </c>
      <c r="FZ119" s="6">
        <v>6.1330088519263262</v>
      </c>
      <c r="GA119" s="6" t="s">
        <v>178</v>
      </c>
      <c r="GB119" s="6" t="s">
        <v>178</v>
      </c>
      <c r="GC119" s="6" t="s">
        <v>178</v>
      </c>
      <c r="GD119" s="6" t="s">
        <v>178</v>
      </c>
      <c r="GE119" s="6" t="s">
        <v>178</v>
      </c>
      <c r="GF119" s="6" t="s">
        <v>178</v>
      </c>
      <c r="GG119" s="6" t="s">
        <v>178</v>
      </c>
      <c r="GH119" s="6" t="s">
        <v>178</v>
      </c>
      <c r="GI119" s="6" t="s">
        <v>178</v>
      </c>
      <c r="GJ119" s="6" t="s">
        <v>178</v>
      </c>
      <c r="GK119" s="6" t="s">
        <v>178</v>
      </c>
      <c r="GL119" s="6" t="s">
        <v>178</v>
      </c>
      <c r="GM119" s="6">
        <v>10.266500156001291</v>
      </c>
      <c r="GN119" s="6">
        <v>9.5731205284819456</v>
      </c>
      <c r="GO119" s="6">
        <v>9.7317348697494737</v>
      </c>
      <c r="GP119" s="6">
        <v>9.5635630021606914</v>
      </c>
      <c r="GQ119" s="6">
        <v>9.2043643858893862</v>
      </c>
      <c r="GR119" s="6">
        <v>8.6668013342234502</v>
      </c>
      <c r="GS119" s="6">
        <v>9.0110916182960086</v>
      </c>
      <c r="GT119" s="6">
        <v>9.1259364953762567</v>
      </c>
      <c r="GU119" s="6">
        <v>9.078412512674106</v>
      </c>
      <c r="GV119" s="6">
        <v>8.9355296760866878</v>
      </c>
      <c r="GW119" s="6">
        <v>8.5024082337544922</v>
      </c>
      <c r="GX119" s="6">
        <v>8.2665984816220206</v>
      </c>
      <c r="GY119" s="6">
        <v>7.7691203407688878</v>
      </c>
      <c r="GZ119" s="6">
        <v>7.0764078301503384</v>
      </c>
      <c r="HA119" s="6">
        <v>6.4238135698173018</v>
      </c>
      <c r="HB119" s="6">
        <v>6.632811434844359</v>
      </c>
      <c r="HC119" s="6">
        <v>5.9818068489930152</v>
      </c>
      <c r="HD119" s="6">
        <v>6.5466319833400366</v>
      </c>
      <c r="HE119" s="6">
        <v>6.7794591468724112</v>
      </c>
      <c r="HF119" s="6">
        <v>6.4624777144107908</v>
      </c>
      <c r="HG119" s="6" t="s">
        <v>178</v>
      </c>
      <c r="HH119" s="6" t="s">
        <v>178</v>
      </c>
      <c r="HI119" s="6" t="s">
        <v>178</v>
      </c>
      <c r="HJ119" s="6" t="s">
        <v>178</v>
      </c>
      <c r="HK119" s="6" t="s">
        <v>178</v>
      </c>
      <c r="HL119" s="6" t="s">
        <v>178</v>
      </c>
      <c r="HM119" s="6" t="s">
        <v>178</v>
      </c>
      <c r="HN119" s="6" t="s">
        <v>178</v>
      </c>
      <c r="HO119" s="6" t="s">
        <v>178</v>
      </c>
      <c r="HP119" s="6" t="s">
        <v>178</v>
      </c>
      <c r="HQ119" s="6" t="s">
        <v>178</v>
      </c>
      <c r="HR119" s="6" t="s">
        <v>178</v>
      </c>
      <c r="HS119" s="5">
        <v>1025024</v>
      </c>
      <c r="HT119" s="5">
        <v>1010574</v>
      </c>
      <c r="HU119" s="5">
        <v>998078</v>
      </c>
      <c r="HV119" s="5">
        <v>984739</v>
      </c>
      <c r="HW119" s="5">
        <v>970830</v>
      </c>
      <c r="HX119" s="5">
        <v>960708</v>
      </c>
      <c r="HY119" s="5">
        <v>956783</v>
      </c>
      <c r="HZ119" s="5">
        <v>961914</v>
      </c>
      <c r="IA119" s="5">
        <v>957025</v>
      </c>
      <c r="IB119" s="5">
        <v>952803</v>
      </c>
      <c r="IC119" s="5">
        <v>947299</v>
      </c>
      <c r="ID119" s="5">
        <v>939440</v>
      </c>
      <c r="IE119" s="5">
        <v>926080</v>
      </c>
      <c r="IF119" s="5">
        <v>909876</v>
      </c>
      <c r="IG119" s="5">
        <v>893576</v>
      </c>
      <c r="IH119" s="5">
        <v>874205</v>
      </c>
      <c r="II119" s="5">
        <v>854088</v>
      </c>
      <c r="IJ119" s="5">
        <v>839878</v>
      </c>
      <c r="IK119" s="5">
        <v>826187</v>
      </c>
      <c r="IL119" s="5">
        <v>811443</v>
      </c>
      <c r="IM119" s="5">
        <v>797421</v>
      </c>
      <c r="IN119" s="5">
        <v>782095</v>
      </c>
      <c r="IO119" s="5">
        <v>767476</v>
      </c>
      <c r="IP119" s="5">
        <v>754097</v>
      </c>
      <c r="IQ119" s="5">
        <v>739173</v>
      </c>
      <c r="IR119" s="5">
        <v>723566</v>
      </c>
      <c r="IS119" s="5">
        <v>708123</v>
      </c>
      <c r="IT119" s="5">
        <v>692100</v>
      </c>
      <c r="IU119" s="5">
        <v>673883</v>
      </c>
      <c r="IV119" s="5">
        <v>651060</v>
      </c>
      <c r="IW119" s="5">
        <v>627322</v>
      </c>
      <c r="IX119" s="5">
        <v>606199</v>
      </c>
      <c r="IY119" s="5">
        <v>1165691</v>
      </c>
      <c r="IZ119" s="5">
        <v>1149781</v>
      </c>
      <c r="JA119" s="5">
        <v>1135036</v>
      </c>
      <c r="JB119" s="5">
        <v>1119711</v>
      </c>
      <c r="JC119" s="5">
        <v>1103627</v>
      </c>
      <c r="JD119" s="5">
        <v>1091509</v>
      </c>
      <c r="JE119" s="5">
        <v>1085373</v>
      </c>
      <c r="JF119" s="5">
        <v>1089288</v>
      </c>
      <c r="JG119" s="5">
        <v>1083395</v>
      </c>
      <c r="JH119" s="5">
        <v>1078493</v>
      </c>
      <c r="JI119" s="5">
        <v>1072828</v>
      </c>
      <c r="JJ119" s="5">
        <v>1063945</v>
      </c>
      <c r="JK119" s="5">
        <v>1048402</v>
      </c>
      <c r="JL119" s="5">
        <v>1027890</v>
      </c>
      <c r="JM119" s="5">
        <v>1011474</v>
      </c>
      <c r="JN119" s="5">
        <v>990020</v>
      </c>
      <c r="JO119" s="5">
        <v>968586</v>
      </c>
      <c r="JP119" s="5">
        <v>950043</v>
      </c>
      <c r="JQ119" s="5">
        <v>931968</v>
      </c>
      <c r="JR119" s="5">
        <v>915851</v>
      </c>
      <c r="JS119" s="5">
        <v>899902</v>
      </c>
      <c r="JT119" s="5">
        <v>881834</v>
      </c>
      <c r="JU119" s="5">
        <v>864463</v>
      </c>
      <c r="JV119" s="5">
        <v>849065</v>
      </c>
      <c r="JW119" s="5">
        <v>831822</v>
      </c>
      <c r="JX119" s="5">
        <v>813936</v>
      </c>
      <c r="JY119" s="5">
        <v>795993</v>
      </c>
      <c r="JZ119" s="5">
        <v>777967</v>
      </c>
      <c r="KA119" s="5">
        <v>757365</v>
      </c>
      <c r="KB119" s="5">
        <v>732282</v>
      </c>
      <c r="KC119" s="5">
        <v>705081</v>
      </c>
      <c r="KD119" s="5">
        <v>680567</v>
      </c>
    </row>
    <row r="120" spans="1:290" x14ac:dyDescent="0.3">
      <c r="A120" s="1" t="s">
        <v>114</v>
      </c>
      <c r="B120" s="2">
        <v>4057096</v>
      </c>
      <c r="C120" s="5">
        <v>2699135</v>
      </c>
      <c r="D120" s="5">
        <v>2821549</v>
      </c>
      <c r="E120" s="5">
        <v>2643260</v>
      </c>
      <c r="F120" s="5">
        <v>2742468</v>
      </c>
      <c r="G120" s="5">
        <v>2663836</v>
      </c>
      <c r="H120" s="5">
        <v>2653056</v>
      </c>
      <c r="I120" s="5">
        <v>2686169</v>
      </c>
      <c r="J120" s="5">
        <v>2688367</v>
      </c>
      <c r="K120" s="5">
        <v>2729306</v>
      </c>
      <c r="L120" s="5">
        <v>2678149</v>
      </c>
      <c r="M120" s="5">
        <v>2563048</v>
      </c>
      <c r="N120" s="5">
        <v>2573816</v>
      </c>
      <c r="O120" s="5">
        <v>2665628</v>
      </c>
      <c r="P120" s="5">
        <v>2577776</v>
      </c>
      <c r="Q120" s="5">
        <v>2774322</v>
      </c>
      <c r="R120" s="5">
        <v>2478221</v>
      </c>
      <c r="S120" s="5">
        <v>1996897</v>
      </c>
      <c r="T120" s="5">
        <v>2156036</v>
      </c>
      <c r="U120" s="5">
        <v>2044601</v>
      </c>
      <c r="V120" s="5">
        <v>2153567</v>
      </c>
      <c r="W120" s="5">
        <v>2269005</v>
      </c>
      <c r="X120" s="5">
        <v>2119846</v>
      </c>
      <c r="Y120" s="5">
        <v>2138798</v>
      </c>
      <c r="Z120" s="5">
        <v>2132902</v>
      </c>
      <c r="AA120" s="5">
        <v>2144914</v>
      </c>
      <c r="AB120" s="5">
        <v>2110264</v>
      </c>
      <c r="AC120" s="5">
        <v>2120702</v>
      </c>
      <c r="AD120" s="5">
        <v>2084934</v>
      </c>
      <c r="AE120" s="5">
        <v>2089023</v>
      </c>
      <c r="AF120" s="5">
        <v>2071931</v>
      </c>
      <c r="AG120" s="5">
        <v>2082327</v>
      </c>
      <c r="AH120" s="5">
        <v>2051808</v>
      </c>
      <c r="AI120" s="5">
        <v>7070605</v>
      </c>
      <c r="AJ120" s="5">
        <v>7219506</v>
      </c>
      <c r="AK120" s="5">
        <v>7015331</v>
      </c>
      <c r="AL120" s="5">
        <v>7206624</v>
      </c>
      <c r="AM120" s="5">
        <v>7126829</v>
      </c>
      <c r="AN120" s="5">
        <v>7130186</v>
      </c>
      <c r="AO120" s="5">
        <v>7154966</v>
      </c>
      <c r="AP120" s="5">
        <v>7231150</v>
      </c>
      <c r="AQ120" s="5">
        <v>7287759</v>
      </c>
      <c r="AR120" s="5">
        <v>7283731</v>
      </c>
      <c r="AS120" s="5">
        <v>7089773</v>
      </c>
      <c r="AT120" s="5">
        <v>7184591</v>
      </c>
      <c r="AU120" s="5">
        <v>7557073</v>
      </c>
      <c r="AV120" s="5">
        <v>7183739</v>
      </c>
      <c r="AW120" s="5">
        <v>7568562</v>
      </c>
      <c r="AX120" s="5">
        <v>7001594</v>
      </c>
      <c r="AY120" s="5">
        <v>4812098</v>
      </c>
      <c r="AZ120" s="5">
        <v>5538239</v>
      </c>
      <c r="BA120" s="5">
        <v>5602430</v>
      </c>
      <c r="BB120" s="5">
        <v>5781895</v>
      </c>
      <c r="BC120" s="5">
        <v>6296112</v>
      </c>
      <c r="BD120" s="5">
        <v>6586186</v>
      </c>
      <c r="BE120" s="5">
        <v>6805386</v>
      </c>
      <c r="BF120" s="5">
        <v>6726375</v>
      </c>
      <c r="BG120" s="5">
        <v>6705817</v>
      </c>
      <c r="BH120" s="5">
        <v>6520286</v>
      </c>
      <c r="BI120" s="5">
        <v>6507064</v>
      </c>
      <c r="BJ120" s="5">
        <v>6455986</v>
      </c>
      <c r="BK120" s="5">
        <v>6447377</v>
      </c>
      <c r="BL120" s="5">
        <v>6368944</v>
      </c>
      <c r="BM120" s="5">
        <v>6336307</v>
      </c>
      <c r="BN120" s="5">
        <v>6197117</v>
      </c>
      <c r="BO120" s="5">
        <v>7290413</v>
      </c>
      <c r="BP120" s="5">
        <v>7438639</v>
      </c>
      <c r="BQ120" s="5">
        <v>7216272</v>
      </c>
      <c r="BR120" s="5">
        <v>7365999</v>
      </c>
      <c r="BS120" s="5">
        <v>7319681</v>
      </c>
      <c r="BT120" s="5">
        <v>7970527</v>
      </c>
      <c r="BU120" s="5">
        <v>9024632</v>
      </c>
      <c r="BV120" s="5">
        <v>8958822</v>
      </c>
      <c r="BW120" s="5">
        <v>10142435</v>
      </c>
      <c r="BX120" s="5">
        <v>10569965</v>
      </c>
      <c r="BY120" s="5">
        <v>10153994</v>
      </c>
      <c r="BZ120" s="5">
        <v>10040135</v>
      </c>
      <c r="CA120" s="5">
        <v>11758903</v>
      </c>
      <c r="CB120" s="5">
        <v>11062412</v>
      </c>
      <c r="CC120" s="5">
        <v>10706292</v>
      </c>
      <c r="CD120" s="5">
        <v>10407663</v>
      </c>
      <c r="CE120" s="5">
        <v>8863721</v>
      </c>
      <c r="CF120" s="5">
        <v>9159105</v>
      </c>
      <c r="CG120" s="5">
        <v>9204432</v>
      </c>
      <c r="CH120" s="5">
        <v>8552413</v>
      </c>
      <c r="CI120" s="5">
        <v>8171039</v>
      </c>
      <c r="CJ120" s="5">
        <v>8259531</v>
      </c>
      <c r="CK120" s="5">
        <v>8024118</v>
      </c>
      <c r="CL120" s="5">
        <v>7702078</v>
      </c>
      <c r="CM120" s="5">
        <v>8190013</v>
      </c>
      <c r="CN120" s="5">
        <v>7542018</v>
      </c>
      <c r="CO120" s="5">
        <v>7250652</v>
      </c>
      <c r="CP120" s="5">
        <v>7518724</v>
      </c>
      <c r="CQ120" s="5">
        <v>7481747</v>
      </c>
      <c r="CR120" s="5">
        <v>7685323</v>
      </c>
      <c r="CS120" s="5">
        <v>7591590</v>
      </c>
      <c r="CT120" s="5">
        <v>7347017</v>
      </c>
      <c r="CU120" s="6">
        <v>12.849089661198899</v>
      </c>
      <c r="CV120" s="6">
        <v>13.97653781884202</v>
      </c>
      <c r="CW120" s="6">
        <v>13.51334494456527</v>
      </c>
      <c r="CX120" s="6">
        <v>12.71526471066508</v>
      </c>
      <c r="CY120" s="6">
        <v>13.072586677990239</v>
      </c>
      <c r="CZ120" s="6">
        <v>14.22111541403341</v>
      </c>
      <c r="DA120" s="6">
        <v>13.310799943996161</v>
      </c>
      <c r="DB120" s="6">
        <v>12.2077645715472</v>
      </c>
      <c r="DC120" s="6">
        <v>12.064963340457339</v>
      </c>
      <c r="DD120" s="6">
        <v>12.34324836652047</v>
      </c>
      <c r="DE120" s="6">
        <v>11.520814316151361</v>
      </c>
      <c r="DF120" s="6">
        <v>11.847718529940069</v>
      </c>
      <c r="DG120" s="6">
        <v>11.462839710269069</v>
      </c>
      <c r="DH120" s="6">
        <v>11.70739530703581</v>
      </c>
      <c r="DI120" s="6">
        <v>10.57601561832273</v>
      </c>
      <c r="DJ120" s="6">
        <v>10.37988992509646</v>
      </c>
      <c r="DK120" s="6">
        <v>10.717878788941039</v>
      </c>
      <c r="DL120" s="6">
        <v>10.60988777552879</v>
      </c>
      <c r="DM120" s="6">
        <v>11.231042144653159</v>
      </c>
      <c r="DN120" s="6">
        <v>11.16919046400692</v>
      </c>
      <c r="DO120" s="6" t="s">
        <v>178</v>
      </c>
      <c r="DP120" s="6" t="s">
        <v>178</v>
      </c>
      <c r="DQ120" s="6" t="s">
        <v>178</v>
      </c>
      <c r="DR120" s="6" t="s">
        <v>178</v>
      </c>
      <c r="DS120" s="6" t="s">
        <v>178</v>
      </c>
      <c r="DT120" s="6" t="s">
        <v>178</v>
      </c>
      <c r="DU120" s="6" t="s">
        <v>178</v>
      </c>
      <c r="DV120" s="6" t="s">
        <v>178</v>
      </c>
      <c r="DW120" s="6" t="s">
        <v>178</v>
      </c>
      <c r="DX120" s="6" t="s">
        <v>178</v>
      </c>
      <c r="DY120" s="6" t="s">
        <v>178</v>
      </c>
      <c r="DZ120" s="6" t="s">
        <v>178</v>
      </c>
      <c r="EA120" s="6">
        <v>12.512687339188499</v>
      </c>
      <c r="EB120" s="6">
        <v>13.80760441257836</v>
      </c>
      <c r="EC120" s="6">
        <v>13.22394552501904</v>
      </c>
      <c r="ED120" s="6">
        <v>12.48431742266791</v>
      </c>
      <c r="EE120" s="6">
        <v>12.86675798396279</v>
      </c>
      <c r="EF120" s="6">
        <v>14.003112048635581</v>
      </c>
      <c r="EG120" s="6">
        <v>13.204325335490321</v>
      </c>
      <c r="EH120" s="6">
        <v>11.97931055065494</v>
      </c>
      <c r="EI120" s="6">
        <v>11.63114901225139</v>
      </c>
      <c r="EJ120" s="6">
        <v>11.854310593984319</v>
      </c>
      <c r="EK120" s="6">
        <v>10.552534006965571</v>
      </c>
      <c r="EL120" s="6">
        <v>11.11693128644921</v>
      </c>
      <c r="EM120" s="6">
        <v>10.76139863860185</v>
      </c>
      <c r="EN120" s="6">
        <v>10.94299495992456</v>
      </c>
      <c r="EO120" s="6">
        <v>9.7114881633648302</v>
      </c>
      <c r="EP120" s="6">
        <v>9.3511438106684608</v>
      </c>
      <c r="EQ120" s="6">
        <v>9.4248911805204205</v>
      </c>
      <c r="ER120" s="6">
        <v>9.2221372172634606</v>
      </c>
      <c r="ES120" s="6">
        <v>9.49036400276308</v>
      </c>
      <c r="ET120" s="6">
        <v>9.5511073791551002</v>
      </c>
      <c r="EU120" s="6" t="s">
        <v>178</v>
      </c>
      <c r="EV120" s="6" t="s">
        <v>178</v>
      </c>
      <c r="EW120" s="6" t="s">
        <v>178</v>
      </c>
      <c r="EX120" s="6" t="s">
        <v>178</v>
      </c>
      <c r="EY120" s="6" t="s">
        <v>178</v>
      </c>
      <c r="EZ120" s="6" t="s">
        <v>178</v>
      </c>
      <c r="FA120" s="6" t="s">
        <v>178</v>
      </c>
      <c r="FB120" s="6" t="s">
        <v>178</v>
      </c>
      <c r="FC120" s="6" t="s">
        <v>178</v>
      </c>
      <c r="FD120" s="6" t="s">
        <v>178</v>
      </c>
      <c r="FE120" s="6" t="s">
        <v>178</v>
      </c>
      <c r="FF120" s="6" t="s">
        <v>178</v>
      </c>
      <c r="FG120" s="6" t="s">
        <v>178</v>
      </c>
      <c r="FH120" s="6">
        <v>13.041351768603617</v>
      </c>
      <c r="FI120" s="6">
        <v>12.447134389781706</v>
      </c>
      <c r="FJ120" s="6">
        <v>11.563384354305812</v>
      </c>
      <c r="FK120" s="6">
        <v>11.568162766715831</v>
      </c>
      <c r="FL120" s="6">
        <v>11.919348856563902</v>
      </c>
      <c r="FM120" s="6">
        <v>11.358965128404058</v>
      </c>
      <c r="FN120" s="6">
        <v>10.725804921723856</v>
      </c>
      <c r="FO120" s="6">
        <v>10.396503346830114</v>
      </c>
      <c r="FP120" s="6">
        <v>10.734242136428028</v>
      </c>
      <c r="FQ120" s="6">
        <v>10.060913975011532</v>
      </c>
      <c r="FR120" s="6">
        <v>9.7940157656581004</v>
      </c>
      <c r="FS120" s="6">
        <v>9.6152792568860139</v>
      </c>
      <c r="FT120" s="6">
        <v>9.8544686121553209</v>
      </c>
      <c r="FU120" s="6">
        <v>8.7997355750341892</v>
      </c>
      <c r="FV120" s="6">
        <v>9.5123881203492342</v>
      </c>
      <c r="FW120" s="6">
        <v>10.4807538718189</v>
      </c>
      <c r="FX120" s="6">
        <v>10.48553775250911</v>
      </c>
      <c r="FY120" s="6">
        <v>11.104982565393843</v>
      </c>
      <c r="FZ120" s="6">
        <v>11.115928402052875</v>
      </c>
      <c r="GA120" s="6" t="s">
        <v>178</v>
      </c>
      <c r="GB120" s="6" t="s">
        <v>178</v>
      </c>
      <c r="GC120" s="6" t="s">
        <v>178</v>
      </c>
      <c r="GD120" s="6" t="s">
        <v>178</v>
      </c>
      <c r="GE120" s="6" t="s">
        <v>178</v>
      </c>
      <c r="GF120" s="6" t="s">
        <v>178</v>
      </c>
      <c r="GG120" s="6" t="s">
        <v>178</v>
      </c>
      <c r="GH120" s="6" t="s">
        <v>178</v>
      </c>
      <c r="GI120" s="6" t="s">
        <v>178</v>
      </c>
      <c r="GJ120" s="6" t="s">
        <v>178</v>
      </c>
      <c r="GK120" s="6" t="s">
        <v>178</v>
      </c>
      <c r="GL120" s="6" t="s">
        <v>178</v>
      </c>
      <c r="GM120" s="6">
        <v>12.512687339188501</v>
      </c>
      <c r="GN120" s="6">
        <v>8.9302244790622733</v>
      </c>
      <c r="GO120" s="6">
        <v>8.3384948779183627</v>
      </c>
      <c r="GP120" s="6">
        <v>7.9280526644952083</v>
      </c>
      <c r="GQ120" s="6">
        <v>7.8443643058025305</v>
      </c>
      <c r="GR120" s="6">
        <v>7.6609372688085937</v>
      </c>
      <c r="GS120" s="6">
        <v>7.8382913123963567</v>
      </c>
      <c r="GT120" s="6">
        <v>7.6486302111517244</v>
      </c>
      <c r="GU120" s="6">
        <v>7.144857561837596</v>
      </c>
      <c r="GV120" s="6">
        <v>7.4129591002193793</v>
      </c>
      <c r="GW120" s="6">
        <v>6.5030591256050441</v>
      </c>
      <c r="GX120" s="6">
        <v>6.2043067175719147</v>
      </c>
      <c r="GY120" s="6">
        <v>6.3171945010985073</v>
      </c>
      <c r="GZ120" s="6">
        <v>6.7549790930571243</v>
      </c>
      <c r="HA120" s="6">
        <v>5.8005470523991214</v>
      </c>
      <c r="HB120" s="6">
        <v>6.8739347068681793</v>
      </c>
      <c r="HC120" s="6">
        <v>8.7871609422649968</v>
      </c>
      <c r="HD120" s="6">
        <v>9.0745059166029876</v>
      </c>
      <c r="HE120" s="6">
        <v>9.4149230152821399</v>
      </c>
      <c r="HF120" s="6">
        <v>9.4232520425357542</v>
      </c>
      <c r="HG120" s="6" t="s">
        <v>178</v>
      </c>
      <c r="HH120" s="6" t="s">
        <v>178</v>
      </c>
      <c r="HI120" s="6" t="s">
        <v>178</v>
      </c>
      <c r="HJ120" s="6" t="s">
        <v>178</v>
      </c>
      <c r="HK120" s="6" t="s">
        <v>178</v>
      </c>
      <c r="HL120" s="6" t="s">
        <v>178</v>
      </c>
      <c r="HM120" s="6" t="s">
        <v>178</v>
      </c>
      <c r="HN120" s="6" t="s">
        <v>178</v>
      </c>
      <c r="HO120" s="6" t="s">
        <v>178</v>
      </c>
      <c r="HP120" s="6" t="s">
        <v>178</v>
      </c>
      <c r="HQ120" s="6" t="s">
        <v>178</v>
      </c>
      <c r="HR120" s="6" t="s">
        <v>178</v>
      </c>
      <c r="HS120" s="5">
        <v>341659</v>
      </c>
      <c r="HT120" s="5">
        <v>339925</v>
      </c>
      <c r="HU120" s="5">
        <v>337037</v>
      </c>
      <c r="HV120" s="5">
        <v>334750</v>
      </c>
      <c r="HW120" s="5">
        <v>332756</v>
      </c>
      <c r="HX120" s="5">
        <v>331367</v>
      </c>
      <c r="HY120" s="5">
        <v>330180</v>
      </c>
      <c r="HZ120" s="5">
        <v>328581</v>
      </c>
      <c r="IA120" s="5">
        <v>327182</v>
      </c>
      <c r="IB120" s="5">
        <v>325421</v>
      </c>
      <c r="IC120" s="5">
        <v>322796</v>
      </c>
      <c r="ID120" s="5">
        <v>321621</v>
      </c>
      <c r="IE120" s="5">
        <v>320607</v>
      </c>
      <c r="IF120" s="5">
        <v>320205</v>
      </c>
      <c r="IG120" s="5">
        <v>319429</v>
      </c>
      <c r="IH120" s="5">
        <v>318354</v>
      </c>
      <c r="II120" s="5">
        <v>278996</v>
      </c>
      <c r="IJ120" s="5">
        <v>281565</v>
      </c>
      <c r="IK120" s="5">
        <v>284898</v>
      </c>
      <c r="IL120" s="5">
        <v>284437</v>
      </c>
      <c r="IM120" s="5">
        <v>310861</v>
      </c>
      <c r="IN120" s="5">
        <v>308928</v>
      </c>
      <c r="IO120" s="5">
        <v>308080</v>
      </c>
      <c r="IP120" s="5">
        <v>306798</v>
      </c>
      <c r="IQ120" s="5">
        <v>305609</v>
      </c>
      <c r="IR120" s="5">
        <v>303407</v>
      </c>
      <c r="IS120" s="5">
        <v>301352</v>
      </c>
      <c r="IT120" s="5">
        <v>299327</v>
      </c>
      <c r="IU120" s="5">
        <v>297262</v>
      </c>
      <c r="IV120" s="5">
        <v>294601</v>
      </c>
      <c r="IW120" s="5">
        <v>291789</v>
      </c>
      <c r="IX120" s="5">
        <v>288015</v>
      </c>
      <c r="IY120" s="5">
        <v>383543</v>
      </c>
      <c r="IZ120" s="5">
        <v>381326</v>
      </c>
      <c r="JA120" s="5">
        <v>378409</v>
      </c>
      <c r="JB120" s="5">
        <v>375914</v>
      </c>
      <c r="JC120" s="5">
        <v>373798</v>
      </c>
      <c r="JD120" s="5">
        <v>372237</v>
      </c>
      <c r="JE120" s="5">
        <v>370703</v>
      </c>
      <c r="JF120" s="5">
        <v>369065</v>
      </c>
      <c r="JG120" s="5">
        <v>367300</v>
      </c>
      <c r="JH120" s="5">
        <v>365466</v>
      </c>
      <c r="JI120" s="5">
        <v>362510</v>
      </c>
      <c r="JJ120" s="5">
        <v>360987</v>
      </c>
      <c r="JK120" s="5">
        <v>359594</v>
      </c>
      <c r="JL120" s="5">
        <v>359450</v>
      </c>
      <c r="JM120" s="5">
        <v>358785</v>
      </c>
      <c r="JN120" s="5">
        <v>357445</v>
      </c>
      <c r="JO120" s="5">
        <v>308262</v>
      </c>
      <c r="JP120" s="5">
        <v>311168</v>
      </c>
      <c r="JQ120" s="5">
        <v>314566</v>
      </c>
      <c r="JR120" s="5">
        <v>312909</v>
      </c>
      <c r="JS120" s="5">
        <v>344375</v>
      </c>
      <c r="JT120" s="5">
        <v>342836</v>
      </c>
      <c r="JU120" s="5">
        <v>342902</v>
      </c>
      <c r="JV120" s="5">
        <v>341289</v>
      </c>
      <c r="JW120" s="5">
        <v>339929</v>
      </c>
      <c r="JX120" s="5">
        <v>337303</v>
      </c>
      <c r="JY120" s="5">
        <v>334921</v>
      </c>
      <c r="JZ120" s="5">
        <v>332565</v>
      </c>
      <c r="KA120" s="5">
        <v>330141</v>
      </c>
      <c r="KB120" s="5">
        <v>327223</v>
      </c>
      <c r="KC120" s="5">
        <v>323838</v>
      </c>
      <c r="KD120" s="5">
        <v>319432</v>
      </c>
    </row>
    <row r="121" spans="1:290" x14ac:dyDescent="0.3">
      <c r="A121" s="1" t="s">
        <v>115</v>
      </c>
      <c r="B121" s="2">
        <v>4062660</v>
      </c>
      <c r="C121" s="5">
        <v>721012</v>
      </c>
      <c r="D121" s="5">
        <v>728935</v>
      </c>
      <c r="E121" s="5">
        <v>702314</v>
      </c>
      <c r="F121" s="5">
        <v>748054</v>
      </c>
      <c r="G121" s="5">
        <v>755351</v>
      </c>
      <c r="H121" s="5">
        <v>723482</v>
      </c>
      <c r="I121" s="5">
        <v>750816</v>
      </c>
      <c r="J121" s="5">
        <v>744598</v>
      </c>
      <c r="K121" s="5">
        <v>758680</v>
      </c>
      <c r="L121" s="5">
        <v>774596</v>
      </c>
      <c r="M121" s="5">
        <v>716895</v>
      </c>
      <c r="N121" s="5">
        <v>758015</v>
      </c>
      <c r="O121" s="5">
        <v>778754</v>
      </c>
      <c r="P121" s="5">
        <v>755276</v>
      </c>
      <c r="Q121" s="5">
        <v>802531</v>
      </c>
      <c r="R121" s="5">
        <v>714963</v>
      </c>
      <c r="S121" s="5">
        <v>703616</v>
      </c>
      <c r="T121" s="5">
        <v>696176</v>
      </c>
      <c r="U121" s="5">
        <v>645356</v>
      </c>
      <c r="V121" s="5">
        <v>625717</v>
      </c>
      <c r="W121" s="5">
        <v>621167</v>
      </c>
      <c r="X121" s="5">
        <v>600128</v>
      </c>
      <c r="Y121" s="5">
        <v>561133</v>
      </c>
      <c r="Z121" s="5">
        <v>547281</v>
      </c>
      <c r="AA121" s="5">
        <v>529513</v>
      </c>
      <c r="AB121" s="5">
        <v>521289</v>
      </c>
      <c r="AC121" s="5" t="s">
        <v>178</v>
      </c>
      <c r="AD121" s="5" t="s">
        <v>178</v>
      </c>
      <c r="AE121" s="5" t="s">
        <v>178</v>
      </c>
      <c r="AF121" s="5" t="s">
        <v>178</v>
      </c>
      <c r="AG121" s="5" t="s">
        <v>178</v>
      </c>
      <c r="AH121" s="5" t="s">
        <v>178</v>
      </c>
      <c r="AI121" s="5">
        <v>1549151</v>
      </c>
      <c r="AJ121" s="5">
        <v>1574884</v>
      </c>
      <c r="AK121" s="5">
        <v>1538962</v>
      </c>
      <c r="AL121" s="5">
        <v>1601861</v>
      </c>
      <c r="AM121" s="5">
        <v>1631351</v>
      </c>
      <c r="AN121" s="5">
        <v>1610904</v>
      </c>
      <c r="AO121" s="5">
        <v>1642857</v>
      </c>
      <c r="AP121" s="5">
        <v>1639807</v>
      </c>
      <c r="AQ121" s="5">
        <v>1665452</v>
      </c>
      <c r="AR121" s="5">
        <v>1678669</v>
      </c>
      <c r="AS121" s="5">
        <v>1587447</v>
      </c>
      <c r="AT121" s="5">
        <v>1676035</v>
      </c>
      <c r="AU121" s="5">
        <v>1703952</v>
      </c>
      <c r="AV121" s="5">
        <v>1664601</v>
      </c>
      <c r="AW121" s="5">
        <v>1738407</v>
      </c>
      <c r="AX121" s="5">
        <v>1584804</v>
      </c>
      <c r="AY121" s="5">
        <v>1563289</v>
      </c>
      <c r="AZ121" s="5">
        <v>1542342</v>
      </c>
      <c r="BA121" s="5">
        <v>1464234</v>
      </c>
      <c r="BB121" s="5">
        <v>1416409</v>
      </c>
      <c r="BC121" s="5">
        <v>1432604</v>
      </c>
      <c r="BD121" s="5">
        <v>1384087</v>
      </c>
      <c r="BE121" s="5">
        <v>1329341</v>
      </c>
      <c r="BF121" s="5">
        <v>1312062</v>
      </c>
      <c r="BG121" s="5">
        <v>1284764</v>
      </c>
      <c r="BH121" s="5">
        <v>1254361</v>
      </c>
      <c r="BI121" s="5" t="s">
        <v>178</v>
      </c>
      <c r="BJ121" s="5" t="s">
        <v>178</v>
      </c>
      <c r="BK121" s="5" t="s">
        <v>178</v>
      </c>
      <c r="BL121" s="5" t="s">
        <v>178</v>
      </c>
      <c r="BM121" s="5" t="s">
        <v>178</v>
      </c>
      <c r="BN121" s="5" t="s">
        <v>178</v>
      </c>
      <c r="BO121" s="5">
        <v>1549151</v>
      </c>
      <c r="BP121" s="5">
        <v>1574884</v>
      </c>
      <c r="BQ121" s="5">
        <v>1538962</v>
      </c>
      <c r="BR121" s="5">
        <v>1601861</v>
      </c>
      <c r="BS121" s="5">
        <v>1631351</v>
      </c>
      <c r="BT121" s="5">
        <v>1610904</v>
      </c>
      <c r="BU121" s="5">
        <v>1642857</v>
      </c>
      <c r="BV121" s="5">
        <v>1639807</v>
      </c>
      <c r="BW121" s="5">
        <v>1665452</v>
      </c>
      <c r="BX121" s="5">
        <v>1678669</v>
      </c>
      <c r="BY121" s="5">
        <v>1587447</v>
      </c>
      <c r="BZ121" s="5">
        <v>1676035</v>
      </c>
      <c r="CA121" s="5">
        <v>1703952</v>
      </c>
      <c r="CB121" s="5">
        <v>1664601</v>
      </c>
      <c r="CC121" s="5">
        <v>1738407</v>
      </c>
      <c r="CD121" s="5">
        <v>1584804</v>
      </c>
      <c r="CE121" s="5">
        <v>1563289</v>
      </c>
      <c r="CF121" s="5">
        <v>1542342</v>
      </c>
      <c r="CG121" s="5">
        <v>1464234</v>
      </c>
      <c r="CH121" s="5">
        <v>1416409</v>
      </c>
      <c r="CI121" s="5">
        <v>1432604</v>
      </c>
      <c r="CJ121" s="5">
        <v>1384087</v>
      </c>
      <c r="CK121" s="5">
        <v>1329341</v>
      </c>
      <c r="CL121" s="5">
        <v>1312062</v>
      </c>
      <c r="CM121" s="5">
        <v>1284764</v>
      </c>
      <c r="CN121" s="5">
        <v>1254361</v>
      </c>
      <c r="CO121" s="5" t="s">
        <v>178</v>
      </c>
      <c r="CP121" s="5" t="s">
        <v>178</v>
      </c>
      <c r="CQ121" s="5" t="s">
        <v>178</v>
      </c>
      <c r="CR121" s="5" t="s">
        <v>178</v>
      </c>
      <c r="CS121" s="5" t="s">
        <v>178</v>
      </c>
      <c r="CT121" s="5" t="s">
        <v>178</v>
      </c>
      <c r="CU121" s="6">
        <v>16.355224499983461</v>
      </c>
      <c r="CV121" s="6">
        <v>16.788366048946688</v>
      </c>
      <c r="CW121" s="6">
        <v>15.350825983819201</v>
      </c>
      <c r="CX121" s="6">
        <v>16.970432109501228</v>
      </c>
      <c r="CY121" s="6">
        <v>17.040289963843861</v>
      </c>
      <c r="CZ121" s="6">
        <v>16.133215848886419</v>
      </c>
      <c r="DA121" s="6">
        <v>16.27564541513869</v>
      </c>
      <c r="DB121" s="6">
        <v>16.53735925077644</v>
      </c>
      <c r="DC121" s="6">
        <v>17.11726413896897</v>
      </c>
      <c r="DD121" s="6">
        <v>17.538927924505298</v>
      </c>
      <c r="DE121" s="6">
        <v>16.554548358256</v>
      </c>
      <c r="DF121" s="6">
        <v>16.423376917984001</v>
      </c>
      <c r="DG121" s="6">
        <v>14.046705317687721</v>
      </c>
      <c r="DH121" s="6">
        <v>11.97048699634597</v>
      </c>
      <c r="DI121" s="6">
        <v>10.97765815608139</v>
      </c>
      <c r="DJ121" s="6">
        <v>10.372579241973691</v>
      </c>
      <c r="DK121" s="6">
        <v>9.6214412406767291</v>
      </c>
      <c r="DL121" s="6">
        <v>9.3546746799659797</v>
      </c>
      <c r="DM121" s="6">
        <v>9.5111175849837792</v>
      </c>
      <c r="DN121" s="6">
        <v>9.7071534974714293</v>
      </c>
      <c r="DO121" s="6" t="s">
        <v>178</v>
      </c>
      <c r="DP121" s="6" t="s">
        <v>178</v>
      </c>
      <c r="DQ121" s="6" t="s">
        <v>178</v>
      </c>
      <c r="DR121" s="6" t="s">
        <v>178</v>
      </c>
      <c r="DS121" s="6" t="s">
        <v>178</v>
      </c>
      <c r="DT121" s="6" t="s">
        <v>178</v>
      </c>
      <c r="DU121" s="6" t="s">
        <v>178</v>
      </c>
      <c r="DV121" s="6" t="s">
        <v>178</v>
      </c>
      <c r="DW121" s="6" t="s">
        <v>178</v>
      </c>
      <c r="DX121" s="6" t="s">
        <v>178</v>
      </c>
      <c r="DY121" s="6" t="s">
        <v>178</v>
      </c>
      <c r="DZ121" s="6" t="s">
        <v>178</v>
      </c>
      <c r="EA121" s="6">
        <v>15.739346205125671</v>
      </c>
      <c r="EB121" s="6">
        <v>16.17407939765879</v>
      </c>
      <c r="EC121" s="6">
        <v>11.563298426733819</v>
      </c>
      <c r="ED121" s="6">
        <v>16.352210856839928</v>
      </c>
      <c r="EE121" s="6">
        <v>16.398190009025932</v>
      </c>
      <c r="EF121" s="6">
        <v>15.762122135815501</v>
      </c>
      <c r="EG121" s="6">
        <v>16.07159796171338</v>
      </c>
      <c r="EH121" s="6">
        <v>16.19089792188247</v>
      </c>
      <c r="EI121" s="6">
        <v>16.603374655771091</v>
      </c>
      <c r="EJ121" s="6">
        <v>16.7925154290173</v>
      </c>
      <c r="EK121" s="6">
        <v>15.809690785010289</v>
      </c>
      <c r="EL121" s="6">
        <v>15.856445730663729</v>
      </c>
      <c r="EM121" s="6">
        <v>13.63166893381187</v>
      </c>
      <c r="EN121" s="6">
        <v>11.62427849386407</v>
      </c>
      <c r="EO121" s="6">
        <v>10.6566941424195</v>
      </c>
      <c r="EP121" s="6">
        <v>10.054612719478531</v>
      </c>
      <c r="EQ121" s="6">
        <v>9.1933713189590307</v>
      </c>
      <c r="ER121" s="6">
        <v>8.9001661110181693</v>
      </c>
      <c r="ES121" s="6">
        <v>9.0971017489186394</v>
      </c>
      <c r="ET121" s="6">
        <v>9.4482172253477792</v>
      </c>
      <c r="EU121" s="6" t="s">
        <v>178</v>
      </c>
      <c r="EV121" s="6" t="s">
        <v>178</v>
      </c>
      <c r="EW121" s="6" t="s">
        <v>178</v>
      </c>
      <c r="EX121" s="6" t="s">
        <v>178</v>
      </c>
      <c r="EY121" s="6" t="s">
        <v>178</v>
      </c>
      <c r="EZ121" s="6" t="s">
        <v>178</v>
      </c>
      <c r="FA121" s="6" t="s">
        <v>178</v>
      </c>
      <c r="FB121" s="6" t="s">
        <v>178</v>
      </c>
      <c r="FC121" s="6" t="s">
        <v>178</v>
      </c>
      <c r="FD121" s="6" t="s">
        <v>178</v>
      </c>
      <c r="FE121" s="6" t="s">
        <v>178</v>
      </c>
      <c r="FF121" s="6" t="s">
        <v>178</v>
      </c>
      <c r="FG121" s="6" t="s">
        <v>178</v>
      </c>
      <c r="FH121" s="6">
        <v>15.888247923340215</v>
      </c>
      <c r="FI121" s="6">
        <v>15.350825983819202</v>
      </c>
      <c r="FJ121" s="6">
        <v>15.90406574926409</v>
      </c>
      <c r="FK121" s="6">
        <v>15.855410266220606</v>
      </c>
      <c r="FL121" s="6">
        <v>14.718818159954221</v>
      </c>
      <c r="FM121" s="6">
        <v>14.701338277287645</v>
      </c>
      <c r="FN121" s="6">
        <v>15.392320085929107</v>
      </c>
      <c r="FO121" s="6">
        <v>16.476738149013947</v>
      </c>
      <c r="FP121" s="6">
        <v>17.482727778430274</v>
      </c>
      <c r="FQ121" s="6">
        <v>16.552177114361257</v>
      </c>
      <c r="FR121" s="6">
        <v>16.423376917984008</v>
      </c>
      <c r="FS121" s="6">
        <v>14.046529063333649</v>
      </c>
      <c r="FT121" s="6">
        <v>11.970326079472935</v>
      </c>
      <c r="FU121" s="6">
        <v>10.977658156081391</v>
      </c>
      <c r="FV121" s="6">
        <v>10.3725792419737</v>
      </c>
      <c r="FW121" s="6">
        <v>9.6214412406767327</v>
      </c>
      <c r="FX121" s="6">
        <v>9.354674679965985</v>
      </c>
      <c r="FY121" s="6">
        <v>9.5110295712753885</v>
      </c>
      <c r="FZ121" s="6">
        <v>9.706784376962748</v>
      </c>
      <c r="GA121" s="6" t="s">
        <v>178</v>
      </c>
      <c r="GB121" s="6" t="s">
        <v>178</v>
      </c>
      <c r="GC121" s="6" t="s">
        <v>178</v>
      </c>
      <c r="GD121" s="6" t="s">
        <v>178</v>
      </c>
      <c r="GE121" s="6" t="s">
        <v>178</v>
      </c>
      <c r="GF121" s="6" t="s">
        <v>178</v>
      </c>
      <c r="GG121" s="6" t="s">
        <v>178</v>
      </c>
      <c r="GH121" s="6" t="s">
        <v>178</v>
      </c>
      <c r="GI121" s="6" t="s">
        <v>178</v>
      </c>
      <c r="GJ121" s="6" t="s">
        <v>178</v>
      </c>
      <c r="GK121" s="6" t="s">
        <v>178</v>
      </c>
      <c r="GL121" s="6" t="s">
        <v>178</v>
      </c>
      <c r="GM121" s="6">
        <v>15.739346205125672</v>
      </c>
      <c r="GN121" s="6">
        <v>11.792297083467735</v>
      </c>
      <c r="GO121" s="6">
        <v>11.563298426733828</v>
      </c>
      <c r="GP121" s="6">
        <v>11.917271172262245</v>
      </c>
      <c r="GQ121" s="6">
        <v>11.930357108923831</v>
      </c>
      <c r="GR121" s="6">
        <v>11.138397360489911</v>
      </c>
      <c r="GS121" s="6">
        <v>11.173157493318042</v>
      </c>
      <c r="GT121" s="6">
        <v>11.626436297952319</v>
      </c>
      <c r="GU121" s="6">
        <v>12.598839356211966</v>
      </c>
      <c r="GV121" s="6">
        <v>14.018955482614212</v>
      </c>
      <c r="GW121" s="6">
        <v>13.966513527695728</v>
      </c>
      <c r="GX121" s="6">
        <v>14.6038629241854</v>
      </c>
      <c r="GY121" s="6">
        <v>12.667324353810644</v>
      </c>
      <c r="GZ121" s="6">
        <v>10.769901754293219</v>
      </c>
      <c r="HA121" s="6">
        <v>9.9454327700203518</v>
      </c>
      <c r="HB121" s="6">
        <v>9.4257141108390137</v>
      </c>
      <c r="HC121" s="6">
        <v>8.9949459121122199</v>
      </c>
      <c r="HD121" s="6">
        <v>8.9001661110181782</v>
      </c>
      <c r="HE121" s="6">
        <v>9.0878233943481703</v>
      </c>
      <c r="HF121" s="6">
        <v>9.3741285179633849</v>
      </c>
      <c r="HG121" s="6" t="s">
        <v>178</v>
      </c>
      <c r="HH121" s="6" t="s">
        <v>178</v>
      </c>
      <c r="HI121" s="6" t="s">
        <v>178</v>
      </c>
      <c r="HJ121" s="6" t="s">
        <v>178</v>
      </c>
      <c r="HK121" s="6" t="s">
        <v>178</v>
      </c>
      <c r="HL121" s="6" t="s">
        <v>178</v>
      </c>
      <c r="HM121" s="6" t="s">
        <v>178</v>
      </c>
      <c r="HN121" s="6" t="s">
        <v>178</v>
      </c>
      <c r="HO121" s="6" t="s">
        <v>178</v>
      </c>
      <c r="HP121" s="6" t="s">
        <v>178</v>
      </c>
      <c r="HQ121" s="6" t="s">
        <v>178</v>
      </c>
      <c r="HR121" s="6" t="s">
        <v>178</v>
      </c>
      <c r="HS121" s="5">
        <v>64266</v>
      </c>
      <c r="HT121" s="5">
        <v>63973</v>
      </c>
      <c r="HU121" s="5">
        <v>63834</v>
      </c>
      <c r="HV121" s="5">
        <v>63673</v>
      </c>
      <c r="HW121" s="5">
        <v>63474</v>
      </c>
      <c r="HX121" s="5">
        <v>63410</v>
      </c>
      <c r="HY121" s="5">
        <v>63379</v>
      </c>
      <c r="HZ121" s="5">
        <v>63297</v>
      </c>
      <c r="IA121" s="5">
        <v>63235</v>
      </c>
      <c r="IB121" s="5">
        <v>63217</v>
      </c>
      <c r="IC121" s="5">
        <v>63164</v>
      </c>
      <c r="ID121" s="5">
        <v>63115</v>
      </c>
      <c r="IE121" s="5">
        <v>63084</v>
      </c>
      <c r="IF121" s="5">
        <v>62609</v>
      </c>
      <c r="IG121" s="5">
        <v>62454</v>
      </c>
      <c r="IH121" s="5">
        <v>62365</v>
      </c>
      <c r="II121" s="5">
        <v>62249</v>
      </c>
      <c r="IJ121" s="5">
        <v>61749</v>
      </c>
      <c r="IK121" s="5">
        <v>61183</v>
      </c>
      <c r="IL121" s="5">
        <v>60700</v>
      </c>
      <c r="IM121" s="5">
        <v>60184</v>
      </c>
      <c r="IN121" s="5">
        <v>59585</v>
      </c>
      <c r="IO121" s="5">
        <v>58854</v>
      </c>
      <c r="IP121" s="5">
        <v>58186</v>
      </c>
      <c r="IQ121" s="5">
        <v>57507</v>
      </c>
      <c r="IR121" s="5">
        <v>56659</v>
      </c>
      <c r="IS121" s="5" t="s">
        <v>178</v>
      </c>
      <c r="IT121" s="5" t="s">
        <v>178</v>
      </c>
      <c r="IU121" s="5" t="s">
        <v>178</v>
      </c>
      <c r="IV121" s="5" t="s">
        <v>178</v>
      </c>
      <c r="IW121" s="5" t="s">
        <v>178</v>
      </c>
      <c r="IX121" s="5" t="s">
        <v>178</v>
      </c>
      <c r="IY121" s="5">
        <v>73840</v>
      </c>
      <c r="IZ121" s="5">
        <v>73526</v>
      </c>
      <c r="JA121" s="5">
        <v>73345</v>
      </c>
      <c r="JB121" s="5">
        <v>73116</v>
      </c>
      <c r="JC121" s="5">
        <v>72871</v>
      </c>
      <c r="JD121" s="5">
        <v>72769</v>
      </c>
      <c r="JE121" s="5">
        <v>72675</v>
      </c>
      <c r="JF121" s="5">
        <v>72546</v>
      </c>
      <c r="JG121" s="5">
        <v>72473</v>
      </c>
      <c r="JH121" s="5">
        <v>72437</v>
      </c>
      <c r="JI121" s="5">
        <v>72358</v>
      </c>
      <c r="JJ121" s="5">
        <v>72310</v>
      </c>
      <c r="JK121" s="5">
        <v>72274</v>
      </c>
      <c r="JL121" s="5">
        <v>71726</v>
      </c>
      <c r="JM121" s="5">
        <v>71533</v>
      </c>
      <c r="JN121" s="5">
        <v>71382</v>
      </c>
      <c r="JO121" s="5">
        <v>71043</v>
      </c>
      <c r="JP121" s="5">
        <v>70407</v>
      </c>
      <c r="JQ121" s="5">
        <v>69688</v>
      </c>
      <c r="JR121" s="5">
        <v>69081</v>
      </c>
      <c r="JS121" s="5">
        <v>68504</v>
      </c>
      <c r="JT121" s="5">
        <v>67797</v>
      </c>
      <c r="JU121" s="5">
        <v>66813</v>
      </c>
      <c r="JV121" s="5">
        <v>66031</v>
      </c>
      <c r="JW121" s="5">
        <v>65176</v>
      </c>
      <c r="JX121" s="5">
        <v>64180</v>
      </c>
      <c r="JY121" s="5" t="s">
        <v>178</v>
      </c>
      <c r="JZ121" s="5" t="s">
        <v>178</v>
      </c>
      <c r="KA121" s="5" t="s">
        <v>178</v>
      </c>
      <c r="KB121" s="5" t="s">
        <v>178</v>
      </c>
      <c r="KC121" s="5" t="s">
        <v>178</v>
      </c>
      <c r="KD121" s="5" t="s">
        <v>178</v>
      </c>
    </row>
    <row r="122" spans="1:290" x14ac:dyDescent="0.3">
      <c r="A122" s="1" t="s">
        <v>116</v>
      </c>
      <c r="B122" s="2">
        <v>4057097</v>
      </c>
      <c r="C122" s="5">
        <v>5981976</v>
      </c>
      <c r="D122" s="5">
        <v>6336436</v>
      </c>
      <c r="E122" s="5">
        <v>6577628</v>
      </c>
      <c r="F122" s="5">
        <v>6684887</v>
      </c>
      <c r="G122" s="5">
        <v>7143500</v>
      </c>
      <c r="H122" s="5">
        <v>7330498</v>
      </c>
      <c r="I122" s="5">
        <v>7253852</v>
      </c>
      <c r="J122" s="5">
        <v>6869693</v>
      </c>
      <c r="K122" s="5">
        <v>6531943</v>
      </c>
      <c r="L122" s="5">
        <v>5114568</v>
      </c>
      <c r="M122" s="5">
        <v>5279609</v>
      </c>
      <c r="N122" s="5">
        <v>5447910</v>
      </c>
      <c r="O122" s="5">
        <v>4447341</v>
      </c>
      <c r="P122" s="5">
        <v>4233441</v>
      </c>
      <c r="Q122" s="5">
        <v>3608314</v>
      </c>
      <c r="R122" s="5">
        <v>3663082</v>
      </c>
      <c r="S122" s="5">
        <v>4476343</v>
      </c>
      <c r="T122" s="5">
        <v>3149807</v>
      </c>
      <c r="U122" s="5">
        <v>3726151</v>
      </c>
      <c r="V122" s="5">
        <v>6304063</v>
      </c>
      <c r="W122" s="5">
        <v>6327486</v>
      </c>
      <c r="X122" s="5">
        <v>6282231</v>
      </c>
      <c r="Y122" s="5">
        <v>6124594</v>
      </c>
      <c r="Z122" s="5">
        <v>5936378</v>
      </c>
      <c r="AA122" s="5">
        <v>5735797</v>
      </c>
      <c r="AB122" s="5">
        <v>5730818</v>
      </c>
      <c r="AC122" s="5">
        <v>5550869</v>
      </c>
      <c r="AD122" s="5">
        <v>5611070</v>
      </c>
      <c r="AE122" s="5">
        <v>5334698</v>
      </c>
      <c r="AF122" s="5">
        <v>5422942</v>
      </c>
      <c r="AG122" s="5">
        <v>5145744</v>
      </c>
      <c r="AH122" s="5">
        <v>4929343</v>
      </c>
      <c r="AI122" s="5">
        <v>14405807</v>
      </c>
      <c r="AJ122" s="5">
        <v>15139011</v>
      </c>
      <c r="AK122" s="5">
        <v>15623083</v>
      </c>
      <c r="AL122" s="5">
        <v>15653039</v>
      </c>
      <c r="AM122" s="5">
        <v>16267013</v>
      </c>
      <c r="AN122" s="5">
        <v>16450189</v>
      </c>
      <c r="AO122" s="5">
        <v>15861357</v>
      </c>
      <c r="AP122" s="5">
        <v>15054911</v>
      </c>
      <c r="AQ122" s="5">
        <v>14392963</v>
      </c>
      <c r="AR122" s="5">
        <v>11401558</v>
      </c>
      <c r="AS122" s="5">
        <v>11905446</v>
      </c>
      <c r="AT122" s="5">
        <v>12320225</v>
      </c>
      <c r="AU122" s="5">
        <v>10087221</v>
      </c>
      <c r="AV122" s="5">
        <v>9508293</v>
      </c>
      <c r="AW122" s="5">
        <v>8160476</v>
      </c>
      <c r="AX122" s="5">
        <v>8229611</v>
      </c>
      <c r="AY122" s="5">
        <v>10048511</v>
      </c>
      <c r="AZ122" s="5">
        <v>7188247</v>
      </c>
      <c r="BA122" s="5">
        <v>9175506</v>
      </c>
      <c r="BB122" s="5">
        <v>15115558</v>
      </c>
      <c r="BC122" s="5">
        <v>14718306</v>
      </c>
      <c r="BD122" s="5">
        <v>16285296</v>
      </c>
      <c r="BE122" s="5">
        <v>16747489</v>
      </c>
      <c r="BF122" s="5">
        <v>16045262</v>
      </c>
      <c r="BG122" s="5">
        <v>15522920</v>
      </c>
      <c r="BH122" s="5">
        <v>15380381</v>
      </c>
      <c r="BI122" s="5">
        <v>15035643</v>
      </c>
      <c r="BJ122" s="5">
        <v>15093221</v>
      </c>
      <c r="BK122" s="5">
        <v>14170853</v>
      </c>
      <c r="BL122" s="5">
        <v>14331145</v>
      </c>
      <c r="BM122" s="5">
        <v>13426567</v>
      </c>
      <c r="BN122" s="5">
        <v>12712644</v>
      </c>
      <c r="BO122" s="5">
        <v>24228406</v>
      </c>
      <c r="BP122" s="5">
        <v>26338406</v>
      </c>
      <c r="BQ122" s="5">
        <v>29300970</v>
      </c>
      <c r="BR122" s="5">
        <v>29443890</v>
      </c>
      <c r="BS122" s="5">
        <v>33132033</v>
      </c>
      <c r="BT122" s="5">
        <v>30952957</v>
      </c>
      <c r="BU122" s="5">
        <v>32916382</v>
      </c>
      <c r="BV122" s="5">
        <v>30630139</v>
      </c>
      <c r="BW122" s="5">
        <v>28303970</v>
      </c>
      <c r="BX122" s="5">
        <v>14969805</v>
      </c>
      <c r="BY122" s="5">
        <v>13915627</v>
      </c>
      <c r="BZ122" s="5">
        <v>13546890</v>
      </c>
      <c r="CA122" s="5">
        <v>11155083</v>
      </c>
      <c r="CB122" s="5">
        <v>9962880</v>
      </c>
      <c r="CC122" s="5">
        <v>8160509</v>
      </c>
      <c r="CD122" s="5">
        <v>8229665</v>
      </c>
      <c r="CE122" s="5">
        <v>10057042</v>
      </c>
      <c r="CF122" s="5">
        <v>7193172</v>
      </c>
      <c r="CG122" s="5">
        <v>9408953</v>
      </c>
      <c r="CH122" s="5">
        <v>16015345</v>
      </c>
      <c r="CI122" s="5">
        <v>15101690</v>
      </c>
      <c r="CJ122" s="5">
        <v>16991370</v>
      </c>
      <c r="CK122" s="5">
        <v>21667086</v>
      </c>
      <c r="CL122" s="5">
        <v>16695208</v>
      </c>
      <c r="CM122" s="5">
        <v>15916750</v>
      </c>
      <c r="CN122" s="5">
        <v>16141637</v>
      </c>
      <c r="CO122" s="5">
        <v>16091636</v>
      </c>
      <c r="CP122" s="5">
        <v>15531282</v>
      </c>
      <c r="CQ122" s="5">
        <v>14887988</v>
      </c>
      <c r="CR122" s="5">
        <v>15089449</v>
      </c>
      <c r="CS122" s="5">
        <v>14439052</v>
      </c>
      <c r="CT122" s="5">
        <v>13799745</v>
      </c>
      <c r="CU122" s="6">
        <v>25.7799930992702</v>
      </c>
      <c r="CV122" s="6">
        <v>25.31159471980779</v>
      </c>
      <c r="CW122" s="6">
        <v>22.085849184538858</v>
      </c>
      <c r="CX122" s="6">
        <v>20.724178697143721</v>
      </c>
      <c r="CY122" s="6">
        <v>20.806572838172649</v>
      </c>
      <c r="CZ122" s="6">
        <v>18.66492276446473</v>
      </c>
      <c r="DA122" s="6">
        <v>17.354454924795519</v>
      </c>
      <c r="DB122" s="6">
        <v>16.36642633204875</v>
      </c>
      <c r="DC122" s="6">
        <v>17.70392668126517</v>
      </c>
      <c r="DD122" s="6">
        <v>17.280209809233341</v>
      </c>
      <c r="DE122" s="6">
        <v>18.435415113582891</v>
      </c>
      <c r="DF122" s="6">
        <v>16.236775940355919</v>
      </c>
      <c r="DG122" s="6">
        <v>16.147475070768671</v>
      </c>
      <c r="DH122" s="6">
        <v>16.889112923116048</v>
      </c>
      <c r="DI122" s="6">
        <v>14.788517007171921</v>
      </c>
      <c r="DJ122" s="6">
        <v>14.14070499130845</v>
      </c>
      <c r="DK122" s="6">
        <v>14.346226722259569</v>
      </c>
      <c r="DL122" s="6">
        <v>14.43035247651153</v>
      </c>
      <c r="DM122" s="6">
        <v>12.578653334530969</v>
      </c>
      <c r="DN122" s="6">
        <v>11.57664509380696</v>
      </c>
      <c r="DO122" s="6" t="s">
        <v>178</v>
      </c>
      <c r="DP122" s="6" t="s">
        <v>178</v>
      </c>
      <c r="DQ122" s="6" t="s">
        <v>178</v>
      </c>
      <c r="DR122" s="6" t="s">
        <v>178</v>
      </c>
      <c r="DS122" s="6" t="s">
        <v>178</v>
      </c>
      <c r="DT122" s="6" t="s">
        <v>178</v>
      </c>
      <c r="DU122" s="6" t="s">
        <v>178</v>
      </c>
      <c r="DV122" s="6" t="s">
        <v>178</v>
      </c>
      <c r="DW122" s="6" t="s">
        <v>178</v>
      </c>
      <c r="DX122" s="6" t="s">
        <v>178</v>
      </c>
      <c r="DY122" s="6" t="s">
        <v>178</v>
      </c>
      <c r="DZ122" s="6" t="s">
        <v>178</v>
      </c>
      <c r="EA122" s="6">
        <v>23.800494423350798</v>
      </c>
      <c r="EB122" s="6">
        <v>23.391660128921231</v>
      </c>
      <c r="EC122" s="6">
        <v>21.00567608875124</v>
      </c>
      <c r="ED122" s="6">
        <v>19.592080489929138</v>
      </c>
      <c r="EE122" s="6">
        <v>20.841512765877791</v>
      </c>
      <c r="EF122" s="6">
        <v>19.100232648407481</v>
      </c>
      <c r="EG122" s="6">
        <v>16.289582374540029</v>
      </c>
      <c r="EH122" s="6">
        <v>15.169483859590789</v>
      </c>
      <c r="EI122" s="6">
        <v>16.370529385366869</v>
      </c>
      <c r="EJ122" s="6">
        <v>16.394104797593311</v>
      </c>
      <c r="EK122" s="6">
        <v>17.238103683726099</v>
      </c>
      <c r="EL122" s="6">
        <v>15.020879069120911</v>
      </c>
      <c r="EM122" s="6">
        <v>15.05636902630968</v>
      </c>
      <c r="EN122" s="6">
        <v>15.06612451203055</v>
      </c>
      <c r="EO122" s="6">
        <v>13.67515208903775</v>
      </c>
      <c r="EP122" s="6">
        <v>13.44392557938099</v>
      </c>
      <c r="EQ122" s="6">
        <v>13.75667994818035</v>
      </c>
      <c r="ER122" s="6">
        <v>14.15559320888992</v>
      </c>
      <c r="ES122" s="6">
        <v>12.94052910361337</v>
      </c>
      <c r="ET122" s="6">
        <v>11.86769287643896</v>
      </c>
      <c r="EU122" s="6" t="s">
        <v>178</v>
      </c>
      <c r="EV122" s="6" t="s">
        <v>178</v>
      </c>
      <c r="EW122" s="6" t="s">
        <v>178</v>
      </c>
      <c r="EX122" s="6" t="s">
        <v>178</v>
      </c>
      <c r="EY122" s="6" t="s">
        <v>178</v>
      </c>
      <c r="EZ122" s="6" t="s">
        <v>178</v>
      </c>
      <c r="FA122" s="6" t="s">
        <v>178</v>
      </c>
      <c r="FB122" s="6" t="s">
        <v>178</v>
      </c>
      <c r="FC122" s="6" t="s">
        <v>178</v>
      </c>
      <c r="FD122" s="6" t="s">
        <v>178</v>
      </c>
      <c r="FE122" s="6" t="s">
        <v>178</v>
      </c>
      <c r="FF122" s="6" t="s">
        <v>178</v>
      </c>
      <c r="FG122" s="6" t="s">
        <v>178</v>
      </c>
      <c r="FH122" s="6">
        <v>25.275776088730087</v>
      </c>
      <c r="FI122" s="6">
        <v>22.069472014993927</v>
      </c>
      <c r="FJ122" s="6">
        <v>20.70738192412508</v>
      </c>
      <c r="FK122" s="6">
        <v>20.786465415184274</v>
      </c>
      <c r="FL122" s="6">
        <v>18.645222757814981</v>
      </c>
      <c r="FM122" s="6">
        <v>17.339137411044586</v>
      </c>
      <c r="FN122" s="6">
        <v>16.352368179906616</v>
      </c>
      <c r="FO122" s="6">
        <v>17.686678314299556</v>
      </c>
      <c r="FP122" s="6">
        <v>17.260448698475976</v>
      </c>
      <c r="FQ122" s="6">
        <v>18.408129442254857</v>
      </c>
      <c r="FR122" s="6">
        <v>16.211007044089438</v>
      </c>
      <c r="FS122" s="6">
        <v>16.121589326866566</v>
      </c>
      <c r="FT122" s="6">
        <v>16.860037370856578</v>
      </c>
      <c r="FU122" s="6">
        <v>14.766291972253603</v>
      </c>
      <c r="FV122" s="6">
        <v>14.112446498625809</v>
      </c>
      <c r="FW122" s="6">
        <v>14.301730538664801</v>
      </c>
      <c r="FX122" s="6">
        <v>14.363577000804703</v>
      </c>
      <c r="FY122" s="6">
        <v>12.489890175459639</v>
      </c>
      <c r="FZ122" s="6">
        <v>11.41018831778857</v>
      </c>
      <c r="GA122" s="6" t="s">
        <v>178</v>
      </c>
      <c r="GB122" s="6" t="s">
        <v>178</v>
      </c>
      <c r="GC122" s="6" t="s">
        <v>178</v>
      </c>
      <c r="GD122" s="6" t="s">
        <v>178</v>
      </c>
      <c r="GE122" s="6" t="s">
        <v>178</v>
      </c>
      <c r="GF122" s="6" t="s">
        <v>178</v>
      </c>
      <c r="GG122" s="6" t="s">
        <v>178</v>
      </c>
      <c r="GH122" s="6" t="s">
        <v>178</v>
      </c>
      <c r="GI122" s="6" t="s">
        <v>178</v>
      </c>
      <c r="GJ122" s="6" t="s">
        <v>178</v>
      </c>
      <c r="GK122" s="6" t="s">
        <v>178</v>
      </c>
      <c r="GL122" s="6" t="s">
        <v>178</v>
      </c>
      <c r="GM122" s="6">
        <v>23.800494423350809</v>
      </c>
      <c r="GN122" s="6">
        <v>20.270585520850485</v>
      </c>
      <c r="GO122" s="6">
        <v>18.446852969205587</v>
      </c>
      <c r="GP122" s="6">
        <v>17.16339727573304</v>
      </c>
      <c r="GQ122" s="6">
        <v>18.172622650048837</v>
      </c>
      <c r="GR122" s="6">
        <v>16.657039937677059</v>
      </c>
      <c r="GS122" s="6">
        <v>14.091493312861584</v>
      </c>
      <c r="GT122" s="6">
        <v>13.33162219838063</v>
      </c>
      <c r="GU122" s="6">
        <v>14.390876687629286</v>
      </c>
      <c r="GV122" s="6">
        <v>14.337114129185498</v>
      </c>
      <c r="GW122" s="6">
        <v>15.094085207544715</v>
      </c>
      <c r="GX122" s="6">
        <v>13.155412347288873</v>
      </c>
      <c r="GY122" s="6">
        <v>13.247188579608315</v>
      </c>
      <c r="GZ122" s="6">
        <v>13.197317005338672</v>
      </c>
      <c r="HA122" s="6">
        <v>11.97992319459761</v>
      </c>
      <c r="HB122" s="6">
        <v>11.592318244056427</v>
      </c>
      <c r="HC122" s="6">
        <v>11.740619077019513</v>
      </c>
      <c r="HD122" s="6">
        <v>12.064138438980283</v>
      </c>
      <c r="HE122" s="6">
        <v>11.680477577433564</v>
      </c>
      <c r="HF122" s="6">
        <v>10.27578439434525</v>
      </c>
      <c r="HG122" s="6" t="s">
        <v>178</v>
      </c>
      <c r="HH122" s="6" t="s">
        <v>178</v>
      </c>
      <c r="HI122" s="6" t="s">
        <v>178</v>
      </c>
      <c r="HJ122" s="6" t="s">
        <v>178</v>
      </c>
      <c r="HK122" s="6" t="s">
        <v>178</v>
      </c>
      <c r="HL122" s="6" t="s">
        <v>178</v>
      </c>
      <c r="HM122" s="6" t="s">
        <v>178</v>
      </c>
      <c r="HN122" s="6" t="s">
        <v>178</v>
      </c>
      <c r="HO122" s="6" t="s">
        <v>178</v>
      </c>
      <c r="HP122" s="6" t="s">
        <v>178</v>
      </c>
      <c r="HQ122" s="6" t="s">
        <v>178</v>
      </c>
      <c r="HR122" s="6" t="s">
        <v>178</v>
      </c>
      <c r="HS122" s="5">
        <v>1298976</v>
      </c>
      <c r="HT122" s="5">
        <v>1290690</v>
      </c>
      <c r="HU122" s="5">
        <v>1280264</v>
      </c>
      <c r="HV122" s="5">
        <v>1272052</v>
      </c>
      <c r="HW122" s="5">
        <v>1264642</v>
      </c>
      <c r="HX122" s="5">
        <v>1256446</v>
      </c>
      <c r="HY122" s="5">
        <v>1249530</v>
      </c>
      <c r="HZ122" s="5">
        <v>1242395</v>
      </c>
      <c r="IA122" s="5">
        <v>1235917</v>
      </c>
      <c r="IB122" s="5">
        <v>1228941</v>
      </c>
      <c r="IC122" s="5">
        <v>1221178</v>
      </c>
      <c r="ID122" s="5">
        <v>1213279</v>
      </c>
      <c r="IE122" s="5">
        <v>1207092</v>
      </c>
      <c r="IF122" s="5">
        <v>1195907</v>
      </c>
      <c r="IG122" s="5">
        <v>1179447</v>
      </c>
      <c r="IH122" s="5">
        <v>1159634</v>
      </c>
      <c r="II122" s="5">
        <v>1141934</v>
      </c>
      <c r="IJ122" s="5">
        <v>1120246</v>
      </c>
      <c r="IK122" s="5">
        <v>1095163</v>
      </c>
      <c r="IL122" s="5">
        <v>1065058</v>
      </c>
      <c r="IM122" s="5">
        <v>1061008</v>
      </c>
      <c r="IN122" s="5">
        <v>1058581</v>
      </c>
      <c r="IO122" s="5">
        <v>1040980</v>
      </c>
      <c r="IP122" s="5">
        <v>1031828</v>
      </c>
      <c r="IQ122" s="5">
        <v>1020863</v>
      </c>
      <c r="IR122" s="5">
        <v>1011726</v>
      </c>
      <c r="IS122" s="5">
        <v>1005257</v>
      </c>
      <c r="IT122" s="5">
        <v>998432</v>
      </c>
      <c r="IU122" s="5">
        <v>987717</v>
      </c>
      <c r="IV122" s="5">
        <v>971809</v>
      </c>
      <c r="IW122" s="5">
        <v>944642</v>
      </c>
      <c r="IX122" s="5">
        <v>909529</v>
      </c>
      <c r="IY122" s="5">
        <v>1452137</v>
      </c>
      <c r="IZ122" s="5">
        <v>1444266</v>
      </c>
      <c r="JA122" s="5">
        <v>1434024</v>
      </c>
      <c r="JB122" s="5">
        <v>1425132</v>
      </c>
      <c r="JC122" s="5">
        <v>1416660</v>
      </c>
      <c r="JD122" s="5">
        <v>1407604</v>
      </c>
      <c r="JE122" s="5">
        <v>1399745</v>
      </c>
      <c r="JF122" s="5">
        <v>1392424</v>
      </c>
      <c r="JG122" s="5">
        <v>1385784</v>
      </c>
      <c r="JH122" s="5">
        <v>1378468</v>
      </c>
      <c r="JI122" s="5">
        <v>1370621</v>
      </c>
      <c r="JJ122" s="5">
        <v>1362846</v>
      </c>
      <c r="JK122" s="5">
        <v>1355135</v>
      </c>
      <c r="JL122" s="5">
        <v>1340883</v>
      </c>
      <c r="JM122" s="5">
        <v>1321624</v>
      </c>
      <c r="JN122" s="5">
        <v>1299591</v>
      </c>
      <c r="JO122" s="5">
        <v>1279238</v>
      </c>
      <c r="JP122" s="5">
        <v>1255268</v>
      </c>
      <c r="JQ122" s="5">
        <v>1228935</v>
      </c>
      <c r="JR122" s="5">
        <v>1193108</v>
      </c>
      <c r="JS122" s="5">
        <v>1184844</v>
      </c>
      <c r="JT122" s="5">
        <v>1189545</v>
      </c>
      <c r="JU122" s="5">
        <v>1168404</v>
      </c>
      <c r="JV122" s="5">
        <v>1157452</v>
      </c>
      <c r="JW122" s="5">
        <v>1144387</v>
      </c>
      <c r="JX122" s="5">
        <v>1133753</v>
      </c>
      <c r="JY122" s="5">
        <v>1125662</v>
      </c>
      <c r="JZ122" s="5">
        <v>1117352</v>
      </c>
      <c r="KA122" s="5">
        <v>1103328</v>
      </c>
      <c r="KB122" s="5">
        <v>1084577</v>
      </c>
      <c r="KC122" s="5">
        <v>1052566</v>
      </c>
      <c r="KD122" s="5">
        <v>1012706</v>
      </c>
    </row>
    <row r="123" spans="1:290" x14ac:dyDescent="0.3">
      <c r="A123" s="1" t="s">
        <v>117</v>
      </c>
      <c r="B123" s="2">
        <v>4082747</v>
      </c>
      <c r="C123" s="5" t="s">
        <v>178</v>
      </c>
      <c r="D123" s="5" t="s">
        <v>178</v>
      </c>
      <c r="E123" s="5">
        <v>352738</v>
      </c>
      <c r="F123" s="5">
        <v>399027</v>
      </c>
      <c r="G123" s="5">
        <v>420378</v>
      </c>
      <c r="H123" s="5">
        <v>421342</v>
      </c>
      <c r="I123" s="5">
        <v>404017</v>
      </c>
      <c r="J123" s="5">
        <v>384556</v>
      </c>
      <c r="K123" s="5">
        <v>356977</v>
      </c>
      <c r="L123" s="5">
        <v>146275</v>
      </c>
      <c r="M123" s="5" t="s">
        <v>178</v>
      </c>
      <c r="N123" s="5" t="s">
        <v>178</v>
      </c>
      <c r="O123" s="5" t="s">
        <v>178</v>
      </c>
      <c r="P123" s="5" t="s">
        <v>178</v>
      </c>
      <c r="Q123" s="5" t="s">
        <v>178</v>
      </c>
      <c r="R123" s="5" t="s">
        <v>178</v>
      </c>
      <c r="S123" s="5" t="s">
        <v>178</v>
      </c>
      <c r="T123" s="5" t="s">
        <v>178</v>
      </c>
      <c r="U123" s="5" t="s">
        <v>178</v>
      </c>
      <c r="V123" s="5" t="s">
        <v>178</v>
      </c>
      <c r="W123" s="5" t="s">
        <v>178</v>
      </c>
      <c r="X123" s="5" t="s">
        <v>178</v>
      </c>
      <c r="Y123" s="5" t="s">
        <v>178</v>
      </c>
      <c r="Z123" s="5" t="s">
        <v>178</v>
      </c>
      <c r="AA123" s="5" t="s">
        <v>178</v>
      </c>
      <c r="AB123" s="5" t="s">
        <v>178</v>
      </c>
      <c r="AC123" s="5" t="s">
        <v>178</v>
      </c>
      <c r="AD123" s="5" t="s">
        <v>178</v>
      </c>
      <c r="AE123" s="5" t="s">
        <v>178</v>
      </c>
      <c r="AF123" s="5" t="s">
        <v>178</v>
      </c>
      <c r="AG123" s="5" t="s">
        <v>178</v>
      </c>
      <c r="AH123" s="5" t="s">
        <v>178</v>
      </c>
      <c r="AI123" s="5" t="s">
        <v>178</v>
      </c>
      <c r="AJ123" s="5" t="s">
        <v>178</v>
      </c>
      <c r="AK123" s="5">
        <v>2632729</v>
      </c>
      <c r="AL123" s="5">
        <v>2600645</v>
      </c>
      <c r="AM123" s="5">
        <v>2411272</v>
      </c>
      <c r="AN123" s="5">
        <v>1233664</v>
      </c>
      <c r="AO123" s="5">
        <v>1824640</v>
      </c>
      <c r="AP123" s="5">
        <v>1488009</v>
      </c>
      <c r="AQ123" s="5">
        <v>1254218</v>
      </c>
      <c r="AR123" s="5">
        <v>531284</v>
      </c>
      <c r="AS123" s="5" t="s">
        <v>178</v>
      </c>
      <c r="AT123" s="5" t="s">
        <v>178</v>
      </c>
      <c r="AU123" s="5" t="s">
        <v>178</v>
      </c>
      <c r="AV123" s="5" t="s">
        <v>178</v>
      </c>
      <c r="AW123" s="5" t="s">
        <v>178</v>
      </c>
      <c r="AX123" s="5" t="s">
        <v>178</v>
      </c>
      <c r="AY123" s="5" t="s">
        <v>178</v>
      </c>
      <c r="AZ123" s="5" t="s">
        <v>178</v>
      </c>
      <c r="BA123" s="5" t="s">
        <v>178</v>
      </c>
      <c r="BB123" s="5" t="s">
        <v>178</v>
      </c>
      <c r="BC123" s="5" t="s">
        <v>178</v>
      </c>
      <c r="BD123" s="5" t="s">
        <v>178</v>
      </c>
      <c r="BE123" s="5" t="s">
        <v>178</v>
      </c>
      <c r="BF123" s="5" t="s">
        <v>178</v>
      </c>
      <c r="BG123" s="5" t="s">
        <v>178</v>
      </c>
      <c r="BH123" s="5" t="s">
        <v>178</v>
      </c>
      <c r="BI123" s="5" t="s">
        <v>178</v>
      </c>
      <c r="BJ123" s="5" t="s">
        <v>178</v>
      </c>
      <c r="BK123" s="5" t="s">
        <v>178</v>
      </c>
      <c r="BL123" s="5" t="s">
        <v>178</v>
      </c>
      <c r="BM123" s="5" t="s">
        <v>178</v>
      </c>
      <c r="BN123" s="5" t="s">
        <v>178</v>
      </c>
      <c r="BO123" s="5" t="s">
        <v>178</v>
      </c>
      <c r="BP123" s="5" t="s">
        <v>178</v>
      </c>
      <c r="BQ123" s="5">
        <v>2632729</v>
      </c>
      <c r="BR123" s="5">
        <v>2600645</v>
      </c>
      <c r="BS123" s="5">
        <v>2411272</v>
      </c>
      <c r="BT123" s="5">
        <v>1233664</v>
      </c>
      <c r="BU123" s="5">
        <v>1824640</v>
      </c>
      <c r="BV123" s="5">
        <v>1488009</v>
      </c>
      <c r="BW123" s="5">
        <v>1254218</v>
      </c>
      <c r="BX123" s="5">
        <v>531284</v>
      </c>
      <c r="BY123" s="5" t="s">
        <v>178</v>
      </c>
      <c r="BZ123" s="5" t="s">
        <v>178</v>
      </c>
      <c r="CA123" s="5" t="s">
        <v>178</v>
      </c>
      <c r="CB123" s="5" t="s">
        <v>178</v>
      </c>
      <c r="CC123" s="5" t="s">
        <v>178</v>
      </c>
      <c r="CD123" s="5" t="s">
        <v>178</v>
      </c>
      <c r="CE123" s="5" t="s">
        <v>178</v>
      </c>
      <c r="CF123" s="5" t="s">
        <v>178</v>
      </c>
      <c r="CG123" s="5" t="s">
        <v>178</v>
      </c>
      <c r="CH123" s="5" t="s">
        <v>178</v>
      </c>
      <c r="CI123" s="5" t="s">
        <v>178</v>
      </c>
      <c r="CJ123" s="5" t="s">
        <v>178</v>
      </c>
      <c r="CK123" s="5" t="s">
        <v>178</v>
      </c>
      <c r="CL123" s="5" t="s">
        <v>178</v>
      </c>
      <c r="CM123" s="5" t="s">
        <v>178</v>
      </c>
      <c r="CN123" s="5" t="s">
        <v>178</v>
      </c>
      <c r="CO123" s="5" t="s">
        <v>178</v>
      </c>
      <c r="CP123" s="5" t="s">
        <v>178</v>
      </c>
      <c r="CQ123" s="5" t="s">
        <v>178</v>
      </c>
      <c r="CR123" s="5" t="s">
        <v>178</v>
      </c>
      <c r="CS123" s="5" t="s">
        <v>178</v>
      </c>
      <c r="CT123" s="5" t="s">
        <v>178</v>
      </c>
      <c r="CU123" s="6" t="s">
        <v>178</v>
      </c>
      <c r="CV123" s="6" t="s">
        <v>178</v>
      </c>
      <c r="CW123" s="6" t="s">
        <v>178</v>
      </c>
      <c r="CX123" s="6" t="s">
        <v>178</v>
      </c>
      <c r="CY123" s="6" t="s">
        <v>178</v>
      </c>
      <c r="CZ123" s="6">
        <v>12.10260868529644</v>
      </c>
      <c r="DA123" s="6">
        <v>11.26343671604557</v>
      </c>
      <c r="DB123" s="6">
        <v>10.623391351072129</v>
      </c>
      <c r="DC123" s="6">
        <v>10.80005027901932</v>
      </c>
      <c r="DD123" s="6">
        <v>10.83618627772827</v>
      </c>
      <c r="DE123" s="6" t="s">
        <v>178</v>
      </c>
      <c r="DF123" s="6" t="s">
        <v>178</v>
      </c>
      <c r="DG123" s="6" t="s">
        <v>178</v>
      </c>
      <c r="DH123" s="6" t="s">
        <v>178</v>
      </c>
      <c r="DI123" s="6" t="s">
        <v>178</v>
      </c>
      <c r="DJ123" s="6">
        <v>2.2831050228310499</v>
      </c>
      <c r="DK123" s="6">
        <v>2.3056779715143301</v>
      </c>
      <c r="DL123" s="6">
        <v>11.504424778761059</v>
      </c>
      <c r="DM123" s="6">
        <v>6.9411511101530499</v>
      </c>
      <c r="DN123" s="6">
        <v>7.2636815920398003</v>
      </c>
      <c r="DO123" s="6" t="s">
        <v>178</v>
      </c>
      <c r="DP123" s="6" t="s">
        <v>178</v>
      </c>
      <c r="DQ123" s="6" t="s">
        <v>178</v>
      </c>
      <c r="DR123" s="6" t="s">
        <v>178</v>
      </c>
      <c r="DS123" s="6" t="s">
        <v>178</v>
      </c>
      <c r="DT123" s="6" t="s">
        <v>178</v>
      </c>
      <c r="DU123" s="6" t="s">
        <v>178</v>
      </c>
      <c r="DV123" s="6" t="s">
        <v>178</v>
      </c>
      <c r="DW123" s="6" t="s">
        <v>178</v>
      </c>
      <c r="DX123" s="6" t="s">
        <v>178</v>
      </c>
      <c r="DY123" s="6" t="s">
        <v>178</v>
      </c>
      <c r="DZ123" s="6" t="s">
        <v>178</v>
      </c>
      <c r="EA123" s="6" t="s">
        <v>178</v>
      </c>
      <c r="EB123" s="6" t="s">
        <v>178</v>
      </c>
      <c r="EC123" s="6" t="s">
        <v>178</v>
      </c>
      <c r="ED123" s="6" t="s">
        <v>178</v>
      </c>
      <c r="EE123" s="6" t="s">
        <v>178</v>
      </c>
      <c r="EF123" s="6">
        <v>11.375890916640561</v>
      </c>
      <c r="EG123" s="6">
        <v>10.12500234614013</v>
      </c>
      <c r="EH123" s="6">
        <v>9.4657300826101594</v>
      </c>
      <c r="EI123" s="6">
        <v>9.7749942349046108</v>
      </c>
      <c r="EJ123" s="6">
        <v>9.8908229978605906</v>
      </c>
      <c r="EK123" s="6" t="s">
        <v>178</v>
      </c>
      <c r="EL123" s="6" t="s">
        <v>178</v>
      </c>
      <c r="EM123" s="6" t="s">
        <v>178</v>
      </c>
      <c r="EN123" s="6" t="s">
        <v>178</v>
      </c>
      <c r="EO123" s="6" t="s">
        <v>178</v>
      </c>
      <c r="EP123" s="6">
        <v>2.4070381713909801</v>
      </c>
      <c r="EQ123" s="6">
        <v>2.0830833473325399</v>
      </c>
      <c r="ER123" s="6">
        <v>13.37907375643224</v>
      </c>
      <c r="ES123" s="6">
        <v>6.9917703869958503</v>
      </c>
      <c r="ET123" s="6">
        <v>8.7324766355140095</v>
      </c>
      <c r="EU123" s="6" t="s">
        <v>178</v>
      </c>
      <c r="EV123" s="6" t="s">
        <v>178</v>
      </c>
      <c r="EW123" s="6" t="s">
        <v>178</v>
      </c>
      <c r="EX123" s="6" t="s">
        <v>178</v>
      </c>
      <c r="EY123" s="6" t="s">
        <v>178</v>
      </c>
      <c r="EZ123" s="6" t="s">
        <v>178</v>
      </c>
      <c r="FA123" s="6" t="s">
        <v>178</v>
      </c>
      <c r="FB123" s="6" t="s">
        <v>178</v>
      </c>
      <c r="FC123" s="6" t="s">
        <v>178</v>
      </c>
      <c r="FD123" s="6" t="s">
        <v>178</v>
      </c>
      <c r="FE123" s="6" t="s">
        <v>178</v>
      </c>
      <c r="FF123" s="6" t="s">
        <v>178</v>
      </c>
      <c r="FG123" s="6" t="s">
        <v>178</v>
      </c>
      <c r="FH123" s="6" t="s">
        <v>178</v>
      </c>
      <c r="FI123" s="6" t="s">
        <v>178</v>
      </c>
      <c r="FJ123" s="6" t="s">
        <v>178</v>
      </c>
      <c r="FK123" s="6" t="s">
        <v>178</v>
      </c>
      <c r="FL123" s="6">
        <v>12.102608685296447</v>
      </c>
      <c r="FM123" s="6">
        <v>11.263436716045575</v>
      </c>
      <c r="FN123" s="6">
        <v>10.623391351072137</v>
      </c>
      <c r="FO123" s="6">
        <v>10.800050279019326</v>
      </c>
      <c r="FP123" s="6">
        <v>10.836186277728276</v>
      </c>
      <c r="FQ123" s="6" t="s">
        <v>178</v>
      </c>
      <c r="FR123" s="6" t="s">
        <v>178</v>
      </c>
      <c r="FS123" s="6" t="s">
        <v>178</v>
      </c>
      <c r="FT123" s="6" t="s">
        <v>178</v>
      </c>
      <c r="FU123" s="6" t="s">
        <v>178</v>
      </c>
      <c r="FV123" s="6">
        <v>2.2831050228310503</v>
      </c>
      <c r="FW123" s="6">
        <v>2.3056779715143385</v>
      </c>
      <c r="FX123" s="6">
        <v>11.504424778761063</v>
      </c>
      <c r="FY123" s="6">
        <v>6.9411511101530508</v>
      </c>
      <c r="FZ123" s="6">
        <v>7.2636815920398012</v>
      </c>
      <c r="GA123" s="6" t="s">
        <v>178</v>
      </c>
      <c r="GB123" s="6" t="s">
        <v>178</v>
      </c>
      <c r="GC123" s="6" t="s">
        <v>178</v>
      </c>
      <c r="GD123" s="6" t="s">
        <v>178</v>
      </c>
      <c r="GE123" s="6" t="s">
        <v>178</v>
      </c>
      <c r="GF123" s="6" t="s">
        <v>178</v>
      </c>
      <c r="GG123" s="6" t="s">
        <v>178</v>
      </c>
      <c r="GH123" s="6" t="s">
        <v>178</v>
      </c>
      <c r="GI123" s="6" t="s">
        <v>178</v>
      </c>
      <c r="GJ123" s="6" t="s">
        <v>178</v>
      </c>
      <c r="GK123" s="6" t="s">
        <v>178</v>
      </c>
      <c r="GL123" s="6" t="s">
        <v>178</v>
      </c>
      <c r="GM123" s="6" t="s">
        <v>178</v>
      </c>
      <c r="GN123" s="6" t="s">
        <v>178</v>
      </c>
      <c r="GO123" s="6" t="s">
        <v>178</v>
      </c>
      <c r="GP123" s="6" t="s">
        <v>178</v>
      </c>
      <c r="GQ123" s="6" t="s">
        <v>178</v>
      </c>
      <c r="GR123" s="6">
        <v>11.375890916640564</v>
      </c>
      <c r="GS123" s="6">
        <v>10.12500234614013</v>
      </c>
      <c r="GT123" s="6">
        <v>9.4657300826101647</v>
      </c>
      <c r="GU123" s="6">
        <v>9.7749942349046179</v>
      </c>
      <c r="GV123" s="6">
        <v>9.8908229978605942</v>
      </c>
      <c r="GW123" s="6" t="s">
        <v>178</v>
      </c>
      <c r="GX123" s="6" t="s">
        <v>178</v>
      </c>
      <c r="GY123" s="6" t="s">
        <v>178</v>
      </c>
      <c r="GZ123" s="6" t="s">
        <v>178</v>
      </c>
      <c r="HA123" s="6" t="s">
        <v>178</v>
      </c>
      <c r="HB123" s="6">
        <v>2.4070381713909845</v>
      </c>
      <c r="HC123" s="6">
        <v>2.0830833473325492</v>
      </c>
      <c r="HD123" s="6">
        <v>13.379073756432247</v>
      </c>
      <c r="HE123" s="6">
        <v>6.9917703869958512</v>
      </c>
      <c r="HF123" s="6">
        <v>8.7324766355140184</v>
      </c>
      <c r="HG123" s="6" t="s">
        <v>178</v>
      </c>
      <c r="HH123" s="6" t="s">
        <v>178</v>
      </c>
      <c r="HI123" s="6" t="s">
        <v>178</v>
      </c>
      <c r="HJ123" s="6" t="s">
        <v>178</v>
      </c>
      <c r="HK123" s="6" t="s">
        <v>178</v>
      </c>
      <c r="HL123" s="6" t="s">
        <v>178</v>
      </c>
      <c r="HM123" s="6" t="s">
        <v>178</v>
      </c>
      <c r="HN123" s="6" t="s">
        <v>178</v>
      </c>
      <c r="HO123" s="6" t="s">
        <v>178</v>
      </c>
      <c r="HP123" s="6" t="s">
        <v>178</v>
      </c>
      <c r="HQ123" s="6" t="s">
        <v>178</v>
      </c>
      <c r="HR123" s="6" t="s">
        <v>178</v>
      </c>
      <c r="HS123" s="5" t="s">
        <v>178</v>
      </c>
      <c r="HT123" s="5" t="s">
        <v>178</v>
      </c>
      <c r="HU123" s="5">
        <v>23673</v>
      </c>
      <c r="HV123" s="5">
        <v>26081</v>
      </c>
      <c r="HW123" s="5">
        <v>25457</v>
      </c>
      <c r="HX123" s="5">
        <v>29926</v>
      </c>
      <c r="HY123" s="5">
        <v>30082</v>
      </c>
      <c r="HZ123" s="5">
        <v>28904</v>
      </c>
      <c r="IA123" s="5">
        <v>30343</v>
      </c>
      <c r="IB123" s="5">
        <v>29996</v>
      </c>
      <c r="IC123" s="5" t="s">
        <v>178</v>
      </c>
      <c r="ID123" s="5" t="s">
        <v>178</v>
      </c>
      <c r="IE123" s="5" t="s">
        <v>178</v>
      </c>
      <c r="IF123" s="5" t="s">
        <v>178</v>
      </c>
      <c r="IG123" s="5" t="s">
        <v>178</v>
      </c>
      <c r="IH123" s="5" t="s">
        <v>178</v>
      </c>
      <c r="II123" s="5" t="s">
        <v>178</v>
      </c>
      <c r="IJ123" s="5" t="s">
        <v>178</v>
      </c>
      <c r="IK123" s="5" t="s">
        <v>178</v>
      </c>
      <c r="IL123" s="5" t="s">
        <v>178</v>
      </c>
      <c r="IM123" s="5" t="s">
        <v>178</v>
      </c>
      <c r="IN123" s="5" t="s">
        <v>178</v>
      </c>
      <c r="IO123" s="5" t="s">
        <v>178</v>
      </c>
      <c r="IP123" s="5" t="s">
        <v>178</v>
      </c>
      <c r="IQ123" s="5" t="s">
        <v>178</v>
      </c>
      <c r="IR123" s="5" t="s">
        <v>178</v>
      </c>
      <c r="IS123" s="5" t="s">
        <v>178</v>
      </c>
      <c r="IT123" s="5" t="s">
        <v>178</v>
      </c>
      <c r="IU123" s="5" t="s">
        <v>178</v>
      </c>
      <c r="IV123" s="5" t="s">
        <v>178</v>
      </c>
      <c r="IW123" s="5" t="s">
        <v>178</v>
      </c>
      <c r="IX123" s="5" t="s">
        <v>178</v>
      </c>
      <c r="IY123" s="5" t="s">
        <v>178</v>
      </c>
      <c r="IZ123" s="5" t="s">
        <v>178</v>
      </c>
      <c r="JA123" s="5">
        <v>46856</v>
      </c>
      <c r="JB123" s="5">
        <v>52516</v>
      </c>
      <c r="JC123" s="5">
        <v>52594</v>
      </c>
      <c r="JD123" s="5">
        <v>51462</v>
      </c>
      <c r="JE123" s="5">
        <v>47561</v>
      </c>
      <c r="JF123" s="5">
        <v>44903</v>
      </c>
      <c r="JG123" s="5">
        <v>45898</v>
      </c>
      <c r="JH123" s="5">
        <v>44795</v>
      </c>
      <c r="JI123" s="5" t="s">
        <v>178</v>
      </c>
      <c r="JJ123" s="5" t="s">
        <v>178</v>
      </c>
      <c r="JK123" s="5" t="s">
        <v>178</v>
      </c>
      <c r="JL123" s="5" t="s">
        <v>178</v>
      </c>
      <c r="JM123" s="5" t="s">
        <v>178</v>
      </c>
      <c r="JN123" s="5" t="s">
        <v>178</v>
      </c>
      <c r="JO123" s="5" t="s">
        <v>178</v>
      </c>
      <c r="JP123" s="5" t="s">
        <v>178</v>
      </c>
      <c r="JQ123" s="5" t="s">
        <v>178</v>
      </c>
      <c r="JR123" s="5" t="s">
        <v>178</v>
      </c>
      <c r="JS123" s="5" t="s">
        <v>178</v>
      </c>
      <c r="JT123" s="5" t="s">
        <v>178</v>
      </c>
      <c r="JU123" s="5" t="s">
        <v>178</v>
      </c>
      <c r="JV123" s="5" t="s">
        <v>178</v>
      </c>
      <c r="JW123" s="5" t="s">
        <v>178</v>
      </c>
      <c r="JX123" s="5" t="s">
        <v>178</v>
      </c>
      <c r="JY123" s="5" t="s">
        <v>178</v>
      </c>
      <c r="JZ123" s="5" t="s">
        <v>178</v>
      </c>
      <c r="KA123" s="5" t="s">
        <v>178</v>
      </c>
      <c r="KB123" s="5" t="s">
        <v>178</v>
      </c>
      <c r="KC123" s="5" t="s">
        <v>178</v>
      </c>
      <c r="KD123" s="5" t="s">
        <v>178</v>
      </c>
    </row>
    <row r="124" spans="1:290" x14ac:dyDescent="0.3">
      <c r="A124" s="1" t="s">
        <v>118</v>
      </c>
      <c r="B124" s="2">
        <v>4057098</v>
      </c>
      <c r="C124" s="5">
        <v>2490879</v>
      </c>
      <c r="D124" s="5">
        <v>2483249</v>
      </c>
      <c r="E124" s="5">
        <v>2492063</v>
      </c>
      <c r="F124" s="5">
        <v>2375368</v>
      </c>
      <c r="G124" s="5">
        <v>2315402</v>
      </c>
      <c r="H124" s="5">
        <v>2268295</v>
      </c>
      <c r="I124" s="5">
        <v>2369782</v>
      </c>
      <c r="J124" s="5">
        <v>2284198</v>
      </c>
      <c r="K124" s="5">
        <v>2231107</v>
      </c>
      <c r="L124" s="5">
        <v>2465049</v>
      </c>
      <c r="M124" s="5">
        <v>2502537</v>
      </c>
      <c r="N124" s="5">
        <v>2523923</v>
      </c>
      <c r="O124" s="5">
        <v>2519666</v>
      </c>
      <c r="P124" s="5">
        <v>2480681</v>
      </c>
      <c r="Q124" s="5">
        <v>2381388</v>
      </c>
      <c r="R124" s="5">
        <v>2295944</v>
      </c>
      <c r="S124" s="5">
        <v>2211828</v>
      </c>
      <c r="T124" s="5">
        <v>2107673</v>
      </c>
      <c r="U124" s="5">
        <v>2069140</v>
      </c>
      <c r="V124" s="5">
        <v>2042704</v>
      </c>
      <c r="W124" s="5">
        <v>1971825</v>
      </c>
      <c r="X124" s="5">
        <v>1944650</v>
      </c>
      <c r="Y124" s="5">
        <v>1842968</v>
      </c>
      <c r="Z124" s="5">
        <v>1796058</v>
      </c>
      <c r="AA124" s="5">
        <v>1690237</v>
      </c>
      <c r="AB124" s="5">
        <v>1701260</v>
      </c>
      <c r="AC124" s="5">
        <v>1647766</v>
      </c>
      <c r="AD124" s="5">
        <v>1571350</v>
      </c>
      <c r="AE124" s="5">
        <v>1559611</v>
      </c>
      <c r="AF124" s="5">
        <v>1506122</v>
      </c>
      <c r="AG124" s="5">
        <v>1467255</v>
      </c>
      <c r="AH124" s="5">
        <v>1413012</v>
      </c>
      <c r="AI124" s="5">
        <v>9195752</v>
      </c>
      <c r="AJ124" s="5">
        <v>8884329</v>
      </c>
      <c r="AK124" s="5">
        <v>8637624</v>
      </c>
      <c r="AL124" s="5">
        <v>8338498</v>
      </c>
      <c r="AM124" s="5">
        <v>8246176</v>
      </c>
      <c r="AN124" s="5">
        <v>8097075</v>
      </c>
      <c r="AO124" s="5">
        <v>8151543</v>
      </c>
      <c r="AP124" s="5">
        <v>7937360</v>
      </c>
      <c r="AQ124" s="5">
        <v>7664012</v>
      </c>
      <c r="AR124" s="5">
        <v>8097208</v>
      </c>
      <c r="AS124" s="5">
        <v>8178908</v>
      </c>
      <c r="AT124" s="5">
        <v>8576315</v>
      </c>
      <c r="AU124" s="5">
        <v>8789074</v>
      </c>
      <c r="AV124" s="5">
        <v>8726238</v>
      </c>
      <c r="AW124" s="5">
        <v>9249188</v>
      </c>
      <c r="AX124" s="5">
        <v>9158159</v>
      </c>
      <c r="AY124" s="5">
        <v>8915338</v>
      </c>
      <c r="AZ124" s="5">
        <v>8703901</v>
      </c>
      <c r="BA124" s="5">
        <v>8741134</v>
      </c>
      <c r="BB124" s="5">
        <v>8820665</v>
      </c>
      <c r="BC124" s="5">
        <v>8432466</v>
      </c>
      <c r="BD124" s="5">
        <v>8226116</v>
      </c>
      <c r="BE124" s="5">
        <v>7755792</v>
      </c>
      <c r="BF124" s="5">
        <v>7173077</v>
      </c>
      <c r="BG124" s="5">
        <v>6792330</v>
      </c>
      <c r="BH124" s="5">
        <v>6578695</v>
      </c>
      <c r="BI124" s="5">
        <v>6315612</v>
      </c>
      <c r="BJ124" s="5">
        <v>6055518</v>
      </c>
      <c r="BK124" s="5">
        <v>5644257</v>
      </c>
      <c r="BL124" s="5">
        <v>5522412</v>
      </c>
      <c r="BM124" s="5">
        <v>5121039</v>
      </c>
      <c r="BN124" s="5">
        <v>4524856</v>
      </c>
      <c r="BO124" s="5">
        <v>9857994</v>
      </c>
      <c r="BP124" s="5">
        <v>9679821</v>
      </c>
      <c r="BQ124" s="5">
        <v>9198853</v>
      </c>
      <c r="BR124" s="5">
        <v>9000293</v>
      </c>
      <c r="BS124" s="5">
        <v>8911051</v>
      </c>
      <c r="BT124" s="5">
        <v>8882408</v>
      </c>
      <c r="BU124" s="5">
        <v>9185572</v>
      </c>
      <c r="BV124" s="5">
        <v>9059727</v>
      </c>
      <c r="BW124" s="5">
        <v>8673668</v>
      </c>
      <c r="BX124" s="5">
        <v>8488994</v>
      </c>
      <c r="BY124" s="5">
        <v>8515215</v>
      </c>
      <c r="BZ124" s="5">
        <v>9429986</v>
      </c>
      <c r="CA124" s="5">
        <v>9350958</v>
      </c>
      <c r="CB124" s="5">
        <v>9178071</v>
      </c>
      <c r="CC124" s="5">
        <v>9480815</v>
      </c>
      <c r="CD124" s="5">
        <v>9678258</v>
      </c>
      <c r="CE124" s="5">
        <v>10281876</v>
      </c>
      <c r="CF124" s="5">
        <v>11310381</v>
      </c>
      <c r="CG124" s="5">
        <v>12872426</v>
      </c>
      <c r="CH124" s="5">
        <v>12434661</v>
      </c>
      <c r="CI124" s="5">
        <v>10218470</v>
      </c>
      <c r="CJ124" s="5">
        <v>9560837</v>
      </c>
      <c r="CK124" s="5">
        <v>8173864</v>
      </c>
      <c r="CL124" s="5">
        <v>7996049</v>
      </c>
      <c r="CM124" s="5">
        <v>7224171</v>
      </c>
      <c r="CN124" s="5">
        <v>6801947</v>
      </c>
      <c r="CO124" s="5">
        <v>6495277</v>
      </c>
      <c r="CP124" s="5">
        <v>6284772</v>
      </c>
      <c r="CQ124" s="5">
        <v>5929114</v>
      </c>
      <c r="CR124" s="5">
        <v>5792710</v>
      </c>
      <c r="CS124" s="5">
        <v>5275479</v>
      </c>
      <c r="CT124" s="5">
        <v>4674242</v>
      </c>
      <c r="CU124" s="6" t="s">
        <v>178</v>
      </c>
      <c r="CV124" s="6">
        <v>11.132042495991129</v>
      </c>
      <c r="CW124" s="6">
        <v>10.531880828005081</v>
      </c>
      <c r="CX124" s="6">
        <v>10.263925421239991</v>
      </c>
      <c r="CY124" s="6">
        <v>11.80732330714061</v>
      </c>
      <c r="CZ124" s="6">
        <v>12.043230708527769</v>
      </c>
      <c r="DA124" s="6">
        <v>11.210656174557901</v>
      </c>
      <c r="DB124" s="6">
        <v>11.048473030796799</v>
      </c>
      <c r="DC124" s="6">
        <v>11.11811311604508</v>
      </c>
      <c r="DD124" s="6">
        <v>12.50733758233609</v>
      </c>
      <c r="DE124" s="6">
        <v>13.803986193216639</v>
      </c>
      <c r="DF124" s="6">
        <v>13.50960389837566</v>
      </c>
      <c r="DG124" s="6">
        <v>13.11908006854876</v>
      </c>
      <c r="DH124" s="6">
        <v>12.865015695286891</v>
      </c>
      <c r="DI124" s="6">
        <v>11.86929639353183</v>
      </c>
      <c r="DJ124" s="6">
        <v>10.85771255744913</v>
      </c>
      <c r="DK124" s="6">
        <v>10.41215211483347</v>
      </c>
      <c r="DL124" s="6">
        <v>10.37461693535951</v>
      </c>
      <c r="DM124" s="6">
        <v>10.16605932899658</v>
      </c>
      <c r="DN124" s="6">
        <v>8.7482082572903295</v>
      </c>
      <c r="DO124" s="6" t="s">
        <v>178</v>
      </c>
      <c r="DP124" s="6" t="s">
        <v>178</v>
      </c>
      <c r="DQ124" s="6" t="s">
        <v>178</v>
      </c>
      <c r="DR124" s="6" t="s">
        <v>178</v>
      </c>
      <c r="DS124" s="6" t="s">
        <v>178</v>
      </c>
      <c r="DT124" s="6" t="s">
        <v>178</v>
      </c>
      <c r="DU124" s="6" t="s">
        <v>178</v>
      </c>
      <c r="DV124" s="6" t="s">
        <v>178</v>
      </c>
      <c r="DW124" s="6" t="s">
        <v>178</v>
      </c>
      <c r="DX124" s="6" t="s">
        <v>178</v>
      </c>
      <c r="DY124" s="6" t="s">
        <v>178</v>
      </c>
      <c r="DZ124" s="6" t="s">
        <v>178</v>
      </c>
      <c r="EA124" s="6" t="s">
        <v>178</v>
      </c>
      <c r="EB124" s="6">
        <v>8.1370467032456801</v>
      </c>
      <c r="EC124" s="6">
        <v>7.7017591874802598</v>
      </c>
      <c r="ED124" s="6">
        <v>7.4987605681502796</v>
      </c>
      <c r="EE124" s="6">
        <v>8.7642077976506894</v>
      </c>
      <c r="EF124" s="6">
        <v>9.0919004702315291</v>
      </c>
      <c r="EG124" s="6">
        <v>8.9910339674341397</v>
      </c>
      <c r="EH124" s="6">
        <v>8.8522265403391707</v>
      </c>
      <c r="EI124" s="6">
        <v>8.9689186290418093</v>
      </c>
      <c r="EJ124" s="6">
        <v>10.11694401329445</v>
      </c>
      <c r="EK124" s="6">
        <v>11.354826009822821</v>
      </c>
      <c r="EL124" s="6">
        <v>11.32408266254212</v>
      </c>
      <c r="EM124" s="6">
        <v>11.50782209820966</v>
      </c>
      <c r="EN124" s="6">
        <v>11.36684559829791</v>
      </c>
      <c r="EO124" s="6">
        <v>10.222270322540741</v>
      </c>
      <c r="EP124" s="6">
        <v>9.2124192209372993</v>
      </c>
      <c r="EQ124" s="6">
        <v>8.8597762642313693</v>
      </c>
      <c r="ER124" s="6">
        <v>8.7297638150985399</v>
      </c>
      <c r="ES124" s="6">
        <v>8.1345738436225705</v>
      </c>
      <c r="ET124" s="6">
        <v>6.5148602741403199</v>
      </c>
      <c r="EU124" s="6" t="s">
        <v>178</v>
      </c>
      <c r="EV124" s="6" t="s">
        <v>178</v>
      </c>
      <c r="EW124" s="6" t="s">
        <v>178</v>
      </c>
      <c r="EX124" s="6" t="s">
        <v>178</v>
      </c>
      <c r="EY124" s="6" t="s">
        <v>178</v>
      </c>
      <c r="EZ124" s="6" t="s">
        <v>178</v>
      </c>
      <c r="FA124" s="6" t="s">
        <v>178</v>
      </c>
      <c r="FB124" s="6" t="s">
        <v>178</v>
      </c>
      <c r="FC124" s="6" t="s">
        <v>178</v>
      </c>
      <c r="FD124" s="6" t="s">
        <v>178</v>
      </c>
      <c r="FE124" s="6" t="s">
        <v>178</v>
      </c>
      <c r="FF124" s="6" t="s">
        <v>178</v>
      </c>
      <c r="FG124" s="6" t="s">
        <v>178</v>
      </c>
      <c r="FH124" s="6">
        <v>11.132042495991135</v>
      </c>
      <c r="FI124" s="6">
        <v>10.531880828005082</v>
      </c>
      <c r="FJ124" s="6">
        <v>10.263925421239994</v>
      </c>
      <c r="FK124" s="6">
        <v>11.807323307140617</v>
      </c>
      <c r="FL124" s="6">
        <v>12.043230708527771</v>
      </c>
      <c r="FM124" s="6">
        <v>11.210656174557903</v>
      </c>
      <c r="FN124" s="6">
        <v>11.048473030796805</v>
      </c>
      <c r="FO124" s="6">
        <v>11.118113116045086</v>
      </c>
      <c r="FP124" s="6">
        <v>12.507337582336092</v>
      </c>
      <c r="FQ124" s="6">
        <v>13.803986193216646</v>
      </c>
      <c r="FR124" s="6">
        <v>13.509603898375664</v>
      </c>
      <c r="FS124" s="6">
        <v>13.119080068548769</v>
      </c>
      <c r="FT124" s="6">
        <v>12.8650156952869</v>
      </c>
      <c r="FU124" s="6">
        <v>11.86929639353184</v>
      </c>
      <c r="FV124" s="6">
        <v>10.857712557449137</v>
      </c>
      <c r="FW124" s="6">
        <v>10.41215211483347</v>
      </c>
      <c r="FX124" s="6">
        <v>10.374616935359517</v>
      </c>
      <c r="FY124" s="6">
        <v>10.166059328996587</v>
      </c>
      <c r="FZ124" s="6">
        <v>8.7482082572903366</v>
      </c>
      <c r="GA124" s="6" t="s">
        <v>178</v>
      </c>
      <c r="GB124" s="6" t="s">
        <v>178</v>
      </c>
      <c r="GC124" s="6" t="s">
        <v>178</v>
      </c>
      <c r="GD124" s="6" t="s">
        <v>178</v>
      </c>
      <c r="GE124" s="6" t="s">
        <v>178</v>
      </c>
      <c r="GF124" s="6" t="s">
        <v>178</v>
      </c>
      <c r="GG124" s="6" t="s">
        <v>178</v>
      </c>
      <c r="GH124" s="6" t="s">
        <v>178</v>
      </c>
      <c r="GI124" s="6" t="s">
        <v>178</v>
      </c>
      <c r="GJ124" s="6" t="s">
        <v>178</v>
      </c>
      <c r="GK124" s="6" t="s">
        <v>178</v>
      </c>
      <c r="GL124" s="6" t="s">
        <v>178</v>
      </c>
      <c r="GM124" s="6" t="s">
        <v>178</v>
      </c>
      <c r="GN124" s="6">
        <v>6.9278021052912582</v>
      </c>
      <c r="GO124" s="6">
        <v>6.6502944702973208</v>
      </c>
      <c r="GP124" s="6">
        <v>6.4643818375787099</v>
      </c>
      <c r="GQ124" s="6">
        <v>7.5772822628665359</v>
      </c>
      <c r="GR124" s="6">
        <v>7.9995636652896387</v>
      </c>
      <c r="GS124" s="6">
        <v>7.8741481417103829</v>
      </c>
      <c r="GT124" s="6">
        <v>7.6841343166016731</v>
      </c>
      <c r="GU124" s="6">
        <v>7.7907335549479555</v>
      </c>
      <c r="GV124" s="6">
        <v>8.8832892844984261</v>
      </c>
      <c r="GW124" s="6">
        <v>9.8811376641576345</v>
      </c>
      <c r="GX124" s="6">
        <v>10.048788874743742</v>
      </c>
      <c r="GY124" s="6">
        <v>10.264879645142674</v>
      </c>
      <c r="GZ124" s="6">
        <v>10.143697503286145</v>
      </c>
      <c r="HA124" s="6">
        <v>10.123979108624063</v>
      </c>
      <c r="HB124" s="6">
        <v>9.2124192209373081</v>
      </c>
      <c r="HC124" s="6">
        <v>8.8597762642313729</v>
      </c>
      <c r="HD124" s="6">
        <v>8.7297638150985399</v>
      </c>
      <c r="HE124" s="6">
        <v>8.1345738436225776</v>
      </c>
      <c r="HF124" s="6">
        <v>6.5148602741403288</v>
      </c>
      <c r="HG124" s="6" t="s">
        <v>178</v>
      </c>
      <c r="HH124" s="6" t="s">
        <v>178</v>
      </c>
      <c r="HI124" s="6" t="s">
        <v>178</v>
      </c>
      <c r="HJ124" s="6" t="s">
        <v>178</v>
      </c>
      <c r="HK124" s="6" t="s">
        <v>178</v>
      </c>
      <c r="HL124" s="6" t="s">
        <v>178</v>
      </c>
      <c r="HM124" s="6" t="s">
        <v>178</v>
      </c>
      <c r="HN124" s="6" t="s">
        <v>178</v>
      </c>
      <c r="HO124" s="6" t="s">
        <v>178</v>
      </c>
      <c r="HP124" s="6" t="s">
        <v>178</v>
      </c>
      <c r="HQ124" s="6" t="s">
        <v>178</v>
      </c>
      <c r="HR124" s="6" t="s">
        <v>178</v>
      </c>
      <c r="HS124" s="5">
        <v>304413</v>
      </c>
      <c r="HT124" s="5">
        <v>299602</v>
      </c>
      <c r="HU124" s="5">
        <v>294966</v>
      </c>
      <c r="HV124" s="5">
        <v>291401</v>
      </c>
      <c r="HW124" s="5">
        <v>287724</v>
      </c>
      <c r="HX124" s="5">
        <v>284301</v>
      </c>
      <c r="HY124" s="5">
        <v>281282</v>
      </c>
      <c r="HZ124" s="5">
        <v>279230</v>
      </c>
      <c r="IA124" s="5">
        <v>277252</v>
      </c>
      <c r="IB124" s="5">
        <v>316965</v>
      </c>
      <c r="IC124" s="5">
        <v>316296</v>
      </c>
      <c r="ID124" s="5">
        <v>316478</v>
      </c>
      <c r="IE124" s="5">
        <v>314858</v>
      </c>
      <c r="IF124" s="5">
        <v>309797</v>
      </c>
      <c r="IG124" s="5">
        <v>301475</v>
      </c>
      <c r="IH124" s="5">
        <v>292472</v>
      </c>
      <c r="II124" s="5">
        <v>284052</v>
      </c>
      <c r="IJ124" s="5">
        <v>278004</v>
      </c>
      <c r="IK124" s="5">
        <v>271605</v>
      </c>
      <c r="IL124" s="5">
        <v>264099</v>
      </c>
      <c r="IM124" s="5">
        <v>258779</v>
      </c>
      <c r="IN124" s="5">
        <v>252011</v>
      </c>
      <c r="IO124" s="5">
        <v>245283</v>
      </c>
      <c r="IP124" s="5">
        <v>237778</v>
      </c>
      <c r="IQ124" s="5">
        <v>231227</v>
      </c>
      <c r="IR124" s="5">
        <v>224943</v>
      </c>
      <c r="IS124" s="5">
        <v>219202</v>
      </c>
      <c r="IT124" s="5">
        <v>214530</v>
      </c>
      <c r="IU124" s="5">
        <v>209287</v>
      </c>
      <c r="IV124" s="5">
        <v>203611</v>
      </c>
      <c r="IW124" s="5">
        <v>196968</v>
      </c>
      <c r="IX124" s="5">
        <v>189802</v>
      </c>
      <c r="IY124" s="5">
        <v>352386</v>
      </c>
      <c r="IZ124" s="5">
        <v>347196</v>
      </c>
      <c r="JA124" s="5">
        <v>342107</v>
      </c>
      <c r="JB124" s="5">
        <v>338153</v>
      </c>
      <c r="JC124" s="5">
        <v>334279</v>
      </c>
      <c r="JD124" s="5">
        <v>330708</v>
      </c>
      <c r="JE124" s="5">
        <v>327320</v>
      </c>
      <c r="JF124" s="5">
        <v>324453</v>
      </c>
      <c r="JG124" s="5">
        <v>322492</v>
      </c>
      <c r="JH124" s="5">
        <v>367205</v>
      </c>
      <c r="JI124" s="5">
        <v>366486</v>
      </c>
      <c r="JJ124" s="5">
        <v>366017</v>
      </c>
      <c r="JK124" s="5">
        <v>363422</v>
      </c>
      <c r="JL124" s="5">
        <v>356932</v>
      </c>
      <c r="JM124" s="5">
        <v>347233</v>
      </c>
      <c r="JN124" s="5">
        <v>336717</v>
      </c>
      <c r="JO124" s="5">
        <v>327163</v>
      </c>
      <c r="JP124" s="5">
        <v>320311</v>
      </c>
      <c r="JQ124" s="5">
        <v>313377</v>
      </c>
      <c r="JR124" s="5">
        <v>304527</v>
      </c>
      <c r="JS124" s="5">
        <v>298503</v>
      </c>
      <c r="JT124" s="5">
        <v>290485</v>
      </c>
      <c r="JU124" s="5">
        <v>282689</v>
      </c>
      <c r="JV124" s="5">
        <v>274201</v>
      </c>
      <c r="JW124" s="5">
        <v>266721</v>
      </c>
      <c r="JX124" s="5">
        <v>259486</v>
      </c>
      <c r="JY124" s="5">
        <v>253156</v>
      </c>
      <c r="JZ124" s="5">
        <v>247927</v>
      </c>
      <c r="KA124" s="5">
        <v>242174</v>
      </c>
      <c r="KB124" s="5">
        <v>235804</v>
      </c>
      <c r="KC124" s="5">
        <v>228180</v>
      </c>
      <c r="KD124" s="5">
        <v>219925</v>
      </c>
    </row>
    <row r="125" spans="1:290" x14ac:dyDescent="0.3">
      <c r="A125" s="1" t="s">
        <v>119</v>
      </c>
      <c r="B125" s="2">
        <v>4009083</v>
      </c>
      <c r="C125" s="5">
        <v>29221836</v>
      </c>
      <c r="D125" s="5">
        <v>30417068</v>
      </c>
      <c r="E125" s="5">
        <v>29765196</v>
      </c>
      <c r="F125" s="5">
        <v>29141328</v>
      </c>
      <c r="G125" s="5">
        <v>29961360</v>
      </c>
      <c r="H125" s="5">
        <v>30043587</v>
      </c>
      <c r="I125" s="5">
        <v>29802423</v>
      </c>
      <c r="J125" s="5">
        <v>30562374</v>
      </c>
      <c r="K125" s="5">
        <v>29630849</v>
      </c>
      <c r="L125" s="5">
        <v>29032685</v>
      </c>
      <c r="M125" s="5">
        <v>30046635</v>
      </c>
      <c r="N125" s="5">
        <v>30743545</v>
      </c>
      <c r="O125" s="5">
        <v>29940965</v>
      </c>
      <c r="P125" s="5">
        <v>30189172</v>
      </c>
      <c r="Q125" s="5">
        <v>28580687</v>
      </c>
      <c r="R125" s="5">
        <v>27981035</v>
      </c>
      <c r="S125" s="5">
        <v>27192820</v>
      </c>
      <c r="T125" s="5">
        <v>25080317</v>
      </c>
      <c r="U125" s="5">
        <v>24684999</v>
      </c>
      <c r="V125" s="5">
        <v>26471332</v>
      </c>
      <c r="W125" s="5">
        <v>24330608</v>
      </c>
      <c r="X125" s="5">
        <v>24355831</v>
      </c>
      <c r="Y125" s="5">
        <v>23930457</v>
      </c>
      <c r="Z125" s="5">
        <v>23458385</v>
      </c>
      <c r="AA125" s="5">
        <v>22762772</v>
      </c>
      <c r="AB125" s="5">
        <v>22857594</v>
      </c>
      <c r="AC125" s="5">
        <v>22070811</v>
      </c>
      <c r="AD125" s="5">
        <v>22823165</v>
      </c>
      <c r="AE125" s="5">
        <v>21703138</v>
      </c>
      <c r="AF125" s="5">
        <v>22335309</v>
      </c>
      <c r="AG125" s="5">
        <v>21355283</v>
      </c>
      <c r="AH125" s="5">
        <v>20900569</v>
      </c>
      <c r="AI125" s="5">
        <v>83611658</v>
      </c>
      <c r="AJ125" s="5">
        <v>86851586</v>
      </c>
      <c r="AK125" s="5">
        <v>84311171</v>
      </c>
      <c r="AL125" s="5">
        <v>84183183</v>
      </c>
      <c r="AM125" s="5">
        <v>86463471</v>
      </c>
      <c r="AN125" s="5">
        <v>87678261</v>
      </c>
      <c r="AO125" s="5">
        <v>85658095</v>
      </c>
      <c r="AP125" s="5">
        <v>86480011</v>
      </c>
      <c r="AQ125" s="5">
        <v>84267390</v>
      </c>
      <c r="AR125" s="5">
        <v>83547420</v>
      </c>
      <c r="AS125" s="5">
        <v>85848831</v>
      </c>
      <c r="AT125" s="5">
        <v>89808764</v>
      </c>
      <c r="AU125" s="5">
        <v>88805391</v>
      </c>
      <c r="AV125" s="5">
        <v>88728720</v>
      </c>
      <c r="AW125" s="5">
        <v>85957695</v>
      </c>
      <c r="AX125" s="5">
        <v>84493970</v>
      </c>
      <c r="AY125" s="5">
        <v>82187501</v>
      </c>
      <c r="AZ125" s="5">
        <v>79661279</v>
      </c>
      <c r="BA125" s="5">
        <v>78453624</v>
      </c>
      <c r="BB125" s="5">
        <v>83435111</v>
      </c>
      <c r="BC125" s="5">
        <v>78206526</v>
      </c>
      <c r="BD125" s="5">
        <v>76257869</v>
      </c>
      <c r="BE125" s="5">
        <v>76056556</v>
      </c>
      <c r="BF125" s="5">
        <v>73784991</v>
      </c>
      <c r="BG125" s="5">
        <v>71481575</v>
      </c>
      <c r="BH125" s="5">
        <v>71662757</v>
      </c>
      <c r="BI125" s="5">
        <v>69555336</v>
      </c>
      <c r="BJ125" s="5">
        <v>70933334</v>
      </c>
      <c r="BK125" s="5">
        <v>68615229</v>
      </c>
      <c r="BL125" s="5">
        <v>70063044</v>
      </c>
      <c r="BM125" s="5">
        <v>67636863</v>
      </c>
      <c r="BN125" s="5">
        <v>65951175</v>
      </c>
      <c r="BO125" s="5">
        <v>88269984</v>
      </c>
      <c r="BP125" s="5">
        <v>91315484</v>
      </c>
      <c r="BQ125" s="5">
        <v>91291726</v>
      </c>
      <c r="BR125" s="5">
        <v>88194998</v>
      </c>
      <c r="BS125" s="5">
        <v>90495397</v>
      </c>
      <c r="BT125" s="5">
        <v>116437195</v>
      </c>
      <c r="BU125" s="5">
        <v>90552978</v>
      </c>
      <c r="BV125" s="5">
        <v>89591078</v>
      </c>
      <c r="BW125" s="5">
        <v>92045648</v>
      </c>
      <c r="BX125" s="5">
        <v>92165733</v>
      </c>
      <c r="BY125" s="5">
        <v>98501634</v>
      </c>
      <c r="BZ125" s="5">
        <v>98577352</v>
      </c>
      <c r="CA125" s="5">
        <v>97688057</v>
      </c>
      <c r="CB125" s="5">
        <v>96146023</v>
      </c>
      <c r="CC125" s="5">
        <v>100685043</v>
      </c>
      <c r="CD125" s="5">
        <v>97273017</v>
      </c>
      <c r="CE125" s="5">
        <v>92762529</v>
      </c>
      <c r="CF125" s="5">
        <v>79692753</v>
      </c>
      <c r="CG125" s="5">
        <v>78523968</v>
      </c>
      <c r="CH125" s="5">
        <v>84430374</v>
      </c>
      <c r="CI125" s="5">
        <v>78601926</v>
      </c>
      <c r="CJ125" s="5">
        <v>76595112</v>
      </c>
      <c r="CK125" s="5">
        <v>77234166</v>
      </c>
      <c r="CL125" s="5">
        <v>75572019</v>
      </c>
      <c r="CM125" s="5">
        <v>74295777</v>
      </c>
      <c r="CN125" s="5">
        <v>78030928</v>
      </c>
      <c r="CO125" s="5">
        <v>73238352</v>
      </c>
      <c r="CP125" s="5">
        <v>74185516</v>
      </c>
      <c r="CQ125" s="5">
        <v>71146255</v>
      </c>
      <c r="CR125" s="5">
        <v>71613760</v>
      </c>
      <c r="CS125" s="5">
        <v>69135748</v>
      </c>
      <c r="CT125" s="5">
        <v>67885761</v>
      </c>
      <c r="CU125" s="6" t="s">
        <v>178</v>
      </c>
      <c r="CV125" s="6">
        <v>16.301739171869869</v>
      </c>
      <c r="CW125" s="6">
        <v>16.598880625441101</v>
      </c>
      <c r="CX125" s="6">
        <v>15.843997290109151</v>
      </c>
      <c r="CY125" s="6">
        <v>16.51263036640124</v>
      </c>
      <c r="CZ125" s="6">
        <v>16.42492884123855</v>
      </c>
      <c r="DA125" s="6">
        <v>16.546494076646098</v>
      </c>
      <c r="DB125" s="6">
        <v>15.99576322246128</v>
      </c>
      <c r="DC125" s="6">
        <v>14.416577570895321</v>
      </c>
      <c r="DD125" s="6">
        <v>14.177422244738549</v>
      </c>
      <c r="DE125" s="6">
        <v>15.321582384082429</v>
      </c>
      <c r="DF125" s="6">
        <v>14.97680374909841</v>
      </c>
      <c r="DG125" s="6">
        <v>15.42512126326034</v>
      </c>
      <c r="DH125" s="6">
        <v>15.77221012969245</v>
      </c>
      <c r="DI125" s="6">
        <v>12.87041753500384</v>
      </c>
      <c r="DJ125" s="6">
        <v>12.651496828762079</v>
      </c>
      <c r="DK125" s="6">
        <v>12.75375204975699</v>
      </c>
      <c r="DL125" s="6">
        <v>13.815504172427019</v>
      </c>
      <c r="DM125" s="6">
        <v>13.090986025291601</v>
      </c>
      <c r="DN125" s="6">
        <v>11.551711271671721</v>
      </c>
      <c r="DO125" s="6" t="s">
        <v>178</v>
      </c>
      <c r="DP125" s="6" t="s">
        <v>178</v>
      </c>
      <c r="DQ125" s="6" t="s">
        <v>178</v>
      </c>
      <c r="DR125" s="6" t="s">
        <v>178</v>
      </c>
      <c r="DS125" s="6" t="s">
        <v>178</v>
      </c>
      <c r="DT125" s="6" t="s">
        <v>178</v>
      </c>
      <c r="DU125" s="6" t="s">
        <v>178</v>
      </c>
      <c r="DV125" s="6" t="s">
        <v>178</v>
      </c>
      <c r="DW125" s="6" t="s">
        <v>178</v>
      </c>
      <c r="DX125" s="6" t="s">
        <v>178</v>
      </c>
      <c r="DY125" s="6" t="s">
        <v>178</v>
      </c>
      <c r="DZ125" s="6" t="s">
        <v>178</v>
      </c>
      <c r="EA125" s="6" t="s">
        <v>178</v>
      </c>
      <c r="EB125" s="6">
        <v>15.052330880169171</v>
      </c>
      <c r="EC125" s="6">
        <v>14.908586192420159</v>
      </c>
      <c r="ED125" s="6">
        <v>13.98610865932859</v>
      </c>
      <c r="EE125" s="6">
        <v>15.44399684483478</v>
      </c>
      <c r="EF125" s="6">
        <v>15.74595780733611</v>
      </c>
      <c r="EG125" s="6">
        <v>14.80332370131951</v>
      </c>
      <c r="EH125" s="6">
        <v>14.008450506176491</v>
      </c>
      <c r="EI125" s="6">
        <v>12.919248710597691</v>
      </c>
      <c r="EJ125" s="6">
        <v>12.882667971367219</v>
      </c>
      <c r="EK125" s="6">
        <v>14.07030010921714</v>
      </c>
      <c r="EL125" s="6">
        <v>13.813911386349741</v>
      </c>
      <c r="EM125" s="6">
        <v>14.108758453893421</v>
      </c>
      <c r="EN125" s="6">
        <v>14.68078694251381</v>
      </c>
      <c r="EO125" s="6">
        <v>12.543031467028561</v>
      </c>
      <c r="EP125" s="6">
        <v>12.44217862550062</v>
      </c>
      <c r="EQ125" s="6">
        <v>13.00465363984353</v>
      </c>
      <c r="ER125" s="6">
        <v>14.1206828475369</v>
      </c>
      <c r="ES125" s="6">
        <v>12.0922810302496</v>
      </c>
      <c r="ET125" s="6">
        <v>10.06473527002813</v>
      </c>
      <c r="EU125" s="6" t="s">
        <v>178</v>
      </c>
      <c r="EV125" s="6" t="s">
        <v>178</v>
      </c>
      <c r="EW125" s="6" t="s">
        <v>178</v>
      </c>
      <c r="EX125" s="6" t="s">
        <v>178</v>
      </c>
      <c r="EY125" s="6" t="s">
        <v>178</v>
      </c>
      <c r="EZ125" s="6" t="s">
        <v>178</v>
      </c>
      <c r="FA125" s="6" t="s">
        <v>178</v>
      </c>
      <c r="FB125" s="6" t="s">
        <v>178</v>
      </c>
      <c r="FC125" s="6" t="s">
        <v>178</v>
      </c>
      <c r="FD125" s="6" t="s">
        <v>178</v>
      </c>
      <c r="FE125" s="6" t="s">
        <v>178</v>
      </c>
      <c r="FF125" s="6" t="s">
        <v>178</v>
      </c>
      <c r="FG125" s="6" t="s">
        <v>178</v>
      </c>
      <c r="FH125" s="6">
        <v>16.091814980989668</v>
      </c>
      <c r="FI125" s="6">
        <v>16.456191636649898</v>
      </c>
      <c r="FJ125" s="6">
        <v>15.83583356778842</v>
      </c>
      <c r="FK125" s="6">
        <v>16.499398806012525</v>
      </c>
      <c r="FL125" s="6">
        <v>16.409986124887073</v>
      </c>
      <c r="FM125" s="6">
        <v>16.533921704318079</v>
      </c>
      <c r="FN125" s="6">
        <v>15.983279785226047</v>
      </c>
      <c r="FO125" s="6">
        <v>14.406107634647931</v>
      </c>
      <c r="FP125" s="6">
        <v>14.165079805743078</v>
      </c>
      <c r="FQ125" s="6">
        <v>15.299763739944096</v>
      </c>
      <c r="FR125" s="6">
        <v>14.950111834928412</v>
      </c>
      <c r="FS125" s="6">
        <v>15.392366394674342</v>
      </c>
      <c r="FT125" s="6">
        <v>15.734002244248368</v>
      </c>
      <c r="FU125" s="6">
        <v>12.832808569474185</v>
      </c>
      <c r="FV125" s="6">
        <v>12.587662194715424</v>
      </c>
      <c r="FW125" s="6">
        <v>12.679676241334132</v>
      </c>
      <c r="FX125" s="6">
        <v>13.726603259687646</v>
      </c>
      <c r="FY125" s="6">
        <v>12.918209198694544</v>
      </c>
      <c r="FZ125" s="6">
        <v>11.348605351630965</v>
      </c>
      <c r="GA125" s="6" t="s">
        <v>178</v>
      </c>
      <c r="GB125" s="6" t="s">
        <v>178</v>
      </c>
      <c r="GC125" s="6" t="s">
        <v>178</v>
      </c>
      <c r="GD125" s="6" t="s">
        <v>178</v>
      </c>
      <c r="GE125" s="6" t="s">
        <v>178</v>
      </c>
      <c r="GF125" s="6" t="s">
        <v>178</v>
      </c>
      <c r="GG125" s="6" t="s">
        <v>178</v>
      </c>
      <c r="GH125" s="6" t="s">
        <v>178</v>
      </c>
      <c r="GI125" s="6" t="s">
        <v>178</v>
      </c>
      <c r="GJ125" s="6" t="s">
        <v>178</v>
      </c>
      <c r="GK125" s="6" t="s">
        <v>178</v>
      </c>
      <c r="GL125" s="6" t="s">
        <v>178</v>
      </c>
      <c r="GM125" s="6" t="s">
        <v>178</v>
      </c>
      <c r="GN125" s="6">
        <v>13.643159032236902</v>
      </c>
      <c r="GO125" s="6">
        <v>13.586165933355405</v>
      </c>
      <c r="GP125" s="6">
        <v>12.789656991988091</v>
      </c>
      <c r="GQ125" s="6">
        <v>14.130289565525986</v>
      </c>
      <c r="GR125" s="6">
        <v>14.359187166255976</v>
      </c>
      <c r="GS125" s="6">
        <v>13.496190243493496</v>
      </c>
      <c r="GT125" s="6">
        <v>12.860574071150683</v>
      </c>
      <c r="GU125" s="6">
        <v>11.90417075929372</v>
      </c>
      <c r="GV125" s="6">
        <v>12.021728498617911</v>
      </c>
      <c r="GW125" s="6">
        <v>13.195120851441763</v>
      </c>
      <c r="GX125" s="6">
        <v>12.917299474247303</v>
      </c>
      <c r="GY125" s="6">
        <v>13.098443539311706</v>
      </c>
      <c r="GZ125" s="6">
        <v>13.507497910484902</v>
      </c>
      <c r="HA125" s="6">
        <v>11.398340333908067</v>
      </c>
      <c r="HB125" s="6">
        <v>11.185708414289309</v>
      </c>
      <c r="HC125" s="6">
        <v>11.573950885792232</v>
      </c>
      <c r="HD125" s="6">
        <v>12.487020199612914</v>
      </c>
      <c r="HE125" s="6">
        <v>11.48204152739855</v>
      </c>
      <c r="HF125" s="6">
        <v>8.7581605782246754</v>
      </c>
      <c r="HG125" s="6" t="s">
        <v>178</v>
      </c>
      <c r="HH125" s="6" t="s">
        <v>178</v>
      </c>
      <c r="HI125" s="6" t="s">
        <v>178</v>
      </c>
      <c r="HJ125" s="6" t="s">
        <v>178</v>
      </c>
      <c r="HK125" s="6" t="s">
        <v>178</v>
      </c>
      <c r="HL125" s="6" t="s">
        <v>178</v>
      </c>
      <c r="HM125" s="6" t="s">
        <v>178</v>
      </c>
      <c r="HN125" s="6" t="s">
        <v>178</v>
      </c>
      <c r="HO125" s="6" t="s">
        <v>178</v>
      </c>
      <c r="HP125" s="6" t="s">
        <v>178</v>
      </c>
      <c r="HQ125" s="6" t="s">
        <v>178</v>
      </c>
      <c r="HR125" s="6" t="s">
        <v>178</v>
      </c>
      <c r="HS125" s="5">
        <v>4489461</v>
      </c>
      <c r="HT125" s="5">
        <v>4463521</v>
      </c>
      <c r="HU125" s="5">
        <v>4433753</v>
      </c>
      <c r="HV125" s="5">
        <v>4406929</v>
      </c>
      <c r="HW125" s="5">
        <v>4381511</v>
      </c>
      <c r="HX125" s="5">
        <v>4358058</v>
      </c>
      <c r="HY125" s="5">
        <v>4333876</v>
      </c>
      <c r="HZ125" s="5">
        <v>4312520</v>
      </c>
      <c r="IA125" s="5">
        <v>4295524</v>
      </c>
      <c r="IB125" s="5">
        <v>4277734</v>
      </c>
      <c r="IC125" s="5">
        <v>4254956</v>
      </c>
      <c r="ID125" s="5">
        <v>4242285</v>
      </c>
      <c r="IE125" s="5">
        <v>4224057</v>
      </c>
      <c r="IF125" s="5">
        <v>4180479</v>
      </c>
      <c r="IG125" s="5">
        <v>4116570</v>
      </c>
      <c r="IH125" s="5">
        <v>4058008</v>
      </c>
      <c r="II125" s="5">
        <v>4005134</v>
      </c>
      <c r="IJ125" s="5">
        <v>3955639</v>
      </c>
      <c r="IK125" s="5">
        <v>3910889</v>
      </c>
      <c r="IL125" s="5">
        <v>3816518</v>
      </c>
      <c r="IM125" s="5">
        <v>3775351</v>
      </c>
      <c r="IN125" s="5">
        <v>3773014</v>
      </c>
      <c r="IO125" s="5">
        <v>3738175</v>
      </c>
      <c r="IP125" s="5">
        <v>3710627</v>
      </c>
      <c r="IQ125" s="5">
        <v>3678251</v>
      </c>
      <c r="IR125" s="5">
        <v>3651927</v>
      </c>
      <c r="IS125" s="5">
        <v>3636295</v>
      </c>
      <c r="IT125" s="5">
        <v>3616270</v>
      </c>
      <c r="IU125" s="5">
        <v>3581390</v>
      </c>
      <c r="IV125" s="5">
        <v>3525562</v>
      </c>
      <c r="IW125" s="5">
        <v>3435055</v>
      </c>
      <c r="IX125" s="5">
        <v>3336699</v>
      </c>
      <c r="IY125" s="5">
        <v>5139331</v>
      </c>
      <c r="IZ125" s="5">
        <v>5111876</v>
      </c>
      <c r="JA125" s="5">
        <v>5071773</v>
      </c>
      <c r="JB125" s="5">
        <v>5049192</v>
      </c>
      <c r="JC125" s="5">
        <v>5019896</v>
      </c>
      <c r="JD125" s="5">
        <v>4993449</v>
      </c>
      <c r="JE125" s="5">
        <v>4965241</v>
      </c>
      <c r="JF125" s="5">
        <v>4941110</v>
      </c>
      <c r="JG125" s="5">
        <v>4921228</v>
      </c>
      <c r="JH125" s="5">
        <v>4900326</v>
      </c>
      <c r="JI125" s="5">
        <v>4874858</v>
      </c>
      <c r="JJ125" s="5">
        <v>4860625</v>
      </c>
      <c r="JK125" s="5">
        <v>4836758</v>
      </c>
      <c r="JL125" s="5">
        <v>4781977</v>
      </c>
      <c r="JM125" s="5">
        <v>4705377</v>
      </c>
      <c r="JN125" s="5">
        <v>4634644</v>
      </c>
      <c r="JO125" s="5">
        <v>4568492</v>
      </c>
      <c r="JP125" s="5">
        <v>4506095</v>
      </c>
      <c r="JQ125" s="5">
        <v>4448024</v>
      </c>
      <c r="JR125" s="5">
        <v>4324755</v>
      </c>
      <c r="JS125" s="5">
        <v>4270915</v>
      </c>
      <c r="JT125" s="5">
        <v>4283996</v>
      </c>
      <c r="JU125" s="5">
        <v>4234607</v>
      </c>
      <c r="JV125" s="5">
        <v>4201586</v>
      </c>
      <c r="JW125" s="5">
        <v>4165487</v>
      </c>
      <c r="JX125" s="5">
        <v>4135430</v>
      </c>
      <c r="JY125" s="5">
        <v>4116429</v>
      </c>
      <c r="JZ125" s="5">
        <v>4094689</v>
      </c>
      <c r="KA125" s="5">
        <v>4055879</v>
      </c>
      <c r="KB125" s="5">
        <v>3993065</v>
      </c>
      <c r="KC125" s="5">
        <v>3889444</v>
      </c>
      <c r="KD125" s="5">
        <v>3777344</v>
      </c>
    </row>
    <row r="126" spans="1:290" x14ac:dyDescent="0.3">
      <c r="A126" s="1" t="s">
        <v>120</v>
      </c>
      <c r="B126" s="2">
        <v>4057100</v>
      </c>
      <c r="C126" s="5">
        <v>1409212</v>
      </c>
      <c r="D126" s="5">
        <v>1486582</v>
      </c>
      <c r="E126" s="5">
        <v>1362457</v>
      </c>
      <c r="F126" s="5">
        <v>1424533</v>
      </c>
      <c r="G126" s="5">
        <v>1407501</v>
      </c>
      <c r="H126" s="5">
        <v>1455292</v>
      </c>
      <c r="I126" s="5">
        <v>1425791</v>
      </c>
      <c r="J126" s="5">
        <v>1434348</v>
      </c>
      <c r="K126" s="5">
        <v>1498586</v>
      </c>
      <c r="L126" s="5">
        <v>1603508</v>
      </c>
      <c r="M126" s="5">
        <v>1451707</v>
      </c>
      <c r="N126" s="5">
        <v>1513784</v>
      </c>
      <c r="O126" s="5">
        <v>1610171</v>
      </c>
      <c r="P126" s="5">
        <v>1475167</v>
      </c>
      <c r="Q126" s="5">
        <v>1571340</v>
      </c>
      <c r="R126" s="5">
        <v>1501707</v>
      </c>
      <c r="S126" s="5">
        <v>1441706</v>
      </c>
      <c r="T126" s="5">
        <v>1567215</v>
      </c>
      <c r="U126" s="5">
        <v>1411262</v>
      </c>
      <c r="V126" s="5">
        <v>1381400</v>
      </c>
      <c r="W126" s="5">
        <v>1371579</v>
      </c>
      <c r="X126" s="5">
        <v>1326025</v>
      </c>
      <c r="Y126" s="5">
        <v>1251376</v>
      </c>
      <c r="Z126" s="5">
        <v>1318043</v>
      </c>
      <c r="AA126" s="5">
        <v>1275674</v>
      </c>
      <c r="AB126" s="5">
        <v>1245800</v>
      </c>
      <c r="AC126" s="5">
        <v>1255161</v>
      </c>
      <c r="AD126" s="5">
        <v>1119520</v>
      </c>
      <c r="AE126" s="5">
        <v>1232415</v>
      </c>
      <c r="AF126" s="5">
        <v>1117735</v>
      </c>
      <c r="AG126" s="5">
        <v>1110141</v>
      </c>
      <c r="AH126" s="5">
        <v>1148148</v>
      </c>
      <c r="AI126" s="5">
        <v>4703924</v>
      </c>
      <c r="AJ126" s="5">
        <v>4958022</v>
      </c>
      <c r="AK126" s="5">
        <v>4757567</v>
      </c>
      <c r="AL126" s="5">
        <v>5474206</v>
      </c>
      <c r="AM126" s="5">
        <v>5458157</v>
      </c>
      <c r="AN126" s="5">
        <v>5589459</v>
      </c>
      <c r="AO126" s="5">
        <v>5479109</v>
      </c>
      <c r="AP126" s="5">
        <v>5464752</v>
      </c>
      <c r="AQ126" s="5">
        <v>5594840</v>
      </c>
      <c r="AR126" s="5">
        <v>5616867</v>
      </c>
      <c r="AS126" s="5">
        <v>5039673</v>
      </c>
      <c r="AT126" s="5">
        <v>5279137</v>
      </c>
      <c r="AU126" s="5">
        <v>5550704</v>
      </c>
      <c r="AV126" s="5">
        <v>5380193</v>
      </c>
      <c r="AW126" s="5">
        <v>5528678</v>
      </c>
      <c r="AX126" s="5">
        <v>5560235</v>
      </c>
      <c r="AY126" s="5">
        <v>5297928</v>
      </c>
      <c r="AZ126" s="5">
        <v>5569447</v>
      </c>
      <c r="BA126" s="5">
        <v>5240539</v>
      </c>
      <c r="BB126" s="5">
        <v>5228651</v>
      </c>
      <c r="BC126" s="5">
        <v>5110944</v>
      </c>
      <c r="BD126" s="5">
        <v>4845626</v>
      </c>
      <c r="BE126" s="5">
        <v>4531888</v>
      </c>
      <c r="BF126" s="5">
        <v>4587039</v>
      </c>
      <c r="BG126" s="5">
        <v>4410474</v>
      </c>
      <c r="BH126" s="5">
        <v>4331506</v>
      </c>
      <c r="BI126" s="5">
        <v>4254873</v>
      </c>
      <c r="BJ126" s="5">
        <v>3953180</v>
      </c>
      <c r="BK126" s="5">
        <v>4073664</v>
      </c>
      <c r="BL126" s="5">
        <v>3951114</v>
      </c>
      <c r="BM126" s="5">
        <v>3912855</v>
      </c>
      <c r="BN126" s="5">
        <v>3932283</v>
      </c>
      <c r="BO126" s="5">
        <v>5199205</v>
      </c>
      <c r="BP126" s="5">
        <v>5814372</v>
      </c>
      <c r="BQ126" s="5">
        <v>5220819</v>
      </c>
      <c r="BR126" s="5">
        <v>5610259</v>
      </c>
      <c r="BS126" s="5">
        <v>5795918</v>
      </c>
      <c r="BT126" s="5">
        <v>6240584</v>
      </c>
      <c r="BU126" s="5">
        <v>5993477</v>
      </c>
      <c r="BV126" s="5">
        <v>5801467</v>
      </c>
      <c r="BW126" s="5">
        <v>6181515</v>
      </c>
      <c r="BX126" s="5">
        <v>6204431</v>
      </c>
      <c r="BY126" s="5">
        <v>5643312</v>
      </c>
      <c r="BZ126" s="5">
        <v>6836329</v>
      </c>
      <c r="CA126" s="5">
        <v>7088202</v>
      </c>
      <c r="CB126" s="5">
        <v>6902816</v>
      </c>
      <c r="CC126" s="5">
        <v>9248243</v>
      </c>
      <c r="CD126" s="5">
        <v>9712165</v>
      </c>
      <c r="CE126" s="5">
        <v>10204042</v>
      </c>
      <c r="CF126" s="5">
        <v>16898747</v>
      </c>
      <c r="CG126" s="5">
        <v>9138770</v>
      </c>
      <c r="CH126" s="5">
        <v>7524701</v>
      </c>
      <c r="CI126" s="5">
        <v>6940714</v>
      </c>
      <c r="CJ126" s="5">
        <v>6859183</v>
      </c>
      <c r="CK126" s="5">
        <v>6284529</v>
      </c>
      <c r="CL126" s="5">
        <v>6084520</v>
      </c>
      <c r="CM126" s="5">
        <v>5980890</v>
      </c>
      <c r="CN126" s="5">
        <v>5566310</v>
      </c>
      <c r="CO126" s="5">
        <v>5454990</v>
      </c>
      <c r="CP126" s="5">
        <v>5218476</v>
      </c>
      <c r="CQ126" s="5">
        <v>5721460</v>
      </c>
      <c r="CR126" s="5">
        <v>5556837</v>
      </c>
      <c r="CS126" s="5">
        <v>5343791</v>
      </c>
      <c r="CT126" s="5">
        <v>5463459</v>
      </c>
      <c r="CU126" s="6" t="s">
        <v>178</v>
      </c>
      <c r="CV126" s="6">
        <v>14.680253090646859</v>
      </c>
      <c r="CW126" s="6">
        <v>15.17691934497749</v>
      </c>
      <c r="CX126" s="6">
        <v>15.05581127288732</v>
      </c>
      <c r="CY126" s="6">
        <v>14.81952765930539</v>
      </c>
      <c r="CZ126" s="6">
        <v>14.61246265354306</v>
      </c>
      <c r="DA126" s="6">
        <v>14.659301398311531</v>
      </c>
      <c r="DB126" s="6">
        <v>14.26411163817985</v>
      </c>
      <c r="DC126" s="6">
        <v>14.20652535123109</v>
      </c>
      <c r="DD126" s="6">
        <v>12.490676691354199</v>
      </c>
      <c r="DE126" s="6">
        <v>12.32349227495631</v>
      </c>
      <c r="DF126" s="6">
        <v>11.22465292274194</v>
      </c>
      <c r="DG126" s="6">
        <v>10.09551159473124</v>
      </c>
      <c r="DH126" s="6">
        <v>8.9693573676743004</v>
      </c>
      <c r="DI126" s="6">
        <v>8.4147924701210393</v>
      </c>
      <c r="DJ126" s="6">
        <v>8.1374728891854406</v>
      </c>
      <c r="DK126" s="6">
        <v>7.3389442785144796</v>
      </c>
      <c r="DL126" s="6">
        <v>6.91207013715412</v>
      </c>
      <c r="DM126" s="6">
        <v>6.8380640873204204</v>
      </c>
      <c r="DN126" s="6">
        <v>6.7103443339649704</v>
      </c>
      <c r="DO126" s="6" t="s">
        <v>178</v>
      </c>
      <c r="DP126" s="6" t="s">
        <v>178</v>
      </c>
      <c r="DQ126" s="6" t="s">
        <v>178</v>
      </c>
      <c r="DR126" s="6" t="s">
        <v>178</v>
      </c>
      <c r="DS126" s="6" t="s">
        <v>178</v>
      </c>
      <c r="DT126" s="6" t="s">
        <v>178</v>
      </c>
      <c r="DU126" s="6" t="s">
        <v>178</v>
      </c>
      <c r="DV126" s="6" t="s">
        <v>178</v>
      </c>
      <c r="DW126" s="6" t="s">
        <v>178</v>
      </c>
      <c r="DX126" s="6" t="s">
        <v>178</v>
      </c>
      <c r="DY126" s="6" t="s">
        <v>178</v>
      </c>
      <c r="DZ126" s="6" t="s">
        <v>178</v>
      </c>
      <c r="EA126" s="6" t="s">
        <v>178</v>
      </c>
      <c r="EB126" s="6">
        <v>11.00813993967755</v>
      </c>
      <c r="EC126" s="6">
        <v>11.21508115387549</v>
      </c>
      <c r="ED126" s="6">
        <v>10.539062651277639</v>
      </c>
      <c r="EE126" s="6">
        <v>10.30505351898085</v>
      </c>
      <c r="EF126" s="6">
        <v>10.26017008086113</v>
      </c>
      <c r="EG126" s="6">
        <v>10.342155996531551</v>
      </c>
      <c r="EH126" s="6">
        <v>10.09388898160428</v>
      </c>
      <c r="EI126" s="6">
        <v>10.5568881326365</v>
      </c>
      <c r="EJ126" s="6">
        <v>9.60223911301442</v>
      </c>
      <c r="EK126" s="6">
        <v>9.5431786943319494</v>
      </c>
      <c r="EL126" s="6">
        <v>8.49150154655959</v>
      </c>
      <c r="EM126" s="6">
        <v>7.6509754438355904</v>
      </c>
      <c r="EN126" s="6">
        <v>6.7592370756959799</v>
      </c>
      <c r="EO126" s="6">
        <v>6.1581267709929897</v>
      </c>
      <c r="EP126" s="6">
        <v>5.9457379049626402</v>
      </c>
      <c r="EQ126" s="6">
        <v>5.3708921676549704</v>
      </c>
      <c r="ER126" s="6">
        <v>5.0682410659442398</v>
      </c>
      <c r="ES126" s="6">
        <v>4.8711974092741199</v>
      </c>
      <c r="ET126" s="6">
        <v>4.8014554870799904</v>
      </c>
      <c r="EU126" s="6" t="s">
        <v>178</v>
      </c>
      <c r="EV126" s="6" t="s">
        <v>178</v>
      </c>
      <c r="EW126" s="6" t="s">
        <v>178</v>
      </c>
      <c r="EX126" s="6" t="s">
        <v>178</v>
      </c>
      <c r="EY126" s="6" t="s">
        <v>178</v>
      </c>
      <c r="EZ126" s="6" t="s">
        <v>178</v>
      </c>
      <c r="FA126" s="6" t="s">
        <v>178</v>
      </c>
      <c r="FB126" s="6" t="s">
        <v>178</v>
      </c>
      <c r="FC126" s="6" t="s">
        <v>178</v>
      </c>
      <c r="FD126" s="6" t="s">
        <v>178</v>
      </c>
      <c r="FE126" s="6" t="s">
        <v>178</v>
      </c>
      <c r="FF126" s="6" t="s">
        <v>178</v>
      </c>
      <c r="FG126" s="6" t="s">
        <v>178</v>
      </c>
      <c r="FH126" s="6">
        <v>14.680253090646866</v>
      </c>
      <c r="FI126" s="6">
        <v>15.176919344977492</v>
      </c>
      <c r="FJ126" s="6">
        <v>15.055811272887325</v>
      </c>
      <c r="FK126" s="6">
        <v>14.819527659305392</v>
      </c>
      <c r="FL126" s="6">
        <v>14.612462653543069</v>
      </c>
      <c r="FM126" s="6">
        <v>14.659301398311532</v>
      </c>
      <c r="FN126" s="6">
        <v>14.264111638179855</v>
      </c>
      <c r="FO126" s="6">
        <v>14.206525351231095</v>
      </c>
      <c r="FP126" s="6">
        <v>12.490676691354206</v>
      </c>
      <c r="FQ126" s="6">
        <v>12.32349227495631</v>
      </c>
      <c r="FR126" s="6">
        <v>11.224652922741951</v>
      </c>
      <c r="FS126" s="6">
        <v>10.095511594731244</v>
      </c>
      <c r="FT126" s="6">
        <v>8.9693573676743039</v>
      </c>
      <c r="FU126" s="6">
        <v>8.4147924701210428</v>
      </c>
      <c r="FV126" s="6">
        <v>8.1374728891854406</v>
      </c>
      <c r="FW126" s="6">
        <v>7.3389442785144814</v>
      </c>
      <c r="FX126" s="6">
        <v>6.9120701371541244</v>
      </c>
      <c r="FY126" s="6">
        <v>6.8380640873204266</v>
      </c>
      <c r="FZ126" s="6">
        <v>6.7103443339649775</v>
      </c>
      <c r="GA126" s="6" t="s">
        <v>178</v>
      </c>
      <c r="GB126" s="6" t="s">
        <v>178</v>
      </c>
      <c r="GC126" s="6" t="s">
        <v>178</v>
      </c>
      <c r="GD126" s="6" t="s">
        <v>178</v>
      </c>
      <c r="GE126" s="6" t="s">
        <v>178</v>
      </c>
      <c r="GF126" s="6" t="s">
        <v>178</v>
      </c>
      <c r="GG126" s="6" t="s">
        <v>178</v>
      </c>
      <c r="GH126" s="6" t="s">
        <v>178</v>
      </c>
      <c r="GI126" s="6" t="s">
        <v>178</v>
      </c>
      <c r="GJ126" s="6" t="s">
        <v>178</v>
      </c>
      <c r="GK126" s="6" t="s">
        <v>178</v>
      </c>
      <c r="GL126" s="6" t="s">
        <v>178</v>
      </c>
      <c r="GM126" s="6" t="s">
        <v>178</v>
      </c>
      <c r="GN126" s="6">
        <v>11.008139939677557</v>
      </c>
      <c r="GO126" s="6">
        <v>11.2150811538755</v>
      </c>
      <c r="GP126" s="6">
        <v>10.539062651277646</v>
      </c>
      <c r="GQ126" s="6">
        <v>10.305053518980857</v>
      </c>
      <c r="GR126" s="6">
        <v>10.260170080861135</v>
      </c>
      <c r="GS126" s="6">
        <v>10.342155996531552</v>
      </c>
      <c r="GT126" s="6">
        <v>10.093888981604289</v>
      </c>
      <c r="GU126" s="6">
        <v>10.556888132636502</v>
      </c>
      <c r="GV126" s="6">
        <v>9.6022391130144253</v>
      </c>
      <c r="GW126" s="6">
        <v>9.543178694331953</v>
      </c>
      <c r="GX126" s="6">
        <v>8.4915015465595989</v>
      </c>
      <c r="GY126" s="6">
        <v>7.650975443835593</v>
      </c>
      <c r="GZ126" s="6">
        <v>6.7592370756959834</v>
      </c>
      <c r="HA126" s="6">
        <v>6.1581267709929932</v>
      </c>
      <c r="HB126" s="6">
        <v>5.94573790496265</v>
      </c>
      <c r="HC126" s="6">
        <v>5.3708921676549775</v>
      </c>
      <c r="HD126" s="6">
        <v>5.0682410659442487</v>
      </c>
      <c r="HE126" s="6">
        <v>4.8711974092741226</v>
      </c>
      <c r="HF126" s="6">
        <v>4.8014554870799904</v>
      </c>
      <c r="HG126" s="6" t="s">
        <v>178</v>
      </c>
      <c r="HH126" s="6" t="s">
        <v>178</v>
      </c>
      <c r="HI126" s="6" t="s">
        <v>178</v>
      </c>
      <c r="HJ126" s="6" t="s">
        <v>178</v>
      </c>
      <c r="HK126" s="6" t="s">
        <v>178</v>
      </c>
      <c r="HL126" s="6" t="s">
        <v>178</v>
      </c>
      <c r="HM126" s="6" t="s">
        <v>178</v>
      </c>
      <c r="HN126" s="6" t="s">
        <v>178</v>
      </c>
      <c r="HO126" s="6" t="s">
        <v>178</v>
      </c>
      <c r="HP126" s="6" t="s">
        <v>178</v>
      </c>
      <c r="HQ126" s="6" t="s">
        <v>178</v>
      </c>
      <c r="HR126" s="6" t="s">
        <v>178</v>
      </c>
      <c r="HS126" s="5">
        <v>128344</v>
      </c>
      <c r="HT126" s="5">
        <v>127439</v>
      </c>
      <c r="HU126" s="5">
        <v>126443</v>
      </c>
      <c r="HV126" s="5">
        <v>129691</v>
      </c>
      <c r="HW126" s="5">
        <v>129113</v>
      </c>
      <c r="HX126" s="5">
        <v>128525</v>
      </c>
      <c r="HY126" s="5">
        <v>128144</v>
      </c>
      <c r="HZ126" s="5">
        <v>127806</v>
      </c>
      <c r="IA126" s="5">
        <v>127649</v>
      </c>
      <c r="IB126" s="5">
        <v>127712</v>
      </c>
      <c r="IC126" s="5">
        <v>127388</v>
      </c>
      <c r="ID126" s="5">
        <v>127724</v>
      </c>
      <c r="IE126" s="5">
        <v>127525</v>
      </c>
      <c r="IF126" s="5">
        <v>126721</v>
      </c>
      <c r="IG126" s="5">
        <v>125739</v>
      </c>
      <c r="IH126" s="5">
        <v>118220</v>
      </c>
      <c r="II126" s="5">
        <v>117080</v>
      </c>
      <c r="IJ126" s="5">
        <v>116161</v>
      </c>
      <c r="IK126" s="5">
        <v>115145</v>
      </c>
      <c r="IL126" s="5">
        <v>112125</v>
      </c>
      <c r="IM126" s="5">
        <v>108991</v>
      </c>
      <c r="IN126" s="5">
        <v>107379</v>
      </c>
      <c r="IO126" s="5">
        <v>106482</v>
      </c>
      <c r="IP126" s="5">
        <v>105751</v>
      </c>
      <c r="IQ126" s="5">
        <v>104470</v>
      </c>
      <c r="IR126" s="5">
        <v>103485</v>
      </c>
      <c r="IS126" s="5">
        <v>102620</v>
      </c>
      <c r="IT126" s="5">
        <v>101547</v>
      </c>
      <c r="IU126" s="5">
        <v>100556</v>
      </c>
      <c r="IV126" s="5">
        <v>99774</v>
      </c>
      <c r="IW126" s="5">
        <v>99127</v>
      </c>
      <c r="IX126" s="5">
        <v>98394</v>
      </c>
      <c r="IY126" s="5">
        <v>147287</v>
      </c>
      <c r="IZ126" s="5">
        <v>146305</v>
      </c>
      <c r="JA126" s="5">
        <v>145277</v>
      </c>
      <c r="JB126" s="5">
        <v>148429</v>
      </c>
      <c r="JC126" s="5">
        <v>147771</v>
      </c>
      <c r="JD126" s="5">
        <v>147171</v>
      </c>
      <c r="JE126" s="5">
        <v>146713</v>
      </c>
      <c r="JF126" s="5">
        <v>146320</v>
      </c>
      <c r="JG126" s="5">
        <v>146136</v>
      </c>
      <c r="JH126" s="5">
        <v>146240</v>
      </c>
      <c r="JI126" s="5">
        <v>145945</v>
      </c>
      <c r="JJ126" s="5">
        <v>146339</v>
      </c>
      <c r="JK126" s="5">
        <v>146473</v>
      </c>
      <c r="JL126" s="5">
        <v>145726</v>
      </c>
      <c r="JM126" s="5">
        <v>144632</v>
      </c>
      <c r="JN126" s="5">
        <v>135449</v>
      </c>
      <c r="JO126" s="5">
        <v>134247</v>
      </c>
      <c r="JP126" s="5">
        <v>133488</v>
      </c>
      <c r="JQ126" s="5">
        <v>132659</v>
      </c>
      <c r="JR126" s="5">
        <v>129144</v>
      </c>
      <c r="JS126" s="5">
        <v>125180</v>
      </c>
      <c r="JT126" s="5">
        <v>123346</v>
      </c>
      <c r="JU126" s="5">
        <v>122242</v>
      </c>
      <c r="JV126" s="5">
        <v>121185</v>
      </c>
      <c r="JW126" s="5">
        <v>119521</v>
      </c>
      <c r="JX126" s="5">
        <v>118357</v>
      </c>
      <c r="JY126" s="5">
        <v>117323</v>
      </c>
      <c r="JZ126" s="5">
        <v>116065</v>
      </c>
      <c r="KA126" s="5">
        <v>114900</v>
      </c>
      <c r="KB126" s="5">
        <v>113926</v>
      </c>
      <c r="KC126" s="5">
        <v>113041</v>
      </c>
      <c r="KD126" s="5">
        <v>112100</v>
      </c>
    </row>
    <row r="127" spans="1:290" x14ac:dyDescent="0.3">
      <c r="A127" s="1" t="s">
        <v>121</v>
      </c>
      <c r="B127" s="2">
        <v>4057026</v>
      </c>
      <c r="C127" s="5">
        <v>6302799</v>
      </c>
      <c r="D127" s="5">
        <v>6563879</v>
      </c>
      <c r="E127" s="5">
        <v>5902979</v>
      </c>
      <c r="F127" s="5">
        <v>6148413</v>
      </c>
      <c r="G127" s="5">
        <v>6335759</v>
      </c>
      <c r="H127" s="5">
        <v>6311134</v>
      </c>
      <c r="I127" s="5">
        <v>6431394</v>
      </c>
      <c r="J127" s="5">
        <v>6301143</v>
      </c>
      <c r="K127" s="5">
        <v>6907591</v>
      </c>
      <c r="L127" s="5">
        <v>6361154</v>
      </c>
      <c r="M127" s="5">
        <v>5587069</v>
      </c>
      <c r="N127" s="5">
        <v>5693880</v>
      </c>
      <c r="O127" s="5">
        <v>5628256</v>
      </c>
      <c r="P127" s="5">
        <v>5538708</v>
      </c>
      <c r="Q127" s="5">
        <v>5643651</v>
      </c>
      <c r="R127" s="5">
        <v>5258320</v>
      </c>
      <c r="S127" s="5">
        <v>5236761</v>
      </c>
      <c r="T127" s="5">
        <v>5100974</v>
      </c>
      <c r="U127" s="5">
        <v>4959320</v>
      </c>
      <c r="V127" s="5">
        <v>5031415</v>
      </c>
      <c r="W127" s="5">
        <v>4734985</v>
      </c>
      <c r="X127" s="5">
        <v>5051504</v>
      </c>
      <c r="Y127" s="5">
        <v>4549043</v>
      </c>
      <c r="Z127" s="5">
        <v>4486295</v>
      </c>
      <c r="AA127" s="5">
        <v>4406407</v>
      </c>
      <c r="AB127" s="5">
        <v>4157424</v>
      </c>
      <c r="AC127" s="5">
        <v>4113740</v>
      </c>
      <c r="AD127" s="5">
        <v>3702277</v>
      </c>
      <c r="AE127" s="5">
        <v>3840944</v>
      </c>
      <c r="AF127" s="5">
        <v>3776302</v>
      </c>
      <c r="AG127" s="5">
        <v>3562588</v>
      </c>
      <c r="AH127" s="5">
        <v>3596920</v>
      </c>
      <c r="AI127" s="5">
        <v>17496061</v>
      </c>
      <c r="AJ127" s="5">
        <v>17944844</v>
      </c>
      <c r="AK127" s="5">
        <v>17147210</v>
      </c>
      <c r="AL127" s="5">
        <v>17367002</v>
      </c>
      <c r="AM127" s="5">
        <v>17862612</v>
      </c>
      <c r="AN127" s="5">
        <v>18288697</v>
      </c>
      <c r="AO127" s="5">
        <v>18134815</v>
      </c>
      <c r="AP127" s="5">
        <v>18146517</v>
      </c>
      <c r="AQ127" s="5">
        <v>18678608</v>
      </c>
      <c r="AR127" s="5">
        <v>17813088</v>
      </c>
      <c r="AS127" s="5">
        <v>16086255</v>
      </c>
      <c r="AT127" s="5">
        <v>17171790</v>
      </c>
      <c r="AU127" s="5">
        <v>17287236</v>
      </c>
      <c r="AV127" s="5">
        <v>16992647</v>
      </c>
      <c r="AW127" s="5">
        <v>17069455</v>
      </c>
      <c r="AX127" s="5">
        <v>16320183</v>
      </c>
      <c r="AY127" s="5">
        <v>15991390</v>
      </c>
      <c r="AZ127" s="5">
        <v>15561597</v>
      </c>
      <c r="BA127" s="5">
        <v>16667684</v>
      </c>
      <c r="BB127" s="5">
        <v>16671851</v>
      </c>
      <c r="BC127" s="5">
        <v>16049294</v>
      </c>
      <c r="BD127" s="5">
        <v>16486720</v>
      </c>
      <c r="BE127" s="5">
        <v>15741950</v>
      </c>
      <c r="BF127" s="5">
        <v>15409660</v>
      </c>
      <c r="BG127" s="5">
        <v>14881889</v>
      </c>
      <c r="BH127" s="5">
        <v>14292407</v>
      </c>
      <c r="BI127" s="5">
        <v>13875205</v>
      </c>
      <c r="BJ127" s="5">
        <v>12976170</v>
      </c>
      <c r="BK127" s="5">
        <v>13046050</v>
      </c>
      <c r="BL127" s="5">
        <v>12732311</v>
      </c>
      <c r="BM127" s="5">
        <v>12177023</v>
      </c>
      <c r="BN127" s="5">
        <v>12112722</v>
      </c>
      <c r="BO127" s="5">
        <v>25160461</v>
      </c>
      <c r="BP127" s="5">
        <v>25793977</v>
      </c>
      <c r="BQ127" s="5">
        <v>26257034</v>
      </c>
      <c r="BR127" s="5">
        <v>26169526</v>
      </c>
      <c r="BS127" s="5">
        <v>27269400</v>
      </c>
      <c r="BT127" s="5">
        <v>28644882</v>
      </c>
      <c r="BU127" s="5">
        <v>28553233</v>
      </c>
      <c r="BV127" s="5">
        <v>27206024</v>
      </c>
      <c r="BW127" s="5">
        <v>28223577</v>
      </c>
      <c r="BX127" s="5">
        <v>26520985</v>
      </c>
      <c r="BY127" s="5">
        <v>23381594</v>
      </c>
      <c r="BZ127" s="5">
        <v>24491776</v>
      </c>
      <c r="CA127" s="5">
        <v>24695514</v>
      </c>
      <c r="CB127" s="5">
        <v>24077785</v>
      </c>
      <c r="CC127" s="5">
        <v>24289327</v>
      </c>
      <c r="CD127" s="5">
        <v>23406786</v>
      </c>
      <c r="CE127" s="5">
        <v>22747844</v>
      </c>
      <c r="CF127" s="5">
        <v>24459596</v>
      </c>
      <c r="CG127" s="5">
        <v>24228764</v>
      </c>
      <c r="CH127" s="5">
        <v>25556452</v>
      </c>
      <c r="CI127" s="5">
        <v>23570811</v>
      </c>
      <c r="CJ127" s="5">
        <v>22935921</v>
      </c>
      <c r="CK127" s="5">
        <v>22532860</v>
      </c>
      <c r="CL127" s="5">
        <v>21805246</v>
      </c>
      <c r="CM127" s="5">
        <v>19884490</v>
      </c>
      <c r="CN127" s="5">
        <v>19481395</v>
      </c>
      <c r="CO127" s="5">
        <v>18382691</v>
      </c>
      <c r="CP127" s="5">
        <v>16830353</v>
      </c>
      <c r="CQ127" s="5">
        <v>16240923</v>
      </c>
      <c r="CR127" s="5">
        <v>15674626</v>
      </c>
      <c r="CS127" s="5">
        <v>15882667</v>
      </c>
      <c r="CT127" s="5">
        <v>15659896</v>
      </c>
      <c r="CU127" s="6" t="s">
        <v>178</v>
      </c>
      <c r="CV127" s="6">
        <v>10.205596416387319</v>
      </c>
      <c r="CW127" s="6">
        <v>9.9521445019540096</v>
      </c>
      <c r="CX127" s="6">
        <v>9.5839528021295894</v>
      </c>
      <c r="CY127" s="6">
        <v>9.3666599376649202</v>
      </c>
      <c r="CZ127" s="6">
        <v>9.3129380551894396</v>
      </c>
      <c r="DA127" s="6">
        <v>9.2655029376212905</v>
      </c>
      <c r="DB127" s="6">
        <v>8.0853584817865496</v>
      </c>
      <c r="DC127" s="6">
        <v>8.0639111377613393</v>
      </c>
      <c r="DD127" s="6">
        <v>7.8025465190749896</v>
      </c>
      <c r="DE127" s="6">
        <v>7.34526457432331</v>
      </c>
      <c r="DF127" s="6">
        <v>8.13341693186368</v>
      </c>
      <c r="DG127" s="6">
        <v>7.5246044245322103</v>
      </c>
      <c r="DH127" s="6">
        <v>7.2206550697382799</v>
      </c>
      <c r="DI127" s="6">
        <v>7.2341291125195299</v>
      </c>
      <c r="DJ127" s="6">
        <v>6.3038765233002101</v>
      </c>
      <c r="DK127" s="6">
        <v>6.6908915644613103</v>
      </c>
      <c r="DL127" s="6">
        <v>6.1365339246975097</v>
      </c>
      <c r="DM127" s="6">
        <v>6.4731051837751901</v>
      </c>
      <c r="DN127" s="6">
        <v>6.50719399866757</v>
      </c>
      <c r="DO127" s="6" t="s">
        <v>178</v>
      </c>
      <c r="DP127" s="6" t="s">
        <v>178</v>
      </c>
      <c r="DQ127" s="6" t="s">
        <v>178</v>
      </c>
      <c r="DR127" s="6" t="s">
        <v>178</v>
      </c>
      <c r="DS127" s="6" t="s">
        <v>178</v>
      </c>
      <c r="DT127" s="6" t="s">
        <v>178</v>
      </c>
      <c r="DU127" s="6" t="s">
        <v>178</v>
      </c>
      <c r="DV127" s="6" t="s">
        <v>178</v>
      </c>
      <c r="DW127" s="6" t="s">
        <v>178</v>
      </c>
      <c r="DX127" s="6" t="s">
        <v>178</v>
      </c>
      <c r="DY127" s="6" t="s">
        <v>178</v>
      </c>
      <c r="DZ127" s="6" t="s">
        <v>178</v>
      </c>
      <c r="EA127" s="6" t="s">
        <v>178</v>
      </c>
      <c r="EB127" s="6">
        <v>8.5642427429293804</v>
      </c>
      <c r="EC127" s="6">
        <v>8.2118082183632204</v>
      </c>
      <c r="ED127" s="6">
        <v>7.9833813573580503</v>
      </c>
      <c r="EE127" s="6">
        <v>7.7928748606306799</v>
      </c>
      <c r="EF127" s="6">
        <v>7.7602904132535997</v>
      </c>
      <c r="EG127" s="6">
        <v>7.8065588206993004</v>
      </c>
      <c r="EH127" s="6">
        <v>6.6849908442485102</v>
      </c>
      <c r="EI127" s="6">
        <v>6.8014329547469403</v>
      </c>
      <c r="EJ127" s="6">
        <v>6.5524461564440699</v>
      </c>
      <c r="EK127" s="6">
        <v>6.1708334226953303</v>
      </c>
      <c r="EL127" s="6">
        <v>6.9102696923267697</v>
      </c>
      <c r="EM127" s="6">
        <v>6.2817155964088096</v>
      </c>
      <c r="EN127" s="6">
        <v>5.94688985182826</v>
      </c>
      <c r="EO127" s="6">
        <v>5.9562885868353703</v>
      </c>
      <c r="EP127" s="6">
        <v>5.0482889805831199</v>
      </c>
      <c r="EQ127" s="6">
        <v>5.4062092163345401</v>
      </c>
      <c r="ER127" s="6">
        <v>4.9697727039197801</v>
      </c>
      <c r="ES127" s="6">
        <v>5.1256971274473404</v>
      </c>
      <c r="ET127" s="6">
        <v>5.1100144788961899</v>
      </c>
      <c r="EU127" s="6" t="s">
        <v>178</v>
      </c>
      <c r="EV127" s="6" t="s">
        <v>178</v>
      </c>
      <c r="EW127" s="6" t="s">
        <v>178</v>
      </c>
      <c r="EX127" s="6" t="s">
        <v>178</v>
      </c>
      <c r="EY127" s="6" t="s">
        <v>178</v>
      </c>
      <c r="EZ127" s="6" t="s">
        <v>178</v>
      </c>
      <c r="FA127" s="6" t="s">
        <v>178</v>
      </c>
      <c r="FB127" s="6" t="s">
        <v>178</v>
      </c>
      <c r="FC127" s="6" t="s">
        <v>178</v>
      </c>
      <c r="FD127" s="6" t="s">
        <v>178</v>
      </c>
      <c r="FE127" s="6" t="s">
        <v>178</v>
      </c>
      <c r="FF127" s="6" t="s">
        <v>178</v>
      </c>
      <c r="FG127" s="6" t="s">
        <v>178</v>
      </c>
      <c r="FH127" s="6">
        <v>10.205596416387321</v>
      </c>
      <c r="FI127" s="6">
        <v>9.9521445019540131</v>
      </c>
      <c r="FJ127" s="6">
        <v>9.5839528021295912</v>
      </c>
      <c r="FK127" s="6">
        <v>9.3666599376649256</v>
      </c>
      <c r="FL127" s="6">
        <v>9.3129380551894485</v>
      </c>
      <c r="FM127" s="6">
        <v>9.2655029376212994</v>
      </c>
      <c r="FN127" s="6">
        <v>8.0853584817865585</v>
      </c>
      <c r="FO127" s="6">
        <v>8.0639111377613411</v>
      </c>
      <c r="FP127" s="6">
        <v>7.8025465190749985</v>
      </c>
      <c r="FQ127" s="6">
        <v>7.3452645743233171</v>
      </c>
      <c r="FR127" s="6">
        <v>8.1334169318636853</v>
      </c>
      <c r="FS127" s="6">
        <v>7.5246044245322175</v>
      </c>
      <c r="FT127" s="6">
        <v>7.2206550697382852</v>
      </c>
      <c r="FU127" s="6">
        <v>7.2341291125195379</v>
      </c>
      <c r="FV127" s="6">
        <v>6.3038765233002172</v>
      </c>
      <c r="FW127" s="6">
        <v>6.6908915644613156</v>
      </c>
      <c r="FX127" s="6">
        <v>6.1365339246975186</v>
      </c>
      <c r="FY127" s="6">
        <v>6.4731051837751954</v>
      </c>
      <c r="FZ127" s="6">
        <v>6.5071939986675718</v>
      </c>
      <c r="GA127" s="6" t="s">
        <v>178</v>
      </c>
      <c r="GB127" s="6" t="s">
        <v>178</v>
      </c>
      <c r="GC127" s="6" t="s">
        <v>178</v>
      </c>
      <c r="GD127" s="6" t="s">
        <v>178</v>
      </c>
      <c r="GE127" s="6" t="s">
        <v>178</v>
      </c>
      <c r="GF127" s="6" t="s">
        <v>178</v>
      </c>
      <c r="GG127" s="6" t="s">
        <v>178</v>
      </c>
      <c r="GH127" s="6" t="s">
        <v>178</v>
      </c>
      <c r="GI127" s="6" t="s">
        <v>178</v>
      </c>
      <c r="GJ127" s="6" t="s">
        <v>178</v>
      </c>
      <c r="GK127" s="6" t="s">
        <v>178</v>
      </c>
      <c r="GL127" s="6" t="s">
        <v>178</v>
      </c>
      <c r="GM127" s="6" t="s">
        <v>178</v>
      </c>
      <c r="GN127" s="6">
        <v>8.5642427429293893</v>
      </c>
      <c r="GO127" s="6">
        <v>8.2118082183632204</v>
      </c>
      <c r="GP127" s="6">
        <v>7.9833813573580521</v>
      </c>
      <c r="GQ127" s="6">
        <v>7.7928748606306852</v>
      </c>
      <c r="GR127" s="6">
        <v>7.7602904132536068</v>
      </c>
      <c r="GS127" s="6">
        <v>7.8065588206993013</v>
      </c>
      <c r="GT127" s="6">
        <v>6.6849908442485138</v>
      </c>
      <c r="GU127" s="6">
        <v>6.8014329547469492</v>
      </c>
      <c r="GV127" s="6">
        <v>6.5524461564440708</v>
      </c>
      <c r="GW127" s="6">
        <v>6.1708334226953383</v>
      </c>
      <c r="GX127" s="6">
        <v>6.9102696923267759</v>
      </c>
      <c r="GY127" s="6">
        <v>6.2817155964088185</v>
      </c>
      <c r="GZ127" s="6">
        <v>5.9468898518282645</v>
      </c>
      <c r="HA127" s="6">
        <v>5.9562885868353739</v>
      </c>
      <c r="HB127" s="6">
        <v>5.0482889805831217</v>
      </c>
      <c r="HC127" s="6">
        <v>5.4062092163345401</v>
      </c>
      <c r="HD127" s="6">
        <v>4.9697727039197837</v>
      </c>
      <c r="HE127" s="6">
        <v>5.1256971274473404</v>
      </c>
      <c r="HF127" s="6">
        <v>5.1100144788961943</v>
      </c>
      <c r="HG127" s="6" t="s">
        <v>178</v>
      </c>
      <c r="HH127" s="6" t="s">
        <v>178</v>
      </c>
      <c r="HI127" s="6" t="s">
        <v>178</v>
      </c>
      <c r="HJ127" s="6" t="s">
        <v>178</v>
      </c>
      <c r="HK127" s="6" t="s">
        <v>178</v>
      </c>
      <c r="HL127" s="6" t="s">
        <v>178</v>
      </c>
      <c r="HM127" s="6" t="s">
        <v>178</v>
      </c>
      <c r="HN127" s="6" t="s">
        <v>178</v>
      </c>
      <c r="HO127" s="6" t="s">
        <v>178</v>
      </c>
      <c r="HP127" s="6" t="s">
        <v>178</v>
      </c>
      <c r="HQ127" s="6" t="s">
        <v>178</v>
      </c>
      <c r="HR127" s="6" t="s">
        <v>178</v>
      </c>
      <c r="HS127" s="5">
        <v>457729</v>
      </c>
      <c r="HT127" s="5">
        <v>454962</v>
      </c>
      <c r="HU127" s="5">
        <v>453493</v>
      </c>
      <c r="HV127" s="5">
        <v>451111</v>
      </c>
      <c r="HW127" s="5">
        <v>449024</v>
      </c>
      <c r="HX127" s="5">
        <v>446872</v>
      </c>
      <c r="HY127" s="5">
        <v>445378</v>
      </c>
      <c r="HZ127" s="5">
        <v>443550</v>
      </c>
      <c r="IA127" s="5">
        <v>442284</v>
      </c>
      <c r="IB127" s="5">
        <v>411062</v>
      </c>
      <c r="IC127" s="5">
        <v>398739</v>
      </c>
      <c r="ID127" s="5">
        <v>396315</v>
      </c>
      <c r="IE127" s="5">
        <v>392833</v>
      </c>
      <c r="IF127" s="5">
        <v>384172</v>
      </c>
      <c r="IG127" s="5">
        <v>379477</v>
      </c>
      <c r="IH127" s="5">
        <v>373915</v>
      </c>
      <c r="II127" s="5">
        <v>370320</v>
      </c>
      <c r="IJ127" s="5">
        <v>369808</v>
      </c>
      <c r="IK127" s="5">
        <v>366639</v>
      </c>
      <c r="IL127" s="5">
        <v>364505</v>
      </c>
      <c r="IM127" s="5">
        <v>360570</v>
      </c>
      <c r="IN127" s="5">
        <v>358595</v>
      </c>
      <c r="IO127" s="5">
        <v>356599</v>
      </c>
      <c r="IP127" s="5">
        <v>353150</v>
      </c>
      <c r="IQ127" s="5">
        <v>348967</v>
      </c>
      <c r="IR127" s="5">
        <v>343380</v>
      </c>
      <c r="IS127" s="5">
        <v>332914</v>
      </c>
      <c r="IT127" s="5">
        <v>323477</v>
      </c>
      <c r="IU127" s="5">
        <v>319955</v>
      </c>
      <c r="IV127" s="5">
        <v>317869</v>
      </c>
      <c r="IW127" s="5">
        <v>315799</v>
      </c>
      <c r="IX127" s="5">
        <v>314535</v>
      </c>
      <c r="IY127" s="5">
        <v>538751</v>
      </c>
      <c r="IZ127" s="5">
        <v>536255</v>
      </c>
      <c r="JA127" s="5">
        <v>534632</v>
      </c>
      <c r="JB127" s="5">
        <v>532075</v>
      </c>
      <c r="JC127" s="5">
        <v>529805</v>
      </c>
      <c r="JD127" s="5">
        <v>527237</v>
      </c>
      <c r="JE127" s="5">
        <v>525417</v>
      </c>
      <c r="JF127" s="5">
        <v>523279</v>
      </c>
      <c r="JG127" s="5">
        <v>521601</v>
      </c>
      <c r="JH127" s="5">
        <v>486161</v>
      </c>
      <c r="JI127" s="5">
        <v>472380</v>
      </c>
      <c r="JJ127" s="5">
        <v>469263</v>
      </c>
      <c r="JK127" s="5">
        <v>464792</v>
      </c>
      <c r="JL127" s="5">
        <v>453502</v>
      </c>
      <c r="JM127" s="5">
        <v>448226</v>
      </c>
      <c r="JN127" s="5">
        <v>442021</v>
      </c>
      <c r="JO127" s="5">
        <v>437149</v>
      </c>
      <c r="JP127" s="5">
        <v>434311</v>
      </c>
      <c r="JQ127" s="5">
        <v>429829</v>
      </c>
      <c r="JR127" s="5">
        <v>426503</v>
      </c>
      <c r="JS127" s="5">
        <v>421908</v>
      </c>
      <c r="JT127" s="5">
        <v>419019</v>
      </c>
      <c r="JU127" s="5">
        <v>415998</v>
      </c>
      <c r="JV127" s="5">
        <v>411301</v>
      </c>
      <c r="JW127" s="5">
        <v>406000</v>
      </c>
      <c r="JX127" s="5">
        <v>399159</v>
      </c>
      <c r="JY127" s="5">
        <v>387170</v>
      </c>
      <c r="JZ127" s="5">
        <v>376693</v>
      </c>
      <c r="KA127" s="5">
        <v>372726</v>
      </c>
      <c r="KB127" s="5">
        <v>370451</v>
      </c>
      <c r="KC127" s="5">
        <v>367902</v>
      </c>
      <c r="KD127" s="5">
        <v>366610</v>
      </c>
    </row>
    <row r="128" spans="1:290" x14ac:dyDescent="0.3">
      <c r="A128" s="1" t="s">
        <v>122</v>
      </c>
      <c r="B128" s="2">
        <v>4057027</v>
      </c>
      <c r="C128" s="5">
        <v>3656212</v>
      </c>
      <c r="D128" s="5">
        <v>3645138</v>
      </c>
      <c r="E128" s="5">
        <v>3355918</v>
      </c>
      <c r="F128" s="5">
        <v>3477974</v>
      </c>
      <c r="G128" s="5">
        <v>3535681</v>
      </c>
      <c r="H128" s="5">
        <v>3548529</v>
      </c>
      <c r="I128" s="5">
        <v>3564148</v>
      </c>
      <c r="J128" s="5">
        <v>3541729</v>
      </c>
      <c r="K128" s="5">
        <v>3699994</v>
      </c>
      <c r="L128" s="5">
        <v>3680986</v>
      </c>
      <c r="M128" s="5">
        <v>3589009</v>
      </c>
      <c r="N128" s="5">
        <v>3505586</v>
      </c>
      <c r="O128" s="5">
        <v>3470597</v>
      </c>
      <c r="P128" s="5">
        <v>3448385</v>
      </c>
      <c r="Q128" s="5">
        <v>3435037</v>
      </c>
      <c r="R128" s="5">
        <v>3360929</v>
      </c>
      <c r="S128" s="5">
        <v>3293608</v>
      </c>
      <c r="T128" s="5">
        <v>3299611</v>
      </c>
      <c r="U128" s="5">
        <v>3212158</v>
      </c>
      <c r="V128" s="5">
        <v>3228419</v>
      </c>
      <c r="W128" s="5">
        <v>2972075</v>
      </c>
      <c r="X128" s="5">
        <v>3169433</v>
      </c>
      <c r="Y128" s="5">
        <v>2986815</v>
      </c>
      <c r="Z128" s="5">
        <v>2914129</v>
      </c>
      <c r="AA128" s="5">
        <v>2754435</v>
      </c>
      <c r="AB128" s="5">
        <v>2683189</v>
      </c>
      <c r="AC128" s="5">
        <v>2587983</v>
      </c>
      <c r="AD128" s="5">
        <v>2427839</v>
      </c>
      <c r="AE128" s="5">
        <v>2455382</v>
      </c>
      <c r="AF128" s="5">
        <v>2407383</v>
      </c>
      <c r="AG128" s="5">
        <v>2310388</v>
      </c>
      <c r="AH128" s="5">
        <v>2270607</v>
      </c>
      <c r="AI128" s="5">
        <v>21027060</v>
      </c>
      <c r="AJ128" s="5">
        <v>20450500</v>
      </c>
      <c r="AK128" s="5">
        <v>19305301</v>
      </c>
      <c r="AL128" s="5">
        <v>19258762</v>
      </c>
      <c r="AM128" s="5">
        <v>19127404</v>
      </c>
      <c r="AN128" s="5">
        <v>19107571</v>
      </c>
      <c r="AO128" s="5">
        <v>18767781</v>
      </c>
      <c r="AP128" s="5">
        <v>18526370</v>
      </c>
      <c r="AQ128" s="5">
        <v>18631101</v>
      </c>
      <c r="AR128" s="5">
        <v>18575432</v>
      </c>
      <c r="AS128" s="5">
        <v>18463392</v>
      </c>
      <c r="AT128" s="5">
        <v>18193871</v>
      </c>
      <c r="AU128" s="5">
        <v>17242003</v>
      </c>
      <c r="AV128" s="5">
        <v>17290619</v>
      </c>
      <c r="AW128" s="5">
        <v>16791428</v>
      </c>
      <c r="AX128" s="5">
        <v>16347535</v>
      </c>
      <c r="AY128" s="5">
        <v>16094381</v>
      </c>
      <c r="AZ128" s="5">
        <v>15892774</v>
      </c>
      <c r="BA128" s="5">
        <v>16164834</v>
      </c>
      <c r="BB128" s="5">
        <v>15609945</v>
      </c>
      <c r="BC128" s="5">
        <v>14434954</v>
      </c>
      <c r="BD128" s="5">
        <v>15217181</v>
      </c>
      <c r="BE128" s="5">
        <v>14695200</v>
      </c>
      <c r="BF128" s="5">
        <v>14362063</v>
      </c>
      <c r="BG128" s="5">
        <v>13867019</v>
      </c>
      <c r="BH128" s="5">
        <v>13554474</v>
      </c>
      <c r="BI128" s="5">
        <v>13253252</v>
      </c>
      <c r="BJ128" s="5">
        <v>12774450</v>
      </c>
      <c r="BK128" s="5">
        <v>12518902</v>
      </c>
      <c r="BL128" s="5">
        <v>12267827</v>
      </c>
      <c r="BM128" s="5">
        <v>12021654</v>
      </c>
      <c r="BN128" s="5">
        <v>11494288</v>
      </c>
      <c r="BO128" s="5">
        <v>29814590</v>
      </c>
      <c r="BP128" s="5">
        <v>30527540</v>
      </c>
      <c r="BQ128" s="5">
        <v>27124064</v>
      </c>
      <c r="BR128" s="5">
        <v>28383129</v>
      </c>
      <c r="BS128" s="5">
        <v>28414831</v>
      </c>
      <c r="BT128" s="5">
        <v>28265391</v>
      </c>
      <c r="BU128" s="5">
        <v>28292788</v>
      </c>
      <c r="BV128" s="5">
        <v>28378827</v>
      </c>
      <c r="BW128" s="5">
        <v>30436395</v>
      </c>
      <c r="BX128" s="5">
        <v>29684086</v>
      </c>
      <c r="BY128" s="5">
        <v>29440852</v>
      </c>
      <c r="BZ128" s="5">
        <v>30105711</v>
      </c>
      <c r="CA128" s="5">
        <v>28414696</v>
      </c>
      <c r="CB128" s="5">
        <v>27428153</v>
      </c>
      <c r="CC128" s="5">
        <v>27005412</v>
      </c>
      <c r="CD128" s="5">
        <v>26653332</v>
      </c>
      <c r="CE128" s="5">
        <v>26169759</v>
      </c>
      <c r="CF128" s="5">
        <v>24937875</v>
      </c>
      <c r="CG128" s="5">
        <v>24532272</v>
      </c>
      <c r="CH128" s="5">
        <v>24572067</v>
      </c>
      <c r="CI128" s="5">
        <v>22034489</v>
      </c>
      <c r="CJ128" s="5">
        <v>23291976</v>
      </c>
      <c r="CK128" s="5">
        <v>21699047</v>
      </c>
      <c r="CL128" s="5">
        <v>21133132</v>
      </c>
      <c r="CM128" s="5">
        <v>20399753</v>
      </c>
      <c r="CN128" s="5">
        <v>20219501</v>
      </c>
      <c r="CO128" s="5">
        <v>19759085</v>
      </c>
      <c r="CP128" s="5">
        <v>18566300</v>
      </c>
      <c r="CQ128" s="5">
        <v>17772282</v>
      </c>
      <c r="CR128" s="5">
        <v>17788631</v>
      </c>
      <c r="CS128" s="5">
        <v>18775749</v>
      </c>
      <c r="CT128" s="5">
        <v>17076924</v>
      </c>
      <c r="CU128" s="6" t="s">
        <v>178</v>
      </c>
      <c r="CV128" s="6">
        <v>10.32965007086151</v>
      </c>
      <c r="CW128" s="6">
        <v>10.932928317357071</v>
      </c>
      <c r="CX128" s="6">
        <v>9.8905598174568894</v>
      </c>
      <c r="CY128" s="6">
        <v>10.033311819332161</v>
      </c>
      <c r="CZ128" s="6">
        <v>10.060117902442331</v>
      </c>
      <c r="DA128" s="6">
        <v>9.2880490439515704</v>
      </c>
      <c r="DB128" s="6">
        <v>8.7248678398984403</v>
      </c>
      <c r="DC128" s="6">
        <v>8.75212703162601</v>
      </c>
      <c r="DD128" s="6">
        <v>8.1546606929065408</v>
      </c>
      <c r="DE128" s="6">
        <v>8.1131545263989508</v>
      </c>
      <c r="DF128" s="6">
        <v>9.2362277701280799</v>
      </c>
      <c r="DG128" s="6">
        <v>8.1142477134350504</v>
      </c>
      <c r="DH128" s="6">
        <v>8.28437079966419</v>
      </c>
      <c r="DI128" s="6">
        <v>7.8016918012819003</v>
      </c>
      <c r="DJ128" s="6">
        <v>6.9119958202343703</v>
      </c>
      <c r="DK128" s="6">
        <v>6.3525051812386</v>
      </c>
      <c r="DL128" s="6">
        <v>5.8197466307391901</v>
      </c>
      <c r="DM128" s="6">
        <v>7.2671371498110702</v>
      </c>
      <c r="DN128" s="6">
        <v>5.9067283686756902</v>
      </c>
      <c r="DO128" s="6" t="s">
        <v>178</v>
      </c>
      <c r="DP128" s="6" t="s">
        <v>178</v>
      </c>
      <c r="DQ128" s="6" t="s">
        <v>178</v>
      </c>
      <c r="DR128" s="6" t="s">
        <v>178</v>
      </c>
      <c r="DS128" s="6" t="s">
        <v>178</v>
      </c>
      <c r="DT128" s="6" t="s">
        <v>178</v>
      </c>
      <c r="DU128" s="6" t="s">
        <v>178</v>
      </c>
      <c r="DV128" s="6" t="s">
        <v>178</v>
      </c>
      <c r="DW128" s="6" t="s">
        <v>178</v>
      </c>
      <c r="DX128" s="6" t="s">
        <v>178</v>
      </c>
      <c r="DY128" s="6" t="s">
        <v>178</v>
      </c>
      <c r="DZ128" s="6" t="s">
        <v>178</v>
      </c>
      <c r="EA128" s="6" t="s">
        <v>178</v>
      </c>
      <c r="EB128" s="6">
        <v>6.2343365687880397</v>
      </c>
      <c r="EC128" s="6">
        <v>6.76765930766891</v>
      </c>
      <c r="ED128" s="6">
        <v>6.0880393038763296</v>
      </c>
      <c r="EE128" s="6">
        <v>6.3097898700733204</v>
      </c>
      <c r="EF128" s="6">
        <v>6.7590331999307001</v>
      </c>
      <c r="EG128" s="6">
        <v>6.2434971674597897</v>
      </c>
      <c r="EH128" s="6">
        <v>5.7230366241557897</v>
      </c>
      <c r="EI128" s="6">
        <v>5.9861294057422603</v>
      </c>
      <c r="EJ128" s="6">
        <v>5.7741752654796903</v>
      </c>
      <c r="EK128" s="6">
        <v>5.8058209653117299</v>
      </c>
      <c r="EL128" s="6">
        <v>7.1831387613993698</v>
      </c>
      <c r="EM128" s="6">
        <v>6.3340842708355796</v>
      </c>
      <c r="EN128" s="6">
        <v>6.6790067611988704</v>
      </c>
      <c r="EO128" s="6">
        <v>6.1807528064452697</v>
      </c>
      <c r="EP128" s="6">
        <v>5.3117977725693803</v>
      </c>
      <c r="EQ128" s="6">
        <v>4.7264197361799702</v>
      </c>
      <c r="ER128" s="6">
        <v>4.30189216810105</v>
      </c>
      <c r="ES128" s="6">
        <v>5.28329582598868</v>
      </c>
      <c r="ET128" s="6">
        <v>4.2890093462853303</v>
      </c>
      <c r="EU128" s="6" t="s">
        <v>178</v>
      </c>
      <c r="EV128" s="6" t="s">
        <v>178</v>
      </c>
      <c r="EW128" s="6" t="s">
        <v>178</v>
      </c>
      <c r="EX128" s="6" t="s">
        <v>178</v>
      </c>
      <c r="EY128" s="6" t="s">
        <v>178</v>
      </c>
      <c r="EZ128" s="6" t="s">
        <v>178</v>
      </c>
      <c r="FA128" s="6" t="s">
        <v>178</v>
      </c>
      <c r="FB128" s="6" t="s">
        <v>178</v>
      </c>
      <c r="FC128" s="6" t="s">
        <v>178</v>
      </c>
      <c r="FD128" s="6" t="s">
        <v>178</v>
      </c>
      <c r="FE128" s="6" t="s">
        <v>178</v>
      </c>
      <c r="FF128" s="6" t="s">
        <v>178</v>
      </c>
      <c r="FG128" s="6" t="s">
        <v>178</v>
      </c>
      <c r="FH128" s="6">
        <v>10.329650070861515</v>
      </c>
      <c r="FI128" s="6">
        <v>10.932928317357074</v>
      </c>
      <c r="FJ128" s="6">
        <v>9.8905598174568929</v>
      </c>
      <c r="FK128" s="6">
        <v>10.033311819332168</v>
      </c>
      <c r="FL128" s="6">
        <v>10.060117902442338</v>
      </c>
      <c r="FM128" s="6">
        <v>9.2880490439515722</v>
      </c>
      <c r="FN128" s="6">
        <v>8.7248678398984456</v>
      </c>
      <c r="FO128" s="6">
        <v>8.7521270316260136</v>
      </c>
      <c r="FP128" s="6">
        <v>8.1546606929065479</v>
      </c>
      <c r="FQ128" s="6">
        <v>8.113154526398958</v>
      </c>
      <c r="FR128" s="6">
        <v>9.2362277701280853</v>
      </c>
      <c r="FS128" s="6">
        <v>8.1142477134350575</v>
      </c>
      <c r="FT128" s="6">
        <v>8.28437079966419</v>
      </c>
      <c r="FU128" s="6">
        <v>7.8016918012819074</v>
      </c>
      <c r="FV128" s="6">
        <v>6.9119958202343739</v>
      </c>
      <c r="FW128" s="6">
        <v>6.3525051812386035</v>
      </c>
      <c r="FX128" s="6">
        <v>5.819746630739199</v>
      </c>
      <c r="FY128" s="6">
        <v>7.2671371498110764</v>
      </c>
      <c r="FZ128" s="6">
        <v>5.9067283686756991</v>
      </c>
      <c r="GA128" s="6" t="s">
        <v>178</v>
      </c>
      <c r="GB128" s="6" t="s">
        <v>178</v>
      </c>
      <c r="GC128" s="6" t="s">
        <v>178</v>
      </c>
      <c r="GD128" s="6" t="s">
        <v>178</v>
      </c>
      <c r="GE128" s="6" t="s">
        <v>178</v>
      </c>
      <c r="GF128" s="6" t="s">
        <v>178</v>
      </c>
      <c r="GG128" s="6" t="s">
        <v>178</v>
      </c>
      <c r="GH128" s="6" t="s">
        <v>178</v>
      </c>
      <c r="GI128" s="6" t="s">
        <v>178</v>
      </c>
      <c r="GJ128" s="6" t="s">
        <v>178</v>
      </c>
      <c r="GK128" s="6" t="s">
        <v>178</v>
      </c>
      <c r="GL128" s="6" t="s">
        <v>178</v>
      </c>
      <c r="GM128" s="6" t="s">
        <v>178</v>
      </c>
      <c r="GN128" s="6">
        <v>6.2343365687880494</v>
      </c>
      <c r="GO128" s="6">
        <v>6.7676593076689144</v>
      </c>
      <c r="GP128" s="6">
        <v>6.0880393038763341</v>
      </c>
      <c r="GQ128" s="6">
        <v>6.3097898700733248</v>
      </c>
      <c r="GR128" s="6">
        <v>6.7590331999307081</v>
      </c>
      <c r="GS128" s="6">
        <v>6.2434971674597897</v>
      </c>
      <c r="GT128" s="6">
        <v>5.7230366241557906</v>
      </c>
      <c r="GU128" s="6">
        <v>5.9861294057422629</v>
      </c>
      <c r="GV128" s="6">
        <v>5.7741752654796938</v>
      </c>
      <c r="GW128" s="6">
        <v>5.8058209653117361</v>
      </c>
      <c r="GX128" s="6">
        <v>7.1831387613993742</v>
      </c>
      <c r="GY128" s="6">
        <v>6.3340842708355867</v>
      </c>
      <c r="GZ128" s="6">
        <v>6.6790067611988704</v>
      </c>
      <c r="HA128" s="6">
        <v>6.1807528064452706</v>
      </c>
      <c r="HB128" s="6">
        <v>5.3117977725693812</v>
      </c>
      <c r="HC128" s="6">
        <v>4.7264197361799747</v>
      </c>
      <c r="HD128" s="6">
        <v>4.30189216810105</v>
      </c>
      <c r="HE128" s="6">
        <v>5.2832958259886862</v>
      </c>
      <c r="HF128" s="6">
        <v>4.2890093462853329</v>
      </c>
      <c r="HG128" s="6" t="s">
        <v>178</v>
      </c>
      <c r="HH128" s="6" t="s">
        <v>178</v>
      </c>
      <c r="HI128" s="6" t="s">
        <v>178</v>
      </c>
      <c r="HJ128" s="6" t="s">
        <v>178</v>
      </c>
      <c r="HK128" s="6" t="s">
        <v>178</v>
      </c>
      <c r="HL128" s="6" t="s">
        <v>178</v>
      </c>
      <c r="HM128" s="6" t="s">
        <v>178</v>
      </c>
      <c r="HN128" s="6" t="s">
        <v>178</v>
      </c>
      <c r="HO128" s="6" t="s">
        <v>178</v>
      </c>
      <c r="HP128" s="6" t="s">
        <v>178</v>
      </c>
      <c r="HQ128" s="6" t="s">
        <v>178</v>
      </c>
      <c r="HR128" s="6" t="s">
        <v>178</v>
      </c>
      <c r="HS128" s="5">
        <v>310514</v>
      </c>
      <c r="HT128" s="5">
        <v>307894</v>
      </c>
      <c r="HU128" s="5">
        <v>305896</v>
      </c>
      <c r="HV128" s="5">
        <v>305457</v>
      </c>
      <c r="HW128" s="5">
        <v>303907</v>
      </c>
      <c r="HX128" s="5">
        <v>302220</v>
      </c>
      <c r="HY128" s="5">
        <v>300439</v>
      </c>
      <c r="HZ128" s="5">
        <v>297769</v>
      </c>
      <c r="IA128" s="5">
        <v>296334</v>
      </c>
      <c r="IB128" s="5">
        <v>310599</v>
      </c>
      <c r="IC128" s="5">
        <v>323463</v>
      </c>
      <c r="ID128" s="5">
        <v>315305</v>
      </c>
      <c r="IE128" s="5">
        <v>307927</v>
      </c>
      <c r="IF128" s="5">
        <v>311691</v>
      </c>
      <c r="IG128" s="5">
        <v>315740</v>
      </c>
      <c r="IH128" s="5">
        <v>314469</v>
      </c>
      <c r="II128" s="5">
        <v>307590</v>
      </c>
      <c r="IJ128" s="5">
        <v>306229</v>
      </c>
      <c r="IK128" s="5">
        <v>308669</v>
      </c>
      <c r="IL128" s="5">
        <v>310270</v>
      </c>
      <c r="IM128" s="5">
        <v>309173</v>
      </c>
      <c r="IN128" s="5">
        <v>310363</v>
      </c>
      <c r="IO128" s="5">
        <v>308908</v>
      </c>
      <c r="IP128" s="5">
        <v>308793</v>
      </c>
      <c r="IQ128" s="5">
        <v>302139</v>
      </c>
      <c r="IR128" s="5">
        <v>297783</v>
      </c>
      <c r="IS128" s="5">
        <v>294919</v>
      </c>
      <c r="IT128" s="5">
        <v>292283</v>
      </c>
      <c r="IU128" s="5">
        <v>289855</v>
      </c>
      <c r="IV128" s="5">
        <v>288104</v>
      </c>
      <c r="IW128" s="5">
        <v>286922</v>
      </c>
      <c r="IX128" s="5">
        <v>286656</v>
      </c>
      <c r="IY128" s="5">
        <v>394669</v>
      </c>
      <c r="IZ128" s="5">
        <v>391714</v>
      </c>
      <c r="JA128" s="5">
        <v>389811</v>
      </c>
      <c r="JB128" s="5">
        <v>389483</v>
      </c>
      <c r="JC128" s="5">
        <v>387429</v>
      </c>
      <c r="JD128" s="5">
        <v>384883</v>
      </c>
      <c r="JE128" s="5">
        <v>382223</v>
      </c>
      <c r="JF128" s="5">
        <v>378398</v>
      </c>
      <c r="JG128" s="5">
        <v>376160</v>
      </c>
      <c r="JH128" s="5">
        <v>393420</v>
      </c>
      <c r="JI128" s="5">
        <v>410400</v>
      </c>
      <c r="JJ128" s="5">
        <v>400025</v>
      </c>
      <c r="JK128" s="5">
        <v>391510</v>
      </c>
      <c r="JL128" s="5">
        <v>394644</v>
      </c>
      <c r="JM128" s="5">
        <v>400026</v>
      </c>
      <c r="JN128" s="5">
        <v>399201</v>
      </c>
      <c r="JO128" s="5">
        <v>390301</v>
      </c>
      <c r="JP128" s="5">
        <v>387504</v>
      </c>
      <c r="JQ128" s="5">
        <v>389141</v>
      </c>
      <c r="JR128" s="5">
        <v>388959</v>
      </c>
      <c r="JS128" s="5">
        <v>382520</v>
      </c>
      <c r="JT128" s="5">
        <v>381684</v>
      </c>
      <c r="JU128" s="5">
        <v>379677</v>
      </c>
      <c r="JV128" s="5">
        <v>378977</v>
      </c>
      <c r="JW128" s="5">
        <v>369408</v>
      </c>
      <c r="JX128" s="5">
        <v>363085</v>
      </c>
      <c r="JY128" s="5">
        <v>358915</v>
      </c>
      <c r="JZ128" s="5">
        <v>355390</v>
      </c>
      <c r="KA128" s="5">
        <v>352277</v>
      </c>
      <c r="KB128" s="5">
        <v>349952</v>
      </c>
      <c r="KC128" s="5">
        <v>348417</v>
      </c>
      <c r="KD128" s="5">
        <v>348017</v>
      </c>
    </row>
    <row r="129" spans="1:290" x14ac:dyDescent="0.3">
      <c r="A129" s="1" t="s">
        <v>123</v>
      </c>
      <c r="B129" s="2">
        <v>4063281</v>
      </c>
      <c r="C129" s="5">
        <v>88154</v>
      </c>
      <c r="D129" s="5">
        <v>87478</v>
      </c>
      <c r="E129" s="5">
        <v>85353</v>
      </c>
      <c r="F129" s="5">
        <v>86072</v>
      </c>
      <c r="G129" s="5">
        <v>86971</v>
      </c>
      <c r="H129" s="5">
        <v>91854</v>
      </c>
      <c r="I129" s="5">
        <v>90413</v>
      </c>
      <c r="J129" s="5">
        <v>88233</v>
      </c>
      <c r="K129" s="5">
        <v>89559</v>
      </c>
      <c r="L129" s="5">
        <v>92644</v>
      </c>
      <c r="M129" s="5">
        <v>89249</v>
      </c>
      <c r="N129" s="5">
        <v>92253</v>
      </c>
      <c r="O129" s="5">
        <v>89624</v>
      </c>
      <c r="P129" s="5">
        <v>88681</v>
      </c>
      <c r="Q129" s="5">
        <v>88427</v>
      </c>
      <c r="R129" s="5">
        <v>85520</v>
      </c>
      <c r="S129" s="5">
        <v>86689</v>
      </c>
      <c r="T129" s="5">
        <v>84289</v>
      </c>
      <c r="U129" s="5">
        <v>81346</v>
      </c>
      <c r="V129" s="5">
        <v>79254</v>
      </c>
      <c r="W129" s="5">
        <v>74808</v>
      </c>
      <c r="X129" s="5">
        <v>72659</v>
      </c>
      <c r="Y129" s="5">
        <v>74450</v>
      </c>
      <c r="Z129" s="5">
        <v>75131</v>
      </c>
      <c r="AA129" s="5">
        <v>74363</v>
      </c>
      <c r="AB129" s="5">
        <v>72850</v>
      </c>
      <c r="AC129" s="5" t="s">
        <v>178</v>
      </c>
      <c r="AD129" s="5" t="s">
        <v>178</v>
      </c>
      <c r="AE129" s="5" t="s">
        <v>178</v>
      </c>
      <c r="AF129" s="5" t="s">
        <v>178</v>
      </c>
      <c r="AG129" s="5" t="s">
        <v>178</v>
      </c>
      <c r="AH129" s="5" t="s">
        <v>178</v>
      </c>
      <c r="AI129" s="5">
        <v>784218</v>
      </c>
      <c r="AJ129" s="5">
        <v>801642</v>
      </c>
      <c r="AK129" s="5">
        <v>847824</v>
      </c>
      <c r="AL129" s="5">
        <v>820880</v>
      </c>
      <c r="AM129" s="5">
        <v>788342</v>
      </c>
      <c r="AN129" s="5">
        <v>770427</v>
      </c>
      <c r="AO129" s="5">
        <v>687209</v>
      </c>
      <c r="AP129" s="5">
        <v>682951</v>
      </c>
      <c r="AQ129" s="5">
        <v>671418</v>
      </c>
      <c r="AR129" s="5">
        <v>668138</v>
      </c>
      <c r="AS129" s="5">
        <v>644119</v>
      </c>
      <c r="AT129" s="5">
        <v>682373</v>
      </c>
      <c r="AU129" s="5">
        <v>652381</v>
      </c>
      <c r="AV129" s="5">
        <v>644175</v>
      </c>
      <c r="AW129" s="5">
        <v>587288</v>
      </c>
      <c r="AX129" s="5">
        <v>583253</v>
      </c>
      <c r="AY129" s="5">
        <v>564979</v>
      </c>
      <c r="AZ129" s="5">
        <v>547157</v>
      </c>
      <c r="BA129" s="5">
        <v>546461</v>
      </c>
      <c r="BB129" s="5">
        <v>552552</v>
      </c>
      <c r="BC129" s="5">
        <v>532335</v>
      </c>
      <c r="BD129" s="5">
        <v>552801</v>
      </c>
      <c r="BE129" s="5">
        <v>556735</v>
      </c>
      <c r="BF129" s="5">
        <v>546572</v>
      </c>
      <c r="BG129" s="5">
        <v>557673</v>
      </c>
      <c r="BH129" s="5">
        <v>545162</v>
      </c>
      <c r="BI129" s="5" t="s">
        <v>178</v>
      </c>
      <c r="BJ129" s="5" t="s">
        <v>178</v>
      </c>
      <c r="BK129" s="5" t="s">
        <v>178</v>
      </c>
      <c r="BL129" s="5" t="s">
        <v>178</v>
      </c>
      <c r="BM129" s="5" t="s">
        <v>178</v>
      </c>
      <c r="BN129" s="5" t="s">
        <v>178</v>
      </c>
      <c r="BO129" s="5">
        <v>784218</v>
      </c>
      <c r="BP129" s="5">
        <v>801642</v>
      </c>
      <c r="BQ129" s="5">
        <v>847824</v>
      </c>
      <c r="BR129" s="5">
        <v>820880</v>
      </c>
      <c r="BS129" s="5">
        <v>788342</v>
      </c>
      <c r="BT129" s="5">
        <v>770427</v>
      </c>
      <c r="BU129" s="5">
        <v>687209</v>
      </c>
      <c r="BV129" s="5">
        <v>682951</v>
      </c>
      <c r="BW129" s="5">
        <v>671418</v>
      </c>
      <c r="BX129" s="5">
        <v>668138</v>
      </c>
      <c r="BY129" s="5">
        <v>644119</v>
      </c>
      <c r="BZ129" s="5">
        <v>682373</v>
      </c>
      <c r="CA129" s="5">
        <v>652381</v>
      </c>
      <c r="CB129" s="5">
        <v>644175</v>
      </c>
      <c r="CC129" s="5">
        <v>587288</v>
      </c>
      <c r="CD129" s="5">
        <v>583253</v>
      </c>
      <c r="CE129" s="5">
        <v>564979</v>
      </c>
      <c r="CF129" s="5">
        <v>547157</v>
      </c>
      <c r="CG129" s="5">
        <v>546461</v>
      </c>
      <c r="CH129" s="5">
        <v>552552</v>
      </c>
      <c r="CI129" s="5">
        <v>532335</v>
      </c>
      <c r="CJ129" s="5">
        <v>552801</v>
      </c>
      <c r="CK129" s="5">
        <v>556735</v>
      </c>
      <c r="CL129" s="5">
        <v>546572</v>
      </c>
      <c r="CM129" s="5">
        <v>557673</v>
      </c>
      <c r="CN129" s="5">
        <v>545162</v>
      </c>
      <c r="CO129" s="5" t="s">
        <v>178</v>
      </c>
      <c r="CP129" s="5" t="s">
        <v>178</v>
      </c>
      <c r="CQ129" s="5" t="s">
        <v>178</v>
      </c>
      <c r="CR129" s="5" t="s">
        <v>178</v>
      </c>
      <c r="CS129" s="5" t="s">
        <v>178</v>
      </c>
      <c r="CT129" s="5" t="s">
        <v>178</v>
      </c>
      <c r="CU129" s="6" t="s">
        <v>178</v>
      </c>
      <c r="CV129" s="6">
        <v>12.296806054093601</v>
      </c>
      <c r="CW129" s="6">
        <v>11.9960634072616</v>
      </c>
      <c r="CX129" s="6">
        <v>11.29635653871177</v>
      </c>
      <c r="CY129" s="6">
        <v>11.078405445493321</v>
      </c>
      <c r="CZ129" s="6">
        <v>10.755111372395319</v>
      </c>
      <c r="DA129" s="6">
        <v>10.496162098790011</v>
      </c>
      <c r="DB129" s="6">
        <v>9.9101243298992401</v>
      </c>
      <c r="DC129" s="6">
        <v>9.8594222802845</v>
      </c>
      <c r="DD129" s="6">
        <v>10.52955399162385</v>
      </c>
      <c r="DE129" s="6">
        <v>9.0264316687021697</v>
      </c>
      <c r="DF129" s="6">
        <v>7.9878161143810997</v>
      </c>
      <c r="DG129" s="6">
        <v>8.0915826118004102</v>
      </c>
      <c r="DH129" s="6">
        <v>7.0184143164826702</v>
      </c>
      <c r="DI129" s="6">
        <v>6.8406708358306796</v>
      </c>
      <c r="DJ129" s="6">
        <v>6.8416744621141197</v>
      </c>
      <c r="DK129" s="6">
        <v>6.5233942414174901</v>
      </c>
      <c r="DL129" s="6">
        <v>6.4278850146519702</v>
      </c>
      <c r="DM129" s="6">
        <v>6.6419983773018902</v>
      </c>
      <c r="DN129" s="6">
        <v>6.5965124788654199</v>
      </c>
      <c r="DO129" s="6" t="s">
        <v>178</v>
      </c>
      <c r="DP129" s="6" t="s">
        <v>178</v>
      </c>
      <c r="DQ129" s="6" t="s">
        <v>178</v>
      </c>
      <c r="DR129" s="6" t="s">
        <v>178</v>
      </c>
      <c r="DS129" s="6" t="s">
        <v>178</v>
      </c>
      <c r="DT129" s="6" t="s">
        <v>178</v>
      </c>
      <c r="DU129" s="6" t="s">
        <v>178</v>
      </c>
      <c r="DV129" s="6" t="s">
        <v>178</v>
      </c>
      <c r="DW129" s="6" t="s">
        <v>178</v>
      </c>
      <c r="DX129" s="6" t="s">
        <v>178</v>
      </c>
      <c r="DY129" s="6" t="s">
        <v>178</v>
      </c>
      <c r="DZ129" s="6" t="s">
        <v>178</v>
      </c>
      <c r="EA129" s="6" t="s">
        <v>178</v>
      </c>
      <c r="EB129" s="6">
        <v>7.7992420556807103</v>
      </c>
      <c r="EC129" s="6">
        <v>7.9279253775707996</v>
      </c>
      <c r="ED129" s="6">
        <v>7.5060910242666399</v>
      </c>
      <c r="EE129" s="6">
        <v>7.4581843920531901</v>
      </c>
      <c r="EF129" s="6">
        <v>7.1060593670782497</v>
      </c>
      <c r="EG129" s="6">
        <v>7.1192315583759802</v>
      </c>
      <c r="EH129" s="6">
        <v>6.7162944340077102</v>
      </c>
      <c r="EI129" s="6">
        <v>6.82540533616912</v>
      </c>
      <c r="EJ129" s="6">
        <v>7.59663422825823</v>
      </c>
      <c r="EK129" s="6">
        <v>6.02823391329862</v>
      </c>
      <c r="EL129" s="6">
        <v>5.5359751924533898</v>
      </c>
      <c r="EM129" s="6">
        <v>5.5939818328722097</v>
      </c>
      <c r="EN129" s="6">
        <v>4.7856486426069802</v>
      </c>
      <c r="EO129" s="6">
        <v>4.66347005217201</v>
      </c>
      <c r="EP129" s="6">
        <v>4.7408243078046697</v>
      </c>
      <c r="EQ129" s="6">
        <v>4.4773345557976398</v>
      </c>
      <c r="ER129" s="6">
        <v>4.41774481547343</v>
      </c>
      <c r="ES129" s="6">
        <v>4.6636447980734204</v>
      </c>
      <c r="ET129" s="6">
        <v>4.4281805151370301</v>
      </c>
      <c r="EU129" s="6" t="s">
        <v>178</v>
      </c>
      <c r="EV129" s="6" t="s">
        <v>178</v>
      </c>
      <c r="EW129" s="6" t="s">
        <v>178</v>
      </c>
      <c r="EX129" s="6" t="s">
        <v>178</v>
      </c>
      <c r="EY129" s="6" t="s">
        <v>178</v>
      </c>
      <c r="EZ129" s="6" t="s">
        <v>178</v>
      </c>
      <c r="FA129" s="6" t="s">
        <v>178</v>
      </c>
      <c r="FB129" s="6" t="s">
        <v>178</v>
      </c>
      <c r="FC129" s="6" t="s">
        <v>178</v>
      </c>
      <c r="FD129" s="6" t="s">
        <v>178</v>
      </c>
      <c r="FE129" s="6" t="s">
        <v>178</v>
      </c>
      <c r="FF129" s="6" t="s">
        <v>178</v>
      </c>
      <c r="FG129" s="6" t="s">
        <v>178</v>
      </c>
      <c r="FH129" s="6">
        <v>12.296806054093601</v>
      </c>
      <c r="FI129" s="6">
        <v>11.996063407261609</v>
      </c>
      <c r="FJ129" s="6">
        <v>11.296356538711777</v>
      </c>
      <c r="FK129" s="6">
        <v>11.078405445493324</v>
      </c>
      <c r="FL129" s="6">
        <v>10.755111372395323</v>
      </c>
      <c r="FM129" s="6">
        <v>10.496162098790009</v>
      </c>
      <c r="FN129" s="6">
        <v>9.9101243298992454</v>
      </c>
      <c r="FO129" s="6">
        <v>9.8594222802845053</v>
      </c>
      <c r="FP129" s="6">
        <v>10.52955399162385</v>
      </c>
      <c r="FQ129" s="6">
        <v>9.0264316687021697</v>
      </c>
      <c r="FR129" s="6">
        <v>7.9878161143811042</v>
      </c>
      <c r="FS129" s="6">
        <v>8.0915826118004119</v>
      </c>
      <c r="FT129" s="6">
        <v>7.0184143164826738</v>
      </c>
      <c r="FU129" s="6">
        <v>6.8406708358306849</v>
      </c>
      <c r="FV129" s="6">
        <v>6.8416744621141259</v>
      </c>
      <c r="FW129" s="6">
        <v>6.5233942414174972</v>
      </c>
      <c r="FX129" s="6">
        <v>6.427885014651971</v>
      </c>
      <c r="FY129" s="6">
        <v>6.6419983773018956</v>
      </c>
      <c r="FZ129" s="6">
        <v>6.5965124788654199</v>
      </c>
      <c r="GA129" s="6" t="s">
        <v>178</v>
      </c>
      <c r="GB129" s="6" t="s">
        <v>178</v>
      </c>
      <c r="GC129" s="6" t="s">
        <v>178</v>
      </c>
      <c r="GD129" s="6" t="s">
        <v>178</v>
      </c>
      <c r="GE129" s="6" t="s">
        <v>178</v>
      </c>
      <c r="GF129" s="6" t="s">
        <v>178</v>
      </c>
      <c r="GG129" s="6" t="s">
        <v>178</v>
      </c>
      <c r="GH129" s="6" t="s">
        <v>178</v>
      </c>
      <c r="GI129" s="6" t="s">
        <v>178</v>
      </c>
      <c r="GJ129" s="6" t="s">
        <v>178</v>
      </c>
      <c r="GK129" s="6" t="s">
        <v>178</v>
      </c>
      <c r="GL129" s="6" t="s">
        <v>178</v>
      </c>
      <c r="GM129" s="6" t="s">
        <v>178</v>
      </c>
      <c r="GN129" s="6">
        <v>7.7992420556807156</v>
      </c>
      <c r="GO129" s="6">
        <v>7.9279253775708076</v>
      </c>
      <c r="GP129" s="6">
        <v>7.5060910242666408</v>
      </c>
      <c r="GQ129" s="6">
        <v>7.4581843920531954</v>
      </c>
      <c r="GR129" s="6">
        <v>7.1060593670782568</v>
      </c>
      <c r="GS129" s="6">
        <v>7.119231558375982</v>
      </c>
      <c r="GT129" s="6">
        <v>6.7162944340077111</v>
      </c>
      <c r="GU129" s="6">
        <v>6.8254053361691227</v>
      </c>
      <c r="GV129" s="6">
        <v>7.5966342282582344</v>
      </c>
      <c r="GW129" s="6">
        <v>6.0282339132986298</v>
      </c>
      <c r="GX129" s="6">
        <v>5.5359751924533942</v>
      </c>
      <c r="GY129" s="6">
        <v>5.5939818328722177</v>
      </c>
      <c r="GZ129" s="6">
        <v>4.7856486426069891</v>
      </c>
      <c r="HA129" s="6">
        <v>4.663470052172018</v>
      </c>
      <c r="HB129" s="6">
        <v>4.740824307804675</v>
      </c>
      <c r="HC129" s="6">
        <v>4.4773345557976487</v>
      </c>
      <c r="HD129" s="6">
        <v>4.417744815473438</v>
      </c>
      <c r="HE129" s="6">
        <v>4.6636447980734212</v>
      </c>
      <c r="HF129" s="6">
        <v>4.4281805151370373</v>
      </c>
      <c r="HG129" s="6" t="s">
        <v>178</v>
      </c>
      <c r="HH129" s="6" t="s">
        <v>178</v>
      </c>
      <c r="HI129" s="6" t="s">
        <v>178</v>
      </c>
      <c r="HJ129" s="6" t="s">
        <v>178</v>
      </c>
      <c r="HK129" s="6" t="s">
        <v>178</v>
      </c>
      <c r="HL129" s="6" t="s">
        <v>178</v>
      </c>
      <c r="HM129" s="6" t="s">
        <v>178</v>
      </c>
      <c r="HN129" s="6" t="s">
        <v>178</v>
      </c>
      <c r="HO129" s="6" t="s">
        <v>178</v>
      </c>
      <c r="HP129" s="6" t="s">
        <v>178</v>
      </c>
      <c r="HQ129" s="6" t="s">
        <v>178</v>
      </c>
      <c r="HR129" s="6" t="s">
        <v>178</v>
      </c>
      <c r="HS129" s="5">
        <v>12747</v>
      </c>
      <c r="HT129" s="5">
        <v>12675</v>
      </c>
      <c r="HU129" s="5">
        <v>12626</v>
      </c>
      <c r="HV129" s="5">
        <v>12586</v>
      </c>
      <c r="HW129" s="5">
        <v>12559</v>
      </c>
      <c r="HX129" s="5">
        <v>12518</v>
      </c>
      <c r="HY129" s="5">
        <v>12530</v>
      </c>
      <c r="HZ129" s="5">
        <v>12532</v>
      </c>
      <c r="IA129" s="5">
        <v>12542</v>
      </c>
      <c r="IB129" s="5">
        <v>12567</v>
      </c>
      <c r="IC129" s="5">
        <v>12544</v>
      </c>
      <c r="ID129" s="5">
        <v>12528</v>
      </c>
      <c r="IE129" s="5">
        <v>12526</v>
      </c>
      <c r="IF129" s="5">
        <v>12474</v>
      </c>
      <c r="IG129" s="5">
        <v>12462</v>
      </c>
      <c r="IH129" s="5">
        <v>12426</v>
      </c>
      <c r="II129" s="5">
        <v>12447</v>
      </c>
      <c r="IJ129" s="5">
        <v>12382</v>
      </c>
      <c r="IK129" s="5">
        <v>12363</v>
      </c>
      <c r="IL129" s="5">
        <v>12267</v>
      </c>
      <c r="IM129" s="5">
        <v>12229</v>
      </c>
      <c r="IN129" s="5">
        <v>12178</v>
      </c>
      <c r="IO129" s="5">
        <v>12176</v>
      </c>
      <c r="IP129" s="5">
        <v>12164</v>
      </c>
      <c r="IQ129" s="5">
        <v>12130</v>
      </c>
      <c r="IR129" s="5">
        <v>12026</v>
      </c>
      <c r="IS129" s="5" t="s">
        <v>178</v>
      </c>
      <c r="IT129" s="5" t="s">
        <v>178</v>
      </c>
      <c r="IU129" s="5" t="s">
        <v>178</v>
      </c>
      <c r="IV129" s="5" t="s">
        <v>178</v>
      </c>
      <c r="IW129" s="5" t="s">
        <v>178</v>
      </c>
      <c r="IX129" s="5" t="s">
        <v>178</v>
      </c>
      <c r="IY129" s="5">
        <v>14952</v>
      </c>
      <c r="IZ129" s="5">
        <v>14847</v>
      </c>
      <c r="JA129" s="5">
        <v>14782</v>
      </c>
      <c r="JB129" s="5">
        <v>14713</v>
      </c>
      <c r="JC129" s="5">
        <v>14704</v>
      </c>
      <c r="JD129" s="5">
        <v>14671</v>
      </c>
      <c r="JE129" s="5">
        <v>14664</v>
      </c>
      <c r="JF129" s="5">
        <v>14646</v>
      </c>
      <c r="JG129" s="5">
        <v>14648</v>
      </c>
      <c r="JH129" s="5">
        <v>14662</v>
      </c>
      <c r="JI129" s="5">
        <v>14666</v>
      </c>
      <c r="JJ129" s="5">
        <v>14601</v>
      </c>
      <c r="JK129" s="5">
        <v>14580</v>
      </c>
      <c r="JL129" s="5">
        <v>14508</v>
      </c>
      <c r="JM129" s="5">
        <v>14458</v>
      </c>
      <c r="JN129" s="5">
        <v>14393</v>
      </c>
      <c r="JO129" s="5">
        <v>14433</v>
      </c>
      <c r="JP129" s="5">
        <v>14339</v>
      </c>
      <c r="JQ129" s="5">
        <v>14292</v>
      </c>
      <c r="JR129" s="5">
        <v>14150</v>
      </c>
      <c r="JS129" s="5">
        <v>14104</v>
      </c>
      <c r="JT129" s="5">
        <v>14029</v>
      </c>
      <c r="JU129" s="5">
        <v>13998</v>
      </c>
      <c r="JV129" s="5">
        <v>13948</v>
      </c>
      <c r="JW129" s="5">
        <v>13902</v>
      </c>
      <c r="JX129" s="5">
        <v>13754</v>
      </c>
      <c r="JY129" s="5" t="s">
        <v>178</v>
      </c>
      <c r="JZ129" s="5" t="s">
        <v>178</v>
      </c>
      <c r="KA129" s="5" t="s">
        <v>178</v>
      </c>
      <c r="KB129" s="5" t="s">
        <v>178</v>
      </c>
      <c r="KC129" s="5" t="s">
        <v>178</v>
      </c>
      <c r="KD129" s="5" t="s">
        <v>178</v>
      </c>
    </row>
    <row r="130" spans="1:290" x14ac:dyDescent="0.3">
      <c r="A130" s="1" t="s">
        <v>124</v>
      </c>
      <c r="B130" s="2">
        <v>3010781</v>
      </c>
      <c r="C130" s="5">
        <v>9584236</v>
      </c>
      <c r="D130" s="5">
        <v>9418149</v>
      </c>
      <c r="E130" s="5">
        <v>9029286</v>
      </c>
      <c r="F130" s="5">
        <v>9187440</v>
      </c>
      <c r="G130" s="5">
        <v>9045021</v>
      </c>
      <c r="H130" s="5">
        <v>8655850</v>
      </c>
      <c r="I130" s="5">
        <v>8469567</v>
      </c>
      <c r="J130" s="5">
        <v>8395166</v>
      </c>
      <c r="K130" s="5">
        <v>8717992</v>
      </c>
      <c r="L130" s="5">
        <v>9184729</v>
      </c>
      <c r="M130" s="5">
        <v>8666471</v>
      </c>
      <c r="N130" s="5">
        <v>8546468</v>
      </c>
      <c r="O130" s="5">
        <v>8871217</v>
      </c>
      <c r="P130" s="5">
        <v>8720867</v>
      </c>
      <c r="Q130" s="5">
        <v>8558461</v>
      </c>
      <c r="R130" s="5">
        <v>8292829</v>
      </c>
      <c r="S130" s="5">
        <v>8264748</v>
      </c>
      <c r="T130" s="5">
        <v>8046430</v>
      </c>
      <c r="U130" s="5">
        <v>7594089</v>
      </c>
      <c r="V130" s="5">
        <v>7368852</v>
      </c>
      <c r="W130" s="5">
        <v>6967174</v>
      </c>
      <c r="X130" s="5">
        <v>7050418</v>
      </c>
      <c r="Y130" s="5">
        <v>6499820</v>
      </c>
      <c r="Z130" s="5">
        <v>6606502</v>
      </c>
      <c r="AA130" s="5">
        <v>6351642</v>
      </c>
      <c r="AB130" s="5">
        <v>5946904</v>
      </c>
      <c r="AC130" s="5">
        <v>5705620</v>
      </c>
      <c r="AD130" s="5">
        <v>5559833</v>
      </c>
      <c r="AE130" s="5">
        <v>5507134</v>
      </c>
      <c r="AF130" s="5">
        <v>5411583</v>
      </c>
      <c r="AG130" s="5">
        <v>5213947</v>
      </c>
      <c r="AH130" s="5">
        <v>4966590</v>
      </c>
      <c r="AI130" s="5">
        <v>19783567</v>
      </c>
      <c r="AJ130" s="5">
        <v>19631465</v>
      </c>
      <c r="AK130" s="5">
        <v>19186517</v>
      </c>
      <c r="AL130" s="5">
        <v>19234525</v>
      </c>
      <c r="AM130" s="5">
        <v>19006474</v>
      </c>
      <c r="AN130" s="5">
        <v>18525739</v>
      </c>
      <c r="AO130" s="5">
        <v>18417662</v>
      </c>
      <c r="AP130" s="5">
        <v>18408580</v>
      </c>
      <c r="AQ130" s="5">
        <v>18563569</v>
      </c>
      <c r="AR130" s="5">
        <v>19213462</v>
      </c>
      <c r="AS130" s="5">
        <v>18774789</v>
      </c>
      <c r="AT130" s="5">
        <v>18989605</v>
      </c>
      <c r="AU130" s="5">
        <v>19532753</v>
      </c>
      <c r="AV130" s="5">
        <v>19025064</v>
      </c>
      <c r="AW130" s="5">
        <v>18911837</v>
      </c>
      <c r="AX130" s="5">
        <v>18436670</v>
      </c>
      <c r="AY130" s="5">
        <v>18242316</v>
      </c>
      <c r="AZ130" s="5">
        <v>17925140</v>
      </c>
      <c r="BA130" s="5">
        <v>16976044</v>
      </c>
      <c r="BB130" s="5">
        <v>16637860</v>
      </c>
      <c r="BC130" s="5">
        <v>15804961</v>
      </c>
      <c r="BD130" s="5">
        <v>16027356</v>
      </c>
      <c r="BE130" s="5">
        <v>15090184</v>
      </c>
      <c r="BF130" s="5">
        <v>14928926</v>
      </c>
      <c r="BG130" s="5">
        <v>14599955</v>
      </c>
      <c r="BH130" s="5">
        <v>13931659</v>
      </c>
      <c r="BI130" s="5">
        <v>13446487</v>
      </c>
      <c r="BJ130" s="5">
        <v>13551758</v>
      </c>
      <c r="BK130" s="5">
        <v>13454713</v>
      </c>
      <c r="BL130" s="5">
        <v>13435797</v>
      </c>
      <c r="BM130" s="5">
        <v>12896310</v>
      </c>
      <c r="BN130" s="5">
        <v>12426067</v>
      </c>
      <c r="BO130" s="5">
        <v>19938768</v>
      </c>
      <c r="BP130" s="5">
        <v>19917619</v>
      </c>
      <c r="BQ130" s="5">
        <v>19425418</v>
      </c>
      <c r="BR130" s="5">
        <v>19440142</v>
      </c>
      <c r="BS130" s="5">
        <v>19121762</v>
      </c>
      <c r="BT130" s="5">
        <v>18784911</v>
      </c>
      <c r="BU130" s="5">
        <v>18639927</v>
      </c>
      <c r="BV130" s="5">
        <v>18675641</v>
      </c>
      <c r="BW130" s="5">
        <v>18916429</v>
      </c>
      <c r="BX130" s="5">
        <v>19728981</v>
      </c>
      <c r="BY130" s="5">
        <v>19215126</v>
      </c>
      <c r="BZ130" s="5">
        <v>19873576</v>
      </c>
      <c r="CA130" s="5">
        <v>20437893</v>
      </c>
      <c r="CB130" s="5">
        <v>19887199</v>
      </c>
      <c r="CC130" s="5">
        <v>19685284</v>
      </c>
      <c r="CD130" s="5">
        <v>19101493</v>
      </c>
      <c r="CE130" s="5">
        <v>18933608</v>
      </c>
      <c r="CF130" s="5">
        <v>19008852</v>
      </c>
      <c r="CG130" s="5">
        <v>18474579</v>
      </c>
      <c r="CH130" s="5">
        <v>19201766</v>
      </c>
      <c r="CI130" s="5">
        <v>17965155</v>
      </c>
      <c r="CJ130" s="5">
        <v>18513335</v>
      </c>
      <c r="CK130" s="5">
        <v>18250282</v>
      </c>
      <c r="CL130" s="5">
        <v>18170312</v>
      </c>
      <c r="CM130" s="5">
        <v>17306148</v>
      </c>
      <c r="CN130" s="5">
        <v>16033650</v>
      </c>
      <c r="CO130" s="5">
        <v>15776628</v>
      </c>
      <c r="CP130" s="5">
        <v>16261796</v>
      </c>
      <c r="CQ130" s="5">
        <v>16029071</v>
      </c>
      <c r="CR130" s="5">
        <v>15556174</v>
      </c>
      <c r="CS130" s="5">
        <v>15894668</v>
      </c>
      <c r="CT130" s="5">
        <v>16327320</v>
      </c>
      <c r="CU130" s="6" t="s">
        <v>178</v>
      </c>
      <c r="CV130" s="6">
        <v>11.332386013430019</v>
      </c>
      <c r="CW130" s="6">
        <v>11.137591610233629</v>
      </c>
      <c r="CX130" s="6">
        <v>11.271344357078791</v>
      </c>
      <c r="CY130" s="6">
        <v>11.500946211180709</v>
      </c>
      <c r="CZ130" s="6">
        <v>11.640335726705059</v>
      </c>
      <c r="DA130" s="6">
        <v>11.061167589795319</v>
      </c>
      <c r="DB130" s="6">
        <v>11.422704446820941</v>
      </c>
      <c r="DC130" s="6">
        <v>11.41027658662682</v>
      </c>
      <c r="DD130" s="6">
        <v>11.976216173607289</v>
      </c>
      <c r="DE130" s="6">
        <v>12.49019352860004</v>
      </c>
      <c r="DF130" s="6">
        <v>11.48676856919138</v>
      </c>
      <c r="DG130" s="6">
        <v>11.47464885595741</v>
      </c>
      <c r="DH130" s="6">
        <v>10.970698211542491</v>
      </c>
      <c r="DI130" s="6">
        <v>9.7926601523334593</v>
      </c>
      <c r="DJ130" s="6">
        <v>9.8907260718869203</v>
      </c>
      <c r="DK130" s="6">
        <v>9.2852800835548699</v>
      </c>
      <c r="DL130" s="6">
        <v>9.3698199077106192</v>
      </c>
      <c r="DM130" s="6">
        <v>8.6877701854692493</v>
      </c>
      <c r="DN130" s="6">
        <v>8.3226668143151699</v>
      </c>
      <c r="DO130" s="6" t="s">
        <v>178</v>
      </c>
      <c r="DP130" s="6" t="s">
        <v>178</v>
      </c>
      <c r="DQ130" s="6" t="s">
        <v>178</v>
      </c>
      <c r="DR130" s="6" t="s">
        <v>178</v>
      </c>
      <c r="DS130" s="6" t="s">
        <v>178</v>
      </c>
      <c r="DT130" s="6" t="s">
        <v>178</v>
      </c>
      <c r="DU130" s="6" t="s">
        <v>178</v>
      </c>
      <c r="DV130" s="6" t="s">
        <v>178</v>
      </c>
      <c r="DW130" s="6" t="s">
        <v>178</v>
      </c>
      <c r="DX130" s="6" t="s">
        <v>178</v>
      </c>
      <c r="DY130" s="6" t="s">
        <v>178</v>
      </c>
      <c r="DZ130" s="6" t="s">
        <v>178</v>
      </c>
      <c r="EA130" s="6" t="s">
        <v>178</v>
      </c>
      <c r="EB130" s="6">
        <v>10.17997435137797</v>
      </c>
      <c r="EC130" s="6">
        <v>10.073839874115761</v>
      </c>
      <c r="ED130" s="6">
        <v>10.345917042401609</v>
      </c>
      <c r="EE130" s="6">
        <v>10.586240246349741</v>
      </c>
      <c r="EF130" s="6">
        <v>10.701932052481141</v>
      </c>
      <c r="EG130" s="6">
        <v>10.281120372390371</v>
      </c>
      <c r="EH130" s="6">
        <v>10.61309997837964</v>
      </c>
      <c r="EI130" s="6">
        <v>10.635805000644</v>
      </c>
      <c r="EJ130" s="6">
        <v>11.18383558361319</v>
      </c>
      <c r="EK130" s="6">
        <v>11.64282059308362</v>
      </c>
      <c r="EL130" s="6">
        <v>10.51368367061874</v>
      </c>
      <c r="EM130" s="6">
        <v>10.51171844542343</v>
      </c>
      <c r="EN130" s="6">
        <v>10.031030644627521</v>
      </c>
      <c r="EO130" s="6">
        <v>8.8099268199064902</v>
      </c>
      <c r="EP130" s="6">
        <v>8.8457080372974008</v>
      </c>
      <c r="EQ130" s="6">
        <v>8.2566983271203007</v>
      </c>
      <c r="ER130" s="6">
        <v>8.3064344267325101</v>
      </c>
      <c r="ES130" s="6">
        <v>7.6654667011937496</v>
      </c>
      <c r="ET130" s="6">
        <v>7.2706826478886102</v>
      </c>
      <c r="EU130" s="6" t="s">
        <v>178</v>
      </c>
      <c r="EV130" s="6" t="s">
        <v>178</v>
      </c>
      <c r="EW130" s="6" t="s">
        <v>178</v>
      </c>
      <c r="EX130" s="6" t="s">
        <v>178</v>
      </c>
      <c r="EY130" s="6" t="s">
        <v>178</v>
      </c>
      <c r="EZ130" s="6" t="s">
        <v>178</v>
      </c>
      <c r="FA130" s="6" t="s">
        <v>178</v>
      </c>
      <c r="FB130" s="6" t="s">
        <v>178</v>
      </c>
      <c r="FC130" s="6" t="s">
        <v>178</v>
      </c>
      <c r="FD130" s="6" t="s">
        <v>178</v>
      </c>
      <c r="FE130" s="6" t="s">
        <v>178</v>
      </c>
      <c r="FF130" s="6" t="s">
        <v>178</v>
      </c>
      <c r="FG130" s="6" t="s">
        <v>178</v>
      </c>
      <c r="FH130" s="6">
        <v>11.332386013430026</v>
      </c>
      <c r="FI130" s="6">
        <v>11.137591610233633</v>
      </c>
      <c r="FJ130" s="6">
        <v>11.271344357078796</v>
      </c>
      <c r="FK130" s="6">
        <v>11.500946211180715</v>
      </c>
      <c r="FL130" s="6">
        <v>11.640335726705061</v>
      </c>
      <c r="FM130" s="6">
        <v>11.061167589795321</v>
      </c>
      <c r="FN130" s="6">
        <v>11.422704446820944</v>
      </c>
      <c r="FO130" s="6">
        <v>11.410276586626829</v>
      </c>
      <c r="FP130" s="6">
        <v>11.9762161736073</v>
      </c>
      <c r="FQ130" s="6">
        <v>12.490193528600049</v>
      </c>
      <c r="FR130" s="6">
        <v>11.486768569191391</v>
      </c>
      <c r="FS130" s="6">
        <v>11.474648855957417</v>
      </c>
      <c r="FT130" s="6">
        <v>10.9706982115425</v>
      </c>
      <c r="FU130" s="6">
        <v>9.7926601523334629</v>
      </c>
      <c r="FV130" s="6">
        <v>9.8907260718869274</v>
      </c>
      <c r="FW130" s="6">
        <v>9.285280083554877</v>
      </c>
      <c r="FX130" s="6">
        <v>9.3698199077106246</v>
      </c>
      <c r="FY130" s="6">
        <v>8.6877701854692511</v>
      </c>
      <c r="FZ130" s="6">
        <v>8.3226668143151752</v>
      </c>
      <c r="GA130" s="6" t="s">
        <v>178</v>
      </c>
      <c r="GB130" s="6" t="s">
        <v>178</v>
      </c>
      <c r="GC130" s="6" t="s">
        <v>178</v>
      </c>
      <c r="GD130" s="6" t="s">
        <v>178</v>
      </c>
      <c r="GE130" s="6" t="s">
        <v>178</v>
      </c>
      <c r="GF130" s="6" t="s">
        <v>178</v>
      </c>
      <c r="GG130" s="6" t="s">
        <v>178</v>
      </c>
      <c r="GH130" s="6" t="s">
        <v>178</v>
      </c>
      <c r="GI130" s="6" t="s">
        <v>178</v>
      </c>
      <c r="GJ130" s="6" t="s">
        <v>178</v>
      </c>
      <c r="GK130" s="6" t="s">
        <v>178</v>
      </c>
      <c r="GL130" s="6" t="s">
        <v>178</v>
      </c>
      <c r="GM130" s="6" t="s">
        <v>178</v>
      </c>
      <c r="GN130" s="6">
        <v>10.179974351377972</v>
      </c>
      <c r="GO130" s="6">
        <v>10.073839874115766</v>
      </c>
      <c r="GP130" s="6">
        <v>10.345917042401618</v>
      </c>
      <c r="GQ130" s="6">
        <v>10.586240246349744</v>
      </c>
      <c r="GR130" s="6">
        <v>10.701932052481146</v>
      </c>
      <c r="GS130" s="6">
        <v>10.281120372390372</v>
      </c>
      <c r="GT130" s="6">
        <v>10.613099978379648</v>
      </c>
      <c r="GU130" s="6">
        <v>10.635805000644003</v>
      </c>
      <c r="GV130" s="6">
        <v>11.183835583613197</v>
      </c>
      <c r="GW130" s="6">
        <v>11.642820593083629</v>
      </c>
      <c r="GX130" s="6">
        <v>10.513683670618741</v>
      </c>
      <c r="GY130" s="6">
        <v>10.511718445423439</v>
      </c>
      <c r="GZ130" s="6">
        <v>10.031030644627529</v>
      </c>
      <c r="HA130" s="6">
        <v>8.8099268199064955</v>
      </c>
      <c r="HB130" s="6">
        <v>8.845708037297408</v>
      </c>
      <c r="HC130" s="6">
        <v>8.256698327120306</v>
      </c>
      <c r="HD130" s="6">
        <v>8.3064344267325101</v>
      </c>
      <c r="HE130" s="6">
        <v>7.6654667011937532</v>
      </c>
      <c r="HF130" s="6">
        <v>7.2706826478886111</v>
      </c>
      <c r="HG130" s="6" t="s">
        <v>178</v>
      </c>
      <c r="HH130" s="6" t="s">
        <v>178</v>
      </c>
      <c r="HI130" s="6" t="s">
        <v>178</v>
      </c>
      <c r="HJ130" s="6" t="s">
        <v>178</v>
      </c>
      <c r="HK130" s="6" t="s">
        <v>178</v>
      </c>
      <c r="HL130" s="6" t="s">
        <v>178</v>
      </c>
      <c r="HM130" s="6" t="s">
        <v>178</v>
      </c>
      <c r="HN130" s="6" t="s">
        <v>178</v>
      </c>
      <c r="HO130" s="6" t="s">
        <v>178</v>
      </c>
      <c r="HP130" s="6" t="s">
        <v>178</v>
      </c>
      <c r="HQ130" s="6" t="s">
        <v>178</v>
      </c>
      <c r="HR130" s="6" t="s">
        <v>178</v>
      </c>
      <c r="HS130" s="5">
        <v>685122</v>
      </c>
      <c r="HT130" s="5">
        <v>670516</v>
      </c>
      <c r="HU130" s="5">
        <v>659393</v>
      </c>
      <c r="HV130" s="5">
        <v>646221</v>
      </c>
      <c r="HW130" s="5">
        <v>635403</v>
      </c>
      <c r="HX130" s="5">
        <v>623846</v>
      </c>
      <c r="HY130" s="5">
        <v>613206</v>
      </c>
      <c r="HZ130" s="5">
        <v>603594</v>
      </c>
      <c r="IA130" s="5">
        <v>595914</v>
      </c>
      <c r="IB130" s="5">
        <v>591554</v>
      </c>
      <c r="IC130" s="5">
        <v>587396</v>
      </c>
      <c r="ID130" s="5">
        <v>587602</v>
      </c>
      <c r="IE130" s="5">
        <v>586776</v>
      </c>
      <c r="IF130" s="5">
        <v>575111</v>
      </c>
      <c r="IG130" s="5">
        <v>558728</v>
      </c>
      <c r="IH130" s="5">
        <v>544313</v>
      </c>
      <c r="II130" s="5">
        <v>531257</v>
      </c>
      <c r="IJ130" s="5">
        <v>518554</v>
      </c>
      <c r="IK130" s="5">
        <v>505964</v>
      </c>
      <c r="IL130" s="5">
        <v>491925</v>
      </c>
      <c r="IM130" s="5">
        <v>477533</v>
      </c>
      <c r="IN130" s="5">
        <v>466189</v>
      </c>
      <c r="IO130" s="5">
        <v>456175</v>
      </c>
      <c r="IP130" s="5">
        <v>445664</v>
      </c>
      <c r="IQ130" s="5">
        <v>436091</v>
      </c>
      <c r="IR130" s="5">
        <v>427594</v>
      </c>
      <c r="IS130" s="5">
        <v>420051</v>
      </c>
      <c r="IT130" s="5">
        <v>412970</v>
      </c>
      <c r="IU130" s="5">
        <v>407235</v>
      </c>
      <c r="IV130" s="5">
        <v>401172</v>
      </c>
      <c r="IW130" s="5">
        <v>393278</v>
      </c>
      <c r="IX130" s="5">
        <v>383717</v>
      </c>
      <c r="IY130" s="5">
        <v>771960</v>
      </c>
      <c r="IZ130" s="5">
        <v>756253</v>
      </c>
      <c r="JA130" s="5">
        <v>744691</v>
      </c>
      <c r="JB130" s="5">
        <v>730503</v>
      </c>
      <c r="JC130" s="5">
        <v>718712</v>
      </c>
      <c r="JD130" s="5">
        <v>706160</v>
      </c>
      <c r="JE130" s="5">
        <v>694735</v>
      </c>
      <c r="JF130" s="5">
        <v>684236</v>
      </c>
      <c r="JG130" s="5">
        <v>675799</v>
      </c>
      <c r="JH130" s="5">
        <v>670991</v>
      </c>
      <c r="JI130" s="5">
        <v>666747</v>
      </c>
      <c r="JJ130" s="5">
        <v>667266</v>
      </c>
      <c r="JK130" s="5">
        <v>666354</v>
      </c>
      <c r="JL130" s="5">
        <v>653706</v>
      </c>
      <c r="JM130" s="5">
        <v>635748</v>
      </c>
      <c r="JN130" s="5">
        <v>619535</v>
      </c>
      <c r="JO130" s="5">
        <v>604900</v>
      </c>
      <c r="JP130" s="5">
        <v>590199</v>
      </c>
      <c r="JQ130" s="5">
        <v>575780</v>
      </c>
      <c r="JR130" s="5">
        <v>560100</v>
      </c>
      <c r="JS130" s="5">
        <v>543661</v>
      </c>
      <c r="JT130" s="5">
        <v>530252</v>
      </c>
      <c r="JU130" s="5">
        <v>518368</v>
      </c>
      <c r="JV130" s="5">
        <v>506038</v>
      </c>
      <c r="JW130" s="5">
        <v>495198</v>
      </c>
      <c r="JX130" s="5">
        <v>485698</v>
      </c>
      <c r="JY130" s="5">
        <v>477010</v>
      </c>
      <c r="JZ130" s="5">
        <v>468996</v>
      </c>
      <c r="KA130" s="5">
        <v>462260</v>
      </c>
      <c r="KB130" s="5">
        <v>455672</v>
      </c>
      <c r="KC130" s="5">
        <v>447157</v>
      </c>
      <c r="KD130" s="5">
        <v>436439</v>
      </c>
    </row>
    <row r="131" spans="1:290" x14ac:dyDescent="0.3">
      <c r="A131" s="1" t="s">
        <v>125</v>
      </c>
      <c r="B131" s="2">
        <v>4057028</v>
      </c>
      <c r="C131" s="5" t="s">
        <v>178</v>
      </c>
      <c r="D131" s="5" t="s">
        <v>178</v>
      </c>
      <c r="E131" s="5">
        <v>2936291</v>
      </c>
      <c r="F131" s="5">
        <v>2933938</v>
      </c>
      <c r="G131" s="5">
        <v>2912019</v>
      </c>
      <c r="H131" s="5">
        <v>2802768</v>
      </c>
      <c r="I131" s="5">
        <v>2767508</v>
      </c>
      <c r="J131" s="5">
        <v>2721424</v>
      </c>
      <c r="K131" s="5">
        <v>2854740</v>
      </c>
      <c r="L131" s="5">
        <v>2739213</v>
      </c>
      <c r="M131" s="5">
        <v>2583247</v>
      </c>
      <c r="N131" s="5">
        <v>2518823</v>
      </c>
      <c r="O131" s="5">
        <v>2501445</v>
      </c>
      <c r="P131" s="5">
        <v>2770511</v>
      </c>
      <c r="Q131" s="5">
        <v>2806505</v>
      </c>
      <c r="R131" s="5">
        <v>2682424</v>
      </c>
      <c r="S131" s="5">
        <v>2688719</v>
      </c>
      <c r="T131" s="5">
        <v>2622978</v>
      </c>
      <c r="U131" s="5">
        <v>2555472</v>
      </c>
      <c r="V131" s="5">
        <v>2582081</v>
      </c>
      <c r="W131" s="5">
        <v>2420512</v>
      </c>
      <c r="X131" s="5">
        <v>2439478</v>
      </c>
      <c r="Y131" s="5">
        <v>2251119</v>
      </c>
      <c r="Z131" s="5">
        <v>2230558</v>
      </c>
      <c r="AA131" s="5">
        <v>2141553</v>
      </c>
      <c r="AB131" s="5">
        <v>2085621</v>
      </c>
      <c r="AC131" s="5">
        <v>2047360</v>
      </c>
      <c r="AD131" s="5">
        <v>1947593</v>
      </c>
      <c r="AE131" s="5">
        <v>2017349</v>
      </c>
      <c r="AF131" s="5">
        <v>1998727</v>
      </c>
      <c r="AG131" s="5">
        <v>1915772</v>
      </c>
      <c r="AH131" s="5">
        <v>1864320</v>
      </c>
      <c r="AI131" s="5" t="s">
        <v>178</v>
      </c>
      <c r="AJ131" s="5" t="s">
        <v>178</v>
      </c>
      <c r="AK131" s="5">
        <v>9026849</v>
      </c>
      <c r="AL131" s="5">
        <v>8751700</v>
      </c>
      <c r="AM131" s="5">
        <v>8472039</v>
      </c>
      <c r="AN131" s="5">
        <v>8196701</v>
      </c>
      <c r="AO131" s="5">
        <v>7910839</v>
      </c>
      <c r="AP131" s="5">
        <v>7907038</v>
      </c>
      <c r="AQ131" s="5">
        <v>7898331</v>
      </c>
      <c r="AR131" s="5">
        <v>7375690</v>
      </c>
      <c r="AS131" s="5">
        <v>6878237</v>
      </c>
      <c r="AT131" s="5">
        <v>6908762</v>
      </c>
      <c r="AU131" s="5">
        <v>6702078</v>
      </c>
      <c r="AV131" s="5">
        <v>7617799</v>
      </c>
      <c r="AW131" s="5">
        <v>7449358</v>
      </c>
      <c r="AX131" s="5">
        <v>7174979</v>
      </c>
      <c r="AY131" s="5">
        <v>7181987</v>
      </c>
      <c r="AZ131" s="5">
        <v>6788157</v>
      </c>
      <c r="BA131" s="5">
        <v>8911512</v>
      </c>
      <c r="BB131" s="5">
        <v>9362749</v>
      </c>
      <c r="BC131" s="5">
        <v>9248086</v>
      </c>
      <c r="BD131" s="5">
        <v>9414540</v>
      </c>
      <c r="BE131" s="5">
        <v>9652131</v>
      </c>
      <c r="BF131" s="5">
        <v>7857079</v>
      </c>
      <c r="BG131" s="5">
        <v>6637371</v>
      </c>
      <c r="BH131" s="5">
        <v>6468165</v>
      </c>
      <c r="BI131" s="5">
        <v>6283633</v>
      </c>
      <c r="BJ131" s="5">
        <v>6063137</v>
      </c>
      <c r="BK131" s="5">
        <v>6412657</v>
      </c>
      <c r="BL131" s="5">
        <v>6402580</v>
      </c>
      <c r="BM131" s="5">
        <v>6190639</v>
      </c>
      <c r="BN131" s="5">
        <v>6110775</v>
      </c>
      <c r="BO131" s="5" t="s">
        <v>178</v>
      </c>
      <c r="BP131" s="5" t="s">
        <v>178</v>
      </c>
      <c r="BQ131" s="5">
        <v>9026849</v>
      </c>
      <c r="BR131" s="5">
        <v>8751700</v>
      </c>
      <c r="BS131" s="5">
        <v>8472039</v>
      </c>
      <c r="BT131" s="5">
        <v>8196701</v>
      </c>
      <c r="BU131" s="5">
        <v>7910839</v>
      </c>
      <c r="BV131" s="5">
        <v>7907038</v>
      </c>
      <c r="BW131" s="5">
        <v>7898331</v>
      </c>
      <c r="BX131" s="5">
        <v>7375690</v>
      </c>
      <c r="BY131" s="5">
        <v>6878237</v>
      </c>
      <c r="BZ131" s="5">
        <v>6908762</v>
      </c>
      <c r="CA131" s="5">
        <v>6702078</v>
      </c>
      <c r="CB131" s="5">
        <v>7617799</v>
      </c>
      <c r="CC131" s="5">
        <v>7449358</v>
      </c>
      <c r="CD131" s="5">
        <v>7174979</v>
      </c>
      <c r="CE131" s="5">
        <v>7181987</v>
      </c>
      <c r="CF131" s="5">
        <v>8766350</v>
      </c>
      <c r="CG131" s="5">
        <v>9203470</v>
      </c>
      <c r="CH131" s="5">
        <v>9643766</v>
      </c>
      <c r="CI131" s="5">
        <v>9369163</v>
      </c>
      <c r="CJ131" s="5">
        <v>9843424</v>
      </c>
      <c r="CK131" s="5">
        <v>10150169</v>
      </c>
      <c r="CL131" s="5">
        <v>7862023</v>
      </c>
      <c r="CM131" s="5">
        <v>6640827</v>
      </c>
      <c r="CN131" s="5">
        <v>6471495</v>
      </c>
      <c r="CO131" s="5">
        <v>6286877</v>
      </c>
      <c r="CP131" s="5">
        <v>6066311</v>
      </c>
      <c r="CQ131" s="5">
        <v>6416335</v>
      </c>
      <c r="CR131" s="5">
        <v>6421571</v>
      </c>
      <c r="CS131" s="5">
        <v>6212153</v>
      </c>
      <c r="CT131" s="5">
        <v>6133601</v>
      </c>
      <c r="CU131" s="6" t="s">
        <v>178</v>
      </c>
      <c r="CV131" s="6" t="s">
        <v>178</v>
      </c>
      <c r="CW131" s="6" t="s">
        <v>178</v>
      </c>
      <c r="CX131" s="6" t="s">
        <v>178</v>
      </c>
      <c r="CY131" s="6" t="s">
        <v>178</v>
      </c>
      <c r="CZ131" s="6" t="s">
        <v>178</v>
      </c>
      <c r="DA131" s="6" t="s">
        <v>178</v>
      </c>
      <c r="DB131" s="6" t="s">
        <v>178</v>
      </c>
      <c r="DC131" s="6" t="s">
        <v>178</v>
      </c>
      <c r="DD131" s="6" t="s">
        <v>178</v>
      </c>
      <c r="DE131" s="6" t="s">
        <v>178</v>
      </c>
      <c r="DF131" s="6" t="s">
        <v>178</v>
      </c>
      <c r="DG131" s="6" t="s">
        <v>178</v>
      </c>
      <c r="DH131" s="6">
        <v>11.124847416512941</v>
      </c>
      <c r="DI131" s="6">
        <v>12.864411011923339</v>
      </c>
      <c r="DJ131" s="6">
        <v>12.49470718519966</v>
      </c>
      <c r="DK131" s="6">
        <v>12.899571328384029</v>
      </c>
      <c r="DL131" s="6">
        <v>11.4005528811782</v>
      </c>
      <c r="DM131" s="6">
        <v>10.43269962007385</v>
      </c>
      <c r="DN131" s="6">
        <v>8.6617680610430394</v>
      </c>
      <c r="DO131" s="6" t="s">
        <v>178</v>
      </c>
      <c r="DP131" s="6" t="s">
        <v>178</v>
      </c>
      <c r="DQ131" s="6" t="s">
        <v>178</v>
      </c>
      <c r="DR131" s="6" t="s">
        <v>178</v>
      </c>
      <c r="DS131" s="6" t="s">
        <v>178</v>
      </c>
      <c r="DT131" s="6" t="s">
        <v>178</v>
      </c>
      <c r="DU131" s="6" t="s">
        <v>178</v>
      </c>
      <c r="DV131" s="6" t="s">
        <v>178</v>
      </c>
      <c r="DW131" s="6" t="s">
        <v>178</v>
      </c>
      <c r="DX131" s="6" t="s">
        <v>178</v>
      </c>
      <c r="DY131" s="6" t="s">
        <v>178</v>
      </c>
      <c r="DZ131" s="6" t="s">
        <v>178</v>
      </c>
      <c r="EA131" s="6" t="s">
        <v>178</v>
      </c>
      <c r="EB131" s="6" t="s">
        <v>178</v>
      </c>
      <c r="EC131" s="6" t="s">
        <v>178</v>
      </c>
      <c r="ED131" s="6" t="s">
        <v>178</v>
      </c>
      <c r="EE131" s="6" t="s">
        <v>178</v>
      </c>
      <c r="EF131" s="6" t="s">
        <v>178</v>
      </c>
      <c r="EG131" s="6" t="s">
        <v>178</v>
      </c>
      <c r="EH131" s="6" t="s">
        <v>178</v>
      </c>
      <c r="EI131" s="6" t="s">
        <v>178</v>
      </c>
      <c r="EJ131" s="6" t="s">
        <v>178</v>
      </c>
      <c r="EK131" s="6" t="s">
        <v>178</v>
      </c>
      <c r="EL131" s="6" t="s">
        <v>178</v>
      </c>
      <c r="EM131" s="6" t="s">
        <v>178</v>
      </c>
      <c r="EN131" s="6">
        <v>8.4217976570972404</v>
      </c>
      <c r="EO131" s="6">
        <v>10.39934838440643</v>
      </c>
      <c r="EP131" s="6">
        <v>9.59421670089408</v>
      </c>
      <c r="EQ131" s="6">
        <v>10.224318052617351</v>
      </c>
      <c r="ER131" s="6">
        <v>8.4038745908584893</v>
      </c>
      <c r="ES131" s="6">
        <v>7.44354668979775</v>
      </c>
      <c r="ET131" s="6">
        <v>7.41832183780138</v>
      </c>
      <c r="EU131" s="6" t="s">
        <v>178</v>
      </c>
      <c r="EV131" s="6" t="s">
        <v>178</v>
      </c>
      <c r="EW131" s="6" t="s">
        <v>178</v>
      </c>
      <c r="EX131" s="6" t="s">
        <v>178</v>
      </c>
      <c r="EY131" s="6" t="s">
        <v>178</v>
      </c>
      <c r="EZ131" s="6" t="s">
        <v>178</v>
      </c>
      <c r="FA131" s="6" t="s">
        <v>178</v>
      </c>
      <c r="FB131" s="6" t="s">
        <v>178</v>
      </c>
      <c r="FC131" s="6" t="s">
        <v>178</v>
      </c>
      <c r="FD131" s="6" t="s">
        <v>178</v>
      </c>
      <c r="FE131" s="6" t="s">
        <v>178</v>
      </c>
      <c r="FF131" s="6" t="s">
        <v>178</v>
      </c>
      <c r="FG131" s="6" t="s">
        <v>178</v>
      </c>
      <c r="FH131" s="6" t="s">
        <v>178</v>
      </c>
      <c r="FI131" s="6" t="s">
        <v>178</v>
      </c>
      <c r="FJ131" s="6" t="s">
        <v>178</v>
      </c>
      <c r="FK131" s="6" t="s">
        <v>178</v>
      </c>
      <c r="FL131" s="6" t="s">
        <v>178</v>
      </c>
      <c r="FM131" s="6" t="s">
        <v>178</v>
      </c>
      <c r="FN131" s="6" t="s">
        <v>178</v>
      </c>
      <c r="FO131" s="6" t="s">
        <v>178</v>
      </c>
      <c r="FP131" s="6" t="s">
        <v>178</v>
      </c>
      <c r="FQ131" s="6" t="s">
        <v>178</v>
      </c>
      <c r="FR131" s="6" t="s">
        <v>178</v>
      </c>
      <c r="FS131" s="6" t="s">
        <v>178</v>
      </c>
      <c r="FT131" s="6">
        <v>11.124847416512946</v>
      </c>
      <c r="FU131" s="6">
        <v>12.864411011923341</v>
      </c>
      <c r="FV131" s="6">
        <v>12.49470718519966</v>
      </c>
      <c r="FW131" s="6">
        <v>12.899571328384036</v>
      </c>
      <c r="FX131" s="6">
        <v>11.400552881178209</v>
      </c>
      <c r="FY131" s="6">
        <v>10.358317227378258</v>
      </c>
      <c r="FZ131" s="6">
        <v>8.6617680610430483</v>
      </c>
      <c r="GA131" s="6" t="s">
        <v>178</v>
      </c>
      <c r="GB131" s="6" t="s">
        <v>178</v>
      </c>
      <c r="GC131" s="6" t="s">
        <v>178</v>
      </c>
      <c r="GD131" s="6" t="s">
        <v>178</v>
      </c>
      <c r="GE131" s="6" t="s">
        <v>178</v>
      </c>
      <c r="GF131" s="6" t="s">
        <v>178</v>
      </c>
      <c r="GG131" s="6" t="s">
        <v>178</v>
      </c>
      <c r="GH131" s="6" t="s">
        <v>178</v>
      </c>
      <c r="GI131" s="6" t="s">
        <v>178</v>
      </c>
      <c r="GJ131" s="6" t="s">
        <v>178</v>
      </c>
      <c r="GK131" s="6" t="s">
        <v>178</v>
      </c>
      <c r="GL131" s="6" t="s">
        <v>178</v>
      </c>
      <c r="GM131" s="6" t="s">
        <v>178</v>
      </c>
      <c r="GN131" s="6" t="s">
        <v>178</v>
      </c>
      <c r="GO131" s="6" t="s">
        <v>178</v>
      </c>
      <c r="GP131" s="6" t="s">
        <v>178</v>
      </c>
      <c r="GQ131" s="6" t="s">
        <v>178</v>
      </c>
      <c r="GR131" s="6" t="s">
        <v>178</v>
      </c>
      <c r="GS131" s="6" t="s">
        <v>178</v>
      </c>
      <c r="GT131" s="6" t="s">
        <v>178</v>
      </c>
      <c r="GU131" s="6" t="s">
        <v>178</v>
      </c>
      <c r="GV131" s="6" t="s">
        <v>178</v>
      </c>
      <c r="GW131" s="6" t="s">
        <v>178</v>
      </c>
      <c r="GX131" s="6" t="s">
        <v>178</v>
      </c>
      <c r="GY131" s="6" t="s">
        <v>178</v>
      </c>
      <c r="GZ131" s="6">
        <v>8.4217976570972493</v>
      </c>
      <c r="HA131" s="6">
        <v>10.399348384406434</v>
      </c>
      <c r="HB131" s="6">
        <v>9.59421670089408</v>
      </c>
      <c r="HC131" s="6">
        <v>10.224318052617354</v>
      </c>
      <c r="HD131" s="6">
        <v>8.4038745908584911</v>
      </c>
      <c r="HE131" s="6">
        <v>7.4072045902867449</v>
      </c>
      <c r="HF131" s="6">
        <v>7.4183218378013844</v>
      </c>
      <c r="HG131" s="6" t="s">
        <v>178</v>
      </c>
      <c r="HH131" s="6" t="s">
        <v>178</v>
      </c>
      <c r="HI131" s="6" t="s">
        <v>178</v>
      </c>
      <c r="HJ131" s="6" t="s">
        <v>178</v>
      </c>
      <c r="HK131" s="6" t="s">
        <v>178</v>
      </c>
      <c r="HL131" s="6" t="s">
        <v>178</v>
      </c>
      <c r="HM131" s="6" t="s">
        <v>178</v>
      </c>
      <c r="HN131" s="6" t="s">
        <v>178</v>
      </c>
      <c r="HO131" s="6" t="s">
        <v>178</v>
      </c>
      <c r="HP131" s="6" t="s">
        <v>178</v>
      </c>
      <c r="HQ131" s="6" t="s">
        <v>178</v>
      </c>
      <c r="HR131" s="6" t="s">
        <v>178</v>
      </c>
      <c r="HS131" s="5" t="s">
        <v>178</v>
      </c>
      <c r="HT131" s="5" t="s">
        <v>178</v>
      </c>
      <c r="HU131" s="5">
        <v>206531</v>
      </c>
      <c r="HV131" s="5">
        <v>203764</v>
      </c>
      <c r="HW131" s="5">
        <v>201091</v>
      </c>
      <c r="HX131" s="5">
        <v>198418</v>
      </c>
      <c r="HY131" s="5">
        <v>195714</v>
      </c>
      <c r="HZ131" s="5">
        <v>193717</v>
      </c>
      <c r="IA131" s="5">
        <v>191977</v>
      </c>
      <c r="IB131" s="5">
        <v>189862</v>
      </c>
      <c r="IC131" s="5">
        <v>188445</v>
      </c>
      <c r="ID131" s="5">
        <v>187876</v>
      </c>
      <c r="IE131" s="5">
        <v>182472</v>
      </c>
      <c r="IF131" s="5">
        <v>224789</v>
      </c>
      <c r="IG131" s="5">
        <v>220971</v>
      </c>
      <c r="IH131" s="5">
        <v>217132</v>
      </c>
      <c r="II131" s="5">
        <v>213290</v>
      </c>
      <c r="IJ131" s="5">
        <v>208941</v>
      </c>
      <c r="IK131" s="5">
        <v>205242</v>
      </c>
      <c r="IL131" s="5">
        <v>201640</v>
      </c>
      <c r="IM131" s="5">
        <v>199544</v>
      </c>
      <c r="IN131" s="5">
        <v>195298</v>
      </c>
      <c r="IO131" s="5">
        <v>190204</v>
      </c>
      <c r="IP131" s="5">
        <v>186303</v>
      </c>
      <c r="IQ131" s="5">
        <v>186614</v>
      </c>
      <c r="IR131" s="5">
        <v>183684</v>
      </c>
      <c r="IS131" s="5">
        <v>180189</v>
      </c>
      <c r="IT131" s="5">
        <v>176998</v>
      </c>
      <c r="IU131" s="5">
        <v>174151</v>
      </c>
      <c r="IV131" s="5">
        <v>172115</v>
      </c>
      <c r="IW131" s="5">
        <v>170499</v>
      </c>
      <c r="IX131" s="5">
        <v>169019</v>
      </c>
      <c r="IY131" s="5" t="s">
        <v>178</v>
      </c>
      <c r="IZ131" s="5" t="s">
        <v>178</v>
      </c>
      <c r="JA131" s="5">
        <v>248298</v>
      </c>
      <c r="JB131" s="5">
        <v>245291</v>
      </c>
      <c r="JC131" s="5">
        <v>241646</v>
      </c>
      <c r="JD131" s="5">
        <v>238158</v>
      </c>
      <c r="JE131" s="5">
        <v>235084</v>
      </c>
      <c r="JF131" s="5">
        <v>232986</v>
      </c>
      <c r="JG131" s="5">
        <v>231385</v>
      </c>
      <c r="JH131" s="5">
        <v>229424</v>
      </c>
      <c r="JI131" s="5">
        <v>228594</v>
      </c>
      <c r="JJ131" s="5">
        <v>221220</v>
      </c>
      <c r="JK131" s="5">
        <v>217274</v>
      </c>
      <c r="JL131" s="5">
        <v>262838</v>
      </c>
      <c r="JM131" s="5">
        <v>258077</v>
      </c>
      <c r="JN131" s="5">
        <v>253866</v>
      </c>
      <c r="JO131" s="5">
        <v>249608</v>
      </c>
      <c r="JP131" s="5">
        <v>244699</v>
      </c>
      <c r="JQ131" s="5">
        <v>240331</v>
      </c>
      <c r="JR131" s="5">
        <v>236543</v>
      </c>
      <c r="JS131" s="5">
        <v>231432</v>
      </c>
      <c r="JT131" s="5">
        <v>226287</v>
      </c>
      <c r="JU131" s="5">
        <v>220704</v>
      </c>
      <c r="JV131" s="5">
        <v>216316</v>
      </c>
      <c r="JW131" s="5">
        <v>217476</v>
      </c>
      <c r="JX131" s="5">
        <v>214514</v>
      </c>
      <c r="JY131" s="5">
        <v>210828</v>
      </c>
      <c r="JZ131" s="5">
        <v>207885</v>
      </c>
      <c r="KA131" s="5">
        <v>204849</v>
      </c>
      <c r="KB131" s="5">
        <v>202685</v>
      </c>
      <c r="KC131" s="5">
        <v>200730</v>
      </c>
      <c r="KD131" s="5">
        <v>198878</v>
      </c>
    </row>
    <row r="132" spans="1:290" x14ac:dyDescent="0.3">
      <c r="A132" s="1" t="s">
        <v>126</v>
      </c>
      <c r="B132" s="2">
        <v>4057029</v>
      </c>
      <c r="C132" s="5">
        <v>2506424</v>
      </c>
      <c r="D132" s="5">
        <v>2598137</v>
      </c>
      <c r="E132" s="5">
        <v>2410592</v>
      </c>
      <c r="F132" s="5">
        <v>2560286</v>
      </c>
      <c r="G132" s="5">
        <v>2468896</v>
      </c>
      <c r="H132" s="5">
        <v>2537626</v>
      </c>
      <c r="I132" s="5">
        <v>2496102</v>
      </c>
      <c r="J132" s="5">
        <v>2568799</v>
      </c>
      <c r="K132" s="5">
        <v>2596352</v>
      </c>
      <c r="L132" s="5">
        <v>2587921</v>
      </c>
      <c r="M132" s="5">
        <v>2404561</v>
      </c>
      <c r="N132" s="5">
        <v>2523065</v>
      </c>
      <c r="O132" s="5">
        <v>2538025</v>
      </c>
      <c r="P132" s="5">
        <v>2430306</v>
      </c>
      <c r="Q132" s="5">
        <v>2542901</v>
      </c>
      <c r="R132" s="5">
        <v>2316068</v>
      </c>
      <c r="S132" s="5">
        <v>2312031</v>
      </c>
      <c r="T132" s="5">
        <v>2427490</v>
      </c>
      <c r="U132" s="5">
        <v>2257530</v>
      </c>
      <c r="V132" s="5">
        <v>2182623</v>
      </c>
      <c r="W132" s="5">
        <v>2126883</v>
      </c>
      <c r="X132" s="5">
        <v>2252441</v>
      </c>
      <c r="Y132" s="5">
        <v>2073646</v>
      </c>
      <c r="Z132" s="5">
        <v>2144956</v>
      </c>
      <c r="AA132" s="5">
        <v>2163795</v>
      </c>
      <c r="AB132" s="5">
        <v>2056014</v>
      </c>
      <c r="AC132" s="5">
        <v>2039146</v>
      </c>
      <c r="AD132" s="5">
        <v>1940661</v>
      </c>
      <c r="AE132" s="5">
        <v>2040989</v>
      </c>
      <c r="AF132" s="5">
        <v>1950589</v>
      </c>
      <c r="AG132" s="5">
        <v>2016860</v>
      </c>
      <c r="AH132" s="5">
        <v>2067673</v>
      </c>
      <c r="AI132" s="5">
        <v>10369218</v>
      </c>
      <c r="AJ132" s="5">
        <v>10597384</v>
      </c>
      <c r="AK132" s="5">
        <v>10380348</v>
      </c>
      <c r="AL132" s="5">
        <v>10642785</v>
      </c>
      <c r="AM132" s="5">
        <v>10454511</v>
      </c>
      <c r="AN132" s="5">
        <v>10543885</v>
      </c>
      <c r="AO132" s="5">
        <v>10528690</v>
      </c>
      <c r="AP132" s="5">
        <v>10381477</v>
      </c>
      <c r="AQ132" s="5">
        <v>10436973</v>
      </c>
      <c r="AR132" s="5">
        <v>10333757</v>
      </c>
      <c r="AS132" s="5">
        <v>9502710</v>
      </c>
      <c r="AT132" s="5">
        <v>10280797</v>
      </c>
      <c r="AU132" s="5">
        <v>10689979</v>
      </c>
      <c r="AV132" s="5">
        <v>10448637</v>
      </c>
      <c r="AW132" s="5">
        <v>10654360</v>
      </c>
      <c r="AX132" s="5">
        <v>10173630</v>
      </c>
      <c r="AY132" s="5">
        <v>10249007</v>
      </c>
      <c r="AZ132" s="5">
        <v>10466273</v>
      </c>
      <c r="BA132" s="5">
        <v>10383319</v>
      </c>
      <c r="BB132" s="5">
        <v>10206971</v>
      </c>
      <c r="BC132" s="5">
        <v>9866345</v>
      </c>
      <c r="BD132" s="5">
        <v>10057259</v>
      </c>
      <c r="BE132" s="5">
        <v>9196944</v>
      </c>
      <c r="BF132" s="5">
        <v>8724584</v>
      </c>
      <c r="BG132" s="5">
        <v>8586227</v>
      </c>
      <c r="BH132" s="5">
        <v>8364610</v>
      </c>
      <c r="BI132" s="5">
        <v>7977260</v>
      </c>
      <c r="BJ132" s="5">
        <v>7601055</v>
      </c>
      <c r="BK132" s="5">
        <v>7749516</v>
      </c>
      <c r="BL132" s="5">
        <v>7676770</v>
      </c>
      <c r="BM132" s="5">
        <v>7874177</v>
      </c>
      <c r="BN132" s="5">
        <v>7900527</v>
      </c>
      <c r="BO132" s="5">
        <v>10369218</v>
      </c>
      <c r="BP132" s="5">
        <v>10597384</v>
      </c>
      <c r="BQ132" s="5">
        <v>10856745</v>
      </c>
      <c r="BR132" s="5">
        <v>12079562</v>
      </c>
      <c r="BS132" s="5">
        <v>11779382</v>
      </c>
      <c r="BT132" s="5">
        <v>11873197</v>
      </c>
      <c r="BU132" s="5">
        <v>11956365</v>
      </c>
      <c r="BV132" s="5">
        <v>11665454</v>
      </c>
      <c r="BW132" s="5">
        <v>11730836</v>
      </c>
      <c r="BX132" s="5">
        <v>11774864</v>
      </c>
      <c r="BY132" s="5">
        <v>10743287</v>
      </c>
      <c r="BZ132" s="5">
        <v>11950049</v>
      </c>
      <c r="CA132" s="5">
        <v>14126116</v>
      </c>
      <c r="CB132" s="5">
        <v>14190802</v>
      </c>
      <c r="CC132" s="5">
        <v>20223762</v>
      </c>
      <c r="CD132" s="5">
        <v>19531663</v>
      </c>
      <c r="CE132" s="5">
        <v>15787704</v>
      </c>
      <c r="CF132" s="5">
        <v>17011777</v>
      </c>
      <c r="CG132" s="5">
        <v>19422752</v>
      </c>
      <c r="CH132" s="5">
        <v>13341773</v>
      </c>
      <c r="CI132" s="5">
        <v>12275296</v>
      </c>
      <c r="CJ132" s="5">
        <v>11674201</v>
      </c>
      <c r="CK132" s="5">
        <v>11870325</v>
      </c>
      <c r="CL132" s="5">
        <v>11054347</v>
      </c>
      <c r="CM132" s="5">
        <v>11152639</v>
      </c>
      <c r="CN132" s="5">
        <v>10912832</v>
      </c>
      <c r="CO132" s="5">
        <v>10122890</v>
      </c>
      <c r="CP132" s="5">
        <v>10353987</v>
      </c>
      <c r="CQ132" s="5">
        <v>10336554</v>
      </c>
      <c r="CR132" s="5">
        <v>8608857</v>
      </c>
      <c r="CS132" s="5">
        <v>9049016</v>
      </c>
      <c r="CT132" s="5">
        <v>8838879</v>
      </c>
      <c r="CU132" s="6" t="s">
        <v>178</v>
      </c>
      <c r="CV132" s="6">
        <v>13.02815393499743</v>
      </c>
      <c r="CW132" s="6">
        <v>12.81961492250753</v>
      </c>
      <c r="CX132" s="6">
        <v>12.241079811141899</v>
      </c>
      <c r="CY132" s="6">
        <v>13.00091304452293</v>
      </c>
      <c r="CZ132" s="6">
        <v>12.18546115675052</v>
      </c>
      <c r="DA132" s="6">
        <v>11.85250694120044</v>
      </c>
      <c r="DB132" s="6">
        <v>11.67307683050692</v>
      </c>
      <c r="DC132" s="6">
        <v>11.76870505283698</v>
      </c>
      <c r="DD132" s="6">
        <v>11.50326481841333</v>
      </c>
      <c r="DE132" s="6">
        <v>12.08987867463526</v>
      </c>
      <c r="DF132" s="6">
        <v>11.698843365362521</v>
      </c>
      <c r="DG132" s="6">
        <v>11.03782142164186</v>
      </c>
      <c r="DH132" s="6">
        <v>10.857919165915931</v>
      </c>
      <c r="DI132" s="6">
        <v>10.20704857634686</v>
      </c>
      <c r="DJ132" s="6">
        <v>10.18246718877152</v>
      </c>
      <c r="DK132" s="6">
        <v>10.31138510144112</v>
      </c>
      <c r="DL132" s="6">
        <v>10.238118823981949</v>
      </c>
      <c r="DM132" s="6">
        <v>10.778591589651469</v>
      </c>
      <c r="DN132" s="6">
        <v>11.31464297773825</v>
      </c>
      <c r="DO132" s="6" t="s">
        <v>178</v>
      </c>
      <c r="DP132" s="6" t="s">
        <v>178</v>
      </c>
      <c r="DQ132" s="6" t="s">
        <v>178</v>
      </c>
      <c r="DR132" s="6" t="s">
        <v>178</v>
      </c>
      <c r="DS132" s="6" t="s">
        <v>178</v>
      </c>
      <c r="DT132" s="6" t="s">
        <v>178</v>
      </c>
      <c r="DU132" s="6" t="s">
        <v>178</v>
      </c>
      <c r="DV132" s="6" t="s">
        <v>178</v>
      </c>
      <c r="DW132" s="6" t="s">
        <v>178</v>
      </c>
      <c r="DX132" s="6" t="s">
        <v>178</v>
      </c>
      <c r="DY132" s="6" t="s">
        <v>178</v>
      </c>
      <c r="DZ132" s="6" t="s">
        <v>178</v>
      </c>
      <c r="EA132" s="6" t="s">
        <v>178</v>
      </c>
      <c r="EB132" s="6">
        <v>12.61596937971918</v>
      </c>
      <c r="EC132" s="6">
        <v>12.484387394217739</v>
      </c>
      <c r="ED132" s="6">
        <v>9.6135594721949893</v>
      </c>
      <c r="EE132" s="6">
        <v>8.7155835156282109</v>
      </c>
      <c r="EF132" s="6">
        <v>8.3910395063621799</v>
      </c>
      <c r="EG132" s="6">
        <v>7.5481168565256302</v>
      </c>
      <c r="EH132" s="6">
        <v>7.6168458105180203</v>
      </c>
      <c r="EI132" s="6">
        <v>7.41419478829516</v>
      </c>
      <c r="EJ132" s="6">
        <v>8.4231801357710108</v>
      </c>
      <c r="EK132" s="6">
        <v>9.36532532497184</v>
      </c>
      <c r="EL132" s="6">
        <v>8.3190332237731699</v>
      </c>
      <c r="EM132" s="6">
        <v>7.4091619965479403</v>
      </c>
      <c r="EN132" s="6">
        <v>7.1797187632140202</v>
      </c>
      <c r="EO132" s="6">
        <v>6.5441493502472703</v>
      </c>
      <c r="EP132" s="6">
        <v>6.3628170112840898</v>
      </c>
      <c r="EQ132" s="6">
        <v>6.4830925317416197</v>
      </c>
      <c r="ER132" s="6">
        <v>6.9059819930523201</v>
      </c>
      <c r="ES132" s="6">
        <v>7.4976827080291599</v>
      </c>
      <c r="ET132" s="6">
        <v>7.6351054588084901</v>
      </c>
      <c r="EU132" s="6" t="s">
        <v>178</v>
      </c>
      <c r="EV132" s="6" t="s">
        <v>178</v>
      </c>
      <c r="EW132" s="6" t="s">
        <v>178</v>
      </c>
      <c r="EX132" s="6" t="s">
        <v>178</v>
      </c>
      <c r="EY132" s="6" t="s">
        <v>178</v>
      </c>
      <c r="EZ132" s="6" t="s">
        <v>178</v>
      </c>
      <c r="FA132" s="6" t="s">
        <v>178</v>
      </c>
      <c r="FB132" s="6" t="s">
        <v>178</v>
      </c>
      <c r="FC132" s="6" t="s">
        <v>178</v>
      </c>
      <c r="FD132" s="6" t="s">
        <v>178</v>
      </c>
      <c r="FE132" s="6" t="s">
        <v>178</v>
      </c>
      <c r="FF132" s="6" t="s">
        <v>178</v>
      </c>
      <c r="FG132" s="6" t="s">
        <v>178</v>
      </c>
      <c r="FH132" s="6">
        <v>9.1212280183839418</v>
      </c>
      <c r="FI132" s="6">
        <v>9.2025565514846761</v>
      </c>
      <c r="FJ132" s="6">
        <v>8.3034082911049776</v>
      </c>
      <c r="FK132" s="6">
        <v>8.473058403432141</v>
      </c>
      <c r="FL132" s="6">
        <v>7.5379902318150895</v>
      </c>
      <c r="FM132" s="6">
        <v>7.457267371285309</v>
      </c>
      <c r="FN132" s="6">
        <v>7.5759917377731778</v>
      </c>
      <c r="FO132" s="6">
        <v>7.3942978455925852</v>
      </c>
      <c r="FP132" s="6">
        <v>8.0517496276935692</v>
      </c>
      <c r="FQ132" s="6">
        <v>11.100242871876768</v>
      </c>
      <c r="FR132" s="6">
        <v>11.138044853400469</v>
      </c>
      <c r="FS132" s="6">
        <v>10.482205652032585</v>
      </c>
      <c r="FT132" s="6">
        <v>10.189704506346116</v>
      </c>
      <c r="FU132" s="6">
        <v>8.3685883293968857</v>
      </c>
      <c r="FV132" s="6">
        <v>8.5876580480365856</v>
      </c>
      <c r="FW132" s="6">
        <v>9.0208133022437842</v>
      </c>
      <c r="FX132" s="6">
        <v>8.9826940584719193</v>
      </c>
      <c r="FY132" s="6">
        <v>10.646945998502789</v>
      </c>
      <c r="FZ132" s="6">
        <v>11.314642977738252</v>
      </c>
      <c r="GA132" s="6" t="s">
        <v>178</v>
      </c>
      <c r="GB132" s="6" t="s">
        <v>178</v>
      </c>
      <c r="GC132" s="6" t="s">
        <v>178</v>
      </c>
      <c r="GD132" s="6" t="s">
        <v>178</v>
      </c>
      <c r="GE132" s="6" t="s">
        <v>178</v>
      </c>
      <c r="GF132" s="6" t="s">
        <v>178</v>
      </c>
      <c r="GG132" s="6" t="s">
        <v>178</v>
      </c>
      <c r="GH132" s="6" t="s">
        <v>178</v>
      </c>
      <c r="GI132" s="6" t="s">
        <v>178</v>
      </c>
      <c r="GJ132" s="6" t="s">
        <v>178</v>
      </c>
      <c r="GK132" s="6" t="s">
        <v>178</v>
      </c>
      <c r="GL132" s="6" t="s">
        <v>178</v>
      </c>
      <c r="GM132" s="6" t="s">
        <v>178</v>
      </c>
      <c r="GN132" s="6">
        <v>4.2154931820909765</v>
      </c>
      <c r="GO132" s="6">
        <v>4.0233814897149882</v>
      </c>
      <c r="GP132" s="6">
        <v>3.8083167321037932</v>
      </c>
      <c r="GQ132" s="6">
        <v>4.2936971699295325</v>
      </c>
      <c r="GR132" s="6">
        <v>4.0426180672494061</v>
      </c>
      <c r="GS132" s="6">
        <v>3.731594338896862</v>
      </c>
      <c r="GT132" s="6">
        <v>3.7655046579595561</v>
      </c>
      <c r="GU132" s="6">
        <v>3.7070326808357175</v>
      </c>
      <c r="GV132" s="6">
        <v>4.2336877091265066</v>
      </c>
      <c r="GW132" s="6">
        <v>8.0746229233555482</v>
      </c>
      <c r="GX132" s="6">
        <v>8.0445416829064911</v>
      </c>
      <c r="GY132" s="6">
        <v>7.2153736489684732</v>
      </c>
      <c r="GZ132" s="6">
        <v>7.0029516768550772</v>
      </c>
      <c r="HA132" s="6">
        <v>6.4573658108042151</v>
      </c>
      <c r="HB132" s="6">
        <v>6.4064055799159201</v>
      </c>
      <c r="HC132" s="6">
        <v>6.5375016330850393</v>
      </c>
      <c r="HD132" s="6">
        <v>6.7832455736631365</v>
      </c>
      <c r="HE132" s="6">
        <v>7.4171377588551177</v>
      </c>
      <c r="HF132" s="6">
        <v>7.6351054588084946</v>
      </c>
      <c r="HG132" s="6" t="s">
        <v>178</v>
      </c>
      <c r="HH132" s="6" t="s">
        <v>178</v>
      </c>
      <c r="HI132" s="6" t="s">
        <v>178</v>
      </c>
      <c r="HJ132" s="6" t="s">
        <v>178</v>
      </c>
      <c r="HK132" s="6" t="s">
        <v>178</v>
      </c>
      <c r="HL132" s="6" t="s">
        <v>178</v>
      </c>
      <c r="HM132" s="6" t="s">
        <v>178</v>
      </c>
      <c r="HN132" s="6" t="s">
        <v>178</v>
      </c>
      <c r="HO132" s="6" t="s">
        <v>178</v>
      </c>
      <c r="HP132" s="6" t="s">
        <v>178</v>
      </c>
      <c r="HQ132" s="6" t="s">
        <v>178</v>
      </c>
      <c r="HR132" s="6" t="s">
        <v>178</v>
      </c>
      <c r="HS132" s="5">
        <v>274292</v>
      </c>
      <c r="HT132" s="5">
        <v>273508</v>
      </c>
      <c r="HU132" s="5">
        <v>272803</v>
      </c>
      <c r="HV132" s="5">
        <v>271642</v>
      </c>
      <c r="HW132" s="5">
        <v>270773</v>
      </c>
      <c r="HX132" s="5">
        <v>270501</v>
      </c>
      <c r="HY132" s="5">
        <v>271717</v>
      </c>
      <c r="HZ132" s="5">
        <v>272006</v>
      </c>
      <c r="IA132" s="5">
        <v>272771</v>
      </c>
      <c r="IB132" s="5">
        <v>272283</v>
      </c>
      <c r="IC132" s="5">
        <v>272839</v>
      </c>
      <c r="ID132" s="5">
        <v>274169</v>
      </c>
      <c r="IE132" s="5">
        <v>274882</v>
      </c>
      <c r="IF132" s="5">
        <v>275488</v>
      </c>
      <c r="IG132" s="5">
        <v>274406</v>
      </c>
      <c r="IH132" s="5">
        <v>271598</v>
      </c>
      <c r="II132" s="5">
        <v>270856</v>
      </c>
      <c r="IJ132" s="5">
        <v>271553</v>
      </c>
      <c r="IK132" s="5">
        <v>269713</v>
      </c>
      <c r="IL132" s="5">
        <v>267713</v>
      </c>
      <c r="IM132" s="5">
        <v>265672</v>
      </c>
      <c r="IN132" s="5">
        <v>263325</v>
      </c>
      <c r="IO132" s="5">
        <v>261262</v>
      </c>
      <c r="IP132" s="5">
        <v>258923</v>
      </c>
      <c r="IQ132" s="5">
        <v>258088</v>
      </c>
      <c r="IR132" s="5">
        <v>255611</v>
      </c>
      <c r="IS132" s="5">
        <v>254997</v>
      </c>
      <c r="IT132" s="5">
        <v>254268</v>
      </c>
      <c r="IU132" s="5">
        <v>254110</v>
      </c>
      <c r="IV132" s="5">
        <v>253567</v>
      </c>
      <c r="IW132" s="5">
        <v>252467</v>
      </c>
      <c r="IX132" s="5">
        <v>250246</v>
      </c>
      <c r="IY132" s="5">
        <v>311844</v>
      </c>
      <c r="IZ132" s="5">
        <v>310979</v>
      </c>
      <c r="JA132" s="5">
        <v>310305</v>
      </c>
      <c r="JB132" s="5">
        <v>309060</v>
      </c>
      <c r="JC132" s="5">
        <v>308151</v>
      </c>
      <c r="JD132" s="5">
        <v>307853</v>
      </c>
      <c r="JE132" s="5">
        <v>307863</v>
      </c>
      <c r="JF132" s="5">
        <v>308147</v>
      </c>
      <c r="JG132" s="5">
        <v>309020</v>
      </c>
      <c r="JH132" s="5">
        <v>309900</v>
      </c>
      <c r="JI132" s="5">
        <v>310725</v>
      </c>
      <c r="JJ132" s="5">
        <v>312642</v>
      </c>
      <c r="JK132" s="5">
        <v>313413</v>
      </c>
      <c r="JL132" s="5">
        <v>313960</v>
      </c>
      <c r="JM132" s="5">
        <v>312698</v>
      </c>
      <c r="JN132" s="5">
        <v>309225</v>
      </c>
      <c r="JO132" s="5">
        <v>307198</v>
      </c>
      <c r="JP132" s="5">
        <v>305860</v>
      </c>
      <c r="JQ132" s="5">
        <v>303624</v>
      </c>
      <c r="JR132" s="5">
        <v>302480</v>
      </c>
      <c r="JS132" s="5">
        <v>300275</v>
      </c>
      <c r="JT132" s="5">
        <v>296458</v>
      </c>
      <c r="JU132" s="5">
        <v>293052</v>
      </c>
      <c r="JV132" s="5">
        <v>289770</v>
      </c>
      <c r="JW132" s="5">
        <v>288390</v>
      </c>
      <c r="JX132" s="5">
        <v>285550</v>
      </c>
      <c r="JY132" s="5">
        <v>285389</v>
      </c>
      <c r="JZ132" s="5">
        <v>284700</v>
      </c>
      <c r="KA132" s="5">
        <v>284530</v>
      </c>
      <c r="KB132" s="5">
        <v>283899</v>
      </c>
      <c r="KC132" s="5">
        <v>282522</v>
      </c>
      <c r="KD132" s="5">
        <v>279751</v>
      </c>
    </row>
    <row r="133" spans="1:290" x14ac:dyDescent="0.3">
      <c r="A133" s="1" t="s">
        <v>127</v>
      </c>
      <c r="B133" s="2">
        <v>10704277</v>
      </c>
      <c r="C133" s="5">
        <v>0</v>
      </c>
      <c r="D133" s="5">
        <v>0</v>
      </c>
      <c r="E133" s="5" t="s">
        <v>178</v>
      </c>
      <c r="F133" s="5" t="s">
        <v>178</v>
      </c>
      <c r="G133" s="5" t="s">
        <v>178</v>
      </c>
      <c r="H133" s="5" t="s">
        <v>178</v>
      </c>
      <c r="I133" s="5" t="s">
        <v>178</v>
      </c>
      <c r="J133" s="5" t="s">
        <v>178</v>
      </c>
      <c r="K133" s="5" t="s">
        <v>178</v>
      </c>
      <c r="L133" s="5" t="s">
        <v>178</v>
      </c>
      <c r="M133" s="5" t="s">
        <v>178</v>
      </c>
      <c r="N133" s="5" t="s">
        <v>178</v>
      </c>
      <c r="O133" s="5" t="s">
        <v>178</v>
      </c>
      <c r="P133" s="5" t="s">
        <v>178</v>
      </c>
      <c r="Q133" s="5" t="s">
        <v>178</v>
      </c>
      <c r="R133" s="5" t="s">
        <v>178</v>
      </c>
      <c r="S133" s="5" t="s">
        <v>178</v>
      </c>
      <c r="T133" s="5" t="s">
        <v>178</v>
      </c>
      <c r="U133" s="5" t="s">
        <v>178</v>
      </c>
      <c r="V133" s="5" t="s">
        <v>178</v>
      </c>
      <c r="W133" s="5" t="s">
        <v>178</v>
      </c>
      <c r="X133" s="5" t="s">
        <v>178</v>
      </c>
      <c r="Y133" s="5" t="s">
        <v>178</v>
      </c>
      <c r="Z133" s="5" t="s">
        <v>178</v>
      </c>
      <c r="AA133" s="5" t="s">
        <v>178</v>
      </c>
      <c r="AB133" s="5" t="s">
        <v>178</v>
      </c>
      <c r="AC133" s="5" t="s">
        <v>178</v>
      </c>
      <c r="AD133" s="5" t="s">
        <v>178</v>
      </c>
      <c r="AE133" s="5" t="s">
        <v>178</v>
      </c>
      <c r="AF133" s="5" t="s">
        <v>178</v>
      </c>
      <c r="AG133" s="5" t="s">
        <v>178</v>
      </c>
      <c r="AH133" s="5" t="s">
        <v>178</v>
      </c>
      <c r="AI133" s="5">
        <v>0</v>
      </c>
      <c r="AJ133" s="5">
        <v>0</v>
      </c>
      <c r="AK133" s="5" t="s">
        <v>178</v>
      </c>
      <c r="AL133" s="5" t="s">
        <v>178</v>
      </c>
      <c r="AM133" s="5" t="s">
        <v>178</v>
      </c>
      <c r="AN133" s="5" t="s">
        <v>178</v>
      </c>
      <c r="AO133" s="5" t="s">
        <v>178</v>
      </c>
      <c r="AP133" s="5" t="s">
        <v>178</v>
      </c>
      <c r="AQ133" s="5" t="s">
        <v>178</v>
      </c>
      <c r="AR133" s="5" t="s">
        <v>178</v>
      </c>
      <c r="AS133" s="5" t="s">
        <v>178</v>
      </c>
      <c r="AT133" s="5" t="s">
        <v>178</v>
      </c>
      <c r="AU133" s="5" t="s">
        <v>178</v>
      </c>
      <c r="AV133" s="5" t="s">
        <v>178</v>
      </c>
      <c r="AW133" s="5" t="s">
        <v>178</v>
      </c>
      <c r="AX133" s="5" t="s">
        <v>178</v>
      </c>
      <c r="AY133" s="5" t="s">
        <v>178</v>
      </c>
      <c r="AZ133" s="5" t="s">
        <v>178</v>
      </c>
      <c r="BA133" s="5" t="s">
        <v>178</v>
      </c>
      <c r="BB133" s="5" t="s">
        <v>178</v>
      </c>
      <c r="BC133" s="5" t="s">
        <v>178</v>
      </c>
      <c r="BD133" s="5" t="s">
        <v>178</v>
      </c>
      <c r="BE133" s="5" t="s">
        <v>178</v>
      </c>
      <c r="BF133" s="5" t="s">
        <v>178</v>
      </c>
      <c r="BG133" s="5" t="s">
        <v>178</v>
      </c>
      <c r="BH133" s="5" t="s">
        <v>178</v>
      </c>
      <c r="BI133" s="5" t="s">
        <v>178</v>
      </c>
      <c r="BJ133" s="5" t="s">
        <v>178</v>
      </c>
      <c r="BK133" s="5" t="s">
        <v>178</v>
      </c>
      <c r="BL133" s="5" t="s">
        <v>178</v>
      </c>
      <c r="BM133" s="5" t="s">
        <v>178</v>
      </c>
      <c r="BN133" s="5" t="s">
        <v>178</v>
      </c>
      <c r="BO133" s="5">
        <v>0</v>
      </c>
      <c r="BP133" s="5">
        <v>0</v>
      </c>
      <c r="BQ133" s="5" t="s">
        <v>178</v>
      </c>
      <c r="BR133" s="5" t="s">
        <v>178</v>
      </c>
      <c r="BS133" s="5" t="s">
        <v>178</v>
      </c>
      <c r="BT133" s="5" t="s">
        <v>178</v>
      </c>
      <c r="BU133" s="5" t="s">
        <v>178</v>
      </c>
      <c r="BV133" s="5" t="s">
        <v>178</v>
      </c>
      <c r="BW133" s="5" t="s">
        <v>178</v>
      </c>
      <c r="BX133" s="5" t="s">
        <v>178</v>
      </c>
      <c r="BY133" s="5" t="s">
        <v>178</v>
      </c>
      <c r="BZ133" s="5" t="s">
        <v>178</v>
      </c>
      <c r="CA133" s="5" t="s">
        <v>178</v>
      </c>
      <c r="CB133" s="5" t="s">
        <v>178</v>
      </c>
      <c r="CC133" s="5" t="s">
        <v>178</v>
      </c>
      <c r="CD133" s="5" t="s">
        <v>178</v>
      </c>
      <c r="CE133" s="5" t="s">
        <v>178</v>
      </c>
      <c r="CF133" s="5" t="s">
        <v>178</v>
      </c>
      <c r="CG133" s="5" t="s">
        <v>178</v>
      </c>
      <c r="CH133" s="5" t="s">
        <v>178</v>
      </c>
      <c r="CI133" s="5" t="s">
        <v>178</v>
      </c>
      <c r="CJ133" s="5" t="s">
        <v>178</v>
      </c>
      <c r="CK133" s="5" t="s">
        <v>178</v>
      </c>
      <c r="CL133" s="5" t="s">
        <v>178</v>
      </c>
      <c r="CM133" s="5" t="s">
        <v>178</v>
      </c>
      <c r="CN133" s="5" t="s">
        <v>178</v>
      </c>
      <c r="CO133" s="5" t="s">
        <v>178</v>
      </c>
      <c r="CP133" s="5" t="s">
        <v>178</v>
      </c>
      <c r="CQ133" s="5" t="s">
        <v>178</v>
      </c>
      <c r="CR133" s="5" t="s">
        <v>178</v>
      </c>
      <c r="CS133" s="5" t="s">
        <v>178</v>
      </c>
      <c r="CT133" s="5" t="s">
        <v>178</v>
      </c>
      <c r="CU133" s="6" t="s">
        <v>178</v>
      </c>
      <c r="CV133" s="6" t="s">
        <v>178</v>
      </c>
      <c r="CW133" s="6" t="s">
        <v>178</v>
      </c>
      <c r="CX133" s="6" t="s">
        <v>178</v>
      </c>
      <c r="CY133" s="6" t="s">
        <v>178</v>
      </c>
      <c r="CZ133" s="6" t="s">
        <v>178</v>
      </c>
      <c r="DA133" s="6" t="s">
        <v>178</v>
      </c>
      <c r="DB133" s="6" t="s">
        <v>178</v>
      </c>
      <c r="DC133" s="6" t="s">
        <v>178</v>
      </c>
      <c r="DD133" s="6" t="s">
        <v>178</v>
      </c>
      <c r="DE133" s="6" t="s">
        <v>178</v>
      </c>
      <c r="DF133" s="6" t="s">
        <v>178</v>
      </c>
      <c r="DG133" s="6" t="s">
        <v>178</v>
      </c>
      <c r="DH133" s="6" t="s">
        <v>178</v>
      </c>
      <c r="DI133" s="6" t="s">
        <v>178</v>
      </c>
      <c r="DJ133" s="6" t="s">
        <v>178</v>
      </c>
      <c r="DK133" s="6" t="s">
        <v>178</v>
      </c>
      <c r="DL133" s="6" t="s">
        <v>178</v>
      </c>
      <c r="DM133" s="6" t="s">
        <v>178</v>
      </c>
      <c r="DN133" s="6" t="s">
        <v>178</v>
      </c>
      <c r="DO133" s="6" t="s">
        <v>178</v>
      </c>
      <c r="DP133" s="6" t="s">
        <v>178</v>
      </c>
      <c r="DQ133" s="6" t="s">
        <v>178</v>
      </c>
      <c r="DR133" s="6" t="s">
        <v>178</v>
      </c>
      <c r="DS133" s="6" t="s">
        <v>178</v>
      </c>
      <c r="DT133" s="6" t="s">
        <v>178</v>
      </c>
      <c r="DU133" s="6" t="s">
        <v>178</v>
      </c>
      <c r="DV133" s="6" t="s">
        <v>178</v>
      </c>
      <c r="DW133" s="6" t="s">
        <v>178</v>
      </c>
      <c r="DX133" s="6" t="s">
        <v>178</v>
      </c>
      <c r="DY133" s="6" t="s">
        <v>178</v>
      </c>
      <c r="DZ133" s="6" t="s">
        <v>178</v>
      </c>
      <c r="EA133" s="6" t="s">
        <v>178</v>
      </c>
      <c r="EB133" s="6" t="s">
        <v>178</v>
      </c>
      <c r="EC133" s="6" t="s">
        <v>178</v>
      </c>
      <c r="ED133" s="6" t="s">
        <v>178</v>
      </c>
      <c r="EE133" s="6" t="s">
        <v>178</v>
      </c>
      <c r="EF133" s="6" t="s">
        <v>178</v>
      </c>
      <c r="EG133" s="6" t="s">
        <v>178</v>
      </c>
      <c r="EH133" s="6" t="s">
        <v>178</v>
      </c>
      <c r="EI133" s="6" t="s">
        <v>178</v>
      </c>
      <c r="EJ133" s="6" t="s">
        <v>178</v>
      </c>
      <c r="EK133" s="6" t="s">
        <v>178</v>
      </c>
      <c r="EL133" s="6" t="s">
        <v>178</v>
      </c>
      <c r="EM133" s="6" t="s">
        <v>178</v>
      </c>
      <c r="EN133" s="6" t="s">
        <v>178</v>
      </c>
      <c r="EO133" s="6" t="s">
        <v>178</v>
      </c>
      <c r="EP133" s="6" t="s">
        <v>178</v>
      </c>
      <c r="EQ133" s="6" t="s">
        <v>178</v>
      </c>
      <c r="ER133" s="6" t="s">
        <v>178</v>
      </c>
      <c r="ES133" s="6" t="s">
        <v>178</v>
      </c>
      <c r="ET133" s="6" t="s">
        <v>178</v>
      </c>
      <c r="EU133" s="6" t="s">
        <v>178</v>
      </c>
      <c r="EV133" s="6" t="s">
        <v>178</v>
      </c>
      <c r="EW133" s="6" t="s">
        <v>178</v>
      </c>
      <c r="EX133" s="6" t="s">
        <v>178</v>
      </c>
      <c r="EY133" s="6" t="s">
        <v>178</v>
      </c>
      <c r="EZ133" s="6" t="s">
        <v>178</v>
      </c>
      <c r="FA133" s="6" t="s">
        <v>178</v>
      </c>
      <c r="FB133" s="6" t="s">
        <v>178</v>
      </c>
      <c r="FC133" s="6" t="s">
        <v>178</v>
      </c>
      <c r="FD133" s="6" t="s">
        <v>178</v>
      </c>
      <c r="FE133" s="6" t="s">
        <v>178</v>
      </c>
      <c r="FF133" s="6" t="s">
        <v>178</v>
      </c>
      <c r="FG133" s="6" t="s">
        <v>178</v>
      </c>
      <c r="FH133" s="6" t="s">
        <v>178</v>
      </c>
      <c r="FI133" s="6" t="s">
        <v>178</v>
      </c>
      <c r="FJ133" s="6" t="s">
        <v>178</v>
      </c>
      <c r="FK133" s="6" t="s">
        <v>178</v>
      </c>
      <c r="FL133" s="6" t="s">
        <v>178</v>
      </c>
      <c r="FM133" s="6" t="s">
        <v>178</v>
      </c>
      <c r="FN133" s="6" t="s">
        <v>178</v>
      </c>
      <c r="FO133" s="6" t="s">
        <v>178</v>
      </c>
      <c r="FP133" s="6" t="s">
        <v>178</v>
      </c>
      <c r="FQ133" s="6" t="s">
        <v>178</v>
      </c>
      <c r="FR133" s="6" t="s">
        <v>178</v>
      </c>
      <c r="FS133" s="6" t="s">
        <v>178</v>
      </c>
      <c r="FT133" s="6" t="s">
        <v>178</v>
      </c>
      <c r="FU133" s="6" t="s">
        <v>178</v>
      </c>
      <c r="FV133" s="6" t="s">
        <v>178</v>
      </c>
      <c r="FW133" s="6" t="s">
        <v>178</v>
      </c>
      <c r="FX133" s="6" t="s">
        <v>178</v>
      </c>
      <c r="FY133" s="6" t="s">
        <v>178</v>
      </c>
      <c r="FZ133" s="6" t="s">
        <v>178</v>
      </c>
      <c r="GA133" s="6" t="s">
        <v>178</v>
      </c>
      <c r="GB133" s="6" t="s">
        <v>178</v>
      </c>
      <c r="GC133" s="6" t="s">
        <v>178</v>
      </c>
      <c r="GD133" s="6" t="s">
        <v>178</v>
      </c>
      <c r="GE133" s="6" t="s">
        <v>178</v>
      </c>
      <c r="GF133" s="6" t="s">
        <v>178</v>
      </c>
      <c r="GG133" s="6" t="s">
        <v>178</v>
      </c>
      <c r="GH133" s="6" t="s">
        <v>178</v>
      </c>
      <c r="GI133" s="6" t="s">
        <v>178</v>
      </c>
      <c r="GJ133" s="6" t="s">
        <v>178</v>
      </c>
      <c r="GK133" s="6" t="s">
        <v>178</v>
      </c>
      <c r="GL133" s="6" t="s">
        <v>178</v>
      </c>
      <c r="GM133" s="6" t="s">
        <v>178</v>
      </c>
      <c r="GN133" s="6" t="s">
        <v>178</v>
      </c>
      <c r="GO133" s="6" t="s">
        <v>178</v>
      </c>
      <c r="GP133" s="6" t="s">
        <v>178</v>
      </c>
      <c r="GQ133" s="6" t="s">
        <v>178</v>
      </c>
      <c r="GR133" s="6" t="s">
        <v>178</v>
      </c>
      <c r="GS133" s="6" t="s">
        <v>178</v>
      </c>
      <c r="GT133" s="6" t="s">
        <v>178</v>
      </c>
      <c r="GU133" s="6" t="s">
        <v>178</v>
      </c>
      <c r="GV133" s="6" t="s">
        <v>178</v>
      </c>
      <c r="GW133" s="6" t="s">
        <v>178</v>
      </c>
      <c r="GX133" s="6" t="s">
        <v>178</v>
      </c>
      <c r="GY133" s="6" t="s">
        <v>178</v>
      </c>
      <c r="GZ133" s="6" t="s">
        <v>178</v>
      </c>
      <c r="HA133" s="6" t="s">
        <v>178</v>
      </c>
      <c r="HB133" s="6" t="s">
        <v>178</v>
      </c>
      <c r="HC133" s="6" t="s">
        <v>178</v>
      </c>
      <c r="HD133" s="6" t="s">
        <v>178</v>
      </c>
      <c r="HE133" s="6" t="s">
        <v>178</v>
      </c>
      <c r="HF133" s="6" t="s">
        <v>178</v>
      </c>
      <c r="HG133" s="6" t="s">
        <v>178</v>
      </c>
      <c r="HH133" s="6" t="s">
        <v>178</v>
      </c>
      <c r="HI133" s="6" t="s">
        <v>178</v>
      </c>
      <c r="HJ133" s="6" t="s">
        <v>178</v>
      </c>
      <c r="HK133" s="6" t="s">
        <v>178</v>
      </c>
      <c r="HL133" s="6" t="s">
        <v>178</v>
      </c>
      <c r="HM133" s="6" t="s">
        <v>178</v>
      </c>
      <c r="HN133" s="6" t="s">
        <v>178</v>
      </c>
      <c r="HO133" s="6" t="s">
        <v>178</v>
      </c>
      <c r="HP133" s="6" t="s">
        <v>178</v>
      </c>
      <c r="HQ133" s="6" t="s">
        <v>178</v>
      </c>
      <c r="HR133" s="6" t="s">
        <v>178</v>
      </c>
      <c r="HS133" s="5">
        <v>0</v>
      </c>
      <c r="HT133" s="5">
        <v>0</v>
      </c>
      <c r="HU133" s="5" t="s">
        <v>178</v>
      </c>
      <c r="HV133" s="5" t="s">
        <v>178</v>
      </c>
      <c r="HW133" s="5" t="s">
        <v>178</v>
      </c>
      <c r="HX133" s="5" t="s">
        <v>178</v>
      </c>
      <c r="HY133" s="5" t="s">
        <v>178</v>
      </c>
      <c r="HZ133" s="5" t="s">
        <v>178</v>
      </c>
      <c r="IA133" s="5" t="s">
        <v>178</v>
      </c>
      <c r="IB133" s="5" t="s">
        <v>178</v>
      </c>
      <c r="IC133" s="5" t="s">
        <v>178</v>
      </c>
      <c r="ID133" s="5" t="s">
        <v>178</v>
      </c>
      <c r="IE133" s="5" t="s">
        <v>178</v>
      </c>
      <c r="IF133" s="5" t="s">
        <v>178</v>
      </c>
      <c r="IG133" s="5" t="s">
        <v>178</v>
      </c>
      <c r="IH133" s="5" t="s">
        <v>178</v>
      </c>
      <c r="II133" s="5" t="s">
        <v>178</v>
      </c>
      <c r="IJ133" s="5" t="s">
        <v>178</v>
      </c>
      <c r="IK133" s="5" t="s">
        <v>178</v>
      </c>
      <c r="IL133" s="5" t="s">
        <v>178</v>
      </c>
      <c r="IM133" s="5" t="s">
        <v>178</v>
      </c>
      <c r="IN133" s="5" t="s">
        <v>178</v>
      </c>
      <c r="IO133" s="5" t="s">
        <v>178</v>
      </c>
      <c r="IP133" s="5" t="s">
        <v>178</v>
      </c>
      <c r="IQ133" s="5" t="s">
        <v>178</v>
      </c>
      <c r="IR133" s="5" t="s">
        <v>178</v>
      </c>
      <c r="IS133" s="5" t="s">
        <v>178</v>
      </c>
      <c r="IT133" s="5" t="s">
        <v>178</v>
      </c>
      <c r="IU133" s="5" t="s">
        <v>178</v>
      </c>
      <c r="IV133" s="5" t="s">
        <v>178</v>
      </c>
      <c r="IW133" s="5" t="s">
        <v>178</v>
      </c>
      <c r="IX133" s="5" t="s">
        <v>178</v>
      </c>
      <c r="IY133" s="5">
        <v>0</v>
      </c>
      <c r="IZ133" s="5">
        <v>0</v>
      </c>
      <c r="JA133" s="5" t="s">
        <v>178</v>
      </c>
      <c r="JB133" s="5" t="s">
        <v>178</v>
      </c>
      <c r="JC133" s="5" t="s">
        <v>178</v>
      </c>
      <c r="JD133" s="5" t="s">
        <v>178</v>
      </c>
      <c r="JE133" s="5" t="s">
        <v>178</v>
      </c>
      <c r="JF133" s="5" t="s">
        <v>178</v>
      </c>
      <c r="JG133" s="5" t="s">
        <v>178</v>
      </c>
      <c r="JH133" s="5" t="s">
        <v>178</v>
      </c>
      <c r="JI133" s="5" t="s">
        <v>178</v>
      </c>
      <c r="JJ133" s="5" t="s">
        <v>178</v>
      </c>
      <c r="JK133" s="5" t="s">
        <v>178</v>
      </c>
      <c r="JL133" s="5" t="s">
        <v>178</v>
      </c>
      <c r="JM133" s="5" t="s">
        <v>178</v>
      </c>
      <c r="JN133" s="5" t="s">
        <v>178</v>
      </c>
      <c r="JO133" s="5" t="s">
        <v>178</v>
      </c>
      <c r="JP133" s="5" t="s">
        <v>178</v>
      </c>
      <c r="JQ133" s="5" t="s">
        <v>178</v>
      </c>
      <c r="JR133" s="5" t="s">
        <v>178</v>
      </c>
      <c r="JS133" s="5" t="s">
        <v>178</v>
      </c>
      <c r="JT133" s="5" t="s">
        <v>178</v>
      </c>
      <c r="JU133" s="5" t="s">
        <v>178</v>
      </c>
      <c r="JV133" s="5" t="s">
        <v>178</v>
      </c>
      <c r="JW133" s="5" t="s">
        <v>178</v>
      </c>
      <c r="JX133" s="5" t="s">
        <v>178</v>
      </c>
      <c r="JY133" s="5" t="s">
        <v>178</v>
      </c>
      <c r="JZ133" s="5" t="s">
        <v>178</v>
      </c>
      <c r="KA133" s="5" t="s">
        <v>178</v>
      </c>
      <c r="KB133" s="5" t="s">
        <v>178</v>
      </c>
      <c r="KC133" s="5" t="s">
        <v>178</v>
      </c>
      <c r="KD133" s="5" t="s">
        <v>178</v>
      </c>
    </row>
    <row r="134" spans="1:290" x14ac:dyDescent="0.3">
      <c r="A134" s="1" t="s">
        <v>128</v>
      </c>
      <c r="B134" s="2">
        <v>10704134</v>
      </c>
      <c r="C134" s="5">
        <v>0</v>
      </c>
      <c r="D134" s="5">
        <v>0</v>
      </c>
      <c r="E134" s="5" t="s">
        <v>178</v>
      </c>
      <c r="F134" s="5" t="s">
        <v>178</v>
      </c>
      <c r="G134" s="5" t="s">
        <v>178</v>
      </c>
      <c r="H134" s="5" t="s">
        <v>178</v>
      </c>
      <c r="I134" s="5" t="s">
        <v>178</v>
      </c>
      <c r="J134" s="5" t="s">
        <v>178</v>
      </c>
      <c r="K134" s="5" t="s">
        <v>178</v>
      </c>
      <c r="L134" s="5" t="s">
        <v>178</v>
      </c>
      <c r="M134" s="5" t="s">
        <v>178</v>
      </c>
      <c r="N134" s="5" t="s">
        <v>178</v>
      </c>
      <c r="O134" s="5" t="s">
        <v>178</v>
      </c>
      <c r="P134" s="5" t="s">
        <v>178</v>
      </c>
      <c r="Q134" s="5" t="s">
        <v>178</v>
      </c>
      <c r="R134" s="5" t="s">
        <v>178</v>
      </c>
      <c r="S134" s="5" t="s">
        <v>178</v>
      </c>
      <c r="T134" s="5" t="s">
        <v>178</v>
      </c>
      <c r="U134" s="5" t="s">
        <v>178</v>
      </c>
      <c r="V134" s="5" t="s">
        <v>178</v>
      </c>
      <c r="W134" s="5" t="s">
        <v>178</v>
      </c>
      <c r="X134" s="5" t="s">
        <v>178</v>
      </c>
      <c r="Y134" s="5" t="s">
        <v>178</v>
      </c>
      <c r="Z134" s="5" t="s">
        <v>178</v>
      </c>
      <c r="AA134" s="5" t="s">
        <v>178</v>
      </c>
      <c r="AB134" s="5" t="s">
        <v>178</v>
      </c>
      <c r="AC134" s="5" t="s">
        <v>178</v>
      </c>
      <c r="AD134" s="5" t="s">
        <v>178</v>
      </c>
      <c r="AE134" s="5" t="s">
        <v>178</v>
      </c>
      <c r="AF134" s="5" t="s">
        <v>178</v>
      </c>
      <c r="AG134" s="5" t="s">
        <v>178</v>
      </c>
      <c r="AH134" s="5" t="s">
        <v>178</v>
      </c>
      <c r="AI134" s="5">
        <v>0</v>
      </c>
      <c r="AJ134" s="5">
        <v>0</v>
      </c>
      <c r="AK134" s="5" t="s">
        <v>178</v>
      </c>
      <c r="AL134" s="5" t="s">
        <v>178</v>
      </c>
      <c r="AM134" s="5" t="s">
        <v>178</v>
      </c>
      <c r="AN134" s="5" t="s">
        <v>178</v>
      </c>
      <c r="AO134" s="5" t="s">
        <v>178</v>
      </c>
      <c r="AP134" s="5" t="s">
        <v>178</v>
      </c>
      <c r="AQ134" s="5" t="s">
        <v>178</v>
      </c>
      <c r="AR134" s="5" t="s">
        <v>178</v>
      </c>
      <c r="AS134" s="5" t="s">
        <v>178</v>
      </c>
      <c r="AT134" s="5" t="s">
        <v>178</v>
      </c>
      <c r="AU134" s="5" t="s">
        <v>178</v>
      </c>
      <c r="AV134" s="5" t="s">
        <v>178</v>
      </c>
      <c r="AW134" s="5" t="s">
        <v>178</v>
      </c>
      <c r="AX134" s="5" t="s">
        <v>178</v>
      </c>
      <c r="AY134" s="5" t="s">
        <v>178</v>
      </c>
      <c r="AZ134" s="5" t="s">
        <v>178</v>
      </c>
      <c r="BA134" s="5" t="s">
        <v>178</v>
      </c>
      <c r="BB134" s="5" t="s">
        <v>178</v>
      </c>
      <c r="BC134" s="5" t="s">
        <v>178</v>
      </c>
      <c r="BD134" s="5" t="s">
        <v>178</v>
      </c>
      <c r="BE134" s="5" t="s">
        <v>178</v>
      </c>
      <c r="BF134" s="5" t="s">
        <v>178</v>
      </c>
      <c r="BG134" s="5" t="s">
        <v>178</v>
      </c>
      <c r="BH134" s="5" t="s">
        <v>178</v>
      </c>
      <c r="BI134" s="5" t="s">
        <v>178</v>
      </c>
      <c r="BJ134" s="5" t="s">
        <v>178</v>
      </c>
      <c r="BK134" s="5" t="s">
        <v>178</v>
      </c>
      <c r="BL134" s="5" t="s">
        <v>178</v>
      </c>
      <c r="BM134" s="5" t="s">
        <v>178</v>
      </c>
      <c r="BN134" s="5" t="s">
        <v>178</v>
      </c>
      <c r="BO134" s="5">
        <v>0</v>
      </c>
      <c r="BP134" s="5">
        <v>0</v>
      </c>
      <c r="BQ134" s="5" t="s">
        <v>178</v>
      </c>
      <c r="BR134" s="5" t="s">
        <v>178</v>
      </c>
      <c r="BS134" s="5" t="s">
        <v>178</v>
      </c>
      <c r="BT134" s="5" t="s">
        <v>178</v>
      </c>
      <c r="BU134" s="5" t="s">
        <v>178</v>
      </c>
      <c r="BV134" s="5" t="s">
        <v>178</v>
      </c>
      <c r="BW134" s="5" t="s">
        <v>178</v>
      </c>
      <c r="BX134" s="5" t="s">
        <v>178</v>
      </c>
      <c r="BY134" s="5" t="s">
        <v>178</v>
      </c>
      <c r="BZ134" s="5" t="s">
        <v>178</v>
      </c>
      <c r="CA134" s="5" t="s">
        <v>178</v>
      </c>
      <c r="CB134" s="5" t="s">
        <v>178</v>
      </c>
      <c r="CC134" s="5" t="s">
        <v>178</v>
      </c>
      <c r="CD134" s="5" t="s">
        <v>178</v>
      </c>
      <c r="CE134" s="5" t="s">
        <v>178</v>
      </c>
      <c r="CF134" s="5" t="s">
        <v>178</v>
      </c>
      <c r="CG134" s="5" t="s">
        <v>178</v>
      </c>
      <c r="CH134" s="5" t="s">
        <v>178</v>
      </c>
      <c r="CI134" s="5" t="s">
        <v>178</v>
      </c>
      <c r="CJ134" s="5" t="s">
        <v>178</v>
      </c>
      <c r="CK134" s="5" t="s">
        <v>178</v>
      </c>
      <c r="CL134" s="5" t="s">
        <v>178</v>
      </c>
      <c r="CM134" s="5" t="s">
        <v>178</v>
      </c>
      <c r="CN134" s="5" t="s">
        <v>178</v>
      </c>
      <c r="CO134" s="5" t="s">
        <v>178</v>
      </c>
      <c r="CP134" s="5" t="s">
        <v>178</v>
      </c>
      <c r="CQ134" s="5" t="s">
        <v>178</v>
      </c>
      <c r="CR134" s="5" t="s">
        <v>178</v>
      </c>
      <c r="CS134" s="5" t="s">
        <v>178</v>
      </c>
      <c r="CT134" s="5" t="s">
        <v>178</v>
      </c>
      <c r="CU134" s="6" t="s">
        <v>178</v>
      </c>
      <c r="CV134" s="6" t="s">
        <v>178</v>
      </c>
      <c r="CW134" s="6" t="s">
        <v>178</v>
      </c>
      <c r="CX134" s="6" t="s">
        <v>178</v>
      </c>
      <c r="CY134" s="6" t="s">
        <v>178</v>
      </c>
      <c r="CZ134" s="6" t="s">
        <v>178</v>
      </c>
      <c r="DA134" s="6" t="s">
        <v>178</v>
      </c>
      <c r="DB134" s="6" t="s">
        <v>178</v>
      </c>
      <c r="DC134" s="6" t="s">
        <v>178</v>
      </c>
      <c r="DD134" s="6" t="s">
        <v>178</v>
      </c>
      <c r="DE134" s="6" t="s">
        <v>178</v>
      </c>
      <c r="DF134" s="6" t="s">
        <v>178</v>
      </c>
      <c r="DG134" s="6" t="s">
        <v>178</v>
      </c>
      <c r="DH134" s="6" t="s">
        <v>178</v>
      </c>
      <c r="DI134" s="6" t="s">
        <v>178</v>
      </c>
      <c r="DJ134" s="6" t="s">
        <v>178</v>
      </c>
      <c r="DK134" s="6" t="s">
        <v>178</v>
      </c>
      <c r="DL134" s="6" t="s">
        <v>178</v>
      </c>
      <c r="DM134" s="6" t="s">
        <v>178</v>
      </c>
      <c r="DN134" s="6" t="s">
        <v>178</v>
      </c>
      <c r="DO134" s="6" t="s">
        <v>178</v>
      </c>
      <c r="DP134" s="6" t="s">
        <v>178</v>
      </c>
      <c r="DQ134" s="6" t="s">
        <v>178</v>
      </c>
      <c r="DR134" s="6" t="s">
        <v>178</v>
      </c>
      <c r="DS134" s="6" t="s">
        <v>178</v>
      </c>
      <c r="DT134" s="6" t="s">
        <v>178</v>
      </c>
      <c r="DU134" s="6" t="s">
        <v>178</v>
      </c>
      <c r="DV134" s="6" t="s">
        <v>178</v>
      </c>
      <c r="DW134" s="6" t="s">
        <v>178</v>
      </c>
      <c r="DX134" s="6" t="s">
        <v>178</v>
      </c>
      <c r="DY134" s="6" t="s">
        <v>178</v>
      </c>
      <c r="DZ134" s="6" t="s">
        <v>178</v>
      </c>
      <c r="EA134" s="6" t="s">
        <v>178</v>
      </c>
      <c r="EB134" s="6" t="s">
        <v>178</v>
      </c>
      <c r="EC134" s="6" t="s">
        <v>178</v>
      </c>
      <c r="ED134" s="6" t="s">
        <v>178</v>
      </c>
      <c r="EE134" s="6" t="s">
        <v>178</v>
      </c>
      <c r="EF134" s="6" t="s">
        <v>178</v>
      </c>
      <c r="EG134" s="6" t="s">
        <v>178</v>
      </c>
      <c r="EH134" s="6" t="s">
        <v>178</v>
      </c>
      <c r="EI134" s="6" t="s">
        <v>178</v>
      </c>
      <c r="EJ134" s="6" t="s">
        <v>178</v>
      </c>
      <c r="EK134" s="6" t="s">
        <v>178</v>
      </c>
      <c r="EL134" s="6" t="s">
        <v>178</v>
      </c>
      <c r="EM134" s="6" t="s">
        <v>178</v>
      </c>
      <c r="EN134" s="6" t="s">
        <v>178</v>
      </c>
      <c r="EO134" s="6" t="s">
        <v>178</v>
      </c>
      <c r="EP134" s="6" t="s">
        <v>178</v>
      </c>
      <c r="EQ134" s="6" t="s">
        <v>178</v>
      </c>
      <c r="ER134" s="6" t="s">
        <v>178</v>
      </c>
      <c r="ES134" s="6" t="s">
        <v>178</v>
      </c>
      <c r="ET134" s="6" t="s">
        <v>178</v>
      </c>
      <c r="EU134" s="6" t="s">
        <v>178</v>
      </c>
      <c r="EV134" s="6" t="s">
        <v>178</v>
      </c>
      <c r="EW134" s="6" t="s">
        <v>178</v>
      </c>
      <c r="EX134" s="6" t="s">
        <v>178</v>
      </c>
      <c r="EY134" s="6" t="s">
        <v>178</v>
      </c>
      <c r="EZ134" s="6" t="s">
        <v>178</v>
      </c>
      <c r="FA134" s="6" t="s">
        <v>178</v>
      </c>
      <c r="FB134" s="6" t="s">
        <v>178</v>
      </c>
      <c r="FC134" s="6" t="s">
        <v>178</v>
      </c>
      <c r="FD134" s="6" t="s">
        <v>178</v>
      </c>
      <c r="FE134" s="6" t="s">
        <v>178</v>
      </c>
      <c r="FF134" s="6" t="s">
        <v>178</v>
      </c>
      <c r="FG134" s="6" t="s">
        <v>178</v>
      </c>
      <c r="FH134" s="6" t="s">
        <v>178</v>
      </c>
      <c r="FI134" s="6" t="s">
        <v>178</v>
      </c>
      <c r="FJ134" s="6" t="s">
        <v>178</v>
      </c>
      <c r="FK134" s="6" t="s">
        <v>178</v>
      </c>
      <c r="FL134" s="6" t="s">
        <v>178</v>
      </c>
      <c r="FM134" s="6" t="s">
        <v>178</v>
      </c>
      <c r="FN134" s="6" t="s">
        <v>178</v>
      </c>
      <c r="FO134" s="6" t="s">
        <v>178</v>
      </c>
      <c r="FP134" s="6" t="s">
        <v>178</v>
      </c>
      <c r="FQ134" s="6" t="s">
        <v>178</v>
      </c>
      <c r="FR134" s="6" t="s">
        <v>178</v>
      </c>
      <c r="FS134" s="6" t="s">
        <v>178</v>
      </c>
      <c r="FT134" s="6" t="s">
        <v>178</v>
      </c>
      <c r="FU134" s="6" t="s">
        <v>178</v>
      </c>
      <c r="FV134" s="6" t="s">
        <v>178</v>
      </c>
      <c r="FW134" s="6" t="s">
        <v>178</v>
      </c>
      <c r="FX134" s="6" t="s">
        <v>178</v>
      </c>
      <c r="FY134" s="6" t="s">
        <v>178</v>
      </c>
      <c r="FZ134" s="6" t="s">
        <v>178</v>
      </c>
      <c r="GA134" s="6" t="s">
        <v>178</v>
      </c>
      <c r="GB134" s="6" t="s">
        <v>178</v>
      </c>
      <c r="GC134" s="6" t="s">
        <v>178</v>
      </c>
      <c r="GD134" s="6" t="s">
        <v>178</v>
      </c>
      <c r="GE134" s="6" t="s">
        <v>178</v>
      </c>
      <c r="GF134" s="6" t="s">
        <v>178</v>
      </c>
      <c r="GG134" s="6" t="s">
        <v>178</v>
      </c>
      <c r="GH134" s="6" t="s">
        <v>178</v>
      </c>
      <c r="GI134" s="6" t="s">
        <v>178</v>
      </c>
      <c r="GJ134" s="6" t="s">
        <v>178</v>
      </c>
      <c r="GK134" s="6" t="s">
        <v>178</v>
      </c>
      <c r="GL134" s="6" t="s">
        <v>178</v>
      </c>
      <c r="GM134" s="6" t="s">
        <v>178</v>
      </c>
      <c r="GN134" s="6" t="s">
        <v>178</v>
      </c>
      <c r="GO134" s="6" t="s">
        <v>178</v>
      </c>
      <c r="GP134" s="6" t="s">
        <v>178</v>
      </c>
      <c r="GQ134" s="6" t="s">
        <v>178</v>
      </c>
      <c r="GR134" s="6" t="s">
        <v>178</v>
      </c>
      <c r="GS134" s="6" t="s">
        <v>178</v>
      </c>
      <c r="GT134" s="6" t="s">
        <v>178</v>
      </c>
      <c r="GU134" s="6" t="s">
        <v>178</v>
      </c>
      <c r="GV134" s="6" t="s">
        <v>178</v>
      </c>
      <c r="GW134" s="6" t="s">
        <v>178</v>
      </c>
      <c r="GX134" s="6" t="s">
        <v>178</v>
      </c>
      <c r="GY134" s="6" t="s">
        <v>178</v>
      </c>
      <c r="GZ134" s="6" t="s">
        <v>178</v>
      </c>
      <c r="HA134" s="6" t="s">
        <v>178</v>
      </c>
      <c r="HB134" s="6" t="s">
        <v>178</v>
      </c>
      <c r="HC134" s="6" t="s">
        <v>178</v>
      </c>
      <c r="HD134" s="6" t="s">
        <v>178</v>
      </c>
      <c r="HE134" s="6" t="s">
        <v>178</v>
      </c>
      <c r="HF134" s="6" t="s">
        <v>178</v>
      </c>
      <c r="HG134" s="6" t="s">
        <v>178</v>
      </c>
      <c r="HH134" s="6" t="s">
        <v>178</v>
      </c>
      <c r="HI134" s="6" t="s">
        <v>178</v>
      </c>
      <c r="HJ134" s="6" t="s">
        <v>178</v>
      </c>
      <c r="HK134" s="6" t="s">
        <v>178</v>
      </c>
      <c r="HL134" s="6" t="s">
        <v>178</v>
      </c>
      <c r="HM134" s="6" t="s">
        <v>178</v>
      </c>
      <c r="HN134" s="6" t="s">
        <v>178</v>
      </c>
      <c r="HO134" s="6" t="s">
        <v>178</v>
      </c>
      <c r="HP134" s="6" t="s">
        <v>178</v>
      </c>
      <c r="HQ134" s="6" t="s">
        <v>178</v>
      </c>
      <c r="HR134" s="6" t="s">
        <v>178</v>
      </c>
      <c r="HS134" s="5">
        <v>0</v>
      </c>
      <c r="HT134" s="5">
        <v>0</v>
      </c>
      <c r="HU134" s="5" t="s">
        <v>178</v>
      </c>
      <c r="HV134" s="5" t="s">
        <v>178</v>
      </c>
      <c r="HW134" s="5" t="s">
        <v>178</v>
      </c>
      <c r="HX134" s="5" t="s">
        <v>178</v>
      </c>
      <c r="HY134" s="5" t="s">
        <v>178</v>
      </c>
      <c r="HZ134" s="5" t="s">
        <v>178</v>
      </c>
      <c r="IA134" s="5" t="s">
        <v>178</v>
      </c>
      <c r="IB134" s="5" t="s">
        <v>178</v>
      </c>
      <c r="IC134" s="5" t="s">
        <v>178</v>
      </c>
      <c r="ID134" s="5" t="s">
        <v>178</v>
      </c>
      <c r="IE134" s="5" t="s">
        <v>178</v>
      </c>
      <c r="IF134" s="5" t="s">
        <v>178</v>
      </c>
      <c r="IG134" s="5" t="s">
        <v>178</v>
      </c>
      <c r="IH134" s="5" t="s">
        <v>178</v>
      </c>
      <c r="II134" s="5" t="s">
        <v>178</v>
      </c>
      <c r="IJ134" s="5" t="s">
        <v>178</v>
      </c>
      <c r="IK134" s="5" t="s">
        <v>178</v>
      </c>
      <c r="IL134" s="5" t="s">
        <v>178</v>
      </c>
      <c r="IM134" s="5" t="s">
        <v>178</v>
      </c>
      <c r="IN134" s="5" t="s">
        <v>178</v>
      </c>
      <c r="IO134" s="5" t="s">
        <v>178</v>
      </c>
      <c r="IP134" s="5" t="s">
        <v>178</v>
      </c>
      <c r="IQ134" s="5" t="s">
        <v>178</v>
      </c>
      <c r="IR134" s="5" t="s">
        <v>178</v>
      </c>
      <c r="IS134" s="5" t="s">
        <v>178</v>
      </c>
      <c r="IT134" s="5" t="s">
        <v>178</v>
      </c>
      <c r="IU134" s="5" t="s">
        <v>178</v>
      </c>
      <c r="IV134" s="5" t="s">
        <v>178</v>
      </c>
      <c r="IW134" s="5" t="s">
        <v>178</v>
      </c>
      <c r="IX134" s="5" t="s">
        <v>178</v>
      </c>
      <c r="IY134" s="5">
        <v>0</v>
      </c>
      <c r="IZ134" s="5">
        <v>0</v>
      </c>
      <c r="JA134" s="5" t="s">
        <v>178</v>
      </c>
      <c r="JB134" s="5" t="s">
        <v>178</v>
      </c>
      <c r="JC134" s="5" t="s">
        <v>178</v>
      </c>
      <c r="JD134" s="5" t="s">
        <v>178</v>
      </c>
      <c r="JE134" s="5" t="s">
        <v>178</v>
      </c>
      <c r="JF134" s="5" t="s">
        <v>178</v>
      </c>
      <c r="JG134" s="5" t="s">
        <v>178</v>
      </c>
      <c r="JH134" s="5" t="s">
        <v>178</v>
      </c>
      <c r="JI134" s="5" t="s">
        <v>178</v>
      </c>
      <c r="JJ134" s="5" t="s">
        <v>178</v>
      </c>
      <c r="JK134" s="5" t="s">
        <v>178</v>
      </c>
      <c r="JL134" s="5" t="s">
        <v>178</v>
      </c>
      <c r="JM134" s="5" t="s">
        <v>178</v>
      </c>
      <c r="JN134" s="5" t="s">
        <v>178</v>
      </c>
      <c r="JO134" s="5" t="s">
        <v>178</v>
      </c>
      <c r="JP134" s="5" t="s">
        <v>178</v>
      </c>
      <c r="JQ134" s="5" t="s">
        <v>178</v>
      </c>
      <c r="JR134" s="5" t="s">
        <v>178</v>
      </c>
      <c r="JS134" s="5" t="s">
        <v>178</v>
      </c>
      <c r="JT134" s="5" t="s">
        <v>178</v>
      </c>
      <c r="JU134" s="5" t="s">
        <v>178</v>
      </c>
      <c r="JV134" s="5" t="s">
        <v>178</v>
      </c>
      <c r="JW134" s="5" t="s">
        <v>178</v>
      </c>
      <c r="JX134" s="5" t="s">
        <v>178</v>
      </c>
      <c r="JY134" s="5" t="s">
        <v>178</v>
      </c>
      <c r="JZ134" s="5" t="s">
        <v>178</v>
      </c>
      <c r="KA134" s="5" t="s">
        <v>178</v>
      </c>
      <c r="KB134" s="5" t="s">
        <v>178</v>
      </c>
      <c r="KC134" s="5" t="s">
        <v>178</v>
      </c>
      <c r="KD134" s="5" t="s">
        <v>178</v>
      </c>
    </row>
    <row r="135" spans="1:290" x14ac:dyDescent="0.3">
      <c r="A135" s="1" t="s">
        <v>129</v>
      </c>
      <c r="B135" s="2">
        <v>4057030</v>
      </c>
      <c r="C135" s="5">
        <v>3698302</v>
      </c>
      <c r="D135" s="5">
        <v>3766234</v>
      </c>
      <c r="E135" s="5">
        <v>3785634</v>
      </c>
      <c r="F135" s="5">
        <v>3724044</v>
      </c>
      <c r="G135" s="5">
        <v>3724403</v>
      </c>
      <c r="H135" s="5">
        <v>3726982</v>
      </c>
      <c r="I135" s="5">
        <v>3866665</v>
      </c>
      <c r="J135" s="5">
        <v>3820637</v>
      </c>
      <c r="K135" s="5">
        <v>3888011</v>
      </c>
      <c r="L135" s="5">
        <v>3869540</v>
      </c>
      <c r="M135" s="5">
        <v>3905696</v>
      </c>
      <c r="N135" s="5">
        <v>3852706</v>
      </c>
      <c r="O135" s="5">
        <v>4004797</v>
      </c>
      <c r="P135" s="5">
        <v>3778369</v>
      </c>
      <c r="Q135" s="5">
        <v>3633226</v>
      </c>
      <c r="R135" s="5">
        <v>3459750</v>
      </c>
      <c r="S135" s="5">
        <v>3389742</v>
      </c>
      <c r="T135" s="5">
        <v>3188726</v>
      </c>
      <c r="U135" s="5">
        <v>3122331</v>
      </c>
      <c r="V135" s="5">
        <v>3027963</v>
      </c>
      <c r="W135" s="5">
        <v>2736837</v>
      </c>
      <c r="X135" s="5">
        <v>2662599</v>
      </c>
      <c r="Y135" s="5">
        <v>2608515</v>
      </c>
      <c r="Z135" s="5">
        <v>2516282</v>
      </c>
      <c r="AA135" s="5">
        <v>2330191</v>
      </c>
      <c r="AB135" s="5">
        <v>2374868</v>
      </c>
      <c r="AC135" s="5">
        <v>2223479</v>
      </c>
      <c r="AD135" s="5">
        <v>2146268</v>
      </c>
      <c r="AE135" s="5">
        <v>2081476</v>
      </c>
      <c r="AF135" s="5">
        <v>2069718</v>
      </c>
      <c r="AG135" s="5">
        <v>2093983</v>
      </c>
      <c r="AH135" s="5">
        <v>2000922</v>
      </c>
      <c r="AI135" s="5">
        <v>8744023</v>
      </c>
      <c r="AJ135" s="5">
        <v>8900125</v>
      </c>
      <c r="AK135" s="5">
        <v>8925932</v>
      </c>
      <c r="AL135" s="5">
        <v>8896376</v>
      </c>
      <c r="AM135" s="5">
        <v>9053069</v>
      </c>
      <c r="AN135" s="5">
        <v>9165354</v>
      </c>
      <c r="AO135" s="5">
        <v>9278919</v>
      </c>
      <c r="AP135" s="5">
        <v>9264817</v>
      </c>
      <c r="AQ135" s="5">
        <v>9332108</v>
      </c>
      <c r="AR135" s="5">
        <v>9291788</v>
      </c>
      <c r="AS135" s="5">
        <v>9370743</v>
      </c>
      <c r="AT135" s="5">
        <v>9502644</v>
      </c>
      <c r="AU135" s="5">
        <v>9634406</v>
      </c>
      <c r="AV135" s="5">
        <v>9201419</v>
      </c>
      <c r="AW135" s="5">
        <v>8874985</v>
      </c>
      <c r="AX135" s="5">
        <v>8542990</v>
      </c>
      <c r="AY135" s="5">
        <v>8275775</v>
      </c>
      <c r="AZ135" s="5">
        <v>8012418</v>
      </c>
      <c r="BA135" s="5">
        <v>8260882</v>
      </c>
      <c r="BB135" s="5">
        <v>8186014</v>
      </c>
      <c r="BC135" s="5">
        <v>7789068</v>
      </c>
      <c r="BD135" s="5">
        <v>7630485</v>
      </c>
      <c r="BE135" s="5">
        <v>7470414</v>
      </c>
      <c r="BF135" s="5">
        <v>7296811</v>
      </c>
      <c r="BG135" s="5">
        <v>6942287</v>
      </c>
      <c r="BH135" s="5">
        <v>6923198</v>
      </c>
      <c r="BI135" s="5">
        <v>6547495</v>
      </c>
      <c r="BJ135" s="5">
        <v>6381097</v>
      </c>
      <c r="BK135" s="5">
        <v>6136988</v>
      </c>
      <c r="BL135" s="5">
        <v>6076104</v>
      </c>
      <c r="BM135" s="5">
        <v>6088702</v>
      </c>
      <c r="BN135" s="5">
        <v>5840161</v>
      </c>
      <c r="BO135" s="5">
        <v>16968920</v>
      </c>
      <c r="BP135" s="5">
        <v>16059482</v>
      </c>
      <c r="BQ135" s="5">
        <v>13442595</v>
      </c>
      <c r="BR135" s="5">
        <v>13718397</v>
      </c>
      <c r="BS135" s="5">
        <v>14279396</v>
      </c>
      <c r="BT135" s="5">
        <v>13311011</v>
      </c>
      <c r="BU135" s="5">
        <v>13025375</v>
      </c>
      <c r="BV135" s="5">
        <v>12865758</v>
      </c>
      <c r="BW135" s="5">
        <v>13061414</v>
      </c>
      <c r="BX135" s="5">
        <v>13209464</v>
      </c>
      <c r="BY135" s="5">
        <v>13737274</v>
      </c>
      <c r="BZ135" s="5">
        <v>15216328</v>
      </c>
      <c r="CA135" s="5">
        <v>14639590</v>
      </c>
      <c r="CB135" s="5">
        <v>13831362</v>
      </c>
      <c r="CC135" s="5">
        <v>12332123</v>
      </c>
      <c r="CD135" s="5">
        <v>11835305</v>
      </c>
      <c r="CE135" s="5">
        <v>11639785</v>
      </c>
      <c r="CF135" s="5">
        <v>12030046</v>
      </c>
      <c r="CG135" s="5">
        <v>15389381</v>
      </c>
      <c r="CH135" s="5">
        <v>14395268</v>
      </c>
      <c r="CI135" s="5">
        <v>13013303</v>
      </c>
      <c r="CJ135" s="5">
        <v>12140421</v>
      </c>
      <c r="CK135" s="5">
        <v>10899869</v>
      </c>
      <c r="CL135" s="5">
        <v>10657108</v>
      </c>
      <c r="CM135" s="5">
        <v>9248339</v>
      </c>
      <c r="CN135" s="5">
        <v>10028718</v>
      </c>
      <c r="CO135" s="5">
        <v>9345935</v>
      </c>
      <c r="CP135" s="5">
        <v>8502342</v>
      </c>
      <c r="CQ135" s="5">
        <v>7983640</v>
      </c>
      <c r="CR135" s="5">
        <v>6743528</v>
      </c>
      <c r="CS135" s="5">
        <v>7505257</v>
      </c>
      <c r="CT135" s="5">
        <v>7860359</v>
      </c>
      <c r="CU135" s="6" t="s">
        <v>178</v>
      </c>
      <c r="CV135" s="6">
        <v>12.576834046955121</v>
      </c>
      <c r="CW135" s="6">
        <v>12.051217840921749</v>
      </c>
      <c r="CX135" s="6">
        <v>11.13241411755607</v>
      </c>
      <c r="CY135" s="6">
        <v>11.50708221078175</v>
      </c>
      <c r="CZ135" s="6">
        <v>10.99988918650822</v>
      </c>
      <c r="DA135" s="6">
        <v>10.37066826321907</v>
      </c>
      <c r="DB135" s="6">
        <v>10.1511868308871</v>
      </c>
      <c r="DC135" s="6">
        <v>9.8741464789717703</v>
      </c>
      <c r="DD135" s="6">
        <v>9.6190244835303407</v>
      </c>
      <c r="DE135" s="6">
        <v>9.6726166091779806</v>
      </c>
      <c r="DF135" s="6">
        <v>9.1125019369497799</v>
      </c>
      <c r="DG135" s="6">
        <v>9.0633058304827898</v>
      </c>
      <c r="DH135" s="6">
        <v>9.0901656243739009</v>
      </c>
      <c r="DI135" s="6">
        <v>9.0997367078183409</v>
      </c>
      <c r="DJ135" s="6">
        <v>9.1163234337741095</v>
      </c>
      <c r="DK135" s="6">
        <v>9.10901517264295</v>
      </c>
      <c r="DL135" s="6">
        <v>9.0973893038227107</v>
      </c>
      <c r="DM135" s="6">
        <v>9.0852955692397703</v>
      </c>
      <c r="DN135" s="6">
        <v>9.1388170859419304</v>
      </c>
      <c r="DO135" s="6" t="s">
        <v>178</v>
      </c>
      <c r="DP135" s="6" t="s">
        <v>178</v>
      </c>
      <c r="DQ135" s="6" t="s">
        <v>178</v>
      </c>
      <c r="DR135" s="6" t="s">
        <v>178</v>
      </c>
      <c r="DS135" s="6" t="s">
        <v>178</v>
      </c>
      <c r="DT135" s="6" t="s">
        <v>178</v>
      </c>
      <c r="DU135" s="6" t="s">
        <v>178</v>
      </c>
      <c r="DV135" s="6" t="s">
        <v>178</v>
      </c>
      <c r="DW135" s="6" t="s">
        <v>178</v>
      </c>
      <c r="DX135" s="6" t="s">
        <v>178</v>
      </c>
      <c r="DY135" s="6" t="s">
        <v>178</v>
      </c>
      <c r="DZ135" s="6" t="s">
        <v>178</v>
      </c>
      <c r="EA135" s="6" t="s">
        <v>178</v>
      </c>
      <c r="EB135" s="6">
        <v>11.171673299906089</v>
      </c>
      <c r="EC135" s="6">
        <v>10.77570387047537</v>
      </c>
      <c r="ED135" s="6">
        <v>10.236156835097789</v>
      </c>
      <c r="EE135" s="6">
        <v>10.51904288347805</v>
      </c>
      <c r="EF135" s="6">
        <v>9.9866180851696402</v>
      </c>
      <c r="EG135" s="6">
        <v>9.5472543730578892</v>
      </c>
      <c r="EH135" s="6">
        <v>9.3966973342922202</v>
      </c>
      <c r="EI135" s="6">
        <v>9.1865300758917403</v>
      </c>
      <c r="EJ135" s="6">
        <v>8.9371496637676096</v>
      </c>
      <c r="EK135" s="6">
        <v>8.9864058805155498</v>
      </c>
      <c r="EL135" s="6">
        <v>8.4432386982782095</v>
      </c>
      <c r="EM135" s="6">
        <v>8.4244832089821404</v>
      </c>
      <c r="EN135" s="6">
        <v>8.4168539656763794</v>
      </c>
      <c r="EO135" s="6">
        <v>8.4155184487635708</v>
      </c>
      <c r="EP135" s="6">
        <v>8.4202486483069698</v>
      </c>
      <c r="EQ135" s="6">
        <v>8.3679281691153999</v>
      </c>
      <c r="ER135" s="6">
        <v>8.3127070223477997</v>
      </c>
      <c r="ES135" s="6">
        <v>8.1119304209889407</v>
      </c>
      <c r="ET135" s="6">
        <v>8.1192873601242308</v>
      </c>
      <c r="EU135" s="6" t="s">
        <v>178</v>
      </c>
      <c r="EV135" s="6" t="s">
        <v>178</v>
      </c>
      <c r="EW135" s="6" t="s">
        <v>178</v>
      </c>
      <c r="EX135" s="6" t="s">
        <v>178</v>
      </c>
      <c r="EY135" s="6" t="s">
        <v>178</v>
      </c>
      <c r="EZ135" s="6" t="s">
        <v>178</v>
      </c>
      <c r="FA135" s="6" t="s">
        <v>178</v>
      </c>
      <c r="FB135" s="6" t="s">
        <v>178</v>
      </c>
      <c r="FC135" s="6" t="s">
        <v>178</v>
      </c>
      <c r="FD135" s="6" t="s">
        <v>178</v>
      </c>
      <c r="FE135" s="6" t="s">
        <v>178</v>
      </c>
      <c r="FF135" s="6" t="s">
        <v>178</v>
      </c>
      <c r="FG135" s="6" t="s">
        <v>178</v>
      </c>
      <c r="FH135" s="6">
        <v>12.576834046955128</v>
      </c>
      <c r="FI135" s="6">
        <v>12.051217840921758</v>
      </c>
      <c r="FJ135" s="6">
        <v>11.132414117556078</v>
      </c>
      <c r="FK135" s="6">
        <v>11.507082210781759</v>
      </c>
      <c r="FL135" s="6">
        <v>10.999889186508229</v>
      </c>
      <c r="FM135" s="6">
        <v>10.370668263219079</v>
      </c>
      <c r="FN135" s="6">
        <v>10.1511868308871</v>
      </c>
      <c r="FO135" s="6">
        <v>9.8741464789717721</v>
      </c>
      <c r="FP135" s="6">
        <v>9.6190244835303425</v>
      </c>
      <c r="FQ135" s="6">
        <v>9.6726166091779806</v>
      </c>
      <c r="FR135" s="6">
        <v>9.1125019369497853</v>
      </c>
      <c r="FS135" s="6">
        <v>9.0633058304827934</v>
      </c>
      <c r="FT135" s="6">
        <v>9.0901656243739026</v>
      </c>
      <c r="FU135" s="6">
        <v>9.0997367078183409</v>
      </c>
      <c r="FV135" s="6">
        <v>9.1163234337741166</v>
      </c>
      <c r="FW135" s="6">
        <v>9.1090151726429607</v>
      </c>
      <c r="FX135" s="6">
        <v>9.097389303822716</v>
      </c>
      <c r="FY135" s="6">
        <v>9.0852955692397757</v>
      </c>
      <c r="FZ135" s="6">
        <v>9.1388170859419358</v>
      </c>
      <c r="GA135" s="6" t="s">
        <v>178</v>
      </c>
      <c r="GB135" s="6" t="s">
        <v>178</v>
      </c>
      <c r="GC135" s="6" t="s">
        <v>178</v>
      </c>
      <c r="GD135" s="6" t="s">
        <v>178</v>
      </c>
      <c r="GE135" s="6" t="s">
        <v>178</v>
      </c>
      <c r="GF135" s="6" t="s">
        <v>178</v>
      </c>
      <c r="GG135" s="6" t="s">
        <v>178</v>
      </c>
      <c r="GH135" s="6" t="s">
        <v>178</v>
      </c>
      <c r="GI135" s="6" t="s">
        <v>178</v>
      </c>
      <c r="GJ135" s="6" t="s">
        <v>178</v>
      </c>
      <c r="GK135" s="6" t="s">
        <v>178</v>
      </c>
      <c r="GL135" s="6" t="s">
        <v>178</v>
      </c>
      <c r="GM135" s="6" t="s">
        <v>178</v>
      </c>
      <c r="GN135" s="6">
        <v>11.171673299906091</v>
      </c>
      <c r="GO135" s="6">
        <v>10.775703870475374</v>
      </c>
      <c r="GP135" s="6">
        <v>10.236156835097797</v>
      </c>
      <c r="GQ135" s="6">
        <v>10.519042883478052</v>
      </c>
      <c r="GR135" s="6">
        <v>9.986618085169642</v>
      </c>
      <c r="GS135" s="6">
        <v>9.5472543730578963</v>
      </c>
      <c r="GT135" s="6">
        <v>9.3966973342922291</v>
      </c>
      <c r="GU135" s="6">
        <v>9.1865300758917403</v>
      </c>
      <c r="GV135" s="6">
        <v>8.9371496637676184</v>
      </c>
      <c r="GW135" s="6">
        <v>8.9864058805155587</v>
      </c>
      <c r="GX135" s="6">
        <v>8.4432386982782166</v>
      </c>
      <c r="GY135" s="6">
        <v>8.4244832089821404</v>
      </c>
      <c r="GZ135" s="6">
        <v>8.4168539656763812</v>
      </c>
      <c r="HA135" s="6">
        <v>8.4155184487635761</v>
      </c>
      <c r="HB135" s="6">
        <v>8.4202486483069752</v>
      </c>
      <c r="HC135" s="6">
        <v>8.3679281691154035</v>
      </c>
      <c r="HD135" s="6">
        <v>8.312707022347805</v>
      </c>
      <c r="HE135" s="6">
        <v>8.111930420988946</v>
      </c>
      <c r="HF135" s="6">
        <v>8.1192873601242308</v>
      </c>
      <c r="HG135" s="6" t="s">
        <v>178</v>
      </c>
      <c r="HH135" s="6" t="s">
        <v>178</v>
      </c>
      <c r="HI135" s="6" t="s">
        <v>178</v>
      </c>
      <c r="HJ135" s="6" t="s">
        <v>178</v>
      </c>
      <c r="HK135" s="6" t="s">
        <v>178</v>
      </c>
      <c r="HL135" s="6" t="s">
        <v>178</v>
      </c>
      <c r="HM135" s="6" t="s">
        <v>178</v>
      </c>
      <c r="HN135" s="6" t="s">
        <v>178</v>
      </c>
      <c r="HO135" s="6" t="s">
        <v>178</v>
      </c>
      <c r="HP135" s="6" t="s">
        <v>178</v>
      </c>
      <c r="HQ135" s="6" t="s">
        <v>178</v>
      </c>
      <c r="HR135" s="6" t="s">
        <v>178</v>
      </c>
      <c r="HS135" s="5">
        <v>387409</v>
      </c>
      <c r="HT135" s="5">
        <v>384021</v>
      </c>
      <c r="HU135" s="5">
        <v>381556</v>
      </c>
      <c r="HV135" s="5">
        <v>378992</v>
      </c>
      <c r="HW135" s="5">
        <v>376439</v>
      </c>
      <c r="HX135" s="5">
        <v>374203</v>
      </c>
      <c r="HY135" s="5">
        <v>370879</v>
      </c>
      <c r="HZ135" s="5">
        <v>368246</v>
      </c>
      <c r="IA135" s="5">
        <v>366582</v>
      </c>
      <c r="IB135" s="5">
        <v>365768</v>
      </c>
      <c r="IC135" s="5">
        <v>364755</v>
      </c>
      <c r="ID135" s="5">
        <v>362731</v>
      </c>
      <c r="IE135" s="5">
        <v>359858</v>
      </c>
      <c r="IF135" s="5">
        <v>353748</v>
      </c>
      <c r="IG135" s="5">
        <v>346534</v>
      </c>
      <c r="IH135" s="5">
        <v>338156</v>
      </c>
      <c r="II135" s="5">
        <v>330754</v>
      </c>
      <c r="IJ135" s="5">
        <v>323196</v>
      </c>
      <c r="IK135" s="5">
        <v>315490</v>
      </c>
      <c r="IL135" s="5">
        <v>307894</v>
      </c>
      <c r="IM135" s="5">
        <v>299700</v>
      </c>
      <c r="IN135" s="5">
        <v>291180</v>
      </c>
      <c r="IO135" s="5">
        <v>284808</v>
      </c>
      <c r="IP135" s="5">
        <v>278055</v>
      </c>
      <c r="IQ135" s="5">
        <v>269680</v>
      </c>
      <c r="IR135" s="5">
        <v>261947</v>
      </c>
      <c r="IS135" s="5">
        <v>254428</v>
      </c>
      <c r="IT135" s="5">
        <v>248633</v>
      </c>
      <c r="IU135" s="5">
        <v>243909</v>
      </c>
      <c r="IV135" s="5">
        <v>240072</v>
      </c>
      <c r="IW135" s="5">
        <v>235823</v>
      </c>
      <c r="IX135" s="5">
        <v>231418</v>
      </c>
      <c r="IY135" s="5">
        <v>428626</v>
      </c>
      <c r="IZ135" s="5">
        <v>425044</v>
      </c>
      <c r="JA135" s="5">
        <v>422650</v>
      </c>
      <c r="JB135" s="5">
        <v>419845</v>
      </c>
      <c r="JC135" s="5">
        <v>417141</v>
      </c>
      <c r="JD135" s="5">
        <v>414748</v>
      </c>
      <c r="JE135" s="5">
        <v>409529</v>
      </c>
      <c r="JF135" s="5">
        <v>405153</v>
      </c>
      <c r="JG135" s="5">
        <v>403340</v>
      </c>
      <c r="JH135" s="5">
        <v>402325</v>
      </c>
      <c r="JI135" s="5">
        <v>401107</v>
      </c>
      <c r="JJ135" s="5">
        <v>398574</v>
      </c>
      <c r="JK135" s="5">
        <v>395063</v>
      </c>
      <c r="JL135" s="5">
        <v>388307</v>
      </c>
      <c r="JM135" s="5">
        <v>380511</v>
      </c>
      <c r="JN135" s="5">
        <v>371547</v>
      </c>
      <c r="JO135" s="5">
        <v>363559</v>
      </c>
      <c r="JP135" s="5">
        <v>355486</v>
      </c>
      <c r="JQ135" s="5">
        <v>347099</v>
      </c>
      <c r="JR135" s="5">
        <v>338766</v>
      </c>
      <c r="JS135" s="5">
        <v>329778</v>
      </c>
      <c r="JT135" s="5">
        <v>320744</v>
      </c>
      <c r="JU135" s="5">
        <v>313754</v>
      </c>
      <c r="JV135" s="5">
        <v>306773</v>
      </c>
      <c r="JW135" s="5">
        <v>297939</v>
      </c>
      <c r="JX135" s="5">
        <v>289697</v>
      </c>
      <c r="JY135" s="5">
        <v>281654</v>
      </c>
      <c r="JZ135" s="5">
        <v>275488</v>
      </c>
      <c r="KA135" s="5">
        <v>270502</v>
      </c>
      <c r="KB135" s="5">
        <v>266548</v>
      </c>
      <c r="KC135" s="5">
        <v>262122</v>
      </c>
      <c r="KD135" s="5">
        <v>257354</v>
      </c>
    </row>
    <row r="136" spans="1:290" x14ac:dyDescent="0.3">
      <c r="A136" s="1" t="s">
        <v>130</v>
      </c>
      <c r="B136" s="2">
        <v>4057538</v>
      </c>
      <c r="C136" s="5" t="s">
        <v>178</v>
      </c>
      <c r="D136" s="5">
        <v>571120</v>
      </c>
      <c r="E136" s="5">
        <v>525781</v>
      </c>
      <c r="F136" s="5">
        <v>551190</v>
      </c>
      <c r="G136" s="5">
        <v>554166</v>
      </c>
      <c r="H136" s="5">
        <v>543147</v>
      </c>
      <c r="I136" s="5">
        <v>558417</v>
      </c>
      <c r="J136" s="5">
        <v>538707</v>
      </c>
      <c r="K136" s="5">
        <v>542949</v>
      </c>
      <c r="L136" s="5">
        <v>533472</v>
      </c>
      <c r="M136" s="5">
        <v>518027</v>
      </c>
      <c r="N136" s="5">
        <v>530175</v>
      </c>
      <c r="O136" s="5">
        <v>537836</v>
      </c>
      <c r="P136" s="5">
        <v>523728</v>
      </c>
      <c r="Q136" s="5">
        <v>548154</v>
      </c>
      <c r="R136" s="5">
        <v>520881</v>
      </c>
      <c r="S136" s="5" t="s">
        <v>178</v>
      </c>
      <c r="T136" s="5" t="s">
        <v>178</v>
      </c>
      <c r="U136" s="5" t="s">
        <v>178</v>
      </c>
      <c r="V136" s="5" t="s">
        <v>178</v>
      </c>
      <c r="W136" s="5" t="s">
        <v>178</v>
      </c>
      <c r="X136" s="5" t="s">
        <v>178</v>
      </c>
      <c r="Y136" s="5" t="s">
        <v>178</v>
      </c>
      <c r="Z136" s="5" t="s">
        <v>178</v>
      </c>
      <c r="AA136" s="5" t="s">
        <v>178</v>
      </c>
      <c r="AB136" s="5" t="s">
        <v>178</v>
      </c>
      <c r="AC136" s="5" t="s">
        <v>178</v>
      </c>
      <c r="AD136" s="5" t="s">
        <v>178</v>
      </c>
      <c r="AE136" s="5" t="s">
        <v>178</v>
      </c>
      <c r="AF136" s="5" t="s">
        <v>178</v>
      </c>
      <c r="AG136" s="5" t="s">
        <v>178</v>
      </c>
      <c r="AH136" s="5" t="s">
        <v>178</v>
      </c>
      <c r="AI136" s="5" t="s">
        <v>178</v>
      </c>
      <c r="AJ136" s="5">
        <v>1008149</v>
      </c>
      <c r="AK136" s="5">
        <v>956351</v>
      </c>
      <c r="AL136" s="5">
        <v>976997</v>
      </c>
      <c r="AM136" s="5">
        <v>990252</v>
      </c>
      <c r="AN136" s="5">
        <v>975641</v>
      </c>
      <c r="AO136" s="5">
        <v>1000573</v>
      </c>
      <c r="AP136" s="5">
        <v>978632</v>
      </c>
      <c r="AQ136" s="5">
        <v>988059</v>
      </c>
      <c r="AR136" s="5">
        <v>980648</v>
      </c>
      <c r="AS136" s="5">
        <v>954834</v>
      </c>
      <c r="AT136" s="5">
        <v>1002733</v>
      </c>
      <c r="AU136" s="5">
        <v>1015904</v>
      </c>
      <c r="AV136" s="5">
        <v>996006</v>
      </c>
      <c r="AW136" s="5">
        <v>1030281</v>
      </c>
      <c r="AX136" s="5">
        <v>989024</v>
      </c>
      <c r="AY136" s="5" t="s">
        <v>178</v>
      </c>
      <c r="AZ136" s="5" t="s">
        <v>178</v>
      </c>
      <c r="BA136" s="5" t="s">
        <v>178</v>
      </c>
      <c r="BB136" s="5" t="s">
        <v>178</v>
      </c>
      <c r="BC136" s="5" t="s">
        <v>178</v>
      </c>
      <c r="BD136" s="5" t="s">
        <v>178</v>
      </c>
      <c r="BE136" s="5" t="s">
        <v>178</v>
      </c>
      <c r="BF136" s="5" t="s">
        <v>178</v>
      </c>
      <c r="BG136" s="5" t="s">
        <v>178</v>
      </c>
      <c r="BH136" s="5" t="s">
        <v>178</v>
      </c>
      <c r="BI136" s="5" t="s">
        <v>178</v>
      </c>
      <c r="BJ136" s="5" t="s">
        <v>178</v>
      </c>
      <c r="BK136" s="5" t="s">
        <v>178</v>
      </c>
      <c r="BL136" s="5" t="s">
        <v>178</v>
      </c>
      <c r="BM136" s="5" t="s">
        <v>178</v>
      </c>
      <c r="BN136" s="5" t="s">
        <v>178</v>
      </c>
      <c r="BO136" s="5" t="s">
        <v>178</v>
      </c>
      <c r="BP136" s="5">
        <v>1009019</v>
      </c>
      <c r="BQ136" s="5">
        <v>956654</v>
      </c>
      <c r="BR136" s="5">
        <v>977118</v>
      </c>
      <c r="BS136" s="5">
        <v>990384</v>
      </c>
      <c r="BT136" s="5">
        <v>975771</v>
      </c>
      <c r="BU136" s="5">
        <v>1000701</v>
      </c>
      <c r="BV136" s="5">
        <v>978758</v>
      </c>
      <c r="BW136" s="5">
        <v>988177</v>
      </c>
      <c r="BX136" s="5">
        <v>980746</v>
      </c>
      <c r="BY136" s="5">
        <v>954925</v>
      </c>
      <c r="BZ136" s="5">
        <v>1002824</v>
      </c>
      <c r="CA136" s="5">
        <v>1016001</v>
      </c>
      <c r="CB136" s="5">
        <v>996092</v>
      </c>
      <c r="CC136" s="5">
        <v>1030353</v>
      </c>
      <c r="CD136" s="5">
        <v>989091</v>
      </c>
      <c r="CE136" s="5" t="s">
        <v>178</v>
      </c>
      <c r="CF136" s="5" t="s">
        <v>178</v>
      </c>
      <c r="CG136" s="5" t="s">
        <v>178</v>
      </c>
      <c r="CH136" s="5" t="s">
        <v>178</v>
      </c>
      <c r="CI136" s="5" t="s">
        <v>178</v>
      </c>
      <c r="CJ136" s="5" t="s">
        <v>178</v>
      </c>
      <c r="CK136" s="5" t="s">
        <v>178</v>
      </c>
      <c r="CL136" s="5" t="s">
        <v>178</v>
      </c>
      <c r="CM136" s="5" t="s">
        <v>178</v>
      </c>
      <c r="CN136" s="5" t="s">
        <v>178</v>
      </c>
      <c r="CO136" s="5" t="s">
        <v>178</v>
      </c>
      <c r="CP136" s="5" t="s">
        <v>178</v>
      </c>
      <c r="CQ136" s="5" t="s">
        <v>178</v>
      </c>
      <c r="CR136" s="5" t="s">
        <v>178</v>
      </c>
      <c r="CS136" s="5" t="s">
        <v>178</v>
      </c>
      <c r="CT136" s="5" t="s">
        <v>178</v>
      </c>
      <c r="CU136" s="6" t="s">
        <v>178</v>
      </c>
      <c r="CV136" s="6">
        <v>11.453207625816431</v>
      </c>
      <c r="CW136" s="6">
        <v>10.6616279560244</v>
      </c>
      <c r="CX136" s="6">
        <v>11.199840615895271</v>
      </c>
      <c r="CY136" s="6">
        <v>11.790654830469361</v>
      </c>
      <c r="CZ136" s="6">
        <v>12.86920142280543</v>
      </c>
      <c r="DA136" s="6">
        <v>12.113503636559059</v>
      </c>
      <c r="DB136" s="6">
        <v>11.821161005226649</v>
      </c>
      <c r="DC136" s="6">
        <v>12.56922724281478</v>
      </c>
      <c r="DD136" s="6">
        <v>13.587779677283899</v>
      </c>
      <c r="DE136" s="6">
        <v>13.86858213954098</v>
      </c>
      <c r="DF136" s="6">
        <v>13.611706301303711</v>
      </c>
      <c r="DG136" s="6">
        <v>12.792003510363751</v>
      </c>
      <c r="DH136" s="6">
        <v>9.4854581003879801</v>
      </c>
      <c r="DI136" s="6">
        <v>9.0974434191851099</v>
      </c>
      <c r="DJ136" s="6">
        <v>8.7451668516093797</v>
      </c>
      <c r="DK136" s="6">
        <v>8.6390596794114796</v>
      </c>
      <c r="DL136" s="6">
        <v>8.7571506855963097</v>
      </c>
      <c r="DM136" s="6">
        <v>8.6487773428117496</v>
      </c>
      <c r="DN136" s="6">
        <v>8.6550544922738695</v>
      </c>
      <c r="DO136" s="6" t="s">
        <v>178</v>
      </c>
      <c r="DP136" s="6" t="s">
        <v>178</v>
      </c>
      <c r="DQ136" s="6" t="s">
        <v>178</v>
      </c>
      <c r="DR136" s="6" t="s">
        <v>178</v>
      </c>
      <c r="DS136" s="6" t="s">
        <v>178</v>
      </c>
      <c r="DT136" s="6" t="s">
        <v>178</v>
      </c>
      <c r="DU136" s="6" t="s">
        <v>178</v>
      </c>
      <c r="DV136" s="6" t="s">
        <v>178</v>
      </c>
      <c r="DW136" s="6" t="s">
        <v>178</v>
      </c>
      <c r="DX136" s="6" t="s">
        <v>178</v>
      </c>
      <c r="DY136" s="6" t="s">
        <v>178</v>
      </c>
      <c r="DZ136" s="6" t="s">
        <v>178</v>
      </c>
      <c r="EA136" s="6" t="s">
        <v>178</v>
      </c>
      <c r="EB136" s="6">
        <v>11.30384742938864</v>
      </c>
      <c r="EC136" s="6">
        <v>10.5180266402441</v>
      </c>
      <c r="ED136" s="6">
        <v>11.03016354739416</v>
      </c>
      <c r="EE136" s="6">
        <v>11.619542183449321</v>
      </c>
      <c r="EF136" s="6">
        <v>12.785539403831701</v>
      </c>
      <c r="EG136" s="6">
        <v>11.75394379440033</v>
      </c>
      <c r="EH136" s="6">
        <v>11.415392013712109</v>
      </c>
      <c r="EI136" s="6">
        <v>12.219154162938271</v>
      </c>
      <c r="EJ136" s="6">
        <v>13.14870401721201</v>
      </c>
      <c r="EK136" s="6">
        <v>13.37772167477303</v>
      </c>
      <c r="EL136" s="6">
        <v>13.103188984505341</v>
      </c>
      <c r="EM136" s="6">
        <v>12.014422622610009</v>
      </c>
      <c r="EN136" s="6">
        <v>9.10416202312034</v>
      </c>
      <c r="EO136" s="6">
        <v>8.7200482198545792</v>
      </c>
      <c r="EP136" s="6">
        <v>8.4159737276345101</v>
      </c>
      <c r="EQ136" s="6">
        <v>8.2477050250830004</v>
      </c>
      <c r="ER136" s="6">
        <v>8.3459881906732996</v>
      </c>
      <c r="ES136" s="6">
        <v>8.2256612695073095</v>
      </c>
      <c r="ET136" s="6">
        <v>8.2112010005080691</v>
      </c>
      <c r="EU136" s="6" t="s">
        <v>178</v>
      </c>
      <c r="EV136" s="6" t="s">
        <v>178</v>
      </c>
      <c r="EW136" s="6" t="s">
        <v>178</v>
      </c>
      <c r="EX136" s="6" t="s">
        <v>178</v>
      </c>
      <c r="EY136" s="6" t="s">
        <v>178</v>
      </c>
      <c r="EZ136" s="6" t="s">
        <v>178</v>
      </c>
      <c r="FA136" s="6" t="s">
        <v>178</v>
      </c>
      <c r="FB136" s="6" t="s">
        <v>178</v>
      </c>
      <c r="FC136" s="6" t="s">
        <v>178</v>
      </c>
      <c r="FD136" s="6" t="s">
        <v>178</v>
      </c>
      <c r="FE136" s="6" t="s">
        <v>178</v>
      </c>
      <c r="FF136" s="6" t="s">
        <v>178</v>
      </c>
      <c r="FG136" s="6" t="s">
        <v>178</v>
      </c>
      <c r="FH136" s="6">
        <v>11.390270679140423</v>
      </c>
      <c r="FI136" s="6">
        <v>10.607458238315951</v>
      </c>
      <c r="FJ136" s="6">
        <v>11.144271747077681</v>
      </c>
      <c r="FK136" s="6">
        <v>11.733689424629848</v>
      </c>
      <c r="FL136" s="6">
        <v>12.859133899294298</v>
      </c>
      <c r="FM136" s="6">
        <v>12.110103900662228</v>
      </c>
      <c r="FN136" s="6">
        <v>11.819018837663446</v>
      </c>
      <c r="FO136" s="6">
        <v>12.569111071265507</v>
      </c>
      <c r="FP136" s="6">
        <v>13.587779677283905</v>
      </c>
      <c r="FQ136" s="6">
        <v>13.868582139540989</v>
      </c>
      <c r="FR136" s="6">
        <v>13.611706301303718</v>
      </c>
      <c r="FS136" s="6">
        <v>12.792003510363754</v>
      </c>
      <c r="FT136" s="6">
        <v>9.4854581003879872</v>
      </c>
      <c r="FU136" s="6">
        <v>9.0943899179337002</v>
      </c>
      <c r="FV136" s="6">
        <v>8.7414512493405603</v>
      </c>
      <c r="FW136" s="6">
        <v>8.6346377373111203</v>
      </c>
      <c r="FX136" s="6">
        <v>8.751941475986289</v>
      </c>
      <c r="FY136" s="6">
        <v>8.5862762535635024</v>
      </c>
      <c r="FZ136" s="6">
        <v>8.5123054757471319</v>
      </c>
      <c r="GA136" s="6" t="s">
        <v>178</v>
      </c>
      <c r="GB136" s="6" t="s">
        <v>178</v>
      </c>
      <c r="GC136" s="6" t="s">
        <v>178</v>
      </c>
      <c r="GD136" s="6" t="s">
        <v>178</v>
      </c>
      <c r="GE136" s="6" t="s">
        <v>178</v>
      </c>
      <c r="GF136" s="6" t="s">
        <v>178</v>
      </c>
      <c r="GG136" s="6" t="s">
        <v>178</v>
      </c>
      <c r="GH136" s="6" t="s">
        <v>178</v>
      </c>
      <c r="GI136" s="6" t="s">
        <v>178</v>
      </c>
      <c r="GJ136" s="6" t="s">
        <v>178</v>
      </c>
      <c r="GK136" s="6" t="s">
        <v>178</v>
      </c>
      <c r="GL136" s="6" t="s">
        <v>178</v>
      </c>
      <c r="GM136" s="6" t="s">
        <v>178</v>
      </c>
      <c r="GN136" s="6">
        <v>9.1408115268675569</v>
      </c>
      <c r="GO136" s="6">
        <v>8.4633152472261752</v>
      </c>
      <c r="GP136" s="6">
        <v>8.9312454388293929</v>
      </c>
      <c r="GQ136" s="6">
        <v>9.2867270149416505</v>
      </c>
      <c r="GR136" s="6">
        <v>10.260171602546361</v>
      </c>
      <c r="GS136" s="6">
        <v>9.5282307955233687</v>
      </c>
      <c r="GT136" s="6">
        <v>9.2256333330608449</v>
      </c>
      <c r="GU136" s="6">
        <v>10.109541338766432</v>
      </c>
      <c r="GV136" s="6">
        <v>11.162415056166942</v>
      </c>
      <c r="GW136" s="6">
        <v>13.308896301455226</v>
      </c>
      <c r="GX136" s="6">
        <v>13.103188984505348</v>
      </c>
      <c r="GY136" s="6">
        <v>12.014422622610011</v>
      </c>
      <c r="GZ136" s="6">
        <v>9.1041620231203435</v>
      </c>
      <c r="HA136" s="6">
        <v>8.7184373511195812</v>
      </c>
      <c r="HB136" s="6">
        <v>8.414042910577864</v>
      </c>
      <c r="HC136" s="6">
        <v>8.2454599309541798</v>
      </c>
      <c r="HD136" s="6">
        <v>8.3412015970206905</v>
      </c>
      <c r="HE136" s="6">
        <v>8.1827452580053031</v>
      </c>
      <c r="HF136" s="6">
        <v>8.1037031421748846</v>
      </c>
      <c r="HG136" s="6" t="s">
        <v>178</v>
      </c>
      <c r="HH136" s="6" t="s">
        <v>178</v>
      </c>
      <c r="HI136" s="6" t="s">
        <v>178</v>
      </c>
      <c r="HJ136" s="6" t="s">
        <v>178</v>
      </c>
      <c r="HK136" s="6" t="s">
        <v>178</v>
      </c>
      <c r="HL136" s="6" t="s">
        <v>178</v>
      </c>
      <c r="HM136" s="6" t="s">
        <v>178</v>
      </c>
      <c r="HN136" s="6" t="s">
        <v>178</v>
      </c>
      <c r="HO136" s="6" t="s">
        <v>178</v>
      </c>
      <c r="HP136" s="6" t="s">
        <v>178</v>
      </c>
      <c r="HQ136" s="6" t="s">
        <v>178</v>
      </c>
      <c r="HR136" s="6" t="s">
        <v>178</v>
      </c>
      <c r="HS136" s="5" t="s">
        <v>178</v>
      </c>
      <c r="HT136" s="5">
        <v>54484</v>
      </c>
      <c r="HU136" s="5">
        <v>54473</v>
      </c>
      <c r="HV136" s="5">
        <v>54280</v>
      </c>
      <c r="HW136" s="5">
        <v>54289</v>
      </c>
      <c r="HX136" s="5">
        <v>54358</v>
      </c>
      <c r="HY136" s="5">
        <v>54401</v>
      </c>
      <c r="HZ136" s="5">
        <v>54417</v>
      </c>
      <c r="IA136" s="5">
        <v>54472</v>
      </c>
      <c r="IB136" s="5">
        <v>54528</v>
      </c>
      <c r="IC136" s="5">
        <v>54515</v>
      </c>
      <c r="ID136" s="5">
        <v>54547</v>
      </c>
      <c r="IE136" s="5">
        <v>54466</v>
      </c>
      <c r="IF136" s="5">
        <v>54389</v>
      </c>
      <c r="IG136" s="5">
        <v>54268</v>
      </c>
      <c r="IH136" s="5">
        <v>54230</v>
      </c>
      <c r="II136" s="5" t="s">
        <v>178</v>
      </c>
      <c r="IJ136" s="5" t="s">
        <v>178</v>
      </c>
      <c r="IK136" s="5" t="s">
        <v>178</v>
      </c>
      <c r="IL136" s="5" t="s">
        <v>178</v>
      </c>
      <c r="IM136" s="5" t="s">
        <v>178</v>
      </c>
      <c r="IN136" s="5" t="s">
        <v>178</v>
      </c>
      <c r="IO136" s="5" t="s">
        <v>178</v>
      </c>
      <c r="IP136" s="5" t="s">
        <v>178</v>
      </c>
      <c r="IQ136" s="5" t="s">
        <v>178</v>
      </c>
      <c r="IR136" s="5" t="s">
        <v>178</v>
      </c>
      <c r="IS136" s="5" t="s">
        <v>178</v>
      </c>
      <c r="IT136" s="5" t="s">
        <v>178</v>
      </c>
      <c r="IU136" s="5" t="s">
        <v>178</v>
      </c>
      <c r="IV136" s="5" t="s">
        <v>178</v>
      </c>
      <c r="IW136" s="5" t="s">
        <v>178</v>
      </c>
      <c r="IX136" s="5" t="s">
        <v>178</v>
      </c>
      <c r="IY136" s="5" t="s">
        <v>178</v>
      </c>
      <c r="IZ136" s="5">
        <v>62216</v>
      </c>
      <c r="JA136" s="5">
        <v>62104</v>
      </c>
      <c r="JB136" s="5">
        <v>61920</v>
      </c>
      <c r="JC136" s="5">
        <v>61896</v>
      </c>
      <c r="JD136" s="5">
        <v>61985</v>
      </c>
      <c r="JE136" s="5">
        <v>61958</v>
      </c>
      <c r="JF136" s="5">
        <v>61990</v>
      </c>
      <c r="JG136" s="5">
        <v>62068</v>
      </c>
      <c r="JH136" s="5">
        <v>62109</v>
      </c>
      <c r="JI136" s="5">
        <v>62149</v>
      </c>
      <c r="JJ136" s="5">
        <v>62186</v>
      </c>
      <c r="JK136" s="5">
        <v>62077</v>
      </c>
      <c r="JL136" s="5">
        <v>61941</v>
      </c>
      <c r="JM136" s="5">
        <v>61805</v>
      </c>
      <c r="JN136" s="5">
        <v>61727</v>
      </c>
      <c r="JO136" s="5" t="s">
        <v>178</v>
      </c>
      <c r="JP136" s="5" t="s">
        <v>178</v>
      </c>
      <c r="JQ136" s="5" t="s">
        <v>178</v>
      </c>
      <c r="JR136" s="5" t="s">
        <v>178</v>
      </c>
      <c r="JS136" s="5" t="s">
        <v>178</v>
      </c>
      <c r="JT136" s="5" t="s">
        <v>178</v>
      </c>
      <c r="JU136" s="5" t="s">
        <v>178</v>
      </c>
      <c r="JV136" s="5" t="s">
        <v>178</v>
      </c>
      <c r="JW136" s="5" t="s">
        <v>178</v>
      </c>
      <c r="JX136" s="5" t="s">
        <v>178</v>
      </c>
      <c r="JY136" s="5" t="s">
        <v>178</v>
      </c>
      <c r="JZ136" s="5" t="s">
        <v>178</v>
      </c>
      <c r="KA136" s="5" t="s">
        <v>178</v>
      </c>
      <c r="KB136" s="5" t="s">
        <v>178</v>
      </c>
      <c r="KC136" s="5" t="s">
        <v>178</v>
      </c>
      <c r="KD136" s="5" t="s">
        <v>178</v>
      </c>
    </row>
    <row r="137" spans="1:290" x14ac:dyDescent="0.3">
      <c r="A137" s="1" t="s">
        <v>131</v>
      </c>
      <c r="B137" s="2">
        <v>4057102</v>
      </c>
      <c r="C137" s="5">
        <v>13517817</v>
      </c>
      <c r="D137" s="5">
        <v>14308348</v>
      </c>
      <c r="E137" s="5">
        <v>12643985</v>
      </c>
      <c r="F137" s="5">
        <v>13244832</v>
      </c>
      <c r="G137" s="5">
        <v>12903233</v>
      </c>
      <c r="H137" s="5">
        <v>13649267</v>
      </c>
      <c r="I137" s="5">
        <v>13561749</v>
      </c>
      <c r="J137" s="5">
        <v>13385196</v>
      </c>
      <c r="K137" s="5">
        <v>13866948</v>
      </c>
      <c r="L137" s="5">
        <v>14639909</v>
      </c>
      <c r="M137" s="5">
        <v>13413330</v>
      </c>
      <c r="N137" s="5">
        <v>13903713</v>
      </c>
      <c r="O137" s="5">
        <v>14257728</v>
      </c>
      <c r="P137" s="5">
        <v>13081166</v>
      </c>
      <c r="Q137" s="5">
        <v>13859182</v>
      </c>
      <c r="R137" s="5">
        <v>13048599</v>
      </c>
      <c r="S137" s="5">
        <v>12995947</v>
      </c>
      <c r="T137" s="5">
        <v>13549300</v>
      </c>
      <c r="U137" s="5">
        <v>12643689</v>
      </c>
      <c r="V137" s="5">
        <v>12635182</v>
      </c>
      <c r="W137" s="5">
        <v>11872621</v>
      </c>
      <c r="X137" s="5">
        <v>12204716</v>
      </c>
      <c r="Y137" s="5">
        <v>11499116</v>
      </c>
      <c r="Z137" s="5">
        <v>11549257</v>
      </c>
      <c r="AA137" s="5">
        <v>11229011</v>
      </c>
      <c r="AB137" s="5">
        <v>10619103</v>
      </c>
      <c r="AC137" s="5">
        <v>10867026</v>
      </c>
      <c r="AD137" s="5">
        <v>9690260</v>
      </c>
      <c r="AE137" s="5">
        <v>10646265</v>
      </c>
      <c r="AF137" s="5">
        <v>9810314</v>
      </c>
      <c r="AG137" s="5">
        <v>9723850</v>
      </c>
      <c r="AH137" s="5">
        <v>9956718</v>
      </c>
      <c r="AI137" s="5">
        <v>32119373</v>
      </c>
      <c r="AJ137" s="5">
        <v>33699583</v>
      </c>
      <c r="AK137" s="5">
        <v>31597238</v>
      </c>
      <c r="AL137" s="5">
        <v>32872258</v>
      </c>
      <c r="AM137" s="5">
        <v>35875728</v>
      </c>
      <c r="AN137" s="5">
        <v>37022540</v>
      </c>
      <c r="AO137" s="5">
        <v>37030285</v>
      </c>
      <c r="AP137" s="5">
        <v>36745908</v>
      </c>
      <c r="AQ137" s="5">
        <v>37428457</v>
      </c>
      <c r="AR137" s="5">
        <v>38427458</v>
      </c>
      <c r="AS137" s="5">
        <v>35098274</v>
      </c>
      <c r="AT137" s="5">
        <v>37980626</v>
      </c>
      <c r="AU137" s="5">
        <v>38827452</v>
      </c>
      <c r="AV137" s="5">
        <v>36864186</v>
      </c>
      <c r="AW137" s="5">
        <v>37362021</v>
      </c>
      <c r="AX137" s="5">
        <v>35649754</v>
      </c>
      <c r="AY137" s="5">
        <v>35114117</v>
      </c>
      <c r="AZ137" s="5">
        <v>35716676</v>
      </c>
      <c r="BA137" s="5">
        <v>35117420</v>
      </c>
      <c r="BB137" s="5">
        <v>35070847</v>
      </c>
      <c r="BC137" s="5">
        <v>33565723</v>
      </c>
      <c r="BD137" s="5">
        <v>33993422</v>
      </c>
      <c r="BE137" s="5">
        <v>32750794</v>
      </c>
      <c r="BF137" s="5">
        <v>32481403</v>
      </c>
      <c r="BG137" s="5">
        <v>31608861</v>
      </c>
      <c r="BH137" s="5">
        <v>30351916</v>
      </c>
      <c r="BI137" s="5">
        <v>29997676</v>
      </c>
      <c r="BJ137" s="5">
        <v>29418239</v>
      </c>
      <c r="BK137" s="5">
        <v>29986935</v>
      </c>
      <c r="BL137" s="5">
        <v>28933161</v>
      </c>
      <c r="BM137" s="5">
        <v>28611444</v>
      </c>
      <c r="BN137" s="5">
        <v>28522168</v>
      </c>
      <c r="BO137" s="5">
        <v>37596065</v>
      </c>
      <c r="BP137" s="5">
        <v>43735391</v>
      </c>
      <c r="BQ137" s="5">
        <v>42237635</v>
      </c>
      <c r="BR137" s="5">
        <v>39997209</v>
      </c>
      <c r="BS137" s="5">
        <v>43255846</v>
      </c>
      <c r="BT137" s="5">
        <v>43192724</v>
      </c>
      <c r="BU137" s="5">
        <v>43158138</v>
      </c>
      <c r="BV137" s="5">
        <v>44038955</v>
      </c>
      <c r="BW137" s="5">
        <v>48142970</v>
      </c>
      <c r="BX137" s="5">
        <v>48222825</v>
      </c>
      <c r="BY137" s="5">
        <v>49062482</v>
      </c>
      <c r="BZ137" s="5">
        <v>49091884</v>
      </c>
      <c r="CA137" s="5">
        <v>50441803</v>
      </c>
      <c r="CB137" s="5">
        <v>50681508</v>
      </c>
      <c r="CC137" s="5">
        <v>53112201</v>
      </c>
      <c r="CD137" s="5">
        <v>48678986</v>
      </c>
      <c r="CE137" s="5">
        <v>47794327</v>
      </c>
      <c r="CF137" s="5">
        <v>43557072</v>
      </c>
      <c r="CG137" s="5">
        <v>45031966</v>
      </c>
      <c r="CH137" s="5">
        <v>44878566</v>
      </c>
      <c r="CI137" s="5">
        <v>40431486</v>
      </c>
      <c r="CJ137" s="5">
        <v>43042050</v>
      </c>
      <c r="CK137" s="5">
        <v>41214521</v>
      </c>
      <c r="CL137" s="5">
        <v>41275782</v>
      </c>
      <c r="CM137" s="5">
        <v>39868714</v>
      </c>
      <c r="CN137" s="5">
        <v>39688016</v>
      </c>
      <c r="CO137" s="5">
        <v>38981503</v>
      </c>
      <c r="CP137" s="5">
        <v>35746207</v>
      </c>
      <c r="CQ137" s="5">
        <v>35984650</v>
      </c>
      <c r="CR137" s="5">
        <v>30444577</v>
      </c>
      <c r="CS137" s="5">
        <v>30145951</v>
      </c>
      <c r="CT137" s="5">
        <v>30022877</v>
      </c>
      <c r="CU137" s="6" t="s">
        <v>178</v>
      </c>
      <c r="CV137" s="6">
        <v>10.904068030774759</v>
      </c>
      <c r="CW137" s="6">
        <v>11.18777031133776</v>
      </c>
      <c r="CX137" s="6">
        <v>10.727150031046071</v>
      </c>
      <c r="CY137" s="6">
        <v>11.34264567647503</v>
      </c>
      <c r="CZ137" s="6">
        <v>10.380857814562489</v>
      </c>
      <c r="DA137" s="6">
        <v>10.52718200285228</v>
      </c>
      <c r="DB137" s="6">
        <v>9.6927747869530698</v>
      </c>
      <c r="DC137" s="6">
        <v>9.1719389154700792</v>
      </c>
      <c r="DD137" s="6">
        <v>8.1505356351600202</v>
      </c>
      <c r="DE137" s="6">
        <v>7.3189357154412802</v>
      </c>
      <c r="DF137" s="6">
        <v>6.8193366764690797</v>
      </c>
      <c r="DG137" s="6">
        <v>6.8750855676304097</v>
      </c>
      <c r="DH137" s="6">
        <v>6.9642252129167597</v>
      </c>
      <c r="DI137" s="6">
        <v>6.7577441985929703</v>
      </c>
      <c r="DJ137" s="6">
        <v>6.7848581457014498</v>
      </c>
      <c r="DK137" s="6">
        <v>6.9361855661615097</v>
      </c>
      <c r="DL137" s="6">
        <v>7.2045788343309196</v>
      </c>
      <c r="DM137" s="6">
        <v>7.1881394741677003</v>
      </c>
      <c r="DN137" s="6">
        <v>7.24845118970189</v>
      </c>
      <c r="DO137" s="6" t="s">
        <v>178</v>
      </c>
      <c r="DP137" s="6" t="s">
        <v>178</v>
      </c>
      <c r="DQ137" s="6" t="s">
        <v>178</v>
      </c>
      <c r="DR137" s="6" t="s">
        <v>178</v>
      </c>
      <c r="DS137" s="6" t="s">
        <v>178</v>
      </c>
      <c r="DT137" s="6" t="s">
        <v>178</v>
      </c>
      <c r="DU137" s="6" t="s">
        <v>178</v>
      </c>
      <c r="DV137" s="6" t="s">
        <v>178</v>
      </c>
      <c r="DW137" s="6" t="s">
        <v>178</v>
      </c>
      <c r="DX137" s="6" t="s">
        <v>178</v>
      </c>
      <c r="DY137" s="6" t="s">
        <v>178</v>
      </c>
      <c r="DZ137" s="6" t="s">
        <v>178</v>
      </c>
      <c r="EA137" s="6" t="s">
        <v>178</v>
      </c>
      <c r="EB137" s="6">
        <v>9.3819973974158604</v>
      </c>
      <c r="EC137" s="6">
        <v>9.3203209723584006</v>
      </c>
      <c r="ED137" s="6">
        <v>9.05743682104222</v>
      </c>
      <c r="EE137" s="6">
        <v>8.9473250549786698</v>
      </c>
      <c r="EF137" s="6">
        <v>8.4071325198109008</v>
      </c>
      <c r="EG137" s="6">
        <v>8.5116115093362001</v>
      </c>
      <c r="EH137" s="6">
        <v>7.7183587353454399</v>
      </c>
      <c r="EI137" s="6">
        <v>7.5058450846637799</v>
      </c>
      <c r="EJ137" s="6">
        <v>6.7934418144442397</v>
      </c>
      <c r="EK137" s="6">
        <v>6.2437742665066596</v>
      </c>
      <c r="EL137" s="6">
        <v>5.7184102231490304</v>
      </c>
      <c r="EM137" s="6">
        <v>5.7225233322031999</v>
      </c>
      <c r="EN137" s="6">
        <v>5.7292571169210103</v>
      </c>
      <c r="EO137" s="6">
        <v>5.6912044452841499</v>
      </c>
      <c r="EP137" s="6">
        <v>5.7163367803323402</v>
      </c>
      <c r="EQ137" s="6">
        <v>5.8314409557842497</v>
      </c>
      <c r="ER137" s="6">
        <v>6.0947972874071397</v>
      </c>
      <c r="ES137" s="6">
        <v>6.0174209836599601</v>
      </c>
      <c r="ET137" s="6">
        <v>6.01774174430403</v>
      </c>
      <c r="EU137" s="6" t="s">
        <v>178</v>
      </c>
      <c r="EV137" s="6" t="s">
        <v>178</v>
      </c>
      <c r="EW137" s="6" t="s">
        <v>178</v>
      </c>
      <c r="EX137" s="6" t="s">
        <v>178</v>
      </c>
      <c r="EY137" s="6" t="s">
        <v>178</v>
      </c>
      <c r="EZ137" s="6" t="s">
        <v>178</v>
      </c>
      <c r="FA137" s="6" t="s">
        <v>178</v>
      </c>
      <c r="FB137" s="6" t="s">
        <v>178</v>
      </c>
      <c r="FC137" s="6" t="s">
        <v>178</v>
      </c>
      <c r="FD137" s="6" t="s">
        <v>178</v>
      </c>
      <c r="FE137" s="6" t="s">
        <v>178</v>
      </c>
      <c r="FF137" s="6" t="s">
        <v>178</v>
      </c>
      <c r="FG137" s="6" t="s">
        <v>178</v>
      </c>
      <c r="FH137" s="6">
        <v>10.904068030774761</v>
      </c>
      <c r="FI137" s="6">
        <v>11.187770311337763</v>
      </c>
      <c r="FJ137" s="6">
        <v>10.727150031046072</v>
      </c>
      <c r="FK137" s="6">
        <v>11.342645676475035</v>
      </c>
      <c r="FL137" s="6">
        <v>10.380857814562496</v>
      </c>
      <c r="FM137" s="6">
        <v>10.527182002852287</v>
      </c>
      <c r="FN137" s="6">
        <v>9.6927747869530805</v>
      </c>
      <c r="FO137" s="6">
        <v>9.1719389154700792</v>
      </c>
      <c r="FP137" s="6">
        <v>8.1505356351600273</v>
      </c>
      <c r="FQ137" s="6">
        <v>7.318935715441282</v>
      </c>
      <c r="FR137" s="6">
        <v>6.8193366764690841</v>
      </c>
      <c r="FS137" s="6">
        <v>6.8750855676304106</v>
      </c>
      <c r="FT137" s="6">
        <v>6.9642252129167668</v>
      </c>
      <c r="FU137" s="6">
        <v>6.7577441985929756</v>
      </c>
      <c r="FV137" s="6">
        <v>6.7848581457014543</v>
      </c>
      <c r="FW137" s="6">
        <v>6.9361855661615124</v>
      </c>
      <c r="FX137" s="6">
        <v>7.2045788343309249</v>
      </c>
      <c r="FY137" s="6">
        <v>7.1881394741677056</v>
      </c>
      <c r="FZ137" s="6">
        <v>7.2484511897018979</v>
      </c>
      <c r="GA137" s="6" t="s">
        <v>178</v>
      </c>
      <c r="GB137" s="6" t="s">
        <v>178</v>
      </c>
      <c r="GC137" s="6" t="s">
        <v>178</v>
      </c>
      <c r="GD137" s="6" t="s">
        <v>178</v>
      </c>
      <c r="GE137" s="6" t="s">
        <v>178</v>
      </c>
      <c r="GF137" s="6" t="s">
        <v>178</v>
      </c>
      <c r="GG137" s="6" t="s">
        <v>178</v>
      </c>
      <c r="GH137" s="6" t="s">
        <v>178</v>
      </c>
      <c r="GI137" s="6" t="s">
        <v>178</v>
      </c>
      <c r="GJ137" s="6" t="s">
        <v>178</v>
      </c>
      <c r="GK137" s="6" t="s">
        <v>178</v>
      </c>
      <c r="GL137" s="6" t="s">
        <v>178</v>
      </c>
      <c r="GM137" s="6" t="s">
        <v>178</v>
      </c>
      <c r="GN137" s="6">
        <v>9.3819973974158675</v>
      </c>
      <c r="GO137" s="6">
        <v>9.320320972358406</v>
      </c>
      <c r="GP137" s="6">
        <v>9.0574368210422289</v>
      </c>
      <c r="GQ137" s="6">
        <v>8.9473250549786751</v>
      </c>
      <c r="GR137" s="6">
        <v>8.4071325198109044</v>
      </c>
      <c r="GS137" s="6">
        <v>8.511611509336209</v>
      </c>
      <c r="GT137" s="6">
        <v>7.7183587353454435</v>
      </c>
      <c r="GU137" s="6">
        <v>7.5058450846637896</v>
      </c>
      <c r="GV137" s="6">
        <v>6.7934418144442441</v>
      </c>
      <c r="GW137" s="6">
        <v>6.2437742665066667</v>
      </c>
      <c r="GX137" s="6">
        <v>5.7184102231490339</v>
      </c>
      <c r="GY137" s="6">
        <v>5.7225233322032052</v>
      </c>
      <c r="GZ137" s="6">
        <v>5.7292571169210138</v>
      </c>
      <c r="HA137" s="6">
        <v>5.6911181203940249</v>
      </c>
      <c r="HB137" s="6">
        <v>5.716336780332341</v>
      </c>
      <c r="HC137" s="6">
        <v>5.8314409557842506</v>
      </c>
      <c r="HD137" s="6">
        <v>6.0947972874071485</v>
      </c>
      <c r="HE137" s="6">
        <v>6.0170093473165238</v>
      </c>
      <c r="HF137" s="6">
        <v>6.0177417443040371</v>
      </c>
      <c r="HG137" s="6" t="s">
        <v>178</v>
      </c>
      <c r="HH137" s="6" t="s">
        <v>178</v>
      </c>
      <c r="HI137" s="6" t="s">
        <v>178</v>
      </c>
      <c r="HJ137" s="6" t="s">
        <v>178</v>
      </c>
      <c r="HK137" s="6" t="s">
        <v>178</v>
      </c>
      <c r="HL137" s="6" t="s">
        <v>178</v>
      </c>
      <c r="HM137" s="6" t="s">
        <v>178</v>
      </c>
      <c r="HN137" s="6" t="s">
        <v>178</v>
      </c>
      <c r="HO137" s="6" t="s">
        <v>178</v>
      </c>
      <c r="HP137" s="6" t="s">
        <v>178</v>
      </c>
      <c r="HQ137" s="6" t="s">
        <v>178</v>
      </c>
      <c r="HR137" s="6" t="s">
        <v>178</v>
      </c>
      <c r="HS137" s="5">
        <v>1066035</v>
      </c>
      <c r="HT137" s="5">
        <v>1060493</v>
      </c>
      <c r="HU137" s="5">
        <v>1053590</v>
      </c>
      <c r="HV137" s="5">
        <v>1048101</v>
      </c>
      <c r="HW137" s="5">
        <v>1043603</v>
      </c>
      <c r="HX137" s="5">
        <v>1041094</v>
      </c>
      <c r="HY137" s="5">
        <v>1038936</v>
      </c>
      <c r="HZ137" s="5">
        <v>1036216</v>
      </c>
      <c r="IA137" s="5">
        <v>1034548</v>
      </c>
      <c r="IB137" s="5">
        <v>1035424</v>
      </c>
      <c r="IC137" s="5">
        <v>1033362</v>
      </c>
      <c r="ID137" s="5">
        <v>1039169</v>
      </c>
      <c r="IE137" s="5">
        <v>1027668</v>
      </c>
      <c r="IF137" s="5">
        <v>1020485</v>
      </c>
      <c r="IG137" s="5">
        <v>1028897</v>
      </c>
      <c r="IH137" s="5">
        <v>1056402</v>
      </c>
      <c r="II137" s="5">
        <v>1073985</v>
      </c>
      <c r="IJ137" s="5">
        <v>1072466</v>
      </c>
      <c r="IK137" s="5">
        <v>1029956</v>
      </c>
      <c r="IL137" s="5">
        <v>1023578</v>
      </c>
      <c r="IM137" s="5">
        <v>1015222</v>
      </c>
      <c r="IN137" s="5">
        <v>1007685</v>
      </c>
      <c r="IO137" s="5">
        <v>1000464</v>
      </c>
      <c r="IP137" s="5">
        <v>994252</v>
      </c>
      <c r="IQ137" s="5">
        <v>989172</v>
      </c>
      <c r="IR137" s="5">
        <v>980239</v>
      </c>
      <c r="IS137" s="5">
        <v>974506</v>
      </c>
      <c r="IT137" s="5">
        <v>982368</v>
      </c>
      <c r="IU137" s="5">
        <v>958591</v>
      </c>
      <c r="IV137" s="5">
        <v>953758</v>
      </c>
      <c r="IW137" s="5">
        <v>945494</v>
      </c>
      <c r="IX137" s="5">
        <v>935807</v>
      </c>
      <c r="IY137" s="5">
        <v>1230246</v>
      </c>
      <c r="IZ137" s="5">
        <v>1223736</v>
      </c>
      <c r="JA137" s="5">
        <v>1215790</v>
      </c>
      <c r="JB137" s="5">
        <v>1208934</v>
      </c>
      <c r="JC137" s="5">
        <v>1203538</v>
      </c>
      <c r="JD137" s="5">
        <v>1200003</v>
      </c>
      <c r="JE137" s="5">
        <v>1197295</v>
      </c>
      <c r="JF137" s="5">
        <v>1193671</v>
      </c>
      <c r="JG137" s="5">
        <v>1190478</v>
      </c>
      <c r="JH137" s="5">
        <v>1190872</v>
      </c>
      <c r="JI137" s="5">
        <v>1187613</v>
      </c>
      <c r="JJ137" s="5">
        <v>1196119</v>
      </c>
      <c r="JK137" s="5">
        <v>1179789</v>
      </c>
      <c r="JL137" s="5">
        <v>1170738</v>
      </c>
      <c r="JM137" s="5">
        <v>1179621</v>
      </c>
      <c r="JN137" s="5">
        <v>1210490</v>
      </c>
      <c r="JO137" s="5">
        <v>1236974</v>
      </c>
      <c r="JP137" s="5">
        <v>1233571</v>
      </c>
      <c r="JQ137" s="5">
        <v>1187043</v>
      </c>
      <c r="JR137" s="5">
        <v>1178338</v>
      </c>
      <c r="JS137" s="5">
        <v>1164127</v>
      </c>
      <c r="JT137" s="5">
        <v>1153262</v>
      </c>
      <c r="JU137" s="5">
        <v>1142850</v>
      </c>
      <c r="JV137" s="5">
        <v>1133590</v>
      </c>
      <c r="JW137" s="5">
        <v>1126466</v>
      </c>
      <c r="JX137" s="5">
        <v>1115760</v>
      </c>
      <c r="JY137" s="5">
        <v>1108636</v>
      </c>
      <c r="JZ137" s="5">
        <v>1116678</v>
      </c>
      <c r="KA137" s="5">
        <v>1088302</v>
      </c>
      <c r="KB137" s="5">
        <v>1082265</v>
      </c>
      <c r="KC137" s="5">
        <v>1072049</v>
      </c>
      <c r="KD137" s="5">
        <v>1060110</v>
      </c>
    </row>
    <row r="138" spans="1:290" x14ac:dyDescent="0.3">
      <c r="A138" s="1" t="s">
        <v>132</v>
      </c>
      <c r="B138" s="2">
        <v>3004222</v>
      </c>
      <c r="C138" s="5">
        <v>2080525</v>
      </c>
      <c r="D138" s="5">
        <v>2201054</v>
      </c>
      <c r="E138" s="5">
        <v>2115067</v>
      </c>
      <c r="F138" s="5">
        <v>2208569</v>
      </c>
      <c r="G138" s="5">
        <v>2223612</v>
      </c>
      <c r="H138" s="5">
        <v>2199227</v>
      </c>
      <c r="I138" s="5">
        <v>2271961</v>
      </c>
      <c r="J138" s="5">
        <v>2245522</v>
      </c>
      <c r="K138" s="5">
        <v>2274849</v>
      </c>
      <c r="L138" s="5">
        <v>2310533</v>
      </c>
      <c r="M138" s="5">
        <v>2187480</v>
      </c>
      <c r="N138" s="5">
        <v>2272494</v>
      </c>
      <c r="O138" s="5">
        <v>2346341</v>
      </c>
      <c r="P138" s="5">
        <v>2359620</v>
      </c>
      <c r="Q138" s="5">
        <v>2458245</v>
      </c>
      <c r="R138" s="5">
        <v>2346859</v>
      </c>
      <c r="S138" s="5">
        <v>2261954</v>
      </c>
      <c r="T138" s="5">
        <v>2247196</v>
      </c>
      <c r="U138" s="5">
        <v>2119976</v>
      </c>
      <c r="V138" s="5">
        <v>2056367</v>
      </c>
      <c r="W138" s="5">
        <v>2053927</v>
      </c>
      <c r="X138" s="5">
        <v>1924724</v>
      </c>
      <c r="Y138" s="5">
        <v>1903096</v>
      </c>
      <c r="Z138" s="5">
        <v>1891988</v>
      </c>
      <c r="AA138" s="5">
        <v>1890575</v>
      </c>
      <c r="AB138" s="5">
        <v>1892955</v>
      </c>
      <c r="AC138" s="5">
        <v>1844041</v>
      </c>
      <c r="AD138" s="5">
        <v>1799455</v>
      </c>
      <c r="AE138" s="5">
        <v>1851447</v>
      </c>
      <c r="AF138" s="5">
        <v>1826699</v>
      </c>
      <c r="AG138" s="5">
        <v>1883363</v>
      </c>
      <c r="AH138" s="5">
        <v>1870318</v>
      </c>
      <c r="AI138" s="5">
        <v>4978470</v>
      </c>
      <c r="AJ138" s="5">
        <v>5191057</v>
      </c>
      <c r="AK138" s="5">
        <v>5093904</v>
      </c>
      <c r="AL138" s="5">
        <v>5334351</v>
      </c>
      <c r="AM138" s="5">
        <v>5450238</v>
      </c>
      <c r="AN138" s="5">
        <v>5327395</v>
      </c>
      <c r="AO138" s="5">
        <v>5422427</v>
      </c>
      <c r="AP138" s="5">
        <v>5431279</v>
      </c>
      <c r="AQ138" s="5">
        <v>5576375</v>
      </c>
      <c r="AR138" s="5">
        <v>5734500</v>
      </c>
      <c r="AS138" s="5">
        <v>5492621</v>
      </c>
      <c r="AT138" s="5">
        <v>5728831</v>
      </c>
      <c r="AU138" s="5">
        <v>5917448</v>
      </c>
      <c r="AV138" s="5">
        <v>5919083</v>
      </c>
      <c r="AW138" s="5">
        <v>6105573</v>
      </c>
      <c r="AX138" s="5">
        <v>5952213</v>
      </c>
      <c r="AY138" s="5">
        <v>5763052</v>
      </c>
      <c r="AZ138" s="5">
        <v>5781010</v>
      </c>
      <c r="BA138" s="5">
        <v>5724470</v>
      </c>
      <c r="BB138" s="5">
        <v>5653726</v>
      </c>
      <c r="BC138" s="5">
        <v>5652050</v>
      </c>
      <c r="BD138" s="5">
        <v>5452332</v>
      </c>
      <c r="BE138" s="5">
        <v>5376116</v>
      </c>
      <c r="BF138" s="5">
        <v>5339889</v>
      </c>
      <c r="BG138" s="5">
        <v>5339433</v>
      </c>
      <c r="BH138" s="5">
        <v>5363446</v>
      </c>
      <c r="BI138" s="5">
        <v>5290326</v>
      </c>
      <c r="BJ138" s="5">
        <v>5152824</v>
      </c>
      <c r="BK138" s="5">
        <v>5234393</v>
      </c>
      <c r="BL138" s="5">
        <v>5204804</v>
      </c>
      <c r="BM138" s="5">
        <v>5307008</v>
      </c>
      <c r="BN138" s="5">
        <v>5292157</v>
      </c>
      <c r="BO138" s="5">
        <v>4978470</v>
      </c>
      <c r="BP138" s="5">
        <v>5191057</v>
      </c>
      <c r="BQ138" s="5">
        <v>5093904</v>
      </c>
      <c r="BR138" s="5">
        <v>5334351</v>
      </c>
      <c r="BS138" s="5">
        <v>5450238</v>
      </c>
      <c r="BT138" s="5">
        <v>5327395</v>
      </c>
      <c r="BU138" s="5">
        <v>5422427</v>
      </c>
      <c r="BV138" s="5">
        <v>5431279</v>
      </c>
      <c r="BW138" s="5">
        <v>5576375</v>
      </c>
      <c r="BX138" s="5">
        <v>5734500</v>
      </c>
      <c r="BY138" s="5">
        <v>5492621</v>
      </c>
      <c r="BZ138" s="5">
        <v>6219170</v>
      </c>
      <c r="CA138" s="5">
        <v>6413570</v>
      </c>
      <c r="CB138" s="5">
        <v>6404100</v>
      </c>
      <c r="CC138" s="5">
        <v>6562297</v>
      </c>
      <c r="CD138" s="5">
        <v>6431744</v>
      </c>
      <c r="CE138" s="5">
        <v>6241237</v>
      </c>
      <c r="CF138" s="5">
        <v>7593541</v>
      </c>
      <c r="CG138" s="5">
        <v>7754835</v>
      </c>
      <c r="CH138" s="5">
        <v>7891563</v>
      </c>
      <c r="CI138" s="5">
        <v>6661916</v>
      </c>
      <c r="CJ138" s="5">
        <v>7003441</v>
      </c>
      <c r="CK138" s="5">
        <v>8076509</v>
      </c>
      <c r="CL138" s="5">
        <v>7600312</v>
      </c>
      <c r="CM138" s="5">
        <v>7048270</v>
      </c>
      <c r="CN138" s="5">
        <v>6646937</v>
      </c>
      <c r="CO138" s="5">
        <v>7130076</v>
      </c>
      <c r="CP138" s="5">
        <v>7678204</v>
      </c>
      <c r="CQ138" s="5">
        <v>7787386</v>
      </c>
      <c r="CR138" s="5">
        <v>6037961</v>
      </c>
      <c r="CS138" s="5">
        <v>5307008</v>
      </c>
      <c r="CT138" s="5">
        <v>5292157</v>
      </c>
      <c r="CU138" s="6" t="s">
        <v>178</v>
      </c>
      <c r="CV138" s="6">
        <v>25.309519683406389</v>
      </c>
      <c r="CW138" s="6">
        <v>23.68011263374078</v>
      </c>
      <c r="CX138" s="6">
        <v>22.350444620985002</v>
      </c>
      <c r="CY138" s="6">
        <v>24.301898475214649</v>
      </c>
      <c r="CZ138" s="6">
        <v>21.774389014032462</v>
      </c>
      <c r="DA138" s="6">
        <v>20.85972422533353</v>
      </c>
      <c r="DB138" s="6">
        <v>20.631114661905649</v>
      </c>
      <c r="DC138" s="6">
        <v>22.259362371697549</v>
      </c>
      <c r="DD138" s="6">
        <v>23.016167007165379</v>
      </c>
      <c r="DE138" s="6">
        <v>23.546979713868762</v>
      </c>
      <c r="DF138" s="6">
        <v>23.051422975857658</v>
      </c>
      <c r="DG138" s="6">
        <v>20.621290502407572</v>
      </c>
      <c r="DH138" s="6">
        <v>15.133531157270021</v>
      </c>
      <c r="DI138" s="6">
        <v>14.5240032546786</v>
      </c>
      <c r="DJ138" s="6">
        <v>13.293566254793349</v>
      </c>
      <c r="DK138" s="6">
        <v>12.07937915625163</v>
      </c>
      <c r="DL138" s="6">
        <v>12.518133709743161</v>
      </c>
      <c r="DM138" s="6">
        <v>12.571976967370439</v>
      </c>
      <c r="DN138" s="6">
        <v>12.29012136452296</v>
      </c>
      <c r="DO138" s="6" t="s">
        <v>178</v>
      </c>
      <c r="DP138" s="6" t="s">
        <v>178</v>
      </c>
      <c r="DQ138" s="6" t="s">
        <v>178</v>
      </c>
      <c r="DR138" s="6" t="s">
        <v>178</v>
      </c>
      <c r="DS138" s="6" t="s">
        <v>178</v>
      </c>
      <c r="DT138" s="6" t="s">
        <v>178</v>
      </c>
      <c r="DU138" s="6" t="s">
        <v>178</v>
      </c>
      <c r="DV138" s="6" t="s">
        <v>178</v>
      </c>
      <c r="DW138" s="6" t="s">
        <v>178</v>
      </c>
      <c r="DX138" s="6" t="s">
        <v>178</v>
      </c>
      <c r="DY138" s="6" t="s">
        <v>178</v>
      </c>
      <c r="DZ138" s="6" t="s">
        <v>178</v>
      </c>
      <c r="EA138" s="6" t="s">
        <v>178</v>
      </c>
      <c r="EB138" s="6">
        <v>23.54150475750383</v>
      </c>
      <c r="EC138" s="6">
        <v>21.782964989204078</v>
      </c>
      <c r="ED138" s="6">
        <v>20.680317978961678</v>
      </c>
      <c r="EE138" s="6">
        <v>22.73447367916334</v>
      </c>
      <c r="EF138" s="6">
        <v>19.999469349874559</v>
      </c>
      <c r="EG138" s="6">
        <v>19.325194765090298</v>
      </c>
      <c r="EH138" s="6">
        <v>19.293576752483901</v>
      </c>
      <c r="EI138" s="6">
        <v>20.850572079729549</v>
      </c>
      <c r="EJ138" s="6">
        <v>21.610018300894321</v>
      </c>
      <c r="EK138" s="6">
        <v>22.132221344839358</v>
      </c>
      <c r="EL138" s="6">
        <v>22.08368171365289</v>
      </c>
      <c r="EM138" s="6">
        <v>15.21682995777909</v>
      </c>
      <c r="EN138" s="6">
        <v>13.02584896097313</v>
      </c>
      <c r="EO138" s="6">
        <v>12.56141500163773</v>
      </c>
      <c r="EP138" s="6">
        <v>11.626344086021501</v>
      </c>
      <c r="EQ138" s="6">
        <v>10.652081570667759</v>
      </c>
      <c r="ER138" s="6">
        <v>11.05386429014999</v>
      </c>
      <c r="ES138" s="6">
        <v>10.956088511250821</v>
      </c>
      <c r="ET138" s="6">
        <v>10.6539828778402</v>
      </c>
      <c r="EU138" s="6" t="s">
        <v>178</v>
      </c>
      <c r="EV138" s="6" t="s">
        <v>178</v>
      </c>
      <c r="EW138" s="6" t="s">
        <v>178</v>
      </c>
      <c r="EX138" s="6" t="s">
        <v>178</v>
      </c>
      <c r="EY138" s="6" t="s">
        <v>178</v>
      </c>
      <c r="EZ138" s="6" t="s">
        <v>178</v>
      </c>
      <c r="FA138" s="6" t="s">
        <v>178</v>
      </c>
      <c r="FB138" s="6" t="s">
        <v>178</v>
      </c>
      <c r="FC138" s="6" t="s">
        <v>178</v>
      </c>
      <c r="FD138" s="6" t="s">
        <v>178</v>
      </c>
      <c r="FE138" s="6" t="s">
        <v>178</v>
      </c>
      <c r="FF138" s="6" t="s">
        <v>178</v>
      </c>
      <c r="FG138" s="6" t="s">
        <v>178</v>
      </c>
      <c r="FH138" s="6">
        <v>21.93818494364178</v>
      </c>
      <c r="FI138" s="6">
        <v>20.254422739711782</v>
      </c>
      <c r="FJ138" s="6">
        <v>18.550617413636346</v>
      </c>
      <c r="FK138" s="6">
        <v>19.603176637619292</v>
      </c>
      <c r="FL138" s="6">
        <v>17.654256542983759</v>
      </c>
      <c r="FM138" s="6">
        <v>16.693376338766377</v>
      </c>
      <c r="FN138" s="6">
        <v>15.9049877934841</v>
      </c>
      <c r="FO138" s="6">
        <v>16.922793556847068</v>
      </c>
      <c r="FP138" s="6">
        <v>19.002341885912806</v>
      </c>
      <c r="FQ138" s="6">
        <v>21.660733657328826</v>
      </c>
      <c r="FR138" s="6">
        <v>21.801511373142301</v>
      </c>
      <c r="FS138" s="6">
        <v>20.015933500305838</v>
      </c>
      <c r="FT138" s="6">
        <v>15.13353115727003</v>
      </c>
      <c r="FU138" s="6">
        <v>14.524003254678602</v>
      </c>
      <c r="FV138" s="6">
        <v>13.293566254793353</v>
      </c>
      <c r="FW138" s="6">
        <v>12.078694396854274</v>
      </c>
      <c r="FX138" s="6">
        <v>12.518133709743164</v>
      </c>
      <c r="FY138" s="6">
        <v>12.571976967370441</v>
      </c>
      <c r="FZ138" s="6">
        <v>12.290121364522966</v>
      </c>
      <c r="GA138" s="6" t="s">
        <v>178</v>
      </c>
      <c r="GB138" s="6" t="s">
        <v>178</v>
      </c>
      <c r="GC138" s="6" t="s">
        <v>178</v>
      </c>
      <c r="GD138" s="6" t="s">
        <v>178</v>
      </c>
      <c r="GE138" s="6" t="s">
        <v>178</v>
      </c>
      <c r="GF138" s="6" t="s">
        <v>178</v>
      </c>
      <c r="GG138" s="6" t="s">
        <v>178</v>
      </c>
      <c r="GH138" s="6" t="s">
        <v>178</v>
      </c>
      <c r="GI138" s="6" t="s">
        <v>178</v>
      </c>
      <c r="GJ138" s="6" t="s">
        <v>178</v>
      </c>
      <c r="GK138" s="6" t="s">
        <v>178</v>
      </c>
      <c r="GL138" s="6" t="s">
        <v>178</v>
      </c>
      <c r="GM138" s="6" t="s">
        <v>178</v>
      </c>
      <c r="GN138" s="6">
        <v>15.541231538034639</v>
      </c>
      <c r="GO138" s="6">
        <v>14.045338741315577</v>
      </c>
      <c r="GP138" s="6">
        <v>12.746998896212361</v>
      </c>
      <c r="GQ138" s="6">
        <v>13.58477203276556</v>
      </c>
      <c r="GR138" s="6">
        <v>12.770111009268511</v>
      </c>
      <c r="GS138" s="6">
        <v>12.317106771028318</v>
      </c>
      <c r="GT138" s="6">
        <v>11.480150439703062</v>
      </c>
      <c r="GU138" s="6">
        <v>11.773492954382185</v>
      </c>
      <c r="GV138" s="6">
        <v>12.835718139582575</v>
      </c>
      <c r="GW138" s="6">
        <v>14.504272366772669</v>
      </c>
      <c r="GX138" s="6">
        <v>14.933201559916119</v>
      </c>
      <c r="GY138" s="6">
        <v>12.687778875940293</v>
      </c>
      <c r="GZ138" s="6">
        <v>13.025848960973137</v>
      </c>
      <c r="HA138" s="6">
        <v>12.561415001637734</v>
      </c>
      <c r="HB138" s="6">
        <v>11.626344086021506</v>
      </c>
      <c r="HC138" s="6">
        <v>10.65191629348292</v>
      </c>
      <c r="HD138" s="6">
        <v>11.053864290149992</v>
      </c>
      <c r="HE138" s="6">
        <v>10.956088511250822</v>
      </c>
      <c r="HF138" s="6">
        <v>10.653982877840207</v>
      </c>
      <c r="HG138" s="6" t="s">
        <v>178</v>
      </c>
      <c r="HH138" s="6" t="s">
        <v>178</v>
      </c>
      <c r="HI138" s="6" t="s">
        <v>178</v>
      </c>
      <c r="HJ138" s="6" t="s">
        <v>178</v>
      </c>
      <c r="HK138" s="6" t="s">
        <v>178</v>
      </c>
      <c r="HL138" s="6" t="s">
        <v>178</v>
      </c>
      <c r="HM138" s="6" t="s">
        <v>178</v>
      </c>
      <c r="HN138" s="6" t="s">
        <v>178</v>
      </c>
      <c r="HO138" s="6" t="s">
        <v>178</v>
      </c>
      <c r="HP138" s="6" t="s">
        <v>178</v>
      </c>
      <c r="HQ138" s="6" t="s">
        <v>178</v>
      </c>
      <c r="HR138" s="6" t="s">
        <v>178</v>
      </c>
      <c r="HS138" s="5">
        <v>304670</v>
      </c>
      <c r="HT138" s="5">
        <v>302812</v>
      </c>
      <c r="HU138" s="5">
        <v>300681</v>
      </c>
      <c r="HV138" s="5">
        <v>299482</v>
      </c>
      <c r="HW138" s="5">
        <v>299036</v>
      </c>
      <c r="HX138" s="5">
        <v>283421</v>
      </c>
      <c r="HY138" s="5">
        <v>287519</v>
      </c>
      <c r="HZ138" s="5">
        <v>289279</v>
      </c>
      <c r="IA138" s="5">
        <v>291161</v>
      </c>
      <c r="IB138" s="5">
        <v>291951</v>
      </c>
      <c r="IC138" s="5">
        <v>292067</v>
      </c>
      <c r="ID138" s="5">
        <v>291906</v>
      </c>
      <c r="IE138" s="5">
        <v>291247</v>
      </c>
      <c r="IF138" s="5">
        <v>289913</v>
      </c>
      <c r="IG138" s="5">
        <v>289122</v>
      </c>
      <c r="IH138" s="5">
        <v>290112</v>
      </c>
      <c r="II138" s="5">
        <v>288405</v>
      </c>
      <c r="IJ138" s="5">
        <v>287632</v>
      </c>
      <c r="IK138" s="5">
        <v>286331</v>
      </c>
      <c r="IL138" s="5">
        <v>284955</v>
      </c>
      <c r="IM138" s="5">
        <v>282986</v>
      </c>
      <c r="IN138" s="5">
        <v>281591</v>
      </c>
      <c r="IO138" s="5">
        <v>280283</v>
      </c>
      <c r="IP138" s="5">
        <v>279024</v>
      </c>
      <c r="IQ138" s="5">
        <v>278326</v>
      </c>
      <c r="IR138" s="5">
        <v>275441</v>
      </c>
      <c r="IS138" s="5">
        <v>273752</v>
      </c>
      <c r="IT138" s="5">
        <v>273936</v>
      </c>
      <c r="IU138" s="5">
        <v>274064</v>
      </c>
      <c r="IV138" s="5">
        <v>275637</v>
      </c>
      <c r="IW138" s="5">
        <v>276385</v>
      </c>
      <c r="IX138" s="5">
        <v>274884</v>
      </c>
      <c r="IY138" s="5">
        <v>337885</v>
      </c>
      <c r="IZ138" s="5">
        <v>335965</v>
      </c>
      <c r="JA138" s="5">
        <v>333518</v>
      </c>
      <c r="JB138" s="5">
        <v>332381</v>
      </c>
      <c r="JC138" s="5">
        <v>332221</v>
      </c>
      <c r="JD138" s="5">
        <v>315256</v>
      </c>
      <c r="JE138" s="5">
        <v>319845</v>
      </c>
      <c r="JF138" s="5">
        <v>321888</v>
      </c>
      <c r="JG138" s="5">
        <v>323738</v>
      </c>
      <c r="JH138" s="5">
        <v>324781</v>
      </c>
      <c r="JI138" s="5">
        <v>324865</v>
      </c>
      <c r="JJ138" s="5">
        <v>324476</v>
      </c>
      <c r="JK138" s="5">
        <v>323175</v>
      </c>
      <c r="JL138" s="5">
        <v>321500</v>
      </c>
      <c r="JM138" s="5">
        <v>320672</v>
      </c>
      <c r="JN138" s="5">
        <v>321773</v>
      </c>
      <c r="JO138" s="5">
        <v>320993</v>
      </c>
      <c r="JP138" s="5">
        <v>320286</v>
      </c>
      <c r="JQ138" s="5">
        <v>319177</v>
      </c>
      <c r="JR138" s="5">
        <v>317663</v>
      </c>
      <c r="JS138" s="5">
        <v>315674</v>
      </c>
      <c r="JT138" s="5">
        <v>313983</v>
      </c>
      <c r="JU138" s="5">
        <v>312371</v>
      </c>
      <c r="JV138" s="5">
        <v>310483</v>
      </c>
      <c r="JW138" s="5">
        <v>309597</v>
      </c>
      <c r="JX138" s="5">
        <v>306500</v>
      </c>
      <c r="JY138" s="5">
        <v>304854</v>
      </c>
      <c r="JZ138" s="5">
        <v>305159</v>
      </c>
      <c r="KA138" s="5">
        <v>305461</v>
      </c>
      <c r="KB138" s="5">
        <v>307116</v>
      </c>
      <c r="KC138" s="5">
        <v>307574</v>
      </c>
      <c r="KD138" s="5">
        <v>305344</v>
      </c>
    </row>
    <row r="139" spans="1:290" x14ac:dyDescent="0.3">
      <c r="A139" s="1" t="s">
        <v>133</v>
      </c>
      <c r="B139" s="2">
        <v>4059391</v>
      </c>
      <c r="C139" s="5">
        <v>482218</v>
      </c>
      <c r="D139" s="5">
        <v>508452</v>
      </c>
      <c r="E139" s="5">
        <v>487521</v>
      </c>
      <c r="F139" s="5">
        <v>483687</v>
      </c>
      <c r="G139" s="5">
        <v>495785</v>
      </c>
      <c r="H139" s="5">
        <v>499112</v>
      </c>
      <c r="I139" s="5">
        <v>516083</v>
      </c>
      <c r="J139" s="5">
        <v>495189</v>
      </c>
      <c r="K139" s="5">
        <v>502914</v>
      </c>
      <c r="L139" s="5">
        <v>503060</v>
      </c>
      <c r="M139" s="5">
        <v>480639</v>
      </c>
      <c r="N139" s="5">
        <v>490415</v>
      </c>
      <c r="O139" s="5">
        <v>499813</v>
      </c>
      <c r="P139" s="5">
        <v>501061</v>
      </c>
      <c r="Q139" s="5">
        <v>511487</v>
      </c>
      <c r="R139" s="5">
        <v>485050</v>
      </c>
      <c r="S139" s="5">
        <v>476221</v>
      </c>
      <c r="T139" s="5">
        <v>171070</v>
      </c>
      <c r="U139" s="5">
        <v>166499</v>
      </c>
      <c r="V139" s="5">
        <v>161265</v>
      </c>
      <c r="W139" s="5">
        <v>156373</v>
      </c>
      <c r="X139" s="5">
        <v>148377</v>
      </c>
      <c r="Y139" s="5">
        <v>146946</v>
      </c>
      <c r="Z139" s="5">
        <v>148893</v>
      </c>
      <c r="AA139" s="5">
        <v>147612</v>
      </c>
      <c r="AB139" s="5">
        <v>147031</v>
      </c>
      <c r="AC139" s="5" t="s">
        <v>178</v>
      </c>
      <c r="AD139" s="5" t="s">
        <v>178</v>
      </c>
      <c r="AE139" s="5" t="s">
        <v>178</v>
      </c>
      <c r="AF139" s="5" t="s">
        <v>178</v>
      </c>
      <c r="AG139" s="5" t="s">
        <v>178</v>
      </c>
      <c r="AH139" s="5" t="s">
        <v>178</v>
      </c>
      <c r="AI139" s="5">
        <v>1157717</v>
      </c>
      <c r="AJ139" s="5">
        <v>1223545</v>
      </c>
      <c r="AK139" s="5">
        <v>1193912</v>
      </c>
      <c r="AL139" s="5">
        <v>1188025</v>
      </c>
      <c r="AM139" s="5">
        <v>1210564</v>
      </c>
      <c r="AN139" s="5">
        <v>1204303</v>
      </c>
      <c r="AO139" s="5">
        <v>1230461</v>
      </c>
      <c r="AP139" s="5">
        <v>1195431</v>
      </c>
      <c r="AQ139" s="5">
        <v>1217311</v>
      </c>
      <c r="AR139" s="5">
        <v>1223100</v>
      </c>
      <c r="AS139" s="5">
        <v>1177554</v>
      </c>
      <c r="AT139" s="5">
        <v>1224891</v>
      </c>
      <c r="AU139" s="5">
        <v>1257056</v>
      </c>
      <c r="AV139" s="5">
        <v>1244434</v>
      </c>
      <c r="AW139" s="5">
        <v>1259553</v>
      </c>
      <c r="AX139" s="5">
        <v>1226875</v>
      </c>
      <c r="AY139" s="5">
        <v>1211068</v>
      </c>
      <c r="AZ139" s="5">
        <v>554265</v>
      </c>
      <c r="BA139" s="5">
        <v>547214</v>
      </c>
      <c r="BB139" s="5">
        <v>535764</v>
      </c>
      <c r="BC139" s="5">
        <v>516685</v>
      </c>
      <c r="BD139" s="5">
        <v>492384</v>
      </c>
      <c r="BE139" s="5">
        <v>485406</v>
      </c>
      <c r="BF139" s="5">
        <v>484625</v>
      </c>
      <c r="BG139" s="5">
        <v>473222</v>
      </c>
      <c r="BH139" s="5">
        <v>463471</v>
      </c>
      <c r="BI139" s="5" t="s">
        <v>178</v>
      </c>
      <c r="BJ139" s="5" t="s">
        <v>178</v>
      </c>
      <c r="BK139" s="5" t="s">
        <v>178</v>
      </c>
      <c r="BL139" s="5" t="s">
        <v>178</v>
      </c>
      <c r="BM139" s="5" t="s">
        <v>178</v>
      </c>
      <c r="BN139" s="5" t="s">
        <v>178</v>
      </c>
      <c r="BO139" s="5">
        <v>1210980</v>
      </c>
      <c r="BP139" s="5">
        <v>1279680</v>
      </c>
      <c r="BQ139" s="5">
        <v>1215797</v>
      </c>
      <c r="BR139" s="5">
        <v>1203404</v>
      </c>
      <c r="BS139" s="5">
        <v>1229879</v>
      </c>
      <c r="BT139" s="5">
        <v>1230055</v>
      </c>
      <c r="BU139" s="5">
        <v>1234354</v>
      </c>
      <c r="BV139" s="5">
        <v>1196543</v>
      </c>
      <c r="BW139" s="5">
        <v>1218959</v>
      </c>
      <c r="BX139" s="5">
        <v>1224330</v>
      </c>
      <c r="BY139" s="5">
        <v>1179748</v>
      </c>
      <c r="BZ139" s="5">
        <v>1227077</v>
      </c>
      <c r="CA139" s="5">
        <v>1259222</v>
      </c>
      <c r="CB139" s="5">
        <v>1246776</v>
      </c>
      <c r="CC139" s="5">
        <v>1259553</v>
      </c>
      <c r="CD139" s="5">
        <v>1226875</v>
      </c>
      <c r="CE139" s="5">
        <v>1211068</v>
      </c>
      <c r="CF139" s="5">
        <v>554265</v>
      </c>
      <c r="CG139" s="5">
        <v>547214</v>
      </c>
      <c r="CH139" s="5">
        <v>535764</v>
      </c>
      <c r="CI139" s="5">
        <v>516685</v>
      </c>
      <c r="CJ139" s="5">
        <v>492384</v>
      </c>
      <c r="CK139" s="5">
        <v>485406</v>
      </c>
      <c r="CL139" s="5">
        <v>484625</v>
      </c>
      <c r="CM139" s="5">
        <v>473222</v>
      </c>
      <c r="CN139" s="5">
        <v>463471</v>
      </c>
      <c r="CO139" s="5" t="s">
        <v>178</v>
      </c>
      <c r="CP139" s="5" t="s">
        <v>178</v>
      </c>
      <c r="CQ139" s="5" t="s">
        <v>178</v>
      </c>
      <c r="CR139" s="5" t="s">
        <v>178</v>
      </c>
      <c r="CS139" s="5" t="s">
        <v>178</v>
      </c>
      <c r="CT139" s="5" t="s">
        <v>178</v>
      </c>
      <c r="CU139" s="6" t="s">
        <v>178</v>
      </c>
      <c r="CV139" s="6">
        <v>18.09181957712973</v>
      </c>
      <c r="CW139" s="6">
        <v>16.477715233295712</v>
      </c>
      <c r="CX139" s="6">
        <v>15.51722041893091</v>
      </c>
      <c r="CY139" s="6">
        <v>18.680615062363131</v>
      </c>
      <c r="CZ139" s="6">
        <v>16.749486024233409</v>
      </c>
      <c r="DA139" s="6">
        <v>14.39640969140731</v>
      </c>
      <c r="DB139" s="6">
        <v>13.985779037519389</v>
      </c>
      <c r="DC139" s="6">
        <v>13.813941203307211</v>
      </c>
      <c r="DD139" s="6">
        <v>14.223270880406311</v>
      </c>
      <c r="DE139" s="6">
        <v>15.509683921629049</v>
      </c>
      <c r="DF139" s="6">
        <v>15.58717293450837</v>
      </c>
      <c r="DG139" s="6">
        <v>15.512632508480941</v>
      </c>
      <c r="DH139" s="6">
        <v>13.83058493248471</v>
      </c>
      <c r="DI139" s="6">
        <v>10.675286341191519</v>
      </c>
      <c r="DJ139" s="6">
        <v>10.987679382229141</v>
      </c>
      <c r="DK139" s="6">
        <v>11.10534814718376</v>
      </c>
      <c r="DL139" s="6">
        <v>10.421464897410409</v>
      </c>
      <c r="DM139" s="6">
        <v>11.413281761452019</v>
      </c>
      <c r="DN139" s="6">
        <v>9.9550429417418496</v>
      </c>
      <c r="DO139" s="6" t="s">
        <v>178</v>
      </c>
      <c r="DP139" s="6" t="s">
        <v>178</v>
      </c>
      <c r="DQ139" s="6" t="s">
        <v>178</v>
      </c>
      <c r="DR139" s="6" t="s">
        <v>178</v>
      </c>
      <c r="DS139" s="6" t="s">
        <v>178</v>
      </c>
      <c r="DT139" s="6" t="s">
        <v>178</v>
      </c>
      <c r="DU139" s="6" t="s">
        <v>178</v>
      </c>
      <c r="DV139" s="6" t="s">
        <v>178</v>
      </c>
      <c r="DW139" s="6" t="s">
        <v>178</v>
      </c>
      <c r="DX139" s="6" t="s">
        <v>178</v>
      </c>
      <c r="DY139" s="6" t="s">
        <v>178</v>
      </c>
      <c r="DZ139" s="6" t="s">
        <v>178</v>
      </c>
      <c r="EA139" s="6" t="s">
        <v>178</v>
      </c>
      <c r="EB139" s="6">
        <v>17.81715941538403</v>
      </c>
      <c r="EC139" s="6">
        <v>16.38539188209867</v>
      </c>
      <c r="ED139" s="6">
        <v>15.37858858981145</v>
      </c>
      <c r="EE139" s="6">
        <v>18.469989588192941</v>
      </c>
      <c r="EF139" s="6">
        <v>16.525166328234221</v>
      </c>
      <c r="EG139" s="6">
        <v>14.39039301988803</v>
      </c>
      <c r="EH139" s="6">
        <v>13.86460286514391</v>
      </c>
      <c r="EI139" s="6">
        <v>13.806511299192399</v>
      </c>
      <c r="EJ139" s="6">
        <v>14.206467599399479</v>
      </c>
      <c r="EK139" s="6">
        <v>15.349647580581291</v>
      </c>
      <c r="EL139" s="6">
        <v>15.77331898236651</v>
      </c>
      <c r="EM139" s="6">
        <v>15.370378825605581</v>
      </c>
      <c r="EN139" s="6">
        <v>14.037464380810009</v>
      </c>
      <c r="EO139" s="6">
        <v>10.748828341305829</v>
      </c>
      <c r="EP139" s="6">
        <v>10.526871701320371</v>
      </c>
      <c r="EQ139" s="6">
        <v>10.42922445312732</v>
      </c>
      <c r="ER139" s="6">
        <v>9.5530116460537808</v>
      </c>
      <c r="ES139" s="6">
        <v>10.542676174220681</v>
      </c>
      <c r="ET139" s="6">
        <v>8.9774602250244495</v>
      </c>
      <c r="EU139" s="6" t="s">
        <v>178</v>
      </c>
      <c r="EV139" s="6" t="s">
        <v>178</v>
      </c>
      <c r="EW139" s="6" t="s">
        <v>178</v>
      </c>
      <c r="EX139" s="6" t="s">
        <v>178</v>
      </c>
      <c r="EY139" s="6" t="s">
        <v>178</v>
      </c>
      <c r="EZ139" s="6" t="s">
        <v>178</v>
      </c>
      <c r="FA139" s="6" t="s">
        <v>178</v>
      </c>
      <c r="FB139" s="6" t="s">
        <v>178</v>
      </c>
      <c r="FC139" s="6" t="s">
        <v>178</v>
      </c>
      <c r="FD139" s="6" t="s">
        <v>178</v>
      </c>
      <c r="FE139" s="6" t="s">
        <v>178</v>
      </c>
      <c r="FF139" s="6" t="s">
        <v>178</v>
      </c>
      <c r="FG139" s="6" t="s">
        <v>178</v>
      </c>
      <c r="FH139" s="6">
        <v>16.999612216359768</v>
      </c>
      <c r="FI139" s="6">
        <v>15.375530875973746</v>
      </c>
      <c r="FJ139" s="6">
        <v>14.367714041484797</v>
      </c>
      <c r="FK139" s="6">
        <v>16.946789963766076</v>
      </c>
      <c r="FL139" s="6">
        <v>15.799881119827683</v>
      </c>
      <c r="FM139" s="6">
        <v>14.171953954604344</v>
      </c>
      <c r="FN139" s="6">
        <v>13.924929415729748</v>
      </c>
      <c r="FO139" s="6">
        <v>13.767562644905491</v>
      </c>
      <c r="FP139" s="6">
        <v>14.1736572178269</v>
      </c>
      <c r="FQ139" s="6">
        <v>15.501479283785303</v>
      </c>
      <c r="FR139" s="6">
        <v>15.585167664121203</v>
      </c>
      <c r="FS139" s="6">
        <v>15.504060107151696</v>
      </c>
      <c r="FT139" s="6">
        <v>13.829434179538339</v>
      </c>
      <c r="FU139" s="6">
        <v>10.675286341191525</v>
      </c>
      <c r="FV139" s="6">
        <v>10.987679382229146</v>
      </c>
      <c r="FW139" s="6">
        <v>11.105348147183765</v>
      </c>
      <c r="FX139" s="6">
        <v>10.382309371042437</v>
      </c>
      <c r="FY139" s="6">
        <v>11.413281761452021</v>
      </c>
      <c r="FZ139" s="6">
        <v>9.9550429417418531</v>
      </c>
      <c r="GA139" s="6" t="s">
        <v>178</v>
      </c>
      <c r="GB139" s="6" t="s">
        <v>178</v>
      </c>
      <c r="GC139" s="6" t="s">
        <v>178</v>
      </c>
      <c r="GD139" s="6" t="s">
        <v>178</v>
      </c>
      <c r="GE139" s="6" t="s">
        <v>178</v>
      </c>
      <c r="GF139" s="6" t="s">
        <v>178</v>
      </c>
      <c r="GG139" s="6" t="s">
        <v>178</v>
      </c>
      <c r="GH139" s="6" t="s">
        <v>178</v>
      </c>
      <c r="GI139" s="6" t="s">
        <v>178</v>
      </c>
      <c r="GJ139" s="6" t="s">
        <v>178</v>
      </c>
      <c r="GK139" s="6" t="s">
        <v>178</v>
      </c>
      <c r="GL139" s="6" t="s">
        <v>178</v>
      </c>
      <c r="GM139" s="6" t="s">
        <v>178</v>
      </c>
      <c r="GN139" s="6">
        <v>12.801709845659804</v>
      </c>
      <c r="GO139" s="6">
        <v>11.522991382595754</v>
      </c>
      <c r="GP139" s="6">
        <v>10.750781084826986</v>
      </c>
      <c r="GQ139" s="6">
        <v>12.443388790836458</v>
      </c>
      <c r="GR139" s="6">
        <v>12.300306711914427</v>
      </c>
      <c r="GS139" s="6">
        <v>10.909712610392882</v>
      </c>
      <c r="GT139" s="6">
        <v>10.528160016912572</v>
      </c>
      <c r="GU139" s="6">
        <v>10.663339113833688</v>
      </c>
      <c r="GV139" s="6">
        <v>11.055269397432752</v>
      </c>
      <c r="GW139" s="6">
        <v>12.576578229108813</v>
      </c>
      <c r="GX139" s="6">
        <v>12.92619028764145</v>
      </c>
      <c r="GY139" s="6">
        <v>12.45330459770115</v>
      </c>
      <c r="GZ139" s="6">
        <v>12.422493618540733</v>
      </c>
      <c r="HA139" s="6">
        <v>10.62032282430005</v>
      </c>
      <c r="HB139" s="6">
        <v>10.526871701320372</v>
      </c>
      <c r="HC139" s="6">
        <v>10.429224453127322</v>
      </c>
      <c r="HD139" s="6">
        <v>9.6024459219085294</v>
      </c>
      <c r="HE139" s="6">
        <v>10.54267617422069</v>
      </c>
      <c r="HF139" s="6">
        <v>8.9774602250244513</v>
      </c>
      <c r="HG139" s="6" t="s">
        <v>178</v>
      </c>
      <c r="HH139" s="6" t="s">
        <v>178</v>
      </c>
      <c r="HI139" s="6" t="s">
        <v>178</v>
      </c>
      <c r="HJ139" s="6" t="s">
        <v>178</v>
      </c>
      <c r="HK139" s="6" t="s">
        <v>178</v>
      </c>
      <c r="HL139" s="6" t="s">
        <v>178</v>
      </c>
      <c r="HM139" s="6" t="s">
        <v>178</v>
      </c>
      <c r="HN139" s="6" t="s">
        <v>178</v>
      </c>
      <c r="HO139" s="6" t="s">
        <v>178</v>
      </c>
      <c r="HP139" s="6" t="s">
        <v>178</v>
      </c>
      <c r="HQ139" s="6" t="s">
        <v>178</v>
      </c>
      <c r="HR139" s="6" t="s">
        <v>178</v>
      </c>
      <c r="HS139" s="5">
        <v>66585</v>
      </c>
      <c r="HT139" s="5">
        <v>66132</v>
      </c>
      <c r="HU139" s="5">
        <v>66168</v>
      </c>
      <c r="HV139" s="5">
        <v>65781</v>
      </c>
      <c r="HW139" s="5">
        <v>65265</v>
      </c>
      <c r="HX139" s="5">
        <v>64921</v>
      </c>
      <c r="HY139" s="5">
        <v>64654</v>
      </c>
      <c r="HZ139" s="5">
        <v>64158</v>
      </c>
      <c r="IA139" s="5">
        <v>63732</v>
      </c>
      <c r="IB139" s="5">
        <v>63641</v>
      </c>
      <c r="IC139" s="5">
        <v>63625</v>
      </c>
      <c r="ID139" s="5">
        <v>63501</v>
      </c>
      <c r="IE139" s="5">
        <v>63059</v>
      </c>
      <c r="IF139" s="5">
        <v>62632</v>
      </c>
      <c r="IG139" s="5">
        <v>61975</v>
      </c>
      <c r="IH139" s="5">
        <v>61089</v>
      </c>
      <c r="II139" s="5">
        <v>60217</v>
      </c>
      <c r="IJ139" s="5">
        <v>23702</v>
      </c>
      <c r="IK139" s="5">
        <v>23424</v>
      </c>
      <c r="IL139" s="5">
        <v>23095</v>
      </c>
      <c r="IM139" s="5">
        <v>22588</v>
      </c>
      <c r="IN139" s="5">
        <v>22264</v>
      </c>
      <c r="IO139" s="5">
        <v>21879</v>
      </c>
      <c r="IP139" s="5">
        <v>21971</v>
      </c>
      <c r="IQ139" s="5">
        <v>21905</v>
      </c>
      <c r="IR139" s="5">
        <v>21626</v>
      </c>
      <c r="IS139" s="5" t="s">
        <v>178</v>
      </c>
      <c r="IT139" s="5" t="s">
        <v>178</v>
      </c>
      <c r="IU139" s="5" t="s">
        <v>178</v>
      </c>
      <c r="IV139" s="5" t="s">
        <v>178</v>
      </c>
      <c r="IW139" s="5" t="s">
        <v>178</v>
      </c>
      <c r="IX139" s="5" t="s">
        <v>178</v>
      </c>
      <c r="IY139" s="5">
        <v>79100</v>
      </c>
      <c r="IZ139" s="5">
        <v>78634</v>
      </c>
      <c r="JA139" s="5">
        <v>78722</v>
      </c>
      <c r="JB139" s="5">
        <v>78402</v>
      </c>
      <c r="JC139" s="5">
        <v>77844</v>
      </c>
      <c r="JD139" s="5">
        <v>77438</v>
      </c>
      <c r="JE139" s="5">
        <v>77163</v>
      </c>
      <c r="JF139" s="5">
        <v>76651</v>
      </c>
      <c r="JG139" s="5">
        <v>76212</v>
      </c>
      <c r="JH139" s="5">
        <v>76124</v>
      </c>
      <c r="JI139" s="5">
        <v>76085</v>
      </c>
      <c r="JJ139" s="5">
        <v>75948</v>
      </c>
      <c r="JK139" s="5">
        <v>75442</v>
      </c>
      <c r="JL139" s="5">
        <v>74936</v>
      </c>
      <c r="JM139" s="5">
        <v>74194</v>
      </c>
      <c r="JN139" s="5">
        <v>73189</v>
      </c>
      <c r="JO139" s="5">
        <v>72208</v>
      </c>
      <c r="JP139" s="5">
        <v>28551</v>
      </c>
      <c r="JQ139" s="5">
        <v>28213</v>
      </c>
      <c r="JR139" s="5">
        <v>27833</v>
      </c>
      <c r="JS139" s="5">
        <v>27358</v>
      </c>
      <c r="JT139" s="5">
        <v>27125</v>
      </c>
      <c r="JU139" s="5">
        <v>26207</v>
      </c>
      <c r="JV139" s="5">
        <v>26514</v>
      </c>
      <c r="JW139" s="5">
        <v>26404</v>
      </c>
      <c r="JX139" s="5">
        <v>26034</v>
      </c>
      <c r="JY139" s="5" t="s">
        <v>178</v>
      </c>
      <c r="JZ139" s="5" t="s">
        <v>178</v>
      </c>
      <c r="KA139" s="5" t="s">
        <v>178</v>
      </c>
      <c r="KB139" s="5" t="s">
        <v>178</v>
      </c>
      <c r="KC139" s="5" t="s">
        <v>178</v>
      </c>
      <c r="KD139" s="5" t="s">
        <v>178</v>
      </c>
    </row>
    <row r="140" spans="1:290" x14ac:dyDescent="0.3">
      <c r="A140" s="1" t="s">
        <v>134</v>
      </c>
      <c r="B140" s="2">
        <v>4092733</v>
      </c>
      <c r="C140" s="5">
        <v>898002</v>
      </c>
      <c r="D140" s="5">
        <v>903742</v>
      </c>
      <c r="E140" s="5">
        <v>866216</v>
      </c>
      <c r="F140" s="5">
        <v>852454</v>
      </c>
      <c r="G140" s="5">
        <v>846202</v>
      </c>
      <c r="H140" s="5">
        <v>815939</v>
      </c>
      <c r="I140" s="5">
        <v>843617</v>
      </c>
      <c r="J140" s="5">
        <v>835784</v>
      </c>
      <c r="K140" s="5">
        <v>827795</v>
      </c>
      <c r="L140" s="5">
        <v>820352</v>
      </c>
      <c r="M140" s="5">
        <v>813796</v>
      </c>
      <c r="N140" s="5">
        <v>822497</v>
      </c>
      <c r="O140" s="5">
        <v>854119</v>
      </c>
      <c r="P140" s="5">
        <v>803980</v>
      </c>
      <c r="Q140" s="5">
        <v>745166</v>
      </c>
      <c r="R140" s="5">
        <v>691948</v>
      </c>
      <c r="S140" s="5">
        <v>301540</v>
      </c>
      <c r="T140" s="5" t="s">
        <v>178</v>
      </c>
      <c r="U140" s="5" t="s">
        <v>178</v>
      </c>
      <c r="V140" s="5" t="s">
        <v>178</v>
      </c>
      <c r="W140" s="5" t="s">
        <v>178</v>
      </c>
      <c r="X140" s="5" t="s">
        <v>178</v>
      </c>
      <c r="Y140" s="5" t="s">
        <v>178</v>
      </c>
      <c r="Z140" s="5" t="s">
        <v>178</v>
      </c>
      <c r="AA140" s="5" t="s">
        <v>178</v>
      </c>
      <c r="AB140" s="5" t="s">
        <v>178</v>
      </c>
      <c r="AC140" s="5" t="s">
        <v>178</v>
      </c>
      <c r="AD140" s="5" t="s">
        <v>178</v>
      </c>
      <c r="AE140" s="5" t="s">
        <v>178</v>
      </c>
      <c r="AF140" s="5" t="s">
        <v>178</v>
      </c>
      <c r="AG140" s="5" t="s">
        <v>178</v>
      </c>
      <c r="AH140" s="5" t="s">
        <v>178</v>
      </c>
      <c r="AI140" s="5">
        <v>1687400</v>
      </c>
      <c r="AJ140" s="5">
        <v>1700252</v>
      </c>
      <c r="AK140" s="5">
        <v>1659423</v>
      </c>
      <c r="AL140" s="5">
        <v>1637808</v>
      </c>
      <c r="AM140" s="5">
        <v>1628036</v>
      </c>
      <c r="AN140" s="5">
        <v>1677445</v>
      </c>
      <c r="AO140" s="5">
        <v>1699307</v>
      </c>
      <c r="AP140" s="5">
        <v>1755541</v>
      </c>
      <c r="AQ140" s="5">
        <v>1852904</v>
      </c>
      <c r="AR140" s="5">
        <v>1857159</v>
      </c>
      <c r="AS140" s="5">
        <v>1784403</v>
      </c>
      <c r="AT140" s="5">
        <v>1663318</v>
      </c>
      <c r="AU140" s="5">
        <v>1681832</v>
      </c>
      <c r="AV140" s="5">
        <v>1611419</v>
      </c>
      <c r="AW140" s="5">
        <v>1520947</v>
      </c>
      <c r="AX140" s="5">
        <v>1462632</v>
      </c>
      <c r="AY140" s="5">
        <v>560861</v>
      </c>
      <c r="AZ140" s="5" t="s">
        <v>178</v>
      </c>
      <c r="BA140" s="5" t="s">
        <v>178</v>
      </c>
      <c r="BB140" s="5" t="s">
        <v>178</v>
      </c>
      <c r="BC140" s="5" t="s">
        <v>178</v>
      </c>
      <c r="BD140" s="5" t="s">
        <v>178</v>
      </c>
      <c r="BE140" s="5" t="s">
        <v>178</v>
      </c>
      <c r="BF140" s="5" t="s">
        <v>178</v>
      </c>
      <c r="BG140" s="5" t="s">
        <v>178</v>
      </c>
      <c r="BH140" s="5" t="s">
        <v>178</v>
      </c>
      <c r="BI140" s="5" t="s">
        <v>178</v>
      </c>
      <c r="BJ140" s="5" t="s">
        <v>178</v>
      </c>
      <c r="BK140" s="5" t="s">
        <v>178</v>
      </c>
      <c r="BL140" s="5" t="s">
        <v>178</v>
      </c>
      <c r="BM140" s="5" t="s">
        <v>178</v>
      </c>
      <c r="BN140" s="5" t="s">
        <v>178</v>
      </c>
      <c r="BO140" s="5">
        <v>2065706</v>
      </c>
      <c r="BP140" s="5">
        <v>2068490</v>
      </c>
      <c r="BQ140" s="5">
        <v>1916799</v>
      </c>
      <c r="BR140" s="5">
        <v>1762853</v>
      </c>
      <c r="BS140" s="5">
        <v>1746289</v>
      </c>
      <c r="BT140" s="5">
        <v>1982714</v>
      </c>
      <c r="BU140" s="5">
        <v>2230041</v>
      </c>
      <c r="BV140" s="5">
        <v>2502755</v>
      </c>
      <c r="BW140" s="5">
        <v>2818403</v>
      </c>
      <c r="BX140" s="5">
        <v>2563787</v>
      </c>
      <c r="BY140" s="5">
        <v>1938176</v>
      </c>
      <c r="BZ140" s="5">
        <v>1816265</v>
      </c>
      <c r="CA140" s="5">
        <v>1684380</v>
      </c>
      <c r="CB140" s="5">
        <v>1614083</v>
      </c>
      <c r="CC140" s="5">
        <v>1523553</v>
      </c>
      <c r="CD140" s="5">
        <v>1465119</v>
      </c>
      <c r="CE140" s="5">
        <v>561737</v>
      </c>
      <c r="CF140" s="5" t="s">
        <v>178</v>
      </c>
      <c r="CG140" s="5" t="s">
        <v>178</v>
      </c>
      <c r="CH140" s="5" t="s">
        <v>178</v>
      </c>
      <c r="CI140" s="5" t="s">
        <v>178</v>
      </c>
      <c r="CJ140" s="5" t="s">
        <v>178</v>
      </c>
      <c r="CK140" s="5" t="s">
        <v>178</v>
      </c>
      <c r="CL140" s="5" t="s">
        <v>178</v>
      </c>
      <c r="CM140" s="5" t="s">
        <v>178</v>
      </c>
      <c r="CN140" s="5" t="s">
        <v>178</v>
      </c>
      <c r="CO140" s="5" t="s">
        <v>178</v>
      </c>
      <c r="CP140" s="5" t="s">
        <v>178</v>
      </c>
      <c r="CQ140" s="5" t="s">
        <v>178</v>
      </c>
      <c r="CR140" s="5" t="s">
        <v>178</v>
      </c>
      <c r="CS140" s="5" t="s">
        <v>178</v>
      </c>
      <c r="CT140" s="5" t="s">
        <v>178</v>
      </c>
      <c r="CU140" s="6">
        <v>9.3052131287012703</v>
      </c>
      <c r="CV140" s="6">
        <v>10.036935320036021</v>
      </c>
      <c r="CW140" s="6">
        <v>9.8897965403548298</v>
      </c>
      <c r="CX140" s="6">
        <v>10.793544285087521</v>
      </c>
      <c r="CY140" s="6">
        <v>10.37905753222627</v>
      </c>
      <c r="CZ140" s="6">
        <v>10.29253340621441</v>
      </c>
      <c r="DA140" s="6">
        <v>9.6196496751487892</v>
      </c>
      <c r="DB140" s="6">
        <v>9.2480832368171608</v>
      </c>
      <c r="DC140" s="6">
        <v>9.8637947801086003</v>
      </c>
      <c r="DD140" s="6">
        <v>9.8896571227960592</v>
      </c>
      <c r="DE140" s="6">
        <v>10.133633163143051</v>
      </c>
      <c r="DF140" s="6">
        <v>11.21365792215655</v>
      </c>
      <c r="DG140" s="6">
        <v>10.040755445084351</v>
      </c>
      <c r="DH140" s="6">
        <v>10.070275379984571</v>
      </c>
      <c r="DI140" s="6">
        <v>10.08419600464862</v>
      </c>
      <c r="DJ140" s="6">
        <v>10.115644528201541</v>
      </c>
      <c r="DK140" s="6">
        <v>10.00663261922133</v>
      </c>
      <c r="DL140" s="6">
        <v>8.3157300577429094</v>
      </c>
      <c r="DM140" s="6">
        <v>8.3846568024279495</v>
      </c>
      <c r="DN140" s="6">
        <v>8.6298308236177892</v>
      </c>
      <c r="DO140" s="6" t="s">
        <v>178</v>
      </c>
      <c r="DP140" s="6" t="s">
        <v>178</v>
      </c>
      <c r="DQ140" s="6" t="s">
        <v>178</v>
      </c>
      <c r="DR140" s="6" t="s">
        <v>178</v>
      </c>
      <c r="DS140" s="6" t="s">
        <v>178</v>
      </c>
      <c r="DT140" s="6" t="s">
        <v>178</v>
      </c>
      <c r="DU140" s="6" t="s">
        <v>178</v>
      </c>
      <c r="DV140" s="6" t="s">
        <v>178</v>
      </c>
      <c r="DW140" s="6" t="s">
        <v>178</v>
      </c>
      <c r="DX140" s="6" t="s">
        <v>178</v>
      </c>
      <c r="DY140" s="6" t="s">
        <v>178</v>
      </c>
      <c r="DZ140" s="6" t="s">
        <v>178</v>
      </c>
      <c r="EA140" s="6">
        <v>9.0720042669195209</v>
      </c>
      <c r="EB140" s="6">
        <v>9.7747863257917</v>
      </c>
      <c r="EC140" s="6">
        <v>9.6480523651895798</v>
      </c>
      <c r="ED140" s="6">
        <v>10.58795155711455</v>
      </c>
      <c r="EE140" s="6">
        <v>10.2208916499492</v>
      </c>
      <c r="EF140" s="6">
        <v>10.015159942460169</v>
      </c>
      <c r="EG140" s="6">
        <v>9.4539126832291007</v>
      </c>
      <c r="EH140" s="6">
        <v>9.1201515658136092</v>
      </c>
      <c r="EI140" s="6">
        <v>9.4578564242939702</v>
      </c>
      <c r="EJ140" s="6">
        <v>9.3245651018571891</v>
      </c>
      <c r="EK140" s="6">
        <v>9.8038446493559093</v>
      </c>
      <c r="EL140" s="6">
        <v>10.920281028642741</v>
      </c>
      <c r="EM140" s="6">
        <v>9.8193517545153099</v>
      </c>
      <c r="EN140" s="6">
        <v>9.7948393342517708</v>
      </c>
      <c r="EO140" s="6">
        <v>9.76588285727059</v>
      </c>
      <c r="EP140" s="6">
        <v>9.77122064880297</v>
      </c>
      <c r="EQ140" s="6">
        <v>9.8197236035309903</v>
      </c>
      <c r="ER140" s="6">
        <v>8.0482044587084403</v>
      </c>
      <c r="ES140" s="6">
        <v>8.1285032770982006</v>
      </c>
      <c r="ET140" s="6">
        <v>8.2956418767028701</v>
      </c>
      <c r="EU140" s="6" t="s">
        <v>178</v>
      </c>
      <c r="EV140" s="6" t="s">
        <v>178</v>
      </c>
      <c r="EW140" s="6" t="s">
        <v>178</v>
      </c>
      <c r="EX140" s="6" t="s">
        <v>178</v>
      </c>
      <c r="EY140" s="6" t="s">
        <v>178</v>
      </c>
      <c r="EZ140" s="6" t="s">
        <v>178</v>
      </c>
      <c r="FA140" s="6" t="s">
        <v>178</v>
      </c>
      <c r="FB140" s="6" t="s">
        <v>178</v>
      </c>
      <c r="FC140" s="6" t="s">
        <v>178</v>
      </c>
      <c r="FD140" s="6" t="s">
        <v>178</v>
      </c>
      <c r="FE140" s="6" t="s">
        <v>178</v>
      </c>
      <c r="FF140" s="6" t="s">
        <v>178</v>
      </c>
      <c r="FG140" s="6" t="s">
        <v>178</v>
      </c>
      <c r="FH140" s="6">
        <v>10.036935320036028</v>
      </c>
      <c r="FI140" s="6">
        <v>9.8897965403548298</v>
      </c>
      <c r="FJ140" s="6">
        <v>10.793544285087524</v>
      </c>
      <c r="FK140" s="6">
        <v>10.379057532226271</v>
      </c>
      <c r="FL140" s="6">
        <v>10.292533406214419</v>
      </c>
      <c r="FM140" s="6">
        <v>9.6196496751487928</v>
      </c>
      <c r="FN140" s="6">
        <v>9.2480832368171679</v>
      </c>
      <c r="FO140" s="6">
        <v>9.8637947801086021</v>
      </c>
      <c r="FP140" s="6">
        <v>9.8896571227960663</v>
      </c>
      <c r="FQ140" s="6">
        <v>10.133633163143051</v>
      </c>
      <c r="FR140" s="6">
        <v>11.213657922156555</v>
      </c>
      <c r="FS140" s="6">
        <v>10.040755445084351</v>
      </c>
      <c r="FT140" s="6">
        <v>10.070275379984576</v>
      </c>
      <c r="FU140" s="6">
        <v>10.084196004648629</v>
      </c>
      <c r="FV140" s="6">
        <v>10.115644528201541</v>
      </c>
      <c r="FW140" s="6">
        <v>10.006632619221332</v>
      </c>
      <c r="FX140" s="6">
        <v>8.315730057742913</v>
      </c>
      <c r="FY140" s="6">
        <v>8.3846568024279549</v>
      </c>
      <c r="FZ140" s="6">
        <v>8.6298308236177981</v>
      </c>
      <c r="GA140" s="6" t="s">
        <v>178</v>
      </c>
      <c r="GB140" s="6" t="s">
        <v>178</v>
      </c>
      <c r="GC140" s="6" t="s">
        <v>178</v>
      </c>
      <c r="GD140" s="6" t="s">
        <v>178</v>
      </c>
      <c r="GE140" s="6" t="s">
        <v>178</v>
      </c>
      <c r="GF140" s="6" t="s">
        <v>178</v>
      </c>
      <c r="GG140" s="6" t="s">
        <v>178</v>
      </c>
      <c r="GH140" s="6" t="s">
        <v>178</v>
      </c>
      <c r="GI140" s="6" t="s">
        <v>178</v>
      </c>
      <c r="GJ140" s="6" t="s">
        <v>178</v>
      </c>
      <c r="GK140" s="6" t="s">
        <v>178</v>
      </c>
      <c r="GL140" s="6" t="s">
        <v>178</v>
      </c>
      <c r="GM140" s="6">
        <v>9.0720042669195209</v>
      </c>
      <c r="GN140" s="6">
        <v>9.7747863257917054</v>
      </c>
      <c r="GO140" s="6">
        <v>9.6480523651895869</v>
      </c>
      <c r="GP140" s="6">
        <v>10.587951557114552</v>
      </c>
      <c r="GQ140" s="6">
        <v>10.220891649949202</v>
      </c>
      <c r="GR140" s="6">
        <v>10.01515994246018</v>
      </c>
      <c r="GS140" s="6">
        <v>9.4539126832291043</v>
      </c>
      <c r="GT140" s="6">
        <v>9.1201515658136145</v>
      </c>
      <c r="GU140" s="6">
        <v>9.4578564242939738</v>
      </c>
      <c r="GV140" s="6">
        <v>9.3245651018571909</v>
      </c>
      <c r="GW140" s="6">
        <v>9.8038446493559182</v>
      </c>
      <c r="GX140" s="6">
        <v>10.92028102864275</v>
      </c>
      <c r="GY140" s="6">
        <v>9.8193517545153135</v>
      </c>
      <c r="GZ140" s="6">
        <v>9.7948393342517779</v>
      </c>
      <c r="HA140" s="6">
        <v>9.7658828572705971</v>
      </c>
      <c r="HB140" s="6">
        <v>9.7712206488029807</v>
      </c>
      <c r="HC140" s="6">
        <v>9.8197236035309992</v>
      </c>
      <c r="HD140" s="6">
        <v>8.0482044587084438</v>
      </c>
      <c r="HE140" s="6">
        <v>8.1285032770982077</v>
      </c>
      <c r="HF140" s="6">
        <v>8.2956418767028719</v>
      </c>
      <c r="HG140" s="6" t="s">
        <v>178</v>
      </c>
      <c r="HH140" s="6" t="s">
        <v>178</v>
      </c>
      <c r="HI140" s="6" t="s">
        <v>178</v>
      </c>
      <c r="HJ140" s="6" t="s">
        <v>178</v>
      </c>
      <c r="HK140" s="6" t="s">
        <v>178</v>
      </c>
      <c r="HL140" s="6" t="s">
        <v>178</v>
      </c>
      <c r="HM140" s="6" t="s">
        <v>178</v>
      </c>
      <c r="HN140" s="6" t="s">
        <v>178</v>
      </c>
      <c r="HO140" s="6" t="s">
        <v>178</v>
      </c>
      <c r="HP140" s="6" t="s">
        <v>178</v>
      </c>
      <c r="HQ140" s="6" t="s">
        <v>178</v>
      </c>
      <c r="HR140" s="6" t="s">
        <v>178</v>
      </c>
      <c r="HS140" s="5">
        <v>85723</v>
      </c>
      <c r="HT140" s="5">
        <v>84480</v>
      </c>
      <c r="HU140" s="5">
        <v>84590</v>
      </c>
      <c r="HV140" s="5">
        <v>83620</v>
      </c>
      <c r="HW140" s="5">
        <v>82823</v>
      </c>
      <c r="HX140" s="5">
        <v>82107</v>
      </c>
      <c r="HY140" s="5">
        <v>81399</v>
      </c>
      <c r="HZ140" s="5">
        <v>80865</v>
      </c>
      <c r="IA140" s="5">
        <v>80576</v>
      </c>
      <c r="IB140" s="5">
        <v>80168</v>
      </c>
      <c r="IC140" s="5">
        <v>79483</v>
      </c>
      <c r="ID140" s="5">
        <v>79378</v>
      </c>
      <c r="IE140" s="5">
        <v>79044</v>
      </c>
      <c r="IF140" s="5">
        <v>78295</v>
      </c>
      <c r="IG140" s="5">
        <v>73490</v>
      </c>
      <c r="IH140" s="5">
        <v>70020</v>
      </c>
      <c r="II140" s="5">
        <v>67538</v>
      </c>
      <c r="IJ140" s="5" t="s">
        <v>178</v>
      </c>
      <c r="IK140" s="5" t="s">
        <v>178</v>
      </c>
      <c r="IL140" s="5" t="s">
        <v>178</v>
      </c>
      <c r="IM140" s="5" t="s">
        <v>178</v>
      </c>
      <c r="IN140" s="5" t="s">
        <v>178</v>
      </c>
      <c r="IO140" s="5" t="s">
        <v>178</v>
      </c>
      <c r="IP140" s="5" t="s">
        <v>178</v>
      </c>
      <c r="IQ140" s="5" t="s">
        <v>178</v>
      </c>
      <c r="IR140" s="5" t="s">
        <v>178</v>
      </c>
      <c r="IS140" s="5" t="s">
        <v>178</v>
      </c>
      <c r="IT140" s="5" t="s">
        <v>178</v>
      </c>
      <c r="IU140" s="5" t="s">
        <v>178</v>
      </c>
      <c r="IV140" s="5" t="s">
        <v>178</v>
      </c>
      <c r="IW140" s="5" t="s">
        <v>178</v>
      </c>
      <c r="IX140" s="5" t="s">
        <v>178</v>
      </c>
      <c r="IY140" s="5">
        <v>96785</v>
      </c>
      <c r="IZ140" s="5">
        <v>95475</v>
      </c>
      <c r="JA140" s="5">
        <v>96122</v>
      </c>
      <c r="JB140" s="5">
        <v>95067</v>
      </c>
      <c r="JC140" s="5">
        <v>94203</v>
      </c>
      <c r="JD140" s="5">
        <v>93411</v>
      </c>
      <c r="JE140" s="5">
        <v>92547</v>
      </c>
      <c r="JF140" s="5">
        <v>91821</v>
      </c>
      <c r="JG140" s="5">
        <v>91255</v>
      </c>
      <c r="JH140" s="5">
        <v>90802</v>
      </c>
      <c r="JI140" s="5">
        <v>90100</v>
      </c>
      <c r="JJ140" s="5">
        <v>89987</v>
      </c>
      <c r="JK140" s="5">
        <v>89471</v>
      </c>
      <c r="JL140" s="5">
        <v>91697</v>
      </c>
      <c r="JM140" s="5">
        <v>85118</v>
      </c>
      <c r="JN140" s="5">
        <v>81264</v>
      </c>
      <c r="JO140" s="5">
        <v>78504</v>
      </c>
      <c r="JP140" s="5" t="s">
        <v>178</v>
      </c>
      <c r="JQ140" s="5" t="s">
        <v>178</v>
      </c>
      <c r="JR140" s="5" t="s">
        <v>178</v>
      </c>
      <c r="JS140" s="5" t="s">
        <v>178</v>
      </c>
      <c r="JT140" s="5" t="s">
        <v>178</v>
      </c>
      <c r="JU140" s="5" t="s">
        <v>178</v>
      </c>
      <c r="JV140" s="5" t="s">
        <v>178</v>
      </c>
      <c r="JW140" s="5" t="s">
        <v>178</v>
      </c>
      <c r="JX140" s="5" t="s">
        <v>178</v>
      </c>
      <c r="JY140" s="5" t="s">
        <v>178</v>
      </c>
      <c r="JZ140" s="5" t="s">
        <v>178</v>
      </c>
      <c r="KA140" s="5" t="s">
        <v>178</v>
      </c>
      <c r="KB140" s="5" t="s">
        <v>178</v>
      </c>
      <c r="KC140" s="5" t="s">
        <v>178</v>
      </c>
      <c r="KD140" s="5" t="s">
        <v>178</v>
      </c>
    </row>
    <row r="141" spans="1:290" x14ac:dyDescent="0.3">
      <c r="A141" s="1" t="s">
        <v>135</v>
      </c>
      <c r="B141" s="2">
        <v>4887639</v>
      </c>
      <c r="C141" s="5">
        <v>231540</v>
      </c>
      <c r="D141" s="5">
        <v>234233</v>
      </c>
      <c r="E141" s="5">
        <v>226364</v>
      </c>
      <c r="F141" s="5" t="s">
        <v>178</v>
      </c>
      <c r="G141" s="5" t="s">
        <v>178</v>
      </c>
      <c r="H141" s="5" t="s">
        <v>178</v>
      </c>
      <c r="I141" s="5" t="s">
        <v>178</v>
      </c>
      <c r="J141" s="5" t="s">
        <v>178</v>
      </c>
      <c r="K141" s="5" t="s">
        <v>178</v>
      </c>
      <c r="L141" s="5" t="s">
        <v>178</v>
      </c>
      <c r="M141" s="5" t="s">
        <v>178</v>
      </c>
      <c r="N141" s="5" t="s">
        <v>178</v>
      </c>
      <c r="O141" s="5" t="s">
        <v>178</v>
      </c>
      <c r="P141" s="5" t="s">
        <v>178</v>
      </c>
      <c r="Q141" s="5" t="s">
        <v>178</v>
      </c>
      <c r="R141" s="5" t="s">
        <v>178</v>
      </c>
      <c r="S141" s="5" t="s">
        <v>178</v>
      </c>
      <c r="T141" s="5" t="s">
        <v>178</v>
      </c>
      <c r="U141" s="5" t="s">
        <v>178</v>
      </c>
      <c r="V141" s="5" t="s">
        <v>178</v>
      </c>
      <c r="W141" s="5" t="s">
        <v>178</v>
      </c>
      <c r="X141" s="5" t="s">
        <v>178</v>
      </c>
      <c r="Y141" s="5" t="s">
        <v>178</v>
      </c>
      <c r="Z141" s="5" t="s">
        <v>178</v>
      </c>
      <c r="AA141" s="5" t="s">
        <v>178</v>
      </c>
      <c r="AB141" s="5" t="s">
        <v>178</v>
      </c>
      <c r="AC141" s="5" t="s">
        <v>178</v>
      </c>
      <c r="AD141" s="5" t="s">
        <v>178</v>
      </c>
      <c r="AE141" s="5" t="s">
        <v>178</v>
      </c>
      <c r="AF141" s="5" t="s">
        <v>178</v>
      </c>
      <c r="AG141" s="5" t="s">
        <v>178</v>
      </c>
      <c r="AH141" s="5" t="s">
        <v>178</v>
      </c>
      <c r="AI141" s="5">
        <v>1610240</v>
      </c>
      <c r="AJ141" s="5">
        <v>623138</v>
      </c>
      <c r="AK141" s="5">
        <v>601553</v>
      </c>
      <c r="AL141" s="5" t="s">
        <v>178</v>
      </c>
      <c r="AM141" s="5" t="s">
        <v>178</v>
      </c>
      <c r="AN141" s="5" t="s">
        <v>178</v>
      </c>
      <c r="AO141" s="5" t="s">
        <v>178</v>
      </c>
      <c r="AP141" s="5" t="s">
        <v>178</v>
      </c>
      <c r="AQ141" s="5" t="s">
        <v>178</v>
      </c>
      <c r="AR141" s="5" t="s">
        <v>178</v>
      </c>
      <c r="AS141" s="5" t="s">
        <v>178</v>
      </c>
      <c r="AT141" s="5" t="s">
        <v>178</v>
      </c>
      <c r="AU141" s="5" t="s">
        <v>178</v>
      </c>
      <c r="AV141" s="5" t="s">
        <v>178</v>
      </c>
      <c r="AW141" s="5" t="s">
        <v>178</v>
      </c>
      <c r="AX141" s="5" t="s">
        <v>178</v>
      </c>
      <c r="AY141" s="5" t="s">
        <v>178</v>
      </c>
      <c r="AZ141" s="5" t="s">
        <v>178</v>
      </c>
      <c r="BA141" s="5" t="s">
        <v>178</v>
      </c>
      <c r="BB141" s="5" t="s">
        <v>178</v>
      </c>
      <c r="BC141" s="5" t="s">
        <v>178</v>
      </c>
      <c r="BD141" s="5" t="s">
        <v>178</v>
      </c>
      <c r="BE141" s="5" t="s">
        <v>178</v>
      </c>
      <c r="BF141" s="5" t="s">
        <v>178</v>
      </c>
      <c r="BG141" s="5" t="s">
        <v>178</v>
      </c>
      <c r="BH141" s="5" t="s">
        <v>178</v>
      </c>
      <c r="BI141" s="5" t="s">
        <v>178</v>
      </c>
      <c r="BJ141" s="5" t="s">
        <v>178</v>
      </c>
      <c r="BK141" s="5" t="s">
        <v>178</v>
      </c>
      <c r="BL141" s="5" t="s">
        <v>178</v>
      </c>
      <c r="BM141" s="5" t="s">
        <v>178</v>
      </c>
      <c r="BN141" s="5" t="s">
        <v>178</v>
      </c>
      <c r="BO141" s="5">
        <v>1676786</v>
      </c>
      <c r="BP141" s="5">
        <v>623138</v>
      </c>
      <c r="BQ141" s="5">
        <v>601553</v>
      </c>
      <c r="BR141" s="5" t="s">
        <v>178</v>
      </c>
      <c r="BS141" s="5" t="s">
        <v>178</v>
      </c>
      <c r="BT141" s="5" t="s">
        <v>178</v>
      </c>
      <c r="BU141" s="5" t="s">
        <v>178</v>
      </c>
      <c r="BV141" s="5" t="s">
        <v>178</v>
      </c>
      <c r="BW141" s="5" t="s">
        <v>178</v>
      </c>
      <c r="BX141" s="5" t="s">
        <v>178</v>
      </c>
      <c r="BY141" s="5" t="s">
        <v>178</v>
      </c>
      <c r="BZ141" s="5" t="s">
        <v>178</v>
      </c>
      <c r="CA141" s="5" t="s">
        <v>178</v>
      </c>
      <c r="CB141" s="5" t="s">
        <v>178</v>
      </c>
      <c r="CC141" s="5" t="s">
        <v>178</v>
      </c>
      <c r="CD141" s="5" t="s">
        <v>178</v>
      </c>
      <c r="CE141" s="5" t="s">
        <v>178</v>
      </c>
      <c r="CF141" s="5" t="s">
        <v>178</v>
      </c>
      <c r="CG141" s="5" t="s">
        <v>178</v>
      </c>
      <c r="CH141" s="5" t="s">
        <v>178</v>
      </c>
      <c r="CI141" s="5" t="s">
        <v>178</v>
      </c>
      <c r="CJ141" s="5" t="s">
        <v>178</v>
      </c>
      <c r="CK141" s="5" t="s">
        <v>178</v>
      </c>
      <c r="CL141" s="5" t="s">
        <v>178</v>
      </c>
      <c r="CM141" s="5" t="s">
        <v>178</v>
      </c>
      <c r="CN141" s="5" t="s">
        <v>178</v>
      </c>
      <c r="CO141" s="5" t="s">
        <v>178</v>
      </c>
      <c r="CP141" s="5" t="s">
        <v>178</v>
      </c>
      <c r="CQ141" s="5" t="s">
        <v>178</v>
      </c>
      <c r="CR141" s="5" t="s">
        <v>178</v>
      </c>
      <c r="CS141" s="5" t="s">
        <v>178</v>
      </c>
      <c r="CT141" s="5" t="s">
        <v>178</v>
      </c>
      <c r="CU141" s="6" t="s">
        <v>178</v>
      </c>
      <c r="CV141" s="6">
        <v>14.51460725004589</v>
      </c>
      <c r="CW141" s="6">
        <v>14.829654892120651</v>
      </c>
      <c r="CX141" s="6" t="s">
        <v>178</v>
      </c>
      <c r="CY141" s="6" t="s">
        <v>178</v>
      </c>
      <c r="CZ141" s="6" t="s">
        <v>178</v>
      </c>
      <c r="DA141" s="6" t="s">
        <v>178</v>
      </c>
      <c r="DB141" s="6" t="s">
        <v>178</v>
      </c>
      <c r="DC141" s="6" t="s">
        <v>178</v>
      </c>
      <c r="DD141" s="6" t="s">
        <v>178</v>
      </c>
      <c r="DE141" s="6" t="s">
        <v>178</v>
      </c>
      <c r="DF141" s="6" t="s">
        <v>178</v>
      </c>
      <c r="DG141" s="6" t="s">
        <v>178</v>
      </c>
      <c r="DH141" s="6" t="s">
        <v>178</v>
      </c>
      <c r="DI141" s="6" t="s">
        <v>178</v>
      </c>
      <c r="DJ141" s="6" t="s">
        <v>178</v>
      </c>
      <c r="DK141" s="6" t="s">
        <v>178</v>
      </c>
      <c r="DL141" s="6" t="s">
        <v>178</v>
      </c>
      <c r="DM141" s="6" t="s">
        <v>178</v>
      </c>
      <c r="DN141" s="6" t="s">
        <v>178</v>
      </c>
      <c r="DO141" s="6" t="s">
        <v>178</v>
      </c>
      <c r="DP141" s="6" t="s">
        <v>178</v>
      </c>
      <c r="DQ141" s="6" t="s">
        <v>178</v>
      </c>
      <c r="DR141" s="6" t="s">
        <v>178</v>
      </c>
      <c r="DS141" s="6" t="s">
        <v>178</v>
      </c>
      <c r="DT141" s="6" t="s">
        <v>178</v>
      </c>
      <c r="DU141" s="6" t="s">
        <v>178</v>
      </c>
      <c r="DV141" s="6" t="s">
        <v>178</v>
      </c>
      <c r="DW141" s="6" t="s">
        <v>178</v>
      </c>
      <c r="DX141" s="6" t="s">
        <v>178</v>
      </c>
      <c r="DY141" s="6" t="s">
        <v>178</v>
      </c>
      <c r="DZ141" s="6" t="s">
        <v>178</v>
      </c>
      <c r="EA141" s="6" t="s">
        <v>178</v>
      </c>
      <c r="EB141" s="6">
        <v>11.032726350706181</v>
      </c>
      <c r="EC141" s="6">
        <v>11.32019955016432</v>
      </c>
      <c r="ED141" s="6" t="s">
        <v>178</v>
      </c>
      <c r="EE141" s="6" t="s">
        <v>178</v>
      </c>
      <c r="EF141" s="6" t="s">
        <v>178</v>
      </c>
      <c r="EG141" s="6" t="s">
        <v>178</v>
      </c>
      <c r="EH141" s="6" t="s">
        <v>178</v>
      </c>
      <c r="EI141" s="6" t="s">
        <v>178</v>
      </c>
      <c r="EJ141" s="6" t="s">
        <v>178</v>
      </c>
      <c r="EK141" s="6" t="s">
        <v>178</v>
      </c>
      <c r="EL141" s="6" t="s">
        <v>178</v>
      </c>
      <c r="EM141" s="6" t="s">
        <v>178</v>
      </c>
      <c r="EN141" s="6" t="s">
        <v>178</v>
      </c>
      <c r="EO141" s="6" t="s">
        <v>178</v>
      </c>
      <c r="EP141" s="6" t="s">
        <v>178</v>
      </c>
      <c r="EQ141" s="6" t="s">
        <v>178</v>
      </c>
      <c r="ER141" s="6" t="s">
        <v>178</v>
      </c>
      <c r="ES141" s="6" t="s">
        <v>178</v>
      </c>
      <c r="ET141" s="6" t="s">
        <v>178</v>
      </c>
      <c r="EU141" s="6" t="s">
        <v>178</v>
      </c>
      <c r="EV141" s="6" t="s">
        <v>178</v>
      </c>
      <c r="EW141" s="6" t="s">
        <v>178</v>
      </c>
      <c r="EX141" s="6" t="s">
        <v>178</v>
      </c>
      <c r="EY141" s="6" t="s">
        <v>178</v>
      </c>
      <c r="EZ141" s="6" t="s">
        <v>178</v>
      </c>
      <c r="FA141" s="6" t="s">
        <v>178</v>
      </c>
      <c r="FB141" s="6" t="s">
        <v>178</v>
      </c>
      <c r="FC141" s="6" t="s">
        <v>178</v>
      </c>
      <c r="FD141" s="6" t="s">
        <v>178</v>
      </c>
      <c r="FE141" s="6" t="s">
        <v>178</v>
      </c>
      <c r="FF141" s="6" t="s">
        <v>178</v>
      </c>
      <c r="FG141" s="6" t="s">
        <v>178</v>
      </c>
      <c r="FH141" s="6">
        <v>14.514607250045895</v>
      </c>
      <c r="FI141" s="6">
        <v>14.829654892120656</v>
      </c>
      <c r="FJ141" s="6" t="s">
        <v>178</v>
      </c>
      <c r="FK141" s="6" t="s">
        <v>178</v>
      </c>
      <c r="FL141" s="6" t="s">
        <v>178</v>
      </c>
      <c r="FM141" s="6" t="s">
        <v>178</v>
      </c>
      <c r="FN141" s="6" t="s">
        <v>178</v>
      </c>
      <c r="FO141" s="6" t="s">
        <v>178</v>
      </c>
      <c r="FP141" s="6" t="s">
        <v>178</v>
      </c>
      <c r="FQ141" s="6" t="s">
        <v>178</v>
      </c>
      <c r="FR141" s="6" t="s">
        <v>178</v>
      </c>
      <c r="FS141" s="6" t="s">
        <v>178</v>
      </c>
      <c r="FT141" s="6" t="s">
        <v>178</v>
      </c>
      <c r="FU141" s="6" t="s">
        <v>178</v>
      </c>
      <c r="FV141" s="6" t="s">
        <v>178</v>
      </c>
      <c r="FW141" s="6" t="s">
        <v>178</v>
      </c>
      <c r="FX141" s="6" t="s">
        <v>178</v>
      </c>
      <c r="FY141" s="6" t="s">
        <v>178</v>
      </c>
      <c r="FZ141" s="6" t="s">
        <v>178</v>
      </c>
      <c r="GA141" s="6" t="s">
        <v>178</v>
      </c>
      <c r="GB141" s="6" t="s">
        <v>178</v>
      </c>
      <c r="GC141" s="6" t="s">
        <v>178</v>
      </c>
      <c r="GD141" s="6" t="s">
        <v>178</v>
      </c>
      <c r="GE141" s="6" t="s">
        <v>178</v>
      </c>
      <c r="GF141" s="6" t="s">
        <v>178</v>
      </c>
      <c r="GG141" s="6" t="s">
        <v>178</v>
      </c>
      <c r="GH141" s="6" t="s">
        <v>178</v>
      </c>
      <c r="GI141" s="6" t="s">
        <v>178</v>
      </c>
      <c r="GJ141" s="6" t="s">
        <v>178</v>
      </c>
      <c r="GK141" s="6" t="s">
        <v>178</v>
      </c>
      <c r="GL141" s="6" t="s">
        <v>178</v>
      </c>
      <c r="GM141" s="6" t="s">
        <v>178</v>
      </c>
      <c r="GN141" s="6">
        <v>8.0531711032082836</v>
      </c>
      <c r="GO141" s="6">
        <v>8.018781839115162</v>
      </c>
      <c r="GP141" s="6" t="s">
        <v>178</v>
      </c>
      <c r="GQ141" s="6" t="s">
        <v>178</v>
      </c>
      <c r="GR141" s="6" t="s">
        <v>178</v>
      </c>
      <c r="GS141" s="6" t="s">
        <v>178</v>
      </c>
      <c r="GT141" s="6" t="s">
        <v>178</v>
      </c>
      <c r="GU141" s="6" t="s">
        <v>178</v>
      </c>
      <c r="GV141" s="6" t="s">
        <v>178</v>
      </c>
      <c r="GW141" s="6" t="s">
        <v>178</v>
      </c>
      <c r="GX141" s="6" t="s">
        <v>178</v>
      </c>
      <c r="GY141" s="6" t="s">
        <v>178</v>
      </c>
      <c r="GZ141" s="6" t="s">
        <v>178</v>
      </c>
      <c r="HA141" s="6" t="s">
        <v>178</v>
      </c>
      <c r="HB141" s="6" t="s">
        <v>178</v>
      </c>
      <c r="HC141" s="6" t="s">
        <v>178</v>
      </c>
      <c r="HD141" s="6" t="s">
        <v>178</v>
      </c>
      <c r="HE141" s="6" t="s">
        <v>178</v>
      </c>
      <c r="HF141" s="6" t="s">
        <v>178</v>
      </c>
      <c r="HG141" s="6" t="s">
        <v>178</v>
      </c>
      <c r="HH141" s="6" t="s">
        <v>178</v>
      </c>
      <c r="HI141" s="6" t="s">
        <v>178</v>
      </c>
      <c r="HJ141" s="6" t="s">
        <v>178</v>
      </c>
      <c r="HK141" s="6" t="s">
        <v>178</v>
      </c>
      <c r="HL141" s="6" t="s">
        <v>178</v>
      </c>
      <c r="HM141" s="6" t="s">
        <v>178</v>
      </c>
      <c r="HN141" s="6" t="s">
        <v>178</v>
      </c>
      <c r="HO141" s="6" t="s">
        <v>178</v>
      </c>
      <c r="HP141" s="6" t="s">
        <v>178</v>
      </c>
      <c r="HQ141" s="6" t="s">
        <v>178</v>
      </c>
      <c r="HR141" s="6" t="s">
        <v>178</v>
      </c>
      <c r="HS141" s="5">
        <v>32790</v>
      </c>
      <c r="HT141" s="5">
        <v>32763</v>
      </c>
      <c r="HU141" s="5">
        <v>32707</v>
      </c>
      <c r="HV141" s="5" t="s">
        <v>178</v>
      </c>
      <c r="HW141" s="5" t="s">
        <v>178</v>
      </c>
      <c r="HX141" s="5" t="s">
        <v>178</v>
      </c>
      <c r="HY141" s="5" t="s">
        <v>178</v>
      </c>
      <c r="HZ141" s="5" t="s">
        <v>178</v>
      </c>
      <c r="IA141" s="5" t="s">
        <v>178</v>
      </c>
      <c r="IB141" s="5" t="s">
        <v>178</v>
      </c>
      <c r="IC141" s="5" t="s">
        <v>178</v>
      </c>
      <c r="ID141" s="5" t="s">
        <v>178</v>
      </c>
      <c r="IE141" s="5" t="s">
        <v>178</v>
      </c>
      <c r="IF141" s="5" t="s">
        <v>178</v>
      </c>
      <c r="IG141" s="5" t="s">
        <v>178</v>
      </c>
      <c r="IH141" s="5" t="s">
        <v>178</v>
      </c>
      <c r="II141" s="5" t="s">
        <v>178</v>
      </c>
      <c r="IJ141" s="5" t="s">
        <v>178</v>
      </c>
      <c r="IK141" s="5" t="s">
        <v>178</v>
      </c>
      <c r="IL141" s="5" t="s">
        <v>178</v>
      </c>
      <c r="IM141" s="5" t="s">
        <v>178</v>
      </c>
      <c r="IN141" s="5" t="s">
        <v>178</v>
      </c>
      <c r="IO141" s="5" t="s">
        <v>178</v>
      </c>
      <c r="IP141" s="5" t="s">
        <v>178</v>
      </c>
      <c r="IQ141" s="5" t="s">
        <v>178</v>
      </c>
      <c r="IR141" s="5" t="s">
        <v>178</v>
      </c>
      <c r="IS141" s="5" t="s">
        <v>178</v>
      </c>
      <c r="IT141" s="5" t="s">
        <v>178</v>
      </c>
      <c r="IU141" s="5" t="s">
        <v>178</v>
      </c>
      <c r="IV141" s="5" t="s">
        <v>178</v>
      </c>
      <c r="IW141" s="5" t="s">
        <v>178</v>
      </c>
      <c r="IX141" s="5" t="s">
        <v>178</v>
      </c>
      <c r="IY141" s="5">
        <v>36817</v>
      </c>
      <c r="IZ141" s="5">
        <v>36764</v>
      </c>
      <c r="JA141" s="5">
        <v>36727</v>
      </c>
      <c r="JB141" s="5" t="s">
        <v>178</v>
      </c>
      <c r="JC141" s="5" t="s">
        <v>178</v>
      </c>
      <c r="JD141" s="5" t="s">
        <v>178</v>
      </c>
      <c r="JE141" s="5" t="s">
        <v>178</v>
      </c>
      <c r="JF141" s="5" t="s">
        <v>178</v>
      </c>
      <c r="JG141" s="5" t="s">
        <v>178</v>
      </c>
      <c r="JH141" s="5" t="s">
        <v>178</v>
      </c>
      <c r="JI141" s="5" t="s">
        <v>178</v>
      </c>
      <c r="JJ141" s="5" t="s">
        <v>178</v>
      </c>
      <c r="JK141" s="5" t="s">
        <v>178</v>
      </c>
      <c r="JL141" s="5" t="s">
        <v>178</v>
      </c>
      <c r="JM141" s="5" t="s">
        <v>178</v>
      </c>
      <c r="JN141" s="5" t="s">
        <v>178</v>
      </c>
      <c r="JO141" s="5" t="s">
        <v>178</v>
      </c>
      <c r="JP141" s="5" t="s">
        <v>178</v>
      </c>
      <c r="JQ141" s="5" t="s">
        <v>178</v>
      </c>
      <c r="JR141" s="5" t="s">
        <v>178</v>
      </c>
      <c r="JS141" s="5" t="s">
        <v>178</v>
      </c>
      <c r="JT141" s="5" t="s">
        <v>178</v>
      </c>
      <c r="JU141" s="5" t="s">
        <v>178</v>
      </c>
      <c r="JV141" s="5" t="s">
        <v>178</v>
      </c>
      <c r="JW141" s="5" t="s">
        <v>178</v>
      </c>
      <c r="JX141" s="5" t="s">
        <v>178</v>
      </c>
      <c r="JY141" s="5" t="s">
        <v>178</v>
      </c>
      <c r="JZ141" s="5" t="s">
        <v>178</v>
      </c>
      <c r="KA141" s="5" t="s">
        <v>178</v>
      </c>
      <c r="KB141" s="5" t="s">
        <v>178</v>
      </c>
      <c r="KC141" s="5" t="s">
        <v>178</v>
      </c>
      <c r="KD141" s="5" t="s">
        <v>178</v>
      </c>
    </row>
    <row r="142" spans="1:290" x14ac:dyDescent="0.3">
      <c r="A142" s="1" t="s">
        <v>136</v>
      </c>
      <c r="B142" s="2">
        <v>4081463</v>
      </c>
      <c r="C142" s="5">
        <v>247459</v>
      </c>
      <c r="D142" s="5">
        <v>251968</v>
      </c>
      <c r="E142" s="5">
        <v>241786</v>
      </c>
      <c r="F142" s="5">
        <v>249845</v>
      </c>
      <c r="G142" s="5">
        <v>255188</v>
      </c>
      <c r="H142" s="5">
        <v>269720</v>
      </c>
      <c r="I142" s="5">
        <v>270031</v>
      </c>
      <c r="J142" s="5">
        <v>262628</v>
      </c>
      <c r="K142" s="5">
        <v>269136</v>
      </c>
      <c r="L142" s="5">
        <v>267403</v>
      </c>
      <c r="M142" s="5">
        <v>271520</v>
      </c>
      <c r="N142" s="5">
        <v>269720</v>
      </c>
      <c r="O142" s="5">
        <v>277968</v>
      </c>
      <c r="P142" s="5">
        <v>273367</v>
      </c>
      <c r="Q142" s="5">
        <v>277183</v>
      </c>
      <c r="R142" s="5">
        <v>273812</v>
      </c>
      <c r="S142" s="5">
        <v>276976</v>
      </c>
      <c r="T142" s="5">
        <v>277921</v>
      </c>
      <c r="U142" s="5">
        <v>265398</v>
      </c>
      <c r="V142" s="5">
        <v>269314</v>
      </c>
      <c r="W142" s="5">
        <v>263742</v>
      </c>
      <c r="X142" s="5">
        <v>241517</v>
      </c>
      <c r="Y142" s="5">
        <v>252897</v>
      </c>
      <c r="Z142" s="5">
        <v>259808</v>
      </c>
      <c r="AA142" s="5">
        <v>254999</v>
      </c>
      <c r="AB142" s="5">
        <v>253252</v>
      </c>
      <c r="AC142" s="5" t="s">
        <v>178</v>
      </c>
      <c r="AD142" s="5" t="s">
        <v>178</v>
      </c>
      <c r="AE142" s="5" t="s">
        <v>178</v>
      </c>
      <c r="AF142" s="5" t="s">
        <v>178</v>
      </c>
      <c r="AG142" s="5" t="s">
        <v>178</v>
      </c>
      <c r="AH142" s="5" t="s">
        <v>178</v>
      </c>
      <c r="AI142" s="5">
        <v>767116</v>
      </c>
      <c r="AJ142" s="5">
        <v>728281</v>
      </c>
      <c r="AK142" s="5">
        <v>731927</v>
      </c>
      <c r="AL142" s="5">
        <v>732916</v>
      </c>
      <c r="AM142" s="5">
        <v>782686</v>
      </c>
      <c r="AN142" s="5">
        <v>773536</v>
      </c>
      <c r="AO142" s="5">
        <v>842437</v>
      </c>
      <c r="AP142" s="5">
        <v>837477</v>
      </c>
      <c r="AQ142" s="5">
        <v>806798</v>
      </c>
      <c r="AR142" s="5">
        <v>798095</v>
      </c>
      <c r="AS142" s="5">
        <v>836151</v>
      </c>
      <c r="AT142" s="5">
        <v>847923</v>
      </c>
      <c r="AU142" s="5">
        <v>861405</v>
      </c>
      <c r="AV142" s="5">
        <v>799651</v>
      </c>
      <c r="AW142" s="5">
        <v>740817</v>
      </c>
      <c r="AX142" s="5">
        <v>761218</v>
      </c>
      <c r="AY142" s="5">
        <v>746410</v>
      </c>
      <c r="AZ142" s="5">
        <v>772201</v>
      </c>
      <c r="BA142" s="5">
        <v>743515</v>
      </c>
      <c r="BB142" s="5">
        <v>741085</v>
      </c>
      <c r="BC142" s="5">
        <v>738872</v>
      </c>
      <c r="BD142" s="5">
        <v>698416</v>
      </c>
      <c r="BE142" s="5">
        <v>706246</v>
      </c>
      <c r="BF142" s="5">
        <v>677417</v>
      </c>
      <c r="BG142" s="5">
        <v>706722</v>
      </c>
      <c r="BH142" s="5">
        <v>701410</v>
      </c>
      <c r="BI142" s="5" t="s">
        <v>178</v>
      </c>
      <c r="BJ142" s="5" t="s">
        <v>178</v>
      </c>
      <c r="BK142" s="5" t="s">
        <v>178</v>
      </c>
      <c r="BL142" s="5" t="s">
        <v>178</v>
      </c>
      <c r="BM142" s="5" t="s">
        <v>178</v>
      </c>
      <c r="BN142" s="5" t="s">
        <v>178</v>
      </c>
      <c r="BO142" s="5">
        <v>806438</v>
      </c>
      <c r="BP142" s="5">
        <v>753347</v>
      </c>
      <c r="BQ142" s="5">
        <v>745193</v>
      </c>
      <c r="BR142" s="5">
        <v>831622</v>
      </c>
      <c r="BS142" s="5">
        <v>844127</v>
      </c>
      <c r="BT142" s="5">
        <v>845665</v>
      </c>
      <c r="BU142" s="5">
        <v>881022</v>
      </c>
      <c r="BV142" s="5">
        <v>858828</v>
      </c>
      <c r="BW142" s="5">
        <v>870778</v>
      </c>
      <c r="BX142" s="5">
        <v>1078621</v>
      </c>
      <c r="BY142" s="5">
        <v>1190205</v>
      </c>
      <c r="BZ142" s="5">
        <v>1151524</v>
      </c>
      <c r="CA142" s="5">
        <v>1261220</v>
      </c>
      <c r="CB142" s="5">
        <v>1474529</v>
      </c>
      <c r="CC142" s="5">
        <v>1122244</v>
      </c>
      <c r="CD142" s="5">
        <v>986090</v>
      </c>
      <c r="CE142" s="5">
        <v>935314</v>
      </c>
      <c r="CF142" s="5">
        <v>967937</v>
      </c>
      <c r="CG142" s="5">
        <v>913917</v>
      </c>
      <c r="CH142" s="5">
        <v>910572</v>
      </c>
      <c r="CI142" s="5">
        <v>877634</v>
      </c>
      <c r="CJ142" s="5">
        <v>838517</v>
      </c>
      <c r="CK142" s="5">
        <v>845377</v>
      </c>
      <c r="CL142" s="5">
        <v>821311</v>
      </c>
      <c r="CM142" s="5">
        <v>846951</v>
      </c>
      <c r="CN142" s="5">
        <v>838518</v>
      </c>
      <c r="CO142" s="5" t="s">
        <v>178</v>
      </c>
      <c r="CP142" s="5" t="s">
        <v>178</v>
      </c>
      <c r="CQ142" s="5" t="s">
        <v>178</v>
      </c>
      <c r="CR142" s="5" t="s">
        <v>178</v>
      </c>
      <c r="CS142" s="5" t="s">
        <v>178</v>
      </c>
      <c r="CT142" s="5" t="s">
        <v>178</v>
      </c>
      <c r="CU142" s="6" t="s">
        <v>178</v>
      </c>
      <c r="CV142" s="6">
        <v>21.76509127144476</v>
      </c>
      <c r="CW142" s="6">
        <v>24.326944497157609</v>
      </c>
      <c r="CX142" s="6">
        <v>23.521803973962619</v>
      </c>
      <c r="CY142" s="6">
        <v>22.910560057682961</v>
      </c>
      <c r="CZ142" s="6">
        <v>22.47190594655919</v>
      </c>
      <c r="DA142" s="6">
        <v>20.521347548985108</v>
      </c>
      <c r="DB142" s="6">
        <v>19.363101445524499</v>
      </c>
      <c r="DC142" s="6">
        <v>18.344052701392211</v>
      </c>
      <c r="DD142" s="6">
        <v>17.11162552402179</v>
      </c>
      <c r="DE142" s="6">
        <v>15.897684003707949</v>
      </c>
      <c r="DF142" s="6">
        <v>15.35444164318552</v>
      </c>
      <c r="DG142" s="6">
        <v>14.75349680538767</v>
      </c>
      <c r="DH142" s="6">
        <v>13.786993705453201</v>
      </c>
      <c r="DI142" s="6">
        <v>12.86478607995439</v>
      </c>
      <c r="DJ142" s="6">
        <v>12.58491227557594</v>
      </c>
      <c r="DK142" s="6">
        <v>11.38221362139679</v>
      </c>
      <c r="DL142" s="6">
        <v>9.1043857786924995</v>
      </c>
      <c r="DM142" s="6">
        <v>9.8908055072005006</v>
      </c>
      <c r="DN142" s="6">
        <v>9.8185638109592404</v>
      </c>
      <c r="DO142" s="6" t="s">
        <v>178</v>
      </c>
      <c r="DP142" s="6" t="s">
        <v>178</v>
      </c>
      <c r="DQ142" s="6" t="s">
        <v>178</v>
      </c>
      <c r="DR142" s="6" t="s">
        <v>178</v>
      </c>
      <c r="DS142" s="6" t="s">
        <v>178</v>
      </c>
      <c r="DT142" s="6" t="s">
        <v>178</v>
      </c>
      <c r="DU142" s="6" t="s">
        <v>178</v>
      </c>
      <c r="DV142" s="6" t="s">
        <v>178</v>
      </c>
      <c r="DW142" s="6" t="s">
        <v>178</v>
      </c>
      <c r="DX142" s="6" t="s">
        <v>178</v>
      </c>
      <c r="DY142" s="6" t="s">
        <v>178</v>
      </c>
      <c r="DZ142" s="6" t="s">
        <v>178</v>
      </c>
      <c r="EA142" s="6" t="s">
        <v>178</v>
      </c>
      <c r="EB142" s="6">
        <v>12.97864423210271</v>
      </c>
      <c r="EC142" s="6">
        <v>14.779750272335621</v>
      </c>
      <c r="ED142" s="6">
        <v>16.03366762891056</v>
      </c>
      <c r="EE142" s="6">
        <v>14.138492320036381</v>
      </c>
      <c r="EF142" s="6">
        <v>15.19799983452612</v>
      </c>
      <c r="EG142" s="6">
        <v>13.11528339804638</v>
      </c>
      <c r="EH142" s="6">
        <v>12.492999807755909</v>
      </c>
      <c r="EI142" s="6">
        <v>12.70739392016341</v>
      </c>
      <c r="EJ142" s="6">
        <v>12.27360151360427</v>
      </c>
      <c r="EK142" s="6">
        <v>11.3392198299111</v>
      </c>
      <c r="EL142" s="6">
        <v>11.442194633239099</v>
      </c>
      <c r="EM142" s="6">
        <v>11.025927379191691</v>
      </c>
      <c r="EN142" s="6">
        <v>10.87799552554802</v>
      </c>
      <c r="EO142" s="6">
        <v>10.7828249081757</v>
      </c>
      <c r="EP142" s="6">
        <v>10.101836793139411</v>
      </c>
      <c r="EQ142" s="6">
        <v>9.1181790168941994</v>
      </c>
      <c r="ER142" s="6">
        <v>7.1381673942406101</v>
      </c>
      <c r="ES142" s="6">
        <v>7.9526304109533701</v>
      </c>
      <c r="ET142" s="6">
        <v>8.00118834274104</v>
      </c>
      <c r="EU142" s="6" t="s">
        <v>178</v>
      </c>
      <c r="EV142" s="6" t="s">
        <v>178</v>
      </c>
      <c r="EW142" s="6" t="s">
        <v>178</v>
      </c>
      <c r="EX142" s="6" t="s">
        <v>178</v>
      </c>
      <c r="EY142" s="6" t="s">
        <v>178</v>
      </c>
      <c r="EZ142" s="6" t="s">
        <v>178</v>
      </c>
      <c r="FA142" s="6" t="s">
        <v>178</v>
      </c>
      <c r="FB142" s="6" t="s">
        <v>178</v>
      </c>
      <c r="FC142" s="6" t="s">
        <v>178</v>
      </c>
      <c r="FD142" s="6" t="s">
        <v>178</v>
      </c>
      <c r="FE142" s="6" t="s">
        <v>178</v>
      </c>
      <c r="FF142" s="6" t="s">
        <v>178</v>
      </c>
      <c r="FG142" s="6" t="s">
        <v>178</v>
      </c>
      <c r="FH142" s="6">
        <v>21.765091271444767</v>
      </c>
      <c r="FI142" s="6">
        <v>24.326944497157612</v>
      </c>
      <c r="FJ142" s="6">
        <v>23.521803973962619</v>
      </c>
      <c r="FK142" s="6">
        <v>22.910560057682964</v>
      </c>
      <c r="FL142" s="6">
        <v>22.471905946559197</v>
      </c>
      <c r="FM142" s="6">
        <v>20.521347548985116</v>
      </c>
      <c r="FN142" s="6">
        <v>19.363101445524507</v>
      </c>
      <c r="FO142" s="6">
        <v>18.344052701392219</v>
      </c>
      <c r="FP142" s="6">
        <v>17.111625524021797</v>
      </c>
      <c r="FQ142" s="6">
        <v>15.897684003707958</v>
      </c>
      <c r="FR142" s="6">
        <v>15.354441643185526</v>
      </c>
      <c r="FS142" s="6">
        <v>14.75349680538767</v>
      </c>
      <c r="FT142" s="6">
        <v>13.786993705453202</v>
      </c>
      <c r="FU142" s="6">
        <v>12.864786079954399</v>
      </c>
      <c r="FV142" s="6">
        <v>12.584912275575942</v>
      </c>
      <c r="FW142" s="6">
        <v>11.382213621396801</v>
      </c>
      <c r="FX142" s="6">
        <v>9.1043857786925049</v>
      </c>
      <c r="FY142" s="6">
        <v>9.8908055072005059</v>
      </c>
      <c r="FZ142" s="6">
        <v>9.8185638109592475</v>
      </c>
      <c r="GA142" s="6" t="s">
        <v>178</v>
      </c>
      <c r="GB142" s="6" t="s">
        <v>178</v>
      </c>
      <c r="GC142" s="6" t="s">
        <v>178</v>
      </c>
      <c r="GD142" s="6" t="s">
        <v>178</v>
      </c>
      <c r="GE142" s="6" t="s">
        <v>178</v>
      </c>
      <c r="GF142" s="6" t="s">
        <v>178</v>
      </c>
      <c r="GG142" s="6" t="s">
        <v>178</v>
      </c>
      <c r="GH142" s="6" t="s">
        <v>178</v>
      </c>
      <c r="GI142" s="6" t="s">
        <v>178</v>
      </c>
      <c r="GJ142" s="6" t="s">
        <v>178</v>
      </c>
      <c r="GK142" s="6" t="s">
        <v>178</v>
      </c>
      <c r="GL142" s="6" t="s">
        <v>178</v>
      </c>
      <c r="GM142" s="6" t="s">
        <v>178</v>
      </c>
      <c r="GN142" s="6">
        <v>11.77753072694707</v>
      </c>
      <c r="GO142" s="6">
        <v>14.500408117686783</v>
      </c>
      <c r="GP142" s="6">
        <v>15.656242501799568</v>
      </c>
      <c r="GQ142" s="6">
        <v>14.138492320036388</v>
      </c>
      <c r="GR142" s="6">
        <v>15.197999834526124</v>
      </c>
      <c r="GS142" s="6">
        <v>13.115283398046381</v>
      </c>
      <c r="GT142" s="6">
        <v>12.492999807755915</v>
      </c>
      <c r="GU142" s="6">
        <v>12.707393920163412</v>
      </c>
      <c r="GV142" s="6">
        <v>12.27360151360427</v>
      </c>
      <c r="GW142" s="6">
        <v>11.339219829911105</v>
      </c>
      <c r="GX142" s="6">
        <v>11.442194633239103</v>
      </c>
      <c r="GY142" s="6">
        <v>11.025927379191694</v>
      </c>
      <c r="GZ142" s="6">
        <v>10.87799552554802</v>
      </c>
      <c r="HA142" s="6">
        <v>10.782824908175703</v>
      </c>
      <c r="HB142" s="6">
        <v>10.101836793139416</v>
      </c>
      <c r="HC142" s="6">
        <v>9.1181790168941994</v>
      </c>
      <c r="HD142" s="6">
        <v>7.138167394240619</v>
      </c>
      <c r="HE142" s="6">
        <v>7.9526304109533772</v>
      </c>
      <c r="HF142" s="6">
        <v>8.0011883427410471</v>
      </c>
      <c r="HG142" s="6" t="s">
        <v>178</v>
      </c>
      <c r="HH142" s="6" t="s">
        <v>178</v>
      </c>
      <c r="HI142" s="6" t="s">
        <v>178</v>
      </c>
      <c r="HJ142" s="6" t="s">
        <v>178</v>
      </c>
      <c r="HK142" s="6" t="s">
        <v>178</v>
      </c>
      <c r="HL142" s="6" t="s">
        <v>178</v>
      </c>
      <c r="HM142" s="6" t="s">
        <v>178</v>
      </c>
      <c r="HN142" s="6" t="s">
        <v>178</v>
      </c>
      <c r="HO142" s="6" t="s">
        <v>178</v>
      </c>
      <c r="HP142" s="6" t="s">
        <v>178</v>
      </c>
      <c r="HQ142" s="6" t="s">
        <v>178</v>
      </c>
      <c r="HR142" s="6" t="s">
        <v>178</v>
      </c>
      <c r="HS142" s="5">
        <v>46725</v>
      </c>
      <c r="HT142" s="5">
        <v>47244</v>
      </c>
      <c r="HU142" s="5">
        <v>46389</v>
      </c>
      <c r="HV142" s="5">
        <v>46829</v>
      </c>
      <c r="HW142" s="5">
        <v>46176</v>
      </c>
      <c r="HX142" s="5">
        <v>46171</v>
      </c>
      <c r="HY142" s="5">
        <v>46206</v>
      </c>
      <c r="HZ142" s="5">
        <v>46178</v>
      </c>
      <c r="IA142" s="5">
        <v>46181</v>
      </c>
      <c r="IB142" s="5">
        <v>46142</v>
      </c>
      <c r="IC142" s="5">
        <v>46120</v>
      </c>
      <c r="ID142" s="5">
        <v>46066</v>
      </c>
      <c r="IE142" s="5">
        <v>46030</v>
      </c>
      <c r="IF142" s="5">
        <v>46074</v>
      </c>
      <c r="IG142" s="5">
        <v>46219</v>
      </c>
      <c r="IH142" s="5">
        <v>45697</v>
      </c>
      <c r="II142" s="5">
        <v>45401</v>
      </c>
      <c r="IJ142" s="5">
        <v>45048</v>
      </c>
      <c r="IK142" s="5">
        <v>44582</v>
      </c>
      <c r="IL142" s="5">
        <v>44143</v>
      </c>
      <c r="IM142" s="5">
        <v>56002</v>
      </c>
      <c r="IN142" s="5">
        <v>55800</v>
      </c>
      <c r="IO142" s="5">
        <v>55723</v>
      </c>
      <c r="IP142" s="5">
        <v>55689</v>
      </c>
      <c r="IQ142" s="5">
        <v>55596</v>
      </c>
      <c r="IR142" s="5">
        <v>55402</v>
      </c>
      <c r="IS142" s="5" t="s">
        <v>178</v>
      </c>
      <c r="IT142" s="5" t="s">
        <v>178</v>
      </c>
      <c r="IU142" s="5" t="s">
        <v>178</v>
      </c>
      <c r="IV142" s="5" t="s">
        <v>178</v>
      </c>
      <c r="IW142" s="5" t="s">
        <v>178</v>
      </c>
      <c r="IX142" s="5" t="s">
        <v>178</v>
      </c>
      <c r="IY142" s="5">
        <v>52635</v>
      </c>
      <c r="IZ142" s="5">
        <v>53191</v>
      </c>
      <c r="JA142" s="5">
        <v>52165</v>
      </c>
      <c r="JB142" s="5">
        <v>52707</v>
      </c>
      <c r="JC142" s="5">
        <v>51926</v>
      </c>
      <c r="JD142" s="5">
        <v>51929</v>
      </c>
      <c r="JE142" s="5">
        <v>51950</v>
      </c>
      <c r="JF142" s="5">
        <v>51896</v>
      </c>
      <c r="JG142" s="5">
        <v>51903</v>
      </c>
      <c r="JH142" s="5">
        <v>51851</v>
      </c>
      <c r="JI142" s="5">
        <v>51869</v>
      </c>
      <c r="JJ142" s="5">
        <v>51826</v>
      </c>
      <c r="JK142" s="5">
        <v>51807</v>
      </c>
      <c r="JL142" s="5">
        <v>51861</v>
      </c>
      <c r="JM142" s="5">
        <v>52111</v>
      </c>
      <c r="JN142" s="5">
        <v>51630</v>
      </c>
      <c r="JO142" s="5">
        <v>51285</v>
      </c>
      <c r="JP142" s="5">
        <v>50922</v>
      </c>
      <c r="JQ142" s="5">
        <v>50419</v>
      </c>
      <c r="JR142" s="5">
        <v>49928</v>
      </c>
      <c r="JS142" s="5">
        <v>62709</v>
      </c>
      <c r="JT142" s="5">
        <v>62384</v>
      </c>
      <c r="JU142" s="5">
        <v>62396</v>
      </c>
      <c r="JV142" s="5">
        <v>62309</v>
      </c>
      <c r="JW142" s="5">
        <v>62416</v>
      </c>
      <c r="JX142" s="5">
        <v>61901</v>
      </c>
      <c r="JY142" s="5" t="s">
        <v>178</v>
      </c>
      <c r="JZ142" s="5" t="s">
        <v>178</v>
      </c>
      <c r="KA142" s="5" t="s">
        <v>178</v>
      </c>
      <c r="KB142" s="5" t="s">
        <v>178</v>
      </c>
      <c r="KC142" s="5" t="s">
        <v>178</v>
      </c>
      <c r="KD142" s="5" t="s">
        <v>178</v>
      </c>
    </row>
    <row r="143" spans="1:290" x14ac:dyDescent="0.3">
      <c r="A143" s="1" t="s">
        <v>137</v>
      </c>
      <c r="B143" s="2">
        <v>3001167</v>
      </c>
      <c r="C143" s="5">
        <v>816215</v>
      </c>
      <c r="D143" s="5">
        <v>827389</v>
      </c>
      <c r="E143" s="5">
        <v>803261</v>
      </c>
      <c r="F143" s="5">
        <v>788925</v>
      </c>
      <c r="G143" s="5">
        <v>801895</v>
      </c>
      <c r="H143" s="5">
        <v>805168</v>
      </c>
      <c r="I143" s="5">
        <v>616743</v>
      </c>
      <c r="J143" s="5">
        <v>603524</v>
      </c>
      <c r="K143" s="5">
        <v>597970</v>
      </c>
      <c r="L143" s="5">
        <v>591050</v>
      </c>
      <c r="M143" s="5">
        <v>591484</v>
      </c>
      <c r="N143" s="5">
        <v>590808</v>
      </c>
      <c r="O143" s="5">
        <v>593894</v>
      </c>
      <c r="P143" s="5">
        <v>589061</v>
      </c>
      <c r="Q143" s="5">
        <v>603210</v>
      </c>
      <c r="R143" s="5">
        <v>593750</v>
      </c>
      <c r="S143" s="5">
        <v>572187</v>
      </c>
      <c r="T143" s="5">
        <v>566630</v>
      </c>
      <c r="U143" s="5">
        <v>554126</v>
      </c>
      <c r="V143" s="5">
        <v>556712</v>
      </c>
      <c r="W143" s="5">
        <v>545050</v>
      </c>
      <c r="X143" s="5">
        <v>520014</v>
      </c>
      <c r="Y143" s="5">
        <v>535869</v>
      </c>
      <c r="Z143" s="5">
        <v>540339</v>
      </c>
      <c r="AA143" s="5">
        <v>515590</v>
      </c>
      <c r="AB143" s="5">
        <v>519304</v>
      </c>
      <c r="AC143" s="5" t="s">
        <v>178</v>
      </c>
      <c r="AD143" s="5" t="s">
        <v>178</v>
      </c>
      <c r="AE143" s="5" t="s">
        <v>178</v>
      </c>
      <c r="AF143" s="5" t="s">
        <v>178</v>
      </c>
      <c r="AG143" s="5" t="s">
        <v>178</v>
      </c>
      <c r="AH143" s="5" t="s">
        <v>178</v>
      </c>
      <c r="AI143" s="5">
        <v>1962814</v>
      </c>
      <c r="AJ143" s="5">
        <v>1961839</v>
      </c>
      <c r="AK143" s="5">
        <v>1936940</v>
      </c>
      <c r="AL143" s="5">
        <v>1929137</v>
      </c>
      <c r="AM143" s="5">
        <v>2017350</v>
      </c>
      <c r="AN143" s="5">
        <v>2031120</v>
      </c>
      <c r="AO143" s="5">
        <v>1533483</v>
      </c>
      <c r="AP143" s="5">
        <v>1512639</v>
      </c>
      <c r="AQ143" s="5">
        <v>1517805</v>
      </c>
      <c r="AR143" s="5">
        <v>1556822</v>
      </c>
      <c r="AS143" s="5">
        <v>1530277</v>
      </c>
      <c r="AT143" s="5">
        <v>1552296</v>
      </c>
      <c r="AU143" s="5">
        <v>1587656</v>
      </c>
      <c r="AV143" s="5">
        <v>1568085</v>
      </c>
      <c r="AW143" s="5">
        <v>1625584</v>
      </c>
      <c r="AX143" s="5">
        <v>1564922</v>
      </c>
      <c r="AY143" s="5">
        <v>1524455</v>
      </c>
      <c r="AZ143" s="5">
        <v>1598795</v>
      </c>
      <c r="BA143" s="5">
        <v>1605850</v>
      </c>
      <c r="BB143" s="5">
        <v>1746006</v>
      </c>
      <c r="BC143" s="5">
        <v>1766395</v>
      </c>
      <c r="BD143" s="5">
        <v>1719451</v>
      </c>
      <c r="BE143" s="5">
        <v>1778221</v>
      </c>
      <c r="BF143" s="5">
        <v>1708851</v>
      </c>
      <c r="BG143" s="5">
        <v>1725387</v>
      </c>
      <c r="BH143" s="5">
        <v>1651413</v>
      </c>
      <c r="BI143" s="5" t="s">
        <v>178</v>
      </c>
      <c r="BJ143" s="5" t="s">
        <v>178</v>
      </c>
      <c r="BK143" s="5" t="s">
        <v>178</v>
      </c>
      <c r="BL143" s="5" t="s">
        <v>178</v>
      </c>
      <c r="BM143" s="5" t="s">
        <v>178</v>
      </c>
      <c r="BN143" s="5" t="s">
        <v>178</v>
      </c>
      <c r="BO143" s="5">
        <v>2196162</v>
      </c>
      <c r="BP143" s="5">
        <v>2260459</v>
      </c>
      <c r="BQ143" s="5">
        <v>2270073</v>
      </c>
      <c r="BR143" s="5">
        <v>2217874</v>
      </c>
      <c r="BS143" s="5">
        <v>2325046</v>
      </c>
      <c r="BT143" s="5">
        <v>2344241</v>
      </c>
      <c r="BU143" s="5">
        <v>1869923</v>
      </c>
      <c r="BV143" s="5">
        <v>1832658</v>
      </c>
      <c r="BW143" s="5">
        <v>1825586</v>
      </c>
      <c r="BX143" s="5">
        <v>1850275</v>
      </c>
      <c r="BY143" s="5">
        <v>1829203</v>
      </c>
      <c r="BZ143" s="5">
        <v>1862022</v>
      </c>
      <c r="CA143" s="5">
        <v>1864469</v>
      </c>
      <c r="CB143" s="5">
        <v>1862596</v>
      </c>
      <c r="CC143" s="5">
        <v>1897515</v>
      </c>
      <c r="CD143" s="5">
        <v>1901840</v>
      </c>
      <c r="CE143" s="5">
        <v>2296052</v>
      </c>
      <c r="CF143" s="5">
        <v>2445282</v>
      </c>
      <c r="CG143" s="5">
        <v>1870958</v>
      </c>
      <c r="CH143" s="5">
        <v>2020066</v>
      </c>
      <c r="CI143" s="5">
        <v>1898120</v>
      </c>
      <c r="CJ143" s="5">
        <v>1911003</v>
      </c>
      <c r="CK143" s="5">
        <v>1927742</v>
      </c>
      <c r="CL143" s="5">
        <v>2078132</v>
      </c>
      <c r="CM143" s="5">
        <v>1918082</v>
      </c>
      <c r="CN143" s="5">
        <v>1775919</v>
      </c>
      <c r="CO143" s="5" t="s">
        <v>178</v>
      </c>
      <c r="CP143" s="5" t="s">
        <v>178</v>
      </c>
      <c r="CQ143" s="5" t="s">
        <v>178</v>
      </c>
      <c r="CR143" s="5" t="s">
        <v>178</v>
      </c>
      <c r="CS143" s="5" t="s">
        <v>178</v>
      </c>
      <c r="CT143" s="5" t="s">
        <v>178</v>
      </c>
      <c r="CU143" s="6">
        <v>19.282600747323301</v>
      </c>
      <c r="CV143" s="6">
        <v>18.568831555316901</v>
      </c>
      <c r="CW143" s="6">
        <v>17.168175760670561</v>
      </c>
      <c r="CX143" s="6">
        <v>17.771596994478799</v>
      </c>
      <c r="CY143" s="6">
        <v>15.651847387572539</v>
      </c>
      <c r="CZ143" s="6" t="s">
        <v>178</v>
      </c>
      <c r="DA143" s="6" t="s">
        <v>178</v>
      </c>
      <c r="DB143" s="6" t="s">
        <v>178</v>
      </c>
      <c r="DC143" s="6" t="s">
        <v>178</v>
      </c>
      <c r="DD143" s="6" t="s">
        <v>178</v>
      </c>
      <c r="DE143" s="6" t="s">
        <v>178</v>
      </c>
      <c r="DF143" s="6" t="s">
        <v>178</v>
      </c>
      <c r="DG143" s="6" t="s">
        <v>178</v>
      </c>
      <c r="DH143" s="6" t="s">
        <v>178</v>
      </c>
      <c r="DI143" s="6" t="s">
        <v>178</v>
      </c>
      <c r="DJ143" s="6" t="s">
        <v>178</v>
      </c>
      <c r="DK143" s="6" t="s">
        <v>178</v>
      </c>
      <c r="DL143" s="6">
        <v>15.34319419359603</v>
      </c>
      <c r="DM143" s="6">
        <v>16.212420556520911</v>
      </c>
      <c r="DN143" s="6">
        <v>13.23361672393755</v>
      </c>
      <c r="DO143" s="6" t="s">
        <v>178</v>
      </c>
      <c r="DP143" s="6" t="s">
        <v>178</v>
      </c>
      <c r="DQ143" s="6" t="s">
        <v>178</v>
      </c>
      <c r="DR143" s="6" t="s">
        <v>178</v>
      </c>
      <c r="DS143" s="6" t="s">
        <v>178</v>
      </c>
      <c r="DT143" s="6" t="s">
        <v>178</v>
      </c>
      <c r="DU143" s="6" t="s">
        <v>178</v>
      </c>
      <c r="DV143" s="6" t="s">
        <v>178</v>
      </c>
      <c r="DW143" s="6" t="s">
        <v>178</v>
      </c>
      <c r="DX143" s="6" t="s">
        <v>178</v>
      </c>
      <c r="DY143" s="6" t="s">
        <v>178</v>
      </c>
      <c r="DZ143" s="6" t="s">
        <v>178</v>
      </c>
      <c r="EA143" s="6">
        <v>15.9283385789786</v>
      </c>
      <c r="EB143" s="6">
        <v>15.640065183441591</v>
      </c>
      <c r="EC143" s="6">
        <v>12.19247885840552</v>
      </c>
      <c r="ED143" s="6">
        <v>15.00073802032259</v>
      </c>
      <c r="EE143" s="6">
        <v>14.404535006541151</v>
      </c>
      <c r="EF143" s="6" t="s">
        <v>178</v>
      </c>
      <c r="EG143" s="6" t="s">
        <v>178</v>
      </c>
      <c r="EH143" s="6" t="s">
        <v>178</v>
      </c>
      <c r="EI143" s="6" t="s">
        <v>178</v>
      </c>
      <c r="EJ143" s="6" t="s">
        <v>178</v>
      </c>
      <c r="EK143" s="6" t="s">
        <v>178</v>
      </c>
      <c r="EL143" s="6" t="s">
        <v>178</v>
      </c>
      <c r="EM143" s="6" t="s">
        <v>178</v>
      </c>
      <c r="EN143" s="6" t="s">
        <v>178</v>
      </c>
      <c r="EO143" s="6" t="s">
        <v>178</v>
      </c>
      <c r="EP143" s="6" t="s">
        <v>178</v>
      </c>
      <c r="EQ143" s="6" t="s">
        <v>178</v>
      </c>
      <c r="ER143" s="6">
        <v>11.619019034041161</v>
      </c>
      <c r="ES143" s="6">
        <v>12.2969210239233</v>
      </c>
      <c r="ET143" s="6">
        <v>10.71906535615247</v>
      </c>
      <c r="EU143" s="6" t="s">
        <v>178</v>
      </c>
      <c r="EV143" s="6" t="s">
        <v>178</v>
      </c>
      <c r="EW143" s="6" t="s">
        <v>178</v>
      </c>
      <c r="EX143" s="6" t="s">
        <v>178</v>
      </c>
      <c r="EY143" s="6" t="s">
        <v>178</v>
      </c>
      <c r="EZ143" s="6" t="s">
        <v>178</v>
      </c>
      <c r="FA143" s="6" t="s">
        <v>178</v>
      </c>
      <c r="FB143" s="6" t="s">
        <v>178</v>
      </c>
      <c r="FC143" s="6" t="s">
        <v>178</v>
      </c>
      <c r="FD143" s="6" t="s">
        <v>178</v>
      </c>
      <c r="FE143" s="6" t="s">
        <v>178</v>
      </c>
      <c r="FF143" s="6" t="s">
        <v>178</v>
      </c>
      <c r="FG143" s="6" t="s">
        <v>178</v>
      </c>
      <c r="FH143" s="6">
        <v>18.089370429148538</v>
      </c>
      <c r="FI143" s="6">
        <v>17.168175760670561</v>
      </c>
      <c r="FJ143" s="6">
        <v>17.391397917523815</v>
      </c>
      <c r="FK143" s="6">
        <v>15.274597544610566</v>
      </c>
      <c r="FL143" s="6">
        <v>9.4018907776809808</v>
      </c>
      <c r="FM143" s="6">
        <v>9.350085854237502</v>
      </c>
      <c r="FN143" s="6">
        <v>9.0919032485758695</v>
      </c>
      <c r="FO143" s="6">
        <v>8.8126789393412359</v>
      </c>
      <c r="FP143" s="6">
        <v>8.5622197783605447</v>
      </c>
      <c r="FQ143" s="6">
        <v>8.1618437692312895</v>
      </c>
      <c r="FR143" s="6">
        <v>8.0613465988046862</v>
      </c>
      <c r="FS143" s="6">
        <v>8.3556857693700071</v>
      </c>
      <c r="FT143" s="6">
        <v>8.2571198885977513</v>
      </c>
      <c r="FU143" s="6">
        <v>8.4683609356608809</v>
      </c>
      <c r="FV143" s="6">
        <v>9.4332790455226032</v>
      </c>
      <c r="FW143" s="6">
        <v>9.3668514544170804</v>
      </c>
      <c r="FX143" s="6">
        <v>10.904685260876624</v>
      </c>
      <c r="FY143" s="6">
        <v>16.212183077573787</v>
      </c>
      <c r="FZ143" s="6">
        <v>13.233592952909223</v>
      </c>
      <c r="GA143" s="6" t="s">
        <v>178</v>
      </c>
      <c r="GB143" s="6" t="s">
        <v>178</v>
      </c>
      <c r="GC143" s="6" t="s">
        <v>178</v>
      </c>
      <c r="GD143" s="6" t="s">
        <v>178</v>
      </c>
      <c r="GE143" s="6" t="s">
        <v>178</v>
      </c>
      <c r="GF143" s="6" t="s">
        <v>178</v>
      </c>
      <c r="GG143" s="6" t="s">
        <v>178</v>
      </c>
      <c r="GH143" s="6" t="s">
        <v>178</v>
      </c>
      <c r="GI143" s="6" t="s">
        <v>178</v>
      </c>
      <c r="GJ143" s="6" t="s">
        <v>178</v>
      </c>
      <c r="GK143" s="6" t="s">
        <v>178</v>
      </c>
      <c r="GL143" s="6" t="s">
        <v>178</v>
      </c>
      <c r="GM143" s="6">
        <v>15.928338578978604</v>
      </c>
      <c r="GN143" s="6">
        <v>12.786526863333368</v>
      </c>
      <c r="GO143" s="6">
        <v>12.192478858405526</v>
      </c>
      <c r="GP143" s="6">
        <v>12.226259411330169</v>
      </c>
      <c r="GQ143" s="6">
        <v>11.326004370015822</v>
      </c>
      <c r="GR143" s="6">
        <v>7.3778322166799484</v>
      </c>
      <c r="GS143" s="6">
        <v>7.424405748221532</v>
      </c>
      <c r="GT143" s="6">
        <v>7.2447508990903318</v>
      </c>
      <c r="GU143" s="6">
        <v>6.9588557702000324</v>
      </c>
      <c r="GV143" s="6">
        <v>6.6258698810782475</v>
      </c>
      <c r="GW143" s="6">
        <v>6.279516714947686</v>
      </c>
      <c r="GX143" s="6">
        <v>6.0400851384014391</v>
      </c>
      <c r="GY143" s="6">
        <v>6.2741180586896004</v>
      </c>
      <c r="GZ143" s="6">
        <v>6.2127990786384606</v>
      </c>
      <c r="HA143" s="6">
        <v>6.2919502825136799</v>
      </c>
      <c r="HB143" s="6">
        <v>7.2103688958386485</v>
      </c>
      <c r="HC143" s="6">
        <v>7.355415541947778</v>
      </c>
      <c r="HD143" s="6">
        <v>8.0270704720444837</v>
      </c>
      <c r="HE143" s="6">
        <v>11.536235164060358</v>
      </c>
      <c r="HF143" s="6">
        <v>9.9368501597359913</v>
      </c>
      <c r="HG143" s="6" t="s">
        <v>178</v>
      </c>
      <c r="HH143" s="6" t="s">
        <v>178</v>
      </c>
      <c r="HI143" s="6" t="s">
        <v>178</v>
      </c>
      <c r="HJ143" s="6" t="s">
        <v>178</v>
      </c>
      <c r="HK143" s="6" t="s">
        <v>178</v>
      </c>
      <c r="HL143" s="6" t="s">
        <v>178</v>
      </c>
      <c r="HM143" s="6" t="s">
        <v>178</v>
      </c>
      <c r="HN143" s="6" t="s">
        <v>178</v>
      </c>
      <c r="HO143" s="6" t="s">
        <v>178</v>
      </c>
      <c r="HP143" s="6" t="s">
        <v>178</v>
      </c>
      <c r="HQ143" s="6" t="s">
        <v>178</v>
      </c>
      <c r="HR143" s="6" t="s">
        <v>178</v>
      </c>
      <c r="HS143" s="5" t="s">
        <v>178</v>
      </c>
      <c r="HT143" s="5" t="s">
        <v>178</v>
      </c>
      <c r="HU143" s="5">
        <v>132849</v>
      </c>
      <c r="HV143" s="5">
        <v>132980</v>
      </c>
      <c r="HW143" s="5">
        <v>131784</v>
      </c>
      <c r="HX143" s="5">
        <v>132036</v>
      </c>
      <c r="HY143" s="5">
        <v>102214</v>
      </c>
      <c r="HZ143" s="5">
        <v>101818</v>
      </c>
      <c r="IA143" s="5">
        <v>101601</v>
      </c>
      <c r="IB143" s="5">
        <v>101431</v>
      </c>
      <c r="IC143" s="5">
        <v>100546</v>
      </c>
      <c r="ID143" s="5">
        <v>100587</v>
      </c>
      <c r="IE143" s="5">
        <v>99940</v>
      </c>
      <c r="IF143" s="5">
        <v>99045</v>
      </c>
      <c r="IG143" s="5">
        <v>97906</v>
      </c>
      <c r="IH143" s="5">
        <v>96833</v>
      </c>
      <c r="II143" s="5">
        <v>95632</v>
      </c>
      <c r="IJ143" s="5">
        <v>94510</v>
      </c>
      <c r="IK143" s="5">
        <v>93398</v>
      </c>
      <c r="IL143" s="5">
        <v>92656</v>
      </c>
      <c r="IM143" s="5">
        <v>91726</v>
      </c>
      <c r="IN143" s="5">
        <v>89957</v>
      </c>
      <c r="IO143" s="5">
        <v>89410</v>
      </c>
      <c r="IP143" s="5">
        <v>88625</v>
      </c>
      <c r="IQ143" s="5">
        <v>86618</v>
      </c>
      <c r="IR143" s="5">
        <v>85762</v>
      </c>
      <c r="IS143" s="5" t="s">
        <v>178</v>
      </c>
      <c r="IT143" s="5" t="s">
        <v>178</v>
      </c>
      <c r="IU143" s="5" t="s">
        <v>178</v>
      </c>
      <c r="IV143" s="5" t="s">
        <v>178</v>
      </c>
      <c r="IW143" s="5" t="s">
        <v>178</v>
      </c>
      <c r="IX143" s="5" t="s">
        <v>178</v>
      </c>
      <c r="IY143" s="5" t="s">
        <v>178</v>
      </c>
      <c r="IZ143" s="5" t="s">
        <v>178</v>
      </c>
      <c r="JA143" s="5">
        <v>162907</v>
      </c>
      <c r="JB143" s="5">
        <v>162801</v>
      </c>
      <c r="JC143" s="5">
        <v>169352</v>
      </c>
      <c r="JD143" s="5">
        <v>173490</v>
      </c>
      <c r="JE143" s="5">
        <v>137122</v>
      </c>
      <c r="JF143" s="5">
        <v>136165</v>
      </c>
      <c r="JG143" s="5">
        <v>135911</v>
      </c>
      <c r="JH143" s="5">
        <v>135498</v>
      </c>
      <c r="JI143" s="5">
        <v>134189</v>
      </c>
      <c r="JJ143" s="5">
        <v>134145</v>
      </c>
      <c r="JK143" s="5">
        <v>133391</v>
      </c>
      <c r="JL143" s="5">
        <v>132462</v>
      </c>
      <c r="JM143" s="5">
        <v>130919</v>
      </c>
      <c r="JN143" s="5">
        <v>129554</v>
      </c>
      <c r="JO143" s="5">
        <v>127990</v>
      </c>
      <c r="JP143" s="5">
        <v>126577</v>
      </c>
      <c r="JQ143" s="5">
        <v>125003</v>
      </c>
      <c r="JR143" s="5">
        <v>124076</v>
      </c>
      <c r="JS143" s="5">
        <v>122773</v>
      </c>
      <c r="JT143" s="5">
        <v>120558</v>
      </c>
      <c r="JU143" s="5">
        <v>119684</v>
      </c>
      <c r="JV143" s="5">
        <v>118760</v>
      </c>
      <c r="JW143" s="5">
        <v>117132</v>
      </c>
      <c r="JX143" s="5">
        <v>115869</v>
      </c>
      <c r="JY143" s="5" t="s">
        <v>178</v>
      </c>
      <c r="JZ143" s="5" t="s">
        <v>178</v>
      </c>
      <c r="KA143" s="5" t="s">
        <v>178</v>
      </c>
      <c r="KB143" s="5" t="s">
        <v>178</v>
      </c>
      <c r="KC143" s="5" t="s">
        <v>178</v>
      </c>
      <c r="KD143" s="5" t="s">
        <v>178</v>
      </c>
    </row>
    <row r="144" spans="1:290" x14ac:dyDescent="0.3">
      <c r="A144" s="1" t="s">
        <v>138</v>
      </c>
      <c r="B144" s="2">
        <v>4057032</v>
      </c>
      <c r="C144" s="5">
        <v>31439016</v>
      </c>
      <c r="D144" s="5">
        <v>32138529</v>
      </c>
      <c r="E144" s="5">
        <v>29580835</v>
      </c>
      <c r="F144" s="5">
        <v>30213478</v>
      </c>
      <c r="G144" s="5">
        <v>30923257</v>
      </c>
      <c r="H144" s="5">
        <v>31034980</v>
      </c>
      <c r="I144" s="5">
        <v>30379930</v>
      </c>
      <c r="J144" s="5">
        <v>29174204</v>
      </c>
      <c r="K144" s="5">
        <v>30768782</v>
      </c>
      <c r="L144" s="5">
        <v>32538497</v>
      </c>
      <c r="M144" s="5">
        <v>29919081</v>
      </c>
      <c r="N144" s="5">
        <v>29628031</v>
      </c>
      <c r="O144" s="5">
        <v>30452069</v>
      </c>
      <c r="P144" s="5">
        <v>28525598</v>
      </c>
      <c r="Q144" s="5">
        <v>29842976</v>
      </c>
      <c r="R144" s="5">
        <v>28311469</v>
      </c>
      <c r="S144" s="5">
        <v>27215660</v>
      </c>
      <c r="T144" s="5">
        <v>26917586</v>
      </c>
      <c r="U144" s="5">
        <v>24443864</v>
      </c>
      <c r="V144" s="5">
        <v>25198569</v>
      </c>
      <c r="W144" s="5">
        <v>23933772</v>
      </c>
      <c r="X144" s="5">
        <v>23228905</v>
      </c>
      <c r="Y144" s="5">
        <v>22619422</v>
      </c>
      <c r="Z144" s="5">
        <v>23039468</v>
      </c>
      <c r="AA144" s="5">
        <v>22512326</v>
      </c>
      <c r="AB144" s="5">
        <v>21620627</v>
      </c>
      <c r="AC144" s="5">
        <v>21845834</v>
      </c>
      <c r="AD144" s="5">
        <v>19984489</v>
      </c>
      <c r="AE144" s="5">
        <v>20341429</v>
      </c>
      <c r="AF144" s="5">
        <v>19056882</v>
      </c>
      <c r="AG144" s="5">
        <v>20109507</v>
      </c>
      <c r="AH144" s="5">
        <v>19407066</v>
      </c>
      <c r="AI144" s="5">
        <v>84944097</v>
      </c>
      <c r="AJ144" s="5">
        <v>85073694</v>
      </c>
      <c r="AK144" s="5">
        <v>80795984</v>
      </c>
      <c r="AL144" s="5">
        <v>80731610</v>
      </c>
      <c r="AM144" s="5">
        <v>80537039</v>
      </c>
      <c r="AN144" s="5">
        <v>80009735</v>
      </c>
      <c r="AO144" s="5">
        <v>78779150</v>
      </c>
      <c r="AP144" s="5">
        <v>76723996</v>
      </c>
      <c r="AQ144" s="5">
        <v>78500431</v>
      </c>
      <c r="AR144" s="5">
        <v>81225989</v>
      </c>
      <c r="AS144" s="5">
        <v>77753563</v>
      </c>
      <c r="AT144" s="5">
        <v>78664230</v>
      </c>
      <c r="AU144" s="5">
        <v>79892176</v>
      </c>
      <c r="AV144" s="5">
        <v>76149415</v>
      </c>
      <c r="AW144" s="5">
        <v>77570420</v>
      </c>
      <c r="AX144" s="5">
        <v>75140773</v>
      </c>
      <c r="AY144" s="5">
        <v>72197013</v>
      </c>
      <c r="AZ144" s="5">
        <v>71477236</v>
      </c>
      <c r="BA144" s="5">
        <v>67890034</v>
      </c>
      <c r="BB144" s="5">
        <v>68652937</v>
      </c>
      <c r="BC144" s="5">
        <v>65826104</v>
      </c>
      <c r="BD144" s="5">
        <v>64329315</v>
      </c>
      <c r="BE144" s="5">
        <v>62036402</v>
      </c>
      <c r="BF144" s="5">
        <v>62299080</v>
      </c>
      <c r="BG144" s="5">
        <v>60864976</v>
      </c>
      <c r="BH144" s="5">
        <v>58606628</v>
      </c>
      <c r="BI144" s="5">
        <v>58183570</v>
      </c>
      <c r="BJ144" s="5">
        <v>54664734</v>
      </c>
      <c r="BK144" s="5">
        <v>54641363</v>
      </c>
      <c r="BL144" s="5">
        <v>52122979</v>
      </c>
      <c r="BM144" s="5">
        <v>52979187</v>
      </c>
      <c r="BN144" s="5">
        <v>50452942</v>
      </c>
      <c r="BO144" s="5">
        <v>88238368</v>
      </c>
      <c r="BP144" s="5">
        <v>88037623</v>
      </c>
      <c r="BQ144" s="5">
        <v>84969889</v>
      </c>
      <c r="BR144" s="5">
        <v>87875099</v>
      </c>
      <c r="BS144" s="5">
        <v>85178907</v>
      </c>
      <c r="BT144" s="5">
        <v>83938195</v>
      </c>
      <c r="BU144" s="5">
        <v>82852117</v>
      </c>
      <c r="BV144" s="5">
        <v>80941687</v>
      </c>
      <c r="BW144" s="5">
        <v>82325220</v>
      </c>
      <c r="BX144" s="5">
        <v>84605016</v>
      </c>
      <c r="BY144" s="5">
        <v>81512853</v>
      </c>
      <c r="BZ144" s="5">
        <v>84025897</v>
      </c>
      <c r="CA144" s="5">
        <v>84880792</v>
      </c>
      <c r="CB144" s="5">
        <v>79907013</v>
      </c>
      <c r="CC144" s="5">
        <v>81282410</v>
      </c>
      <c r="CD144" s="5">
        <v>78789366</v>
      </c>
      <c r="CE144" s="5">
        <v>76069095</v>
      </c>
      <c r="CF144" s="5">
        <v>76100933</v>
      </c>
      <c r="CG144" s="5">
        <v>74520097</v>
      </c>
      <c r="CH144" s="5">
        <v>76155363</v>
      </c>
      <c r="CI144" s="5">
        <v>75568214</v>
      </c>
      <c r="CJ144" s="5">
        <v>74672476</v>
      </c>
      <c r="CK144" s="5">
        <v>79826262</v>
      </c>
      <c r="CL144" s="5">
        <v>73377488</v>
      </c>
      <c r="CM144" s="5">
        <v>68952528</v>
      </c>
      <c r="CN144" s="5">
        <v>65740608</v>
      </c>
      <c r="CO144" s="5">
        <v>65036325</v>
      </c>
      <c r="CP144" s="5">
        <v>59317139</v>
      </c>
      <c r="CQ144" s="5">
        <v>58501172</v>
      </c>
      <c r="CR144" s="5">
        <v>54774340</v>
      </c>
      <c r="CS144" s="5">
        <v>55907084</v>
      </c>
      <c r="CT144" s="5">
        <v>53216316</v>
      </c>
      <c r="CU144" s="6" t="s">
        <v>178</v>
      </c>
      <c r="CV144" s="6">
        <v>11.6518182895054</v>
      </c>
      <c r="CW144" s="6">
        <v>11.51739969476858</v>
      </c>
      <c r="CX144" s="6">
        <v>11.14874701403847</v>
      </c>
      <c r="CY144" s="6">
        <v>11.03246336567975</v>
      </c>
      <c r="CZ144" s="6">
        <v>10.824131351139901</v>
      </c>
      <c r="DA144" s="6">
        <v>10.71912608093567</v>
      </c>
      <c r="DB144" s="6">
        <v>11.010209567328721</v>
      </c>
      <c r="DC144" s="6">
        <v>10.566983119448791</v>
      </c>
      <c r="DD144" s="6">
        <v>10.195148227037031</v>
      </c>
      <c r="DE144" s="6">
        <v>10.548804542550799</v>
      </c>
      <c r="DF144" s="6">
        <v>9.64736862622863</v>
      </c>
      <c r="DG144" s="6">
        <v>8.6791675238887809</v>
      </c>
      <c r="DH144" s="6">
        <v>8.5533147142657402</v>
      </c>
      <c r="DI144" s="6">
        <v>8.4426757188530495</v>
      </c>
      <c r="DJ144" s="6">
        <v>8.4494163362964798</v>
      </c>
      <c r="DK144" s="6">
        <v>8.1558668795832894</v>
      </c>
      <c r="DL144" s="6">
        <v>8.2368817966045</v>
      </c>
      <c r="DM144" s="6">
        <v>8.20762496964484</v>
      </c>
      <c r="DN144" s="6">
        <v>7.99525401244333</v>
      </c>
      <c r="DO144" s="6" t="s">
        <v>178</v>
      </c>
      <c r="DP144" s="6" t="s">
        <v>178</v>
      </c>
      <c r="DQ144" s="6" t="s">
        <v>178</v>
      </c>
      <c r="DR144" s="6" t="s">
        <v>178</v>
      </c>
      <c r="DS144" s="6" t="s">
        <v>178</v>
      </c>
      <c r="DT144" s="6" t="s">
        <v>178</v>
      </c>
      <c r="DU144" s="6" t="s">
        <v>178</v>
      </c>
      <c r="DV144" s="6" t="s">
        <v>178</v>
      </c>
      <c r="DW144" s="6" t="s">
        <v>178</v>
      </c>
      <c r="DX144" s="6" t="s">
        <v>178</v>
      </c>
      <c r="DY144" s="6" t="s">
        <v>178</v>
      </c>
      <c r="DZ144" s="6" t="s">
        <v>178</v>
      </c>
      <c r="EA144" s="6" t="s">
        <v>178</v>
      </c>
      <c r="EB144" s="6">
        <v>9.2517071140698306</v>
      </c>
      <c r="EC144" s="6">
        <v>8.9211766711556706</v>
      </c>
      <c r="ED144" s="6">
        <v>8.7528740896071504</v>
      </c>
      <c r="EE144" s="6">
        <v>8.9099041347898496</v>
      </c>
      <c r="EF144" s="6">
        <v>8.7976031916616098</v>
      </c>
      <c r="EG144" s="6">
        <v>8.6992535461476699</v>
      </c>
      <c r="EH144" s="6">
        <v>8.8649802751764408</v>
      </c>
      <c r="EI144" s="6">
        <v>8.6680262940212298</v>
      </c>
      <c r="EJ144" s="6">
        <v>8.3629723486653997</v>
      </c>
      <c r="EK144" s="6">
        <v>8.7749689361502305</v>
      </c>
      <c r="EL144" s="6">
        <v>7.9461351112189096</v>
      </c>
      <c r="EM144" s="6">
        <v>6.9909649225225703</v>
      </c>
      <c r="EN144" s="6">
        <v>6.8007928885599398</v>
      </c>
      <c r="EO144" s="6">
        <v>6.7699375612507904</v>
      </c>
      <c r="EP144" s="6">
        <v>6.6741501315138096</v>
      </c>
      <c r="EQ144" s="6">
        <v>6.4614487582748001</v>
      </c>
      <c r="ER144" s="6">
        <v>6.4504424877313298</v>
      </c>
      <c r="ES144" s="6">
        <v>6.3950125409898897</v>
      </c>
      <c r="ET144" s="6">
        <v>6.1818476899247496</v>
      </c>
      <c r="EU144" s="6" t="s">
        <v>178</v>
      </c>
      <c r="EV144" s="6" t="s">
        <v>178</v>
      </c>
      <c r="EW144" s="6" t="s">
        <v>178</v>
      </c>
      <c r="EX144" s="6" t="s">
        <v>178</v>
      </c>
      <c r="EY144" s="6" t="s">
        <v>178</v>
      </c>
      <c r="EZ144" s="6" t="s">
        <v>178</v>
      </c>
      <c r="FA144" s="6" t="s">
        <v>178</v>
      </c>
      <c r="FB144" s="6" t="s">
        <v>178</v>
      </c>
      <c r="FC144" s="6" t="s">
        <v>178</v>
      </c>
      <c r="FD144" s="6" t="s">
        <v>178</v>
      </c>
      <c r="FE144" s="6" t="s">
        <v>178</v>
      </c>
      <c r="FF144" s="6" t="s">
        <v>178</v>
      </c>
      <c r="FG144" s="6" t="s">
        <v>178</v>
      </c>
      <c r="FH144" s="6">
        <v>11.65181828950541</v>
      </c>
      <c r="FI144" s="6">
        <v>11.517399694768589</v>
      </c>
      <c r="FJ144" s="6">
        <v>11.148747014038475</v>
      </c>
      <c r="FK144" s="6">
        <v>11.032463365679753</v>
      </c>
      <c r="FL144" s="6">
        <v>10.824131351139908</v>
      </c>
      <c r="FM144" s="6">
        <v>10.71912608093567</v>
      </c>
      <c r="FN144" s="6">
        <v>11.010209567328726</v>
      </c>
      <c r="FO144" s="6">
        <v>10.566983119448796</v>
      </c>
      <c r="FP144" s="6">
        <v>10.195148227037038</v>
      </c>
      <c r="FQ144" s="6">
        <v>10.548569406029396</v>
      </c>
      <c r="FR144" s="6">
        <v>9.6436702977101678</v>
      </c>
      <c r="FS144" s="6">
        <v>8.6757454204374778</v>
      </c>
      <c r="FT144" s="6">
        <v>8.5495876024888986</v>
      </c>
      <c r="FU144" s="6">
        <v>8.4383006063580268</v>
      </c>
      <c r="FV144" s="6">
        <v>8.4456642156239123</v>
      </c>
      <c r="FW144" s="6">
        <v>8.1516567812938288</v>
      </c>
      <c r="FX144" s="6">
        <v>8.2149489088053187</v>
      </c>
      <c r="FY144" s="6">
        <v>8.1338514948442562</v>
      </c>
      <c r="FZ144" s="6">
        <v>7.9952540124433362</v>
      </c>
      <c r="GA144" s="6" t="s">
        <v>178</v>
      </c>
      <c r="GB144" s="6" t="s">
        <v>178</v>
      </c>
      <c r="GC144" s="6" t="s">
        <v>178</v>
      </c>
      <c r="GD144" s="6" t="s">
        <v>178</v>
      </c>
      <c r="GE144" s="6" t="s">
        <v>178</v>
      </c>
      <c r="GF144" s="6" t="s">
        <v>178</v>
      </c>
      <c r="GG144" s="6" t="s">
        <v>178</v>
      </c>
      <c r="GH144" s="6" t="s">
        <v>178</v>
      </c>
      <c r="GI144" s="6" t="s">
        <v>178</v>
      </c>
      <c r="GJ144" s="6" t="s">
        <v>178</v>
      </c>
      <c r="GK144" s="6" t="s">
        <v>178</v>
      </c>
      <c r="GL144" s="6" t="s">
        <v>178</v>
      </c>
      <c r="GM144" s="6" t="s">
        <v>178</v>
      </c>
      <c r="GN144" s="6">
        <v>9.2197291468517939</v>
      </c>
      <c r="GO144" s="6">
        <v>8.90760119999001</v>
      </c>
      <c r="GP144" s="6">
        <v>8.7381388343312416</v>
      </c>
      <c r="GQ144" s="6">
        <v>8.8958932299460383</v>
      </c>
      <c r="GR144" s="6">
        <v>8.7976031916616151</v>
      </c>
      <c r="GS144" s="6">
        <v>8.6992535461476805</v>
      </c>
      <c r="GT144" s="6">
        <v>8.8649802751764408</v>
      </c>
      <c r="GU144" s="6">
        <v>8.6680262940212387</v>
      </c>
      <c r="GV144" s="6">
        <v>8.3629723486654015</v>
      </c>
      <c r="GW144" s="6">
        <v>8.7748970833678062</v>
      </c>
      <c r="GX144" s="6">
        <v>7.9450686598538676</v>
      </c>
      <c r="GY144" s="6">
        <v>6.990015225768305</v>
      </c>
      <c r="GZ144" s="6">
        <v>6.7997973457513528</v>
      </c>
      <c r="HA144" s="6">
        <v>6.7687208070112472</v>
      </c>
      <c r="HB144" s="6">
        <v>6.6733478184748884</v>
      </c>
      <c r="HC144" s="6">
        <v>6.4605639832095214</v>
      </c>
      <c r="HD144" s="6">
        <v>6.4347848156003158</v>
      </c>
      <c r="HE144" s="6">
        <v>6.3578892352994814</v>
      </c>
      <c r="HF144" s="6">
        <v>6.1818476899247585</v>
      </c>
      <c r="HG144" s="6" t="s">
        <v>178</v>
      </c>
      <c r="HH144" s="6" t="s">
        <v>178</v>
      </c>
      <c r="HI144" s="6" t="s">
        <v>178</v>
      </c>
      <c r="HJ144" s="6" t="s">
        <v>178</v>
      </c>
      <c r="HK144" s="6" t="s">
        <v>178</v>
      </c>
      <c r="HL144" s="6" t="s">
        <v>178</v>
      </c>
      <c r="HM144" s="6" t="s">
        <v>178</v>
      </c>
      <c r="HN144" s="6" t="s">
        <v>178</v>
      </c>
      <c r="HO144" s="6" t="s">
        <v>178</v>
      </c>
      <c r="HP144" s="6" t="s">
        <v>178</v>
      </c>
      <c r="HQ144" s="6" t="s">
        <v>178</v>
      </c>
      <c r="HR144" s="6" t="s">
        <v>178</v>
      </c>
      <c r="HS144" s="5">
        <v>2348632</v>
      </c>
      <c r="HT144" s="5">
        <v>2323662</v>
      </c>
      <c r="HU144" s="5">
        <v>2298895</v>
      </c>
      <c r="HV144" s="5">
        <v>2275550</v>
      </c>
      <c r="HW144" s="5">
        <v>2252438</v>
      </c>
      <c r="HX144" s="5">
        <v>2229639</v>
      </c>
      <c r="HY144" s="5">
        <v>2206657</v>
      </c>
      <c r="HZ144" s="5">
        <v>2187670</v>
      </c>
      <c r="IA144" s="5">
        <v>2171795</v>
      </c>
      <c r="IB144" s="5">
        <v>2157581</v>
      </c>
      <c r="IC144" s="5">
        <v>2139113</v>
      </c>
      <c r="ID144" s="5">
        <v>2123480</v>
      </c>
      <c r="IE144" s="5">
        <v>2102751</v>
      </c>
      <c r="IF144" s="5">
        <v>2072726</v>
      </c>
      <c r="IG144" s="5">
        <v>2036041</v>
      </c>
      <c r="IH144" s="5">
        <v>1998691</v>
      </c>
      <c r="II144" s="5">
        <v>1964320</v>
      </c>
      <c r="IJ144" s="5">
        <v>1931395</v>
      </c>
      <c r="IK144" s="5">
        <v>1890917</v>
      </c>
      <c r="IL144" s="5">
        <v>1855890</v>
      </c>
      <c r="IM144" s="5">
        <v>1821399</v>
      </c>
      <c r="IN144" s="5">
        <v>1787166</v>
      </c>
      <c r="IO144" s="5">
        <v>1756860</v>
      </c>
      <c r="IP144" s="5">
        <v>1728526</v>
      </c>
      <c r="IQ144" s="5">
        <v>1703992</v>
      </c>
      <c r="IR144" s="5">
        <v>1672927</v>
      </c>
      <c r="IS144" s="5">
        <v>1643894</v>
      </c>
      <c r="IT144" s="5">
        <v>1617743</v>
      </c>
      <c r="IU144" s="5">
        <v>1592609</v>
      </c>
      <c r="IV144" s="5">
        <v>1567723</v>
      </c>
      <c r="IW144" s="5">
        <v>1534029</v>
      </c>
      <c r="IX144" s="5">
        <v>1492112</v>
      </c>
      <c r="IY144" s="5">
        <v>2627789</v>
      </c>
      <c r="IZ144" s="5">
        <v>2601179</v>
      </c>
      <c r="JA144" s="5">
        <v>2574679</v>
      </c>
      <c r="JB144" s="5">
        <v>2550018</v>
      </c>
      <c r="JC144" s="5">
        <v>2525459</v>
      </c>
      <c r="JD144" s="5">
        <v>2500543</v>
      </c>
      <c r="JE144" s="5">
        <v>2476191</v>
      </c>
      <c r="JF144" s="5">
        <v>2455492</v>
      </c>
      <c r="JG144" s="5">
        <v>2438226</v>
      </c>
      <c r="JH144" s="5">
        <v>2422970</v>
      </c>
      <c r="JI144" s="5">
        <v>2403558</v>
      </c>
      <c r="JJ144" s="5">
        <v>2386208</v>
      </c>
      <c r="JK144" s="5">
        <v>2362318</v>
      </c>
      <c r="JL144" s="5">
        <v>2328219</v>
      </c>
      <c r="JM144" s="5">
        <v>2287193</v>
      </c>
      <c r="JN144" s="5">
        <v>2245747</v>
      </c>
      <c r="JO144" s="5">
        <v>2208300</v>
      </c>
      <c r="JP144" s="5">
        <v>2171975</v>
      </c>
      <c r="JQ144" s="5">
        <v>2126689</v>
      </c>
      <c r="JR144" s="5">
        <v>2086905</v>
      </c>
      <c r="JS144" s="5">
        <v>2047939</v>
      </c>
      <c r="JT144" s="5">
        <v>2009386</v>
      </c>
      <c r="JU144" s="5">
        <v>1975924</v>
      </c>
      <c r="JV144" s="5">
        <v>1943619</v>
      </c>
      <c r="JW144" s="5">
        <v>1915880</v>
      </c>
      <c r="JX144" s="5">
        <v>1880789</v>
      </c>
      <c r="JY144" s="5">
        <v>1848303</v>
      </c>
      <c r="JZ144" s="5">
        <v>1819054</v>
      </c>
      <c r="KA144" s="5">
        <v>1790913</v>
      </c>
      <c r="KB144" s="5">
        <v>1763349</v>
      </c>
      <c r="KC144" s="5">
        <v>1724632</v>
      </c>
      <c r="KD144" s="5">
        <v>1675909</v>
      </c>
    </row>
    <row r="145" spans="1:290" x14ac:dyDescent="0.3">
      <c r="A145" s="1" t="s">
        <v>139</v>
      </c>
      <c r="B145" s="2">
        <v>4057033</v>
      </c>
      <c r="C145" s="5">
        <v>7152299</v>
      </c>
      <c r="D145" s="5">
        <v>7357622</v>
      </c>
      <c r="E145" s="5">
        <v>6816601</v>
      </c>
      <c r="F145" s="5">
        <v>7185771</v>
      </c>
      <c r="G145" s="5">
        <v>7254613</v>
      </c>
      <c r="H145" s="5">
        <v>7281289</v>
      </c>
      <c r="I145" s="5">
        <v>7318190</v>
      </c>
      <c r="J145" s="5">
        <v>7091985</v>
      </c>
      <c r="K145" s="5">
        <v>7348698</v>
      </c>
      <c r="L145" s="5">
        <v>7407911</v>
      </c>
      <c r="M145" s="5">
        <v>7089630</v>
      </c>
      <c r="N145" s="5">
        <v>7209113</v>
      </c>
      <c r="O145" s="5">
        <v>7301824</v>
      </c>
      <c r="P145" s="5">
        <v>6903375</v>
      </c>
      <c r="Q145" s="5">
        <v>7089164</v>
      </c>
      <c r="R145" s="5">
        <v>6737048</v>
      </c>
      <c r="S145" s="5">
        <v>6647744</v>
      </c>
      <c r="T145" s="5">
        <v>6470530</v>
      </c>
      <c r="U145" s="5">
        <v>6299922</v>
      </c>
      <c r="V145" s="5">
        <v>6061760</v>
      </c>
      <c r="W145" s="5">
        <v>6230005</v>
      </c>
      <c r="X145" s="5">
        <v>5489875</v>
      </c>
      <c r="Y145" s="5">
        <v>5756594</v>
      </c>
      <c r="Z145" s="5">
        <v>5913412</v>
      </c>
      <c r="AA145" s="5">
        <v>5818838</v>
      </c>
      <c r="AB145" s="5">
        <v>5740028</v>
      </c>
      <c r="AC145" s="5">
        <v>5679746</v>
      </c>
      <c r="AD145" s="5">
        <v>5396533</v>
      </c>
      <c r="AE145" s="5">
        <v>5419150</v>
      </c>
      <c r="AF145" s="5">
        <v>5271390</v>
      </c>
      <c r="AG145" s="5">
        <v>5173781</v>
      </c>
      <c r="AH145" s="5">
        <v>5080461</v>
      </c>
      <c r="AI145" s="5">
        <v>20057393</v>
      </c>
      <c r="AJ145" s="5">
        <v>20550304</v>
      </c>
      <c r="AK145" s="5">
        <v>19585829</v>
      </c>
      <c r="AL145" s="5">
        <v>19965956</v>
      </c>
      <c r="AM145" s="5">
        <v>20049145</v>
      </c>
      <c r="AN145" s="5">
        <v>20257196</v>
      </c>
      <c r="AO145" s="5">
        <v>20020657</v>
      </c>
      <c r="AP145" s="5">
        <v>19673972</v>
      </c>
      <c r="AQ145" s="5">
        <v>20104093</v>
      </c>
      <c r="AR145" s="5">
        <v>20040381</v>
      </c>
      <c r="AS145" s="5">
        <v>19199226</v>
      </c>
      <c r="AT145" s="5">
        <v>20353664</v>
      </c>
      <c r="AU145" s="5">
        <v>20547854</v>
      </c>
      <c r="AV145" s="5">
        <v>19925043</v>
      </c>
      <c r="AW145" s="5">
        <v>20070803</v>
      </c>
      <c r="AX145" s="5">
        <v>19521492</v>
      </c>
      <c r="AY145" s="5">
        <v>19001901</v>
      </c>
      <c r="AZ145" s="5">
        <v>19021529</v>
      </c>
      <c r="BA145" s="5">
        <v>18571332</v>
      </c>
      <c r="BB145" s="5">
        <v>18773762</v>
      </c>
      <c r="BC145" s="5">
        <v>19441687</v>
      </c>
      <c r="BD145" s="5">
        <v>17186243</v>
      </c>
      <c r="BE145" s="5">
        <v>17688173</v>
      </c>
      <c r="BF145" s="5">
        <v>17775738</v>
      </c>
      <c r="BG145" s="5">
        <v>17511017</v>
      </c>
      <c r="BH145" s="5">
        <v>16842528</v>
      </c>
      <c r="BI145" s="5">
        <v>16368845</v>
      </c>
      <c r="BJ145" s="5">
        <v>15882702</v>
      </c>
      <c r="BK145" s="5">
        <v>15460853</v>
      </c>
      <c r="BL145" s="5">
        <v>15232620</v>
      </c>
      <c r="BM145" s="5">
        <v>14869452</v>
      </c>
      <c r="BN145" s="5">
        <v>14757911</v>
      </c>
      <c r="BO145" s="5">
        <v>20091071</v>
      </c>
      <c r="BP145" s="5">
        <v>20582894</v>
      </c>
      <c r="BQ145" s="5">
        <v>19616843</v>
      </c>
      <c r="BR145" s="5">
        <v>19998876</v>
      </c>
      <c r="BS145" s="5">
        <v>20083013</v>
      </c>
      <c r="BT145" s="5">
        <v>20291236</v>
      </c>
      <c r="BU145" s="5">
        <v>20052177</v>
      </c>
      <c r="BV145" s="5">
        <v>20691278</v>
      </c>
      <c r="BW145" s="5">
        <v>21033628</v>
      </c>
      <c r="BX145" s="5">
        <v>20074441</v>
      </c>
      <c r="BY145" s="5">
        <v>19231105</v>
      </c>
      <c r="BZ145" s="5">
        <v>20385934</v>
      </c>
      <c r="CA145" s="5">
        <v>20577487</v>
      </c>
      <c r="CB145" s="5">
        <v>19960450</v>
      </c>
      <c r="CC145" s="5">
        <v>21616984</v>
      </c>
      <c r="CD145" s="5">
        <v>21026474</v>
      </c>
      <c r="CE145" s="5">
        <v>20611316</v>
      </c>
      <c r="CF145" s="5">
        <v>21734329</v>
      </c>
      <c r="CG145" s="5">
        <v>21642926</v>
      </c>
      <c r="CH145" s="5">
        <v>21767142</v>
      </c>
      <c r="CI145" s="5">
        <v>29648896</v>
      </c>
      <c r="CJ145" s="5">
        <v>22438501</v>
      </c>
      <c r="CK145" s="5">
        <v>21944580</v>
      </c>
      <c r="CL145" s="5">
        <v>21432499</v>
      </c>
      <c r="CM145" s="5">
        <v>24993842</v>
      </c>
      <c r="CN145" s="5">
        <v>22658371</v>
      </c>
      <c r="CO145" s="5">
        <v>23583064</v>
      </c>
      <c r="CP145" s="5">
        <v>25858281</v>
      </c>
      <c r="CQ145" s="5">
        <v>25576826</v>
      </c>
      <c r="CR145" s="5">
        <v>24961198</v>
      </c>
      <c r="CS145" s="5">
        <v>25862644</v>
      </c>
      <c r="CT145" s="5">
        <v>24927803</v>
      </c>
      <c r="CU145" s="6" t="s">
        <v>178</v>
      </c>
      <c r="CV145" s="6">
        <v>11.179855814500719</v>
      </c>
      <c r="CW145" s="6">
        <v>11.605797359749049</v>
      </c>
      <c r="CX145" s="6">
        <v>11.080694358847129</v>
      </c>
      <c r="CY145" s="6">
        <v>10.33784814136367</v>
      </c>
      <c r="CZ145" s="6">
        <v>9.0372353596632404</v>
      </c>
      <c r="DA145" s="6">
        <v>8.6727903159540993</v>
      </c>
      <c r="DB145" s="6">
        <v>8.8897269349069798</v>
      </c>
      <c r="DC145" s="6">
        <v>9.7829844898088894</v>
      </c>
      <c r="DD145" s="6">
        <v>9.2194318162795899</v>
      </c>
      <c r="DE145" s="6">
        <v>8.4537698018091199</v>
      </c>
      <c r="DF145" s="6">
        <v>7.6910144575324999</v>
      </c>
      <c r="DG145" s="6">
        <v>7.4964008992821496</v>
      </c>
      <c r="DH145" s="6">
        <v>7.1655530809205601</v>
      </c>
      <c r="DI145" s="6">
        <v>6.7599378292654198</v>
      </c>
      <c r="DJ145" s="6">
        <v>6.7867311199115301</v>
      </c>
      <c r="DK145" s="6">
        <v>6.8406988199354597</v>
      </c>
      <c r="DL145" s="6">
        <v>6.90679031381159</v>
      </c>
      <c r="DM145" s="6">
        <v>6.7284978276291101</v>
      </c>
      <c r="DN145" s="6">
        <v>6.1445042247015298</v>
      </c>
      <c r="DO145" s="6" t="s">
        <v>178</v>
      </c>
      <c r="DP145" s="6" t="s">
        <v>178</v>
      </c>
      <c r="DQ145" s="6" t="s">
        <v>178</v>
      </c>
      <c r="DR145" s="6" t="s">
        <v>178</v>
      </c>
      <c r="DS145" s="6" t="s">
        <v>178</v>
      </c>
      <c r="DT145" s="6" t="s">
        <v>178</v>
      </c>
      <c r="DU145" s="6" t="s">
        <v>178</v>
      </c>
      <c r="DV145" s="6" t="s">
        <v>178</v>
      </c>
      <c r="DW145" s="6" t="s">
        <v>178</v>
      </c>
      <c r="DX145" s="6" t="s">
        <v>178</v>
      </c>
      <c r="DY145" s="6" t="s">
        <v>178</v>
      </c>
      <c r="DZ145" s="6" t="s">
        <v>178</v>
      </c>
      <c r="EA145" s="6" t="s">
        <v>178</v>
      </c>
      <c r="EB145" s="6">
        <v>10.584518433244011</v>
      </c>
      <c r="EC145" s="6">
        <v>10.616779753673979</v>
      </c>
      <c r="ED145" s="6">
        <v>10.603530608020749</v>
      </c>
      <c r="EE145" s="6">
        <v>9.8094067158408293</v>
      </c>
      <c r="EF145" s="6">
        <v>8.7207383702407508</v>
      </c>
      <c r="EG145" s="6">
        <v>8.09125821069191</v>
      </c>
      <c r="EH145" s="6">
        <v>8.2738897979955901</v>
      </c>
      <c r="EI145" s="6">
        <v>9.2309023505578391</v>
      </c>
      <c r="EJ145" s="6">
        <v>7.9615313133522898</v>
      </c>
      <c r="EK145" s="6">
        <v>7.1307325445389402</v>
      </c>
      <c r="EL145" s="6">
        <v>6.3523255567154804</v>
      </c>
      <c r="EM145" s="6">
        <v>6.2228152876694498</v>
      </c>
      <c r="EN145" s="6">
        <v>5.9128103261809697</v>
      </c>
      <c r="EO145" s="6">
        <v>5.5970375034179698</v>
      </c>
      <c r="EP145" s="6">
        <v>5.5798090089870298</v>
      </c>
      <c r="EQ145" s="6">
        <v>5.6637775314071996</v>
      </c>
      <c r="ER145" s="6">
        <v>5.6580058275318201</v>
      </c>
      <c r="ES145" s="6">
        <v>5.4981809182113004</v>
      </c>
      <c r="ET145" s="6">
        <v>4.9460582597706901</v>
      </c>
      <c r="EU145" s="6" t="s">
        <v>178</v>
      </c>
      <c r="EV145" s="6" t="s">
        <v>178</v>
      </c>
      <c r="EW145" s="6" t="s">
        <v>178</v>
      </c>
      <c r="EX145" s="6" t="s">
        <v>178</v>
      </c>
      <c r="EY145" s="6" t="s">
        <v>178</v>
      </c>
      <c r="EZ145" s="6" t="s">
        <v>178</v>
      </c>
      <c r="FA145" s="6" t="s">
        <v>178</v>
      </c>
      <c r="FB145" s="6" t="s">
        <v>178</v>
      </c>
      <c r="FC145" s="6" t="s">
        <v>178</v>
      </c>
      <c r="FD145" s="6" t="s">
        <v>178</v>
      </c>
      <c r="FE145" s="6" t="s">
        <v>178</v>
      </c>
      <c r="FF145" s="6" t="s">
        <v>178</v>
      </c>
      <c r="FG145" s="6" t="s">
        <v>178</v>
      </c>
      <c r="FH145" s="6">
        <v>9.6220898545752966</v>
      </c>
      <c r="FI145" s="6">
        <v>9.8349162581174987</v>
      </c>
      <c r="FJ145" s="6">
        <v>9.2113415232211651</v>
      </c>
      <c r="FK145" s="6">
        <v>8.5703549686737208</v>
      </c>
      <c r="FL145" s="6">
        <v>7.0424343821540392</v>
      </c>
      <c r="FM145" s="6">
        <v>6.8532109715653737</v>
      </c>
      <c r="FN145" s="6">
        <v>7.4615781054246444</v>
      </c>
      <c r="FO145" s="6">
        <v>9.2411063837430802</v>
      </c>
      <c r="FP145" s="6">
        <v>9.2191687456372673</v>
      </c>
      <c r="FQ145" s="6">
        <v>8.4537698018091216</v>
      </c>
      <c r="FR145" s="6">
        <v>7.691014457532507</v>
      </c>
      <c r="FS145" s="6">
        <v>7.4964008992821523</v>
      </c>
      <c r="FT145" s="6">
        <v>7.1655530809205636</v>
      </c>
      <c r="FU145" s="6">
        <v>6.7562832514524986</v>
      </c>
      <c r="FV145" s="6">
        <v>6.7822731855257672</v>
      </c>
      <c r="FW145" s="6">
        <v>6.8363944219271984</v>
      </c>
      <c r="FX145" s="6">
        <v>6.9020157545054275</v>
      </c>
      <c r="FY145" s="6">
        <v>6.7184641333654609</v>
      </c>
      <c r="FZ145" s="6">
        <v>6.1138844164071164</v>
      </c>
      <c r="GA145" s="6" t="s">
        <v>178</v>
      </c>
      <c r="GB145" s="6" t="s">
        <v>178</v>
      </c>
      <c r="GC145" s="6" t="s">
        <v>178</v>
      </c>
      <c r="GD145" s="6" t="s">
        <v>178</v>
      </c>
      <c r="GE145" s="6" t="s">
        <v>178</v>
      </c>
      <c r="GF145" s="6" t="s">
        <v>178</v>
      </c>
      <c r="GG145" s="6" t="s">
        <v>178</v>
      </c>
      <c r="GH145" s="6" t="s">
        <v>178</v>
      </c>
      <c r="GI145" s="6" t="s">
        <v>178</v>
      </c>
      <c r="GJ145" s="6" t="s">
        <v>178</v>
      </c>
      <c r="GK145" s="6" t="s">
        <v>178</v>
      </c>
      <c r="GL145" s="6" t="s">
        <v>178</v>
      </c>
      <c r="GM145" s="6" t="s">
        <v>178</v>
      </c>
      <c r="GN145" s="6">
        <v>4.7343873842450215</v>
      </c>
      <c r="GO145" s="6">
        <v>4.7376753876488964</v>
      </c>
      <c r="GP145" s="6">
        <v>4.7008718240188445</v>
      </c>
      <c r="GQ145" s="6">
        <v>4.6331105208282208</v>
      </c>
      <c r="GR145" s="6">
        <v>3.8810060385455123</v>
      </c>
      <c r="GS145" s="6">
        <v>3.7595519467717766</v>
      </c>
      <c r="GT145" s="6">
        <v>3.9684055665017719</v>
      </c>
      <c r="GU145" s="6">
        <v>5.1199275689781176</v>
      </c>
      <c r="GV145" s="6">
        <v>7.6972634553572883</v>
      </c>
      <c r="GW145" s="6">
        <v>7.0361169767989606</v>
      </c>
      <c r="GX145" s="6">
        <v>6.3523255567154884</v>
      </c>
      <c r="GY145" s="6">
        <v>6.2228152876694569</v>
      </c>
      <c r="GZ145" s="6">
        <v>5.9128103261809777</v>
      </c>
      <c r="HA145" s="6">
        <v>5.5959843759116161</v>
      </c>
      <c r="HB145" s="6">
        <v>5.5785438940835057</v>
      </c>
      <c r="HC145" s="6">
        <v>5.6724745592559396</v>
      </c>
      <c r="HD145" s="6">
        <v>5.6729354234843807</v>
      </c>
      <c r="HE145" s="6">
        <v>5.4496360304150508</v>
      </c>
      <c r="HF145" s="6">
        <v>4.5781926925461187</v>
      </c>
      <c r="HG145" s="6" t="s">
        <v>178</v>
      </c>
      <c r="HH145" s="6" t="s">
        <v>178</v>
      </c>
      <c r="HI145" s="6" t="s">
        <v>178</v>
      </c>
      <c r="HJ145" s="6" t="s">
        <v>178</v>
      </c>
      <c r="HK145" s="6" t="s">
        <v>178</v>
      </c>
      <c r="HL145" s="6" t="s">
        <v>178</v>
      </c>
      <c r="HM145" s="6" t="s">
        <v>178</v>
      </c>
      <c r="HN145" s="6" t="s">
        <v>178</v>
      </c>
      <c r="HO145" s="6" t="s">
        <v>178</v>
      </c>
      <c r="HP145" s="6" t="s">
        <v>178</v>
      </c>
      <c r="HQ145" s="6" t="s">
        <v>178</v>
      </c>
      <c r="HR145" s="6" t="s">
        <v>178</v>
      </c>
      <c r="HS145" s="5">
        <v>624355</v>
      </c>
      <c r="HT145" s="5">
        <v>623197</v>
      </c>
      <c r="HU145" s="5">
        <v>624915</v>
      </c>
      <c r="HV145" s="5">
        <v>623830</v>
      </c>
      <c r="HW145" s="5">
        <v>622405</v>
      </c>
      <c r="HX145" s="5">
        <v>621020</v>
      </c>
      <c r="HY145" s="5">
        <v>619531</v>
      </c>
      <c r="HZ145" s="5">
        <v>619117</v>
      </c>
      <c r="IA145" s="5">
        <v>620151</v>
      </c>
      <c r="IB145" s="5">
        <v>619584</v>
      </c>
      <c r="IC145" s="5">
        <v>618849</v>
      </c>
      <c r="ID145" s="5">
        <v>617772</v>
      </c>
      <c r="IE145" s="5">
        <v>616184</v>
      </c>
      <c r="IF145" s="5">
        <v>613022</v>
      </c>
      <c r="IG145" s="5">
        <v>609737</v>
      </c>
      <c r="IH145" s="5">
        <v>606127</v>
      </c>
      <c r="II145" s="5">
        <v>603536</v>
      </c>
      <c r="IJ145" s="5">
        <v>599432</v>
      </c>
      <c r="IK145" s="5">
        <v>595497</v>
      </c>
      <c r="IL145" s="5">
        <v>593309</v>
      </c>
      <c r="IM145" s="5">
        <v>619201</v>
      </c>
      <c r="IN145" s="5">
        <v>585316</v>
      </c>
      <c r="IO145" s="5">
        <v>581943</v>
      </c>
      <c r="IP145" s="5">
        <v>578465</v>
      </c>
      <c r="IQ145" s="5">
        <v>576372</v>
      </c>
      <c r="IR145" s="5">
        <v>571682</v>
      </c>
      <c r="IS145" s="5">
        <v>566555</v>
      </c>
      <c r="IT145" s="5">
        <v>561659</v>
      </c>
      <c r="IU145" s="5">
        <v>556798</v>
      </c>
      <c r="IV145" s="5">
        <v>551992</v>
      </c>
      <c r="IW145" s="5">
        <v>546949</v>
      </c>
      <c r="IX145" s="5">
        <v>541647</v>
      </c>
      <c r="IY145" s="5">
        <v>727552</v>
      </c>
      <c r="IZ145" s="5">
        <v>726159</v>
      </c>
      <c r="JA145" s="5">
        <v>724589</v>
      </c>
      <c r="JB145" s="5">
        <v>723352</v>
      </c>
      <c r="JC145" s="5">
        <v>721791</v>
      </c>
      <c r="JD145" s="5">
        <v>719944</v>
      </c>
      <c r="JE145" s="5">
        <v>717894</v>
      </c>
      <c r="JF145" s="5">
        <v>716955</v>
      </c>
      <c r="JG145" s="5">
        <v>717269</v>
      </c>
      <c r="JH145" s="5">
        <v>716108</v>
      </c>
      <c r="JI145" s="5">
        <v>714966</v>
      </c>
      <c r="JJ145" s="5">
        <v>713401</v>
      </c>
      <c r="JK145" s="5">
        <v>711050</v>
      </c>
      <c r="JL145" s="5">
        <v>707058</v>
      </c>
      <c r="JM145" s="5">
        <v>702792</v>
      </c>
      <c r="JN145" s="5">
        <v>698079</v>
      </c>
      <c r="JO145" s="5">
        <v>694412</v>
      </c>
      <c r="JP145" s="5">
        <v>689422</v>
      </c>
      <c r="JQ145" s="5">
        <v>684431</v>
      </c>
      <c r="JR145" s="5">
        <v>680923</v>
      </c>
      <c r="JS145" s="5">
        <v>707564</v>
      </c>
      <c r="JT145" s="5">
        <v>669319</v>
      </c>
      <c r="JU145" s="5">
        <v>664522</v>
      </c>
      <c r="JV145" s="5">
        <v>659727</v>
      </c>
      <c r="JW145" s="5">
        <v>656316</v>
      </c>
      <c r="JX145" s="5">
        <v>649523</v>
      </c>
      <c r="JY145" s="5">
        <v>642985</v>
      </c>
      <c r="JZ145" s="5">
        <v>636629</v>
      </c>
      <c r="KA145" s="5">
        <v>630265</v>
      </c>
      <c r="KB145" s="5">
        <v>623967</v>
      </c>
      <c r="KC145" s="5">
        <v>617389</v>
      </c>
      <c r="KD145" s="5">
        <v>610454</v>
      </c>
    </row>
    <row r="146" spans="1:290" x14ac:dyDescent="0.3">
      <c r="A146" s="1" t="s">
        <v>140</v>
      </c>
      <c r="B146" s="2">
        <v>4082573</v>
      </c>
      <c r="C146" s="5">
        <v>3385781</v>
      </c>
      <c r="D146" s="5">
        <v>3565607</v>
      </c>
      <c r="E146" s="5">
        <v>3222166</v>
      </c>
      <c r="F146" s="5">
        <v>3359568</v>
      </c>
      <c r="G146" s="5">
        <v>3309041</v>
      </c>
      <c r="H146" s="5">
        <v>3434301</v>
      </c>
      <c r="I146" s="5">
        <v>3409863</v>
      </c>
      <c r="J146" s="5">
        <v>3484659</v>
      </c>
      <c r="K146" s="5">
        <v>3613459</v>
      </c>
      <c r="L146" s="5">
        <v>3632630</v>
      </c>
      <c r="M146" s="5">
        <v>3337853</v>
      </c>
      <c r="N146" s="5">
        <v>3412753</v>
      </c>
      <c r="O146" s="5">
        <v>3526903</v>
      </c>
      <c r="P146" s="5">
        <v>3374963</v>
      </c>
      <c r="Q146" s="5">
        <v>3350761</v>
      </c>
      <c r="R146" s="5">
        <v>3108752</v>
      </c>
      <c r="S146" s="5">
        <v>3188966</v>
      </c>
      <c r="T146" s="5">
        <v>3281055</v>
      </c>
      <c r="U146" s="5">
        <v>3020788</v>
      </c>
      <c r="V146" s="5">
        <v>3271418</v>
      </c>
      <c r="W146" s="5">
        <v>2949454</v>
      </c>
      <c r="X146" s="5">
        <v>3031276</v>
      </c>
      <c r="Y146" s="5">
        <v>2819945</v>
      </c>
      <c r="Z146" s="5">
        <v>2762113</v>
      </c>
      <c r="AA146" s="5">
        <v>2703256</v>
      </c>
      <c r="AB146" s="5">
        <v>2618549</v>
      </c>
      <c r="AC146" s="5">
        <v>2574770</v>
      </c>
      <c r="AD146" s="5">
        <v>2239172</v>
      </c>
      <c r="AE146" s="5" t="s">
        <v>178</v>
      </c>
      <c r="AF146" s="5" t="s">
        <v>178</v>
      </c>
      <c r="AG146" s="5" t="s">
        <v>178</v>
      </c>
      <c r="AH146" s="5" t="s">
        <v>178</v>
      </c>
      <c r="AI146" s="5">
        <v>9753285</v>
      </c>
      <c r="AJ146" s="5">
        <v>10031643</v>
      </c>
      <c r="AK146" s="5">
        <v>9609360</v>
      </c>
      <c r="AL146" s="5">
        <v>9810701</v>
      </c>
      <c r="AM146" s="5">
        <v>9792558</v>
      </c>
      <c r="AN146" s="5">
        <v>9973395</v>
      </c>
      <c r="AO146" s="5">
        <v>9826375</v>
      </c>
      <c r="AP146" s="5">
        <v>10009337</v>
      </c>
      <c r="AQ146" s="5">
        <v>10086631</v>
      </c>
      <c r="AR146" s="5">
        <v>9966039</v>
      </c>
      <c r="AS146" s="5">
        <v>9433354</v>
      </c>
      <c r="AT146" s="5">
        <v>9753196</v>
      </c>
      <c r="AU146" s="5">
        <v>9987030</v>
      </c>
      <c r="AV146" s="5">
        <v>9621028</v>
      </c>
      <c r="AW146" s="5">
        <v>9588141</v>
      </c>
      <c r="AX146" s="5">
        <v>9225171</v>
      </c>
      <c r="AY146" s="5">
        <v>9354267</v>
      </c>
      <c r="AZ146" s="5">
        <v>9539068</v>
      </c>
      <c r="BA146" s="5">
        <v>9322759</v>
      </c>
      <c r="BB146" s="5">
        <v>9534654</v>
      </c>
      <c r="BC146" s="5">
        <v>8996335</v>
      </c>
      <c r="BD146" s="5">
        <v>9148058</v>
      </c>
      <c r="BE146" s="5">
        <v>8669926</v>
      </c>
      <c r="BF146" s="5">
        <v>8423691</v>
      </c>
      <c r="BG146" s="5">
        <v>8201717</v>
      </c>
      <c r="BH146" s="5">
        <v>8018990</v>
      </c>
      <c r="BI146" s="5">
        <v>7719555</v>
      </c>
      <c r="BJ146" s="5">
        <v>7270769</v>
      </c>
      <c r="BK146" s="5" t="s">
        <v>178</v>
      </c>
      <c r="BL146" s="5" t="s">
        <v>178</v>
      </c>
      <c r="BM146" s="5" t="s">
        <v>178</v>
      </c>
      <c r="BN146" s="5" t="s">
        <v>178</v>
      </c>
      <c r="BO146" s="5">
        <v>15945426</v>
      </c>
      <c r="BP146" s="5">
        <v>19093711</v>
      </c>
      <c r="BQ146" s="5">
        <v>18790662</v>
      </c>
      <c r="BR146" s="5">
        <v>16555817</v>
      </c>
      <c r="BS146" s="5">
        <v>17180535</v>
      </c>
      <c r="BT146" s="5">
        <v>18531716</v>
      </c>
      <c r="BU146" s="5">
        <v>17484374</v>
      </c>
      <c r="BV146" s="5">
        <v>17033869</v>
      </c>
      <c r="BW146" s="5">
        <v>17499665</v>
      </c>
      <c r="BX146" s="5">
        <v>17980541</v>
      </c>
      <c r="BY146" s="5">
        <v>17273734</v>
      </c>
      <c r="BZ146" s="5">
        <v>17812943</v>
      </c>
      <c r="CA146" s="5">
        <v>18820677</v>
      </c>
      <c r="CB146" s="5">
        <v>15725400</v>
      </c>
      <c r="CC146" s="5">
        <v>15160858</v>
      </c>
      <c r="CD146" s="5">
        <v>14662711</v>
      </c>
      <c r="CE146" s="5">
        <v>14864200</v>
      </c>
      <c r="CF146" s="5">
        <v>14822781</v>
      </c>
      <c r="CG146" s="5">
        <v>14390846</v>
      </c>
      <c r="CH146" s="5">
        <v>14020034</v>
      </c>
      <c r="CI146" s="5">
        <v>12781561</v>
      </c>
      <c r="CJ146" s="5">
        <v>12433350</v>
      </c>
      <c r="CK146" s="5">
        <v>11903158</v>
      </c>
      <c r="CL146" s="5">
        <v>11626033</v>
      </c>
      <c r="CM146" s="5">
        <v>10921301</v>
      </c>
      <c r="CN146" s="5">
        <v>10328293</v>
      </c>
      <c r="CO146" s="5">
        <v>10240226</v>
      </c>
      <c r="CP146" s="5">
        <v>9308200</v>
      </c>
      <c r="CQ146" s="5" t="s">
        <v>178</v>
      </c>
      <c r="CR146" s="5" t="s">
        <v>178</v>
      </c>
      <c r="CS146" s="5" t="s">
        <v>178</v>
      </c>
      <c r="CT146" s="5" t="s">
        <v>178</v>
      </c>
      <c r="CU146" s="6" t="s">
        <v>178</v>
      </c>
      <c r="CV146" s="6">
        <v>13.369560919080531</v>
      </c>
      <c r="CW146" s="6">
        <v>13.36095036692709</v>
      </c>
      <c r="CX146" s="6">
        <v>13.078824420282601</v>
      </c>
      <c r="CY146" s="6">
        <v>12.11236125511893</v>
      </c>
      <c r="CZ146" s="6">
        <v>12.080012788628601</v>
      </c>
      <c r="DA146" s="6">
        <v>11.182326093453019</v>
      </c>
      <c r="DB146" s="6">
        <v>10.699468728503989</v>
      </c>
      <c r="DC146" s="6">
        <v>9.9272193208778603</v>
      </c>
      <c r="DD146" s="6">
        <v>9.5459488029334096</v>
      </c>
      <c r="DE146" s="6">
        <v>9.1667008702899704</v>
      </c>
      <c r="DF146" s="6">
        <v>8.0685007089584193</v>
      </c>
      <c r="DG146" s="6">
        <v>7.2370575544606597</v>
      </c>
      <c r="DH146" s="6">
        <v>7.3810290660964197</v>
      </c>
      <c r="DI146" s="6">
        <v>6.6877046736547303</v>
      </c>
      <c r="DJ146" s="6">
        <v>6.6518011086120703</v>
      </c>
      <c r="DK146" s="6">
        <v>6.6487381803380696</v>
      </c>
      <c r="DL146" s="6">
        <v>6.6675810067188701</v>
      </c>
      <c r="DM146" s="6">
        <v>6.5236289339073101</v>
      </c>
      <c r="DN146" s="6">
        <v>6.2972386897669397</v>
      </c>
      <c r="DO146" s="6" t="s">
        <v>178</v>
      </c>
      <c r="DP146" s="6" t="s">
        <v>178</v>
      </c>
      <c r="DQ146" s="6" t="s">
        <v>178</v>
      </c>
      <c r="DR146" s="6" t="s">
        <v>178</v>
      </c>
      <c r="DS146" s="6" t="s">
        <v>178</v>
      </c>
      <c r="DT146" s="6" t="s">
        <v>178</v>
      </c>
      <c r="DU146" s="6" t="s">
        <v>178</v>
      </c>
      <c r="DV146" s="6" t="s">
        <v>178</v>
      </c>
      <c r="DW146" s="6" t="s">
        <v>178</v>
      </c>
      <c r="DX146" s="6" t="s">
        <v>178</v>
      </c>
      <c r="DY146" s="6" t="s">
        <v>178</v>
      </c>
      <c r="DZ146" s="6" t="s">
        <v>178</v>
      </c>
      <c r="EA146" s="6" t="s">
        <v>178</v>
      </c>
      <c r="EB146" s="6">
        <v>10.830808074011401</v>
      </c>
      <c r="EC146" s="6">
        <v>10.72569869377357</v>
      </c>
      <c r="ED146" s="6">
        <v>10.62813962019635</v>
      </c>
      <c r="EE146" s="6">
        <v>10.059894462713411</v>
      </c>
      <c r="EF146" s="6">
        <v>10.174850188927641</v>
      </c>
      <c r="EG146" s="6">
        <v>9.4240551576751308</v>
      </c>
      <c r="EH146" s="6">
        <v>8.9941421694563708</v>
      </c>
      <c r="EI146" s="6">
        <v>8.4868079341853502</v>
      </c>
      <c r="EJ146" s="6">
        <v>8.1510216847435508</v>
      </c>
      <c r="EK146" s="6">
        <v>7.8169440052816803</v>
      </c>
      <c r="EL146" s="6">
        <v>6.9159278661066503</v>
      </c>
      <c r="EM146" s="6">
        <v>6.1337654938455097</v>
      </c>
      <c r="EN146" s="6">
        <v>6.2713672592991099</v>
      </c>
      <c r="EO146" s="6">
        <v>5.5833555222018498</v>
      </c>
      <c r="EP146" s="6">
        <v>5.5212093087488503</v>
      </c>
      <c r="EQ146" s="6">
        <v>5.5285251105190802</v>
      </c>
      <c r="ER146" s="6">
        <v>5.5374067990709301</v>
      </c>
      <c r="ES146" s="6">
        <v>5.3036874599032302</v>
      </c>
      <c r="ET146" s="6">
        <v>5.1687874567865801</v>
      </c>
      <c r="EU146" s="6" t="s">
        <v>178</v>
      </c>
      <c r="EV146" s="6" t="s">
        <v>178</v>
      </c>
      <c r="EW146" s="6" t="s">
        <v>178</v>
      </c>
      <c r="EX146" s="6" t="s">
        <v>178</v>
      </c>
      <c r="EY146" s="6" t="s">
        <v>178</v>
      </c>
      <c r="EZ146" s="6" t="s">
        <v>178</v>
      </c>
      <c r="FA146" s="6" t="s">
        <v>178</v>
      </c>
      <c r="FB146" s="6" t="s">
        <v>178</v>
      </c>
      <c r="FC146" s="6" t="s">
        <v>178</v>
      </c>
      <c r="FD146" s="6" t="s">
        <v>178</v>
      </c>
      <c r="FE146" s="6" t="s">
        <v>178</v>
      </c>
      <c r="FF146" s="6" t="s">
        <v>178</v>
      </c>
      <c r="FG146" s="6" t="s">
        <v>178</v>
      </c>
      <c r="FH146" s="6">
        <v>13.369560919080538</v>
      </c>
      <c r="FI146" s="6">
        <v>13.36095036692709</v>
      </c>
      <c r="FJ146" s="6">
        <v>13.078824420282608</v>
      </c>
      <c r="FK146" s="6">
        <v>12.11236125511893</v>
      </c>
      <c r="FL146" s="6">
        <v>12.080012788628602</v>
      </c>
      <c r="FM146" s="6">
        <v>11.182326093453021</v>
      </c>
      <c r="FN146" s="6">
        <v>10.699468728503994</v>
      </c>
      <c r="FO146" s="6">
        <v>9.9272193208778621</v>
      </c>
      <c r="FP146" s="6">
        <v>9.5459488029334114</v>
      </c>
      <c r="FQ146" s="6">
        <v>9.1667008702899739</v>
      </c>
      <c r="FR146" s="6">
        <v>8.0685007089584264</v>
      </c>
      <c r="FS146" s="6">
        <v>7.2370575544606703</v>
      </c>
      <c r="FT146" s="6">
        <v>7.3810290660964286</v>
      </c>
      <c r="FU146" s="6">
        <v>6.6877046736547312</v>
      </c>
      <c r="FV146" s="6">
        <v>6.6518011086120739</v>
      </c>
      <c r="FW146" s="6">
        <v>6.6487381803380785</v>
      </c>
      <c r="FX146" s="6">
        <v>6.6675810067188754</v>
      </c>
      <c r="FY146" s="6">
        <v>6.5236289339073119</v>
      </c>
      <c r="FZ146" s="6">
        <v>6.297238689766945</v>
      </c>
      <c r="GA146" s="6" t="s">
        <v>178</v>
      </c>
      <c r="GB146" s="6" t="s">
        <v>178</v>
      </c>
      <c r="GC146" s="6" t="s">
        <v>178</v>
      </c>
      <c r="GD146" s="6" t="s">
        <v>178</v>
      </c>
      <c r="GE146" s="6" t="s">
        <v>178</v>
      </c>
      <c r="GF146" s="6" t="s">
        <v>178</v>
      </c>
      <c r="GG146" s="6" t="s">
        <v>178</v>
      </c>
      <c r="GH146" s="6" t="s">
        <v>178</v>
      </c>
      <c r="GI146" s="6" t="s">
        <v>178</v>
      </c>
      <c r="GJ146" s="6" t="s">
        <v>178</v>
      </c>
      <c r="GK146" s="6" t="s">
        <v>178</v>
      </c>
      <c r="GL146" s="6" t="s">
        <v>178</v>
      </c>
      <c r="GM146" s="6" t="s">
        <v>178</v>
      </c>
      <c r="GN146" s="6">
        <v>10.830808074011406</v>
      </c>
      <c r="GO146" s="6">
        <v>10.725698693773571</v>
      </c>
      <c r="GP146" s="6">
        <v>10.628139620196356</v>
      </c>
      <c r="GQ146" s="6">
        <v>10.059894462713419</v>
      </c>
      <c r="GR146" s="6">
        <v>10.174850188927643</v>
      </c>
      <c r="GS146" s="6">
        <v>9.4240551576751344</v>
      </c>
      <c r="GT146" s="6">
        <v>8.9941421694563779</v>
      </c>
      <c r="GU146" s="6">
        <v>8.4868079341853591</v>
      </c>
      <c r="GV146" s="6">
        <v>8.1510216847435579</v>
      </c>
      <c r="GW146" s="6">
        <v>7.8169440052816848</v>
      </c>
      <c r="GX146" s="6">
        <v>6.9159278661066592</v>
      </c>
      <c r="GY146" s="6">
        <v>6.1337654938455177</v>
      </c>
      <c r="GZ146" s="6">
        <v>6.2713672592991099</v>
      </c>
      <c r="HA146" s="6">
        <v>5.5833555222018534</v>
      </c>
      <c r="HB146" s="6">
        <v>5.5212093087488565</v>
      </c>
      <c r="HC146" s="6">
        <v>5.528525110519082</v>
      </c>
      <c r="HD146" s="6">
        <v>5.5374067990709364</v>
      </c>
      <c r="HE146" s="6">
        <v>5.3036874599032329</v>
      </c>
      <c r="HF146" s="6">
        <v>5.168787456786581</v>
      </c>
      <c r="HG146" s="6" t="s">
        <v>178</v>
      </c>
      <c r="HH146" s="6" t="s">
        <v>178</v>
      </c>
      <c r="HI146" s="6" t="s">
        <v>178</v>
      </c>
      <c r="HJ146" s="6" t="s">
        <v>178</v>
      </c>
      <c r="HK146" s="6" t="s">
        <v>178</v>
      </c>
      <c r="HL146" s="6" t="s">
        <v>178</v>
      </c>
      <c r="HM146" s="6" t="s">
        <v>178</v>
      </c>
      <c r="HN146" s="6" t="s">
        <v>178</v>
      </c>
      <c r="HO146" s="6" t="s">
        <v>178</v>
      </c>
      <c r="HP146" s="6" t="s">
        <v>178</v>
      </c>
      <c r="HQ146" s="6" t="s">
        <v>178</v>
      </c>
      <c r="HR146" s="6" t="s">
        <v>178</v>
      </c>
      <c r="HS146" s="5">
        <v>332960</v>
      </c>
      <c r="HT146" s="5">
        <v>331565</v>
      </c>
      <c r="HU146" s="5">
        <v>329086</v>
      </c>
      <c r="HV146" s="5">
        <v>327418</v>
      </c>
      <c r="HW146" s="5">
        <v>326340</v>
      </c>
      <c r="HX146" s="5">
        <v>324880</v>
      </c>
      <c r="HY146" s="5">
        <v>323581</v>
      </c>
      <c r="HZ146" s="5">
        <v>322093</v>
      </c>
      <c r="IA146" s="5">
        <v>320390</v>
      </c>
      <c r="IB146" s="5">
        <v>319886</v>
      </c>
      <c r="IC146" s="5">
        <v>318969</v>
      </c>
      <c r="ID146" s="5">
        <v>316326</v>
      </c>
      <c r="IE146" s="5">
        <v>314497</v>
      </c>
      <c r="IF146" s="5">
        <v>311208</v>
      </c>
      <c r="IG146" s="5">
        <v>307582</v>
      </c>
      <c r="IH146" s="5">
        <v>303537</v>
      </c>
      <c r="II146" s="5">
        <v>304691</v>
      </c>
      <c r="IJ146" s="5">
        <v>303254</v>
      </c>
      <c r="IK146" s="5">
        <v>300460</v>
      </c>
      <c r="IL146" s="5">
        <v>298329</v>
      </c>
      <c r="IM146" s="5">
        <v>294963</v>
      </c>
      <c r="IN146" s="5">
        <v>292565</v>
      </c>
      <c r="IO146" s="5">
        <v>290611</v>
      </c>
      <c r="IP146" s="5">
        <v>286654</v>
      </c>
      <c r="IQ146" s="5">
        <v>283890</v>
      </c>
      <c r="IR146" s="5">
        <v>280489</v>
      </c>
      <c r="IS146" s="5">
        <v>276003</v>
      </c>
      <c r="IT146" s="5">
        <v>272342</v>
      </c>
      <c r="IU146" s="5" t="s">
        <v>178</v>
      </c>
      <c r="IV146" s="5" t="s">
        <v>178</v>
      </c>
      <c r="IW146" s="5" t="s">
        <v>178</v>
      </c>
      <c r="IX146" s="5" t="s">
        <v>178</v>
      </c>
      <c r="IY146" s="5">
        <v>383542</v>
      </c>
      <c r="IZ146" s="5">
        <v>382092</v>
      </c>
      <c r="JA146" s="5">
        <v>379328</v>
      </c>
      <c r="JB146" s="5">
        <v>377560</v>
      </c>
      <c r="JC146" s="5">
        <v>376242</v>
      </c>
      <c r="JD146" s="5">
        <v>374472</v>
      </c>
      <c r="JE146" s="5">
        <v>373094</v>
      </c>
      <c r="JF146" s="5">
        <v>371402</v>
      </c>
      <c r="JG146" s="5">
        <v>369106</v>
      </c>
      <c r="JH146" s="5">
        <v>368608</v>
      </c>
      <c r="JI146" s="5">
        <v>367696</v>
      </c>
      <c r="JJ146" s="5">
        <v>364752</v>
      </c>
      <c r="JK146" s="5">
        <v>362521</v>
      </c>
      <c r="JL146" s="5">
        <v>358294</v>
      </c>
      <c r="JM146" s="5">
        <v>354258</v>
      </c>
      <c r="JN146" s="5">
        <v>349689</v>
      </c>
      <c r="JO146" s="5">
        <v>352193</v>
      </c>
      <c r="JP146" s="5">
        <v>351051</v>
      </c>
      <c r="JQ146" s="5">
        <v>347594</v>
      </c>
      <c r="JR146" s="5">
        <v>345017</v>
      </c>
      <c r="JS146" s="5">
        <v>340988</v>
      </c>
      <c r="JT146" s="5">
        <v>336864</v>
      </c>
      <c r="JU146" s="5">
        <v>333687</v>
      </c>
      <c r="JV146" s="5">
        <v>329292</v>
      </c>
      <c r="JW146" s="5">
        <v>326289</v>
      </c>
      <c r="JX146" s="5">
        <v>322243</v>
      </c>
      <c r="JY146" s="5">
        <v>316872</v>
      </c>
      <c r="JZ146" s="5">
        <v>312643</v>
      </c>
      <c r="KA146" s="5" t="s">
        <v>178</v>
      </c>
      <c r="KB146" s="5" t="s">
        <v>178</v>
      </c>
      <c r="KC146" s="5" t="s">
        <v>178</v>
      </c>
      <c r="KD146" s="5" t="s">
        <v>178</v>
      </c>
    </row>
    <row r="147" spans="1:290" x14ac:dyDescent="0.3">
      <c r="A147" s="1" t="s">
        <v>141</v>
      </c>
      <c r="B147" s="2">
        <v>4057035</v>
      </c>
      <c r="C147" s="5" t="s">
        <v>178</v>
      </c>
      <c r="D147" s="5" t="s">
        <v>178</v>
      </c>
      <c r="E147" s="5">
        <v>1400801</v>
      </c>
      <c r="F147" s="5">
        <v>1440817</v>
      </c>
      <c r="G147" s="5">
        <v>1464651</v>
      </c>
      <c r="H147" s="5">
        <v>1493947</v>
      </c>
      <c r="I147" s="5">
        <v>1544053</v>
      </c>
      <c r="J147" s="5">
        <v>1517772</v>
      </c>
      <c r="K147" s="5">
        <v>1532362</v>
      </c>
      <c r="L147" s="5">
        <v>1541415</v>
      </c>
      <c r="M147" s="5">
        <v>1466945</v>
      </c>
      <c r="N147" s="5">
        <v>1491111</v>
      </c>
      <c r="O147" s="5">
        <v>1539193</v>
      </c>
      <c r="P147" s="5">
        <v>1511025</v>
      </c>
      <c r="Q147" s="5">
        <v>1595720</v>
      </c>
      <c r="R147" s="5">
        <v>1546013</v>
      </c>
      <c r="S147" s="5">
        <v>1520958</v>
      </c>
      <c r="T147" s="5">
        <v>1459187</v>
      </c>
      <c r="U147" s="5">
        <v>1389294</v>
      </c>
      <c r="V147" s="5">
        <v>1382066</v>
      </c>
      <c r="W147" s="5">
        <v>1394296</v>
      </c>
      <c r="X147" s="5">
        <v>1315783</v>
      </c>
      <c r="Y147" s="5">
        <v>1324558</v>
      </c>
      <c r="Z147" s="5">
        <v>1361375</v>
      </c>
      <c r="AA147" s="5">
        <v>1314707</v>
      </c>
      <c r="AB147" s="5">
        <v>1360768</v>
      </c>
      <c r="AC147" s="5">
        <v>1349580</v>
      </c>
      <c r="AD147" s="5">
        <v>1359845</v>
      </c>
      <c r="AE147" s="5">
        <v>1369211</v>
      </c>
      <c r="AF147" s="5">
        <v>1392484</v>
      </c>
      <c r="AG147" s="5">
        <v>1429202</v>
      </c>
      <c r="AH147" s="5">
        <v>1403170</v>
      </c>
      <c r="AI147" s="5" t="s">
        <v>178</v>
      </c>
      <c r="AJ147" s="5" t="s">
        <v>178</v>
      </c>
      <c r="AK147" s="5">
        <v>3441445</v>
      </c>
      <c r="AL147" s="5">
        <v>3546101</v>
      </c>
      <c r="AM147" s="5">
        <v>3563191</v>
      </c>
      <c r="AN147" s="5">
        <v>3585917</v>
      </c>
      <c r="AO147" s="5">
        <v>3683012</v>
      </c>
      <c r="AP147" s="5">
        <v>3683456</v>
      </c>
      <c r="AQ147" s="5">
        <v>3694563</v>
      </c>
      <c r="AR147" s="5">
        <v>3731563</v>
      </c>
      <c r="AS147" s="5">
        <v>3643764</v>
      </c>
      <c r="AT147" s="5">
        <v>3828772</v>
      </c>
      <c r="AU147" s="5">
        <v>3995982</v>
      </c>
      <c r="AV147" s="5">
        <v>3972015</v>
      </c>
      <c r="AW147" s="5">
        <v>4146863</v>
      </c>
      <c r="AX147" s="5">
        <v>4088831</v>
      </c>
      <c r="AY147" s="5">
        <v>4023433</v>
      </c>
      <c r="AZ147" s="5">
        <v>3921829</v>
      </c>
      <c r="BA147" s="5">
        <v>3848750</v>
      </c>
      <c r="BB147" s="5">
        <v>3882297</v>
      </c>
      <c r="BC147" s="5">
        <v>3885392</v>
      </c>
      <c r="BD147" s="5">
        <v>3749970</v>
      </c>
      <c r="BE147" s="5">
        <v>3701761</v>
      </c>
      <c r="BF147" s="5">
        <v>3740780</v>
      </c>
      <c r="BG147" s="5">
        <v>3643140</v>
      </c>
      <c r="BH147" s="5">
        <v>3646822</v>
      </c>
      <c r="BI147" s="5">
        <v>3610404</v>
      </c>
      <c r="BJ147" s="5">
        <v>3600887</v>
      </c>
      <c r="BK147" s="5">
        <v>3659252</v>
      </c>
      <c r="BL147" s="5">
        <v>3760230</v>
      </c>
      <c r="BM147" s="5">
        <v>3818513</v>
      </c>
      <c r="BN147" s="5">
        <v>3731682</v>
      </c>
      <c r="BO147" s="5" t="s">
        <v>178</v>
      </c>
      <c r="BP147" s="5" t="s">
        <v>178</v>
      </c>
      <c r="BQ147" s="5">
        <v>3689391</v>
      </c>
      <c r="BR147" s="5">
        <v>3706255</v>
      </c>
      <c r="BS147" s="5">
        <v>3601321</v>
      </c>
      <c r="BT147" s="5">
        <v>3610361</v>
      </c>
      <c r="BU147" s="5">
        <v>3724299</v>
      </c>
      <c r="BV147" s="5">
        <v>3740030</v>
      </c>
      <c r="BW147" s="5">
        <v>3826010</v>
      </c>
      <c r="BX147" s="5">
        <v>3918742</v>
      </c>
      <c r="BY147" s="5">
        <v>3841285</v>
      </c>
      <c r="BZ147" s="5">
        <v>4015087</v>
      </c>
      <c r="CA147" s="5">
        <v>4178469</v>
      </c>
      <c r="CB147" s="5">
        <v>4162420</v>
      </c>
      <c r="CC147" s="5">
        <v>4323147</v>
      </c>
      <c r="CD147" s="5">
        <v>4260102</v>
      </c>
      <c r="CE147" s="5">
        <v>4277634</v>
      </c>
      <c r="CF147" s="5">
        <v>4102458</v>
      </c>
      <c r="CG147" s="5">
        <v>4712401</v>
      </c>
      <c r="CH147" s="5">
        <v>7278344</v>
      </c>
      <c r="CI147" s="5">
        <v>4654325</v>
      </c>
      <c r="CJ147" s="5">
        <v>4009170</v>
      </c>
      <c r="CK147" s="5">
        <v>4163500</v>
      </c>
      <c r="CL147" s="5">
        <v>4607844</v>
      </c>
      <c r="CM147" s="5">
        <v>4846079</v>
      </c>
      <c r="CN147" s="5">
        <v>4964668</v>
      </c>
      <c r="CO147" s="5">
        <v>4715229</v>
      </c>
      <c r="CP147" s="5">
        <v>4154557</v>
      </c>
      <c r="CQ147" s="5">
        <v>3780054</v>
      </c>
      <c r="CR147" s="5">
        <v>3874231</v>
      </c>
      <c r="CS147" s="5">
        <v>3829817</v>
      </c>
      <c r="CT147" s="5">
        <v>3753104</v>
      </c>
      <c r="CU147" s="6" t="s">
        <v>178</v>
      </c>
      <c r="CV147" s="6">
        <v>21.089830499095221</v>
      </c>
      <c r="CW147" s="6">
        <v>18.981153024454571</v>
      </c>
      <c r="CX147" s="6">
        <v>18.32575612674778</v>
      </c>
      <c r="CY147" s="6">
        <v>20.74638907785037</v>
      </c>
      <c r="CZ147" s="6">
        <v>16.899695762114721</v>
      </c>
      <c r="DA147" s="6">
        <v>16.027320659472618</v>
      </c>
      <c r="DB147" s="6">
        <v>15.057125923849361</v>
      </c>
      <c r="DC147" s="6">
        <v>14.691756398630019</v>
      </c>
      <c r="DD147" s="6">
        <v>14.38066628818251</v>
      </c>
      <c r="DE147" s="6">
        <v>16.256546120216889</v>
      </c>
      <c r="DF147" s="6">
        <v>18.061185563333321</v>
      </c>
      <c r="DG147" s="6">
        <v>16.960441933273021</v>
      </c>
      <c r="DH147" s="6">
        <v>16.05913082698973</v>
      </c>
      <c r="DI147" s="6">
        <v>12.003659756824129</v>
      </c>
      <c r="DJ147" s="6">
        <v>10.8752312666654</v>
      </c>
      <c r="DK147" s="6">
        <v>10.95668086817413</v>
      </c>
      <c r="DL147" s="6">
        <v>10.87809367983054</v>
      </c>
      <c r="DM147" s="6">
        <v>12.591693907233269</v>
      </c>
      <c r="DN147" s="6">
        <v>10.761787063714751</v>
      </c>
      <c r="DO147" s="6" t="s">
        <v>178</v>
      </c>
      <c r="DP147" s="6" t="s">
        <v>178</v>
      </c>
      <c r="DQ147" s="6" t="s">
        <v>178</v>
      </c>
      <c r="DR147" s="6" t="s">
        <v>178</v>
      </c>
      <c r="DS147" s="6" t="s">
        <v>178</v>
      </c>
      <c r="DT147" s="6" t="s">
        <v>178</v>
      </c>
      <c r="DU147" s="6" t="s">
        <v>178</v>
      </c>
      <c r="DV147" s="6" t="s">
        <v>178</v>
      </c>
      <c r="DW147" s="6" t="s">
        <v>178</v>
      </c>
      <c r="DX147" s="6" t="s">
        <v>178</v>
      </c>
      <c r="DY147" s="6" t="s">
        <v>178</v>
      </c>
      <c r="DZ147" s="6" t="s">
        <v>178</v>
      </c>
      <c r="EA147" s="6" t="s">
        <v>178</v>
      </c>
      <c r="EB147" s="6">
        <v>20.36357413605549</v>
      </c>
      <c r="EC147" s="6">
        <v>18.212659294999661</v>
      </c>
      <c r="ED147" s="6">
        <v>17.467324795186698</v>
      </c>
      <c r="EE147" s="6">
        <v>20.120180530808739</v>
      </c>
      <c r="EF147" s="6">
        <v>16.25111570023785</v>
      </c>
      <c r="EG147" s="6">
        <v>15.416344291350461</v>
      </c>
      <c r="EH147" s="6">
        <v>14.55351492454983</v>
      </c>
      <c r="EI147" s="6">
        <v>14.45865315423362</v>
      </c>
      <c r="EJ147" s="6">
        <v>14.34394850503209</v>
      </c>
      <c r="EK147" s="6">
        <v>15.88892506306126</v>
      </c>
      <c r="EL147" s="6">
        <v>17.624629988772071</v>
      </c>
      <c r="EM147" s="6">
        <v>16.62701195644302</v>
      </c>
      <c r="EN147" s="6">
        <v>15.613369671794111</v>
      </c>
      <c r="EO147" s="6">
        <v>11.35996963387236</v>
      </c>
      <c r="EP147" s="6">
        <v>9.93102477888403</v>
      </c>
      <c r="EQ147" s="6">
        <v>9.99914045839121</v>
      </c>
      <c r="ER147" s="6">
        <v>9.8576287974088608</v>
      </c>
      <c r="ES147" s="6">
        <v>11.12023614620967</v>
      </c>
      <c r="ET147" s="6">
        <v>9.5157840834948999</v>
      </c>
      <c r="EU147" s="6" t="s">
        <v>178</v>
      </c>
      <c r="EV147" s="6" t="s">
        <v>178</v>
      </c>
      <c r="EW147" s="6" t="s">
        <v>178</v>
      </c>
      <c r="EX147" s="6" t="s">
        <v>178</v>
      </c>
      <c r="EY147" s="6" t="s">
        <v>178</v>
      </c>
      <c r="EZ147" s="6" t="s">
        <v>178</v>
      </c>
      <c r="FA147" s="6" t="s">
        <v>178</v>
      </c>
      <c r="FB147" s="6" t="s">
        <v>178</v>
      </c>
      <c r="FC147" s="6" t="s">
        <v>178</v>
      </c>
      <c r="FD147" s="6" t="s">
        <v>178</v>
      </c>
      <c r="FE147" s="6" t="s">
        <v>178</v>
      </c>
      <c r="FF147" s="6" t="s">
        <v>178</v>
      </c>
      <c r="FG147" s="6" t="s">
        <v>178</v>
      </c>
      <c r="FH147" s="6" t="s">
        <v>178</v>
      </c>
      <c r="FI147" s="6">
        <v>16.433466590519703</v>
      </c>
      <c r="FJ147" s="6">
        <v>15.696351053373577</v>
      </c>
      <c r="FK147" s="6">
        <v>17.464727188313972</v>
      </c>
      <c r="FL147" s="6">
        <v>15.641472744980573</v>
      </c>
      <c r="FM147" s="6">
        <v>14.807263740299069</v>
      </c>
      <c r="FN147" s="6">
        <v>14.066285361889244</v>
      </c>
      <c r="FO147" s="6">
        <v>13.910998895170399</v>
      </c>
      <c r="FP147" s="6">
        <v>13.515715775071316</v>
      </c>
      <c r="FQ147" s="6">
        <v>15.12014091880808</v>
      </c>
      <c r="FR147" s="6">
        <v>16.726742630412208</v>
      </c>
      <c r="FS147" s="6">
        <v>16.016629482703287</v>
      </c>
      <c r="FT147" s="6">
        <v>15.366787445608114</v>
      </c>
      <c r="FU147" s="6">
        <v>11.908229513949816</v>
      </c>
      <c r="FV147" s="6">
        <v>10.819766716062542</v>
      </c>
      <c r="FW147" s="6">
        <v>10.91222237060847</v>
      </c>
      <c r="FX147" s="6">
        <v>10.832196284643436</v>
      </c>
      <c r="FY147" s="6">
        <v>12.589056024138879</v>
      </c>
      <c r="FZ147" s="6">
        <v>10.761787063714756</v>
      </c>
      <c r="GA147" s="6" t="s">
        <v>178</v>
      </c>
      <c r="GB147" s="6" t="s">
        <v>178</v>
      </c>
      <c r="GC147" s="6" t="s">
        <v>178</v>
      </c>
      <c r="GD147" s="6" t="s">
        <v>178</v>
      </c>
      <c r="GE147" s="6" t="s">
        <v>178</v>
      </c>
      <c r="GF147" s="6" t="s">
        <v>178</v>
      </c>
      <c r="GG147" s="6" t="s">
        <v>178</v>
      </c>
      <c r="GH147" s="6" t="s">
        <v>178</v>
      </c>
      <c r="GI147" s="6" t="s">
        <v>178</v>
      </c>
      <c r="GJ147" s="6" t="s">
        <v>178</v>
      </c>
      <c r="GK147" s="6" t="s">
        <v>178</v>
      </c>
      <c r="GL147" s="6" t="s">
        <v>178</v>
      </c>
      <c r="GM147" s="6" t="s">
        <v>178</v>
      </c>
      <c r="GN147" s="6">
        <v>20.363574136055494</v>
      </c>
      <c r="GO147" s="6">
        <v>11.343345600467245</v>
      </c>
      <c r="GP147" s="6">
        <v>10.701913899278134</v>
      </c>
      <c r="GQ147" s="6">
        <v>12.002772864877157</v>
      </c>
      <c r="GR147" s="6">
        <v>11.209963866982978</v>
      </c>
      <c r="GS147" s="6">
        <v>10.904459823144943</v>
      </c>
      <c r="GT147" s="6">
        <v>10.34711179971619</v>
      </c>
      <c r="GU147" s="6">
        <v>10.416116872279618</v>
      </c>
      <c r="GV147" s="6">
        <v>9.8613415733479108</v>
      </c>
      <c r="GW147" s="6">
        <v>10.398072102404054</v>
      </c>
      <c r="GX147" s="6">
        <v>10.881910950403423</v>
      </c>
      <c r="GY147" s="6">
        <v>11.000664166491074</v>
      </c>
      <c r="GZ147" s="6">
        <v>10.389890269800089</v>
      </c>
      <c r="HA147" s="6">
        <v>9.3648379510005508</v>
      </c>
      <c r="HB147" s="6">
        <v>8.8736609559064679</v>
      </c>
      <c r="HC147" s="6">
        <v>9.1414719718210797</v>
      </c>
      <c r="HD147" s="6">
        <v>8.9484523675050589</v>
      </c>
      <c r="HE147" s="6">
        <v>10.956232543033453</v>
      </c>
      <c r="HF147" s="6">
        <v>9.5157840834948999</v>
      </c>
      <c r="HG147" s="6" t="s">
        <v>178</v>
      </c>
      <c r="HH147" s="6" t="s">
        <v>178</v>
      </c>
      <c r="HI147" s="6" t="s">
        <v>178</v>
      </c>
      <c r="HJ147" s="6" t="s">
        <v>178</v>
      </c>
      <c r="HK147" s="6" t="s">
        <v>178</v>
      </c>
      <c r="HL147" s="6" t="s">
        <v>178</v>
      </c>
      <c r="HM147" s="6" t="s">
        <v>178</v>
      </c>
      <c r="HN147" s="6" t="s">
        <v>178</v>
      </c>
      <c r="HO147" s="6" t="s">
        <v>178</v>
      </c>
      <c r="HP147" s="6" t="s">
        <v>178</v>
      </c>
      <c r="HQ147" s="6" t="s">
        <v>178</v>
      </c>
      <c r="HR147" s="6" t="s">
        <v>178</v>
      </c>
      <c r="HS147" s="5" t="s">
        <v>178</v>
      </c>
      <c r="HT147" s="5" t="s">
        <v>178</v>
      </c>
      <c r="HU147" s="5">
        <v>191477</v>
      </c>
      <c r="HV147" s="5">
        <v>190634</v>
      </c>
      <c r="HW147" s="5">
        <v>189507</v>
      </c>
      <c r="HX147" s="5">
        <v>188937</v>
      </c>
      <c r="HY147" s="5">
        <v>188132</v>
      </c>
      <c r="HZ147" s="5">
        <v>187910</v>
      </c>
      <c r="IA147" s="5">
        <v>187529</v>
      </c>
      <c r="IB147" s="5">
        <v>187140</v>
      </c>
      <c r="IC147" s="5">
        <v>185970</v>
      </c>
      <c r="ID147" s="5">
        <v>187040</v>
      </c>
      <c r="IE147" s="5">
        <v>187854</v>
      </c>
      <c r="IF147" s="5">
        <v>187252</v>
      </c>
      <c r="IG147" s="5">
        <v>185797</v>
      </c>
      <c r="IH147" s="5">
        <v>183999</v>
      </c>
      <c r="II147" s="5">
        <v>184117</v>
      </c>
      <c r="IJ147" s="5">
        <v>183910</v>
      </c>
      <c r="IK147" s="5">
        <v>182688</v>
      </c>
      <c r="IL147" s="5">
        <v>181316</v>
      </c>
      <c r="IM147" s="5">
        <v>180807</v>
      </c>
      <c r="IN147" s="5">
        <v>179678</v>
      </c>
      <c r="IO147" s="5">
        <v>178912</v>
      </c>
      <c r="IP147" s="5">
        <v>178447</v>
      </c>
      <c r="IQ147" s="5">
        <v>177790</v>
      </c>
      <c r="IR147" s="5">
        <v>177010</v>
      </c>
      <c r="IS147" s="5">
        <v>176338</v>
      </c>
      <c r="IT147" s="5">
        <v>175673</v>
      </c>
      <c r="IU147" s="5">
        <v>175399</v>
      </c>
      <c r="IV147" s="5">
        <v>175318</v>
      </c>
      <c r="IW147" s="5">
        <v>173869</v>
      </c>
      <c r="IX147" s="5">
        <v>171085</v>
      </c>
      <c r="IY147" s="5" t="s">
        <v>178</v>
      </c>
      <c r="IZ147" s="5" t="s">
        <v>178</v>
      </c>
      <c r="JA147" s="5">
        <v>210928</v>
      </c>
      <c r="JB147" s="5">
        <v>209939</v>
      </c>
      <c r="JC147" s="5">
        <v>208590</v>
      </c>
      <c r="JD147" s="5">
        <v>207877</v>
      </c>
      <c r="JE147" s="5">
        <v>206891</v>
      </c>
      <c r="JF147" s="5">
        <v>206763</v>
      </c>
      <c r="JG147" s="5">
        <v>206279</v>
      </c>
      <c r="JH147" s="5">
        <v>205818</v>
      </c>
      <c r="JI147" s="5">
        <v>204220</v>
      </c>
      <c r="JJ147" s="5">
        <v>205463</v>
      </c>
      <c r="JK147" s="5">
        <v>206413</v>
      </c>
      <c r="JL147" s="5">
        <v>206065</v>
      </c>
      <c r="JM147" s="5">
        <v>204134</v>
      </c>
      <c r="JN147" s="5">
        <v>202058</v>
      </c>
      <c r="JO147" s="5">
        <v>202056</v>
      </c>
      <c r="JP147" s="5">
        <v>200719</v>
      </c>
      <c r="JQ147" s="5">
        <v>200150</v>
      </c>
      <c r="JR147" s="5">
        <v>198356</v>
      </c>
      <c r="JS147" s="5">
        <v>197996</v>
      </c>
      <c r="JT147" s="5">
        <v>196323</v>
      </c>
      <c r="JU147" s="5">
        <v>195308</v>
      </c>
      <c r="JV147" s="5">
        <v>194689</v>
      </c>
      <c r="JW147" s="5">
        <v>193948</v>
      </c>
      <c r="JX147" s="5">
        <v>193170</v>
      </c>
      <c r="JY147" s="5">
        <v>192532</v>
      </c>
      <c r="JZ147" s="5">
        <v>191912</v>
      </c>
      <c r="KA147" s="5">
        <v>191682</v>
      </c>
      <c r="KB147" s="5">
        <v>191742</v>
      </c>
      <c r="KC147" s="5">
        <v>190199</v>
      </c>
      <c r="KD147" s="5">
        <v>187139</v>
      </c>
    </row>
    <row r="148" spans="1:290" x14ac:dyDescent="0.3">
      <c r="A148" s="1" t="s">
        <v>142</v>
      </c>
      <c r="B148" s="2">
        <v>4063994</v>
      </c>
      <c r="C148" s="5">
        <v>406751</v>
      </c>
      <c r="D148" s="5">
        <v>435342</v>
      </c>
      <c r="E148" s="5">
        <v>388827</v>
      </c>
      <c r="F148" s="5">
        <v>417976</v>
      </c>
      <c r="G148" s="5">
        <v>425826</v>
      </c>
      <c r="H148" s="5">
        <v>425005</v>
      </c>
      <c r="I148" s="5">
        <v>433163</v>
      </c>
      <c r="J148" s="5">
        <v>436183</v>
      </c>
      <c r="K148" s="5">
        <v>438815</v>
      </c>
      <c r="L148" s="5">
        <v>454435</v>
      </c>
      <c r="M148" s="5">
        <v>426922</v>
      </c>
      <c r="N148" s="5">
        <v>424875</v>
      </c>
      <c r="O148" s="5">
        <v>449590</v>
      </c>
      <c r="P148" s="5">
        <v>419410</v>
      </c>
      <c r="Q148" s="5">
        <v>429075</v>
      </c>
      <c r="R148" s="5">
        <v>430744</v>
      </c>
      <c r="S148" s="5">
        <v>413557</v>
      </c>
      <c r="T148" s="5">
        <v>412183</v>
      </c>
      <c r="U148" s="5">
        <v>394053</v>
      </c>
      <c r="V148" s="5">
        <v>392595</v>
      </c>
      <c r="W148" s="5">
        <v>381890</v>
      </c>
      <c r="X148" s="5">
        <v>381584</v>
      </c>
      <c r="Y148" s="5">
        <v>372342</v>
      </c>
      <c r="Z148" s="5">
        <v>384774</v>
      </c>
      <c r="AA148" s="5">
        <v>383254</v>
      </c>
      <c r="AB148" s="5">
        <v>375399</v>
      </c>
      <c r="AC148" s="5" t="s">
        <v>178</v>
      </c>
      <c r="AD148" s="5">
        <v>0</v>
      </c>
      <c r="AE148" s="5">
        <v>361115</v>
      </c>
      <c r="AF148" s="5">
        <v>331405</v>
      </c>
      <c r="AG148" s="5">
        <v>347181</v>
      </c>
      <c r="AH148" s="5">
        <v>344852</v>
      </c>
      <c r="AI148" s="5">
        <v>4274264</v>
      </c>
      <c r="AJ148" s="5">
        <v>4351025</v>
      </c>
      <c r="AK148" s="5">
        <v>3916764</v>
      </c>
      <c r="AL148" s="5">
        <v>3781371</v>
      </c>
      <c r="AM148" s="5">
        <v>3630655</v>
      </c>
      <c r="AN148" s="5">
        <v>3269892</v>
      </c>
      <c r="AO148" s="5">
        <v>2703781</v>
      </c>
      <c r="AP148" s="5">
        <v>2499786</v>
      </c>
      <c r="AQ148" s="5">
        <v>2268729</v>
      </c>
      <c r="AR148" s="5">
        <v>2304062</v>
      </c>
      <c r="AS148" s="5">
        <v>2113139</v>
      </c>
      <c r="AT148" s="5">
        <v>2163680</v>
      </c>
      <c r="AU148" s="5">
        <v>2230165</v>
      </c>
      <c r="AV148" s="5">
        <v>2071131</v>
      </c>
      <c r="AW148" s="5">
        <v>2144090</v>
      </c>
      <c r="AX148" s="5">
        <v>2009471</v>
      </c>
      <c r="AY148" s="5">
        <v>1857555</v>
      </c>
      <c r="AZ148" s="5">
        <v>1747850</v>
      </c>
      <c r="BA148" s="5">
        <v>1734345</v>
      </c>
      <c r="BB148" s="5">
        <v>1849183</v>
      </c>
      <c r="BC148" s="5">
        <v>1798846</v>
      </c>
      <c r="BD148" s="5">
        <v>1759593</v>
      </c>
      <c r="BE148" s="5">
        <v>1794590</v>
      </c>
      <c r="BF148" s="5">
        <v>1830490</v>
      </c>
      <c r="BG148" s="5">
        <v>1788366</v>
      </c>
      <c r="BH148" s="5">
        <v>1731583</v>
      </c>
      <c r="BI148" s="5" t="s">
        <v>178</v>
      </c>
      <c r="BJ148" s="5">
        <v>0</v>
      </c>
      <c r="BK148" s="5">
        <v>1959664</v>
      </c>
      <c r="BL148" s="5">
        <v>1972401</v>
      </c>
      <c r="BM148" s="5">
        <v>1957898</v>
      </c>
      <c r="BN148" s="5">
        <v>1930136</v>
      </c>
      <c r="BO148" s="5">
        <v>4919034</v>
      </c>
      <c r="BP148" s="5">
        <v>5055996</v>
      </c>
      <c r="BQ148" s="5">
        <v>5015316</v>
      </c>
      <c r="BR148" s="5">
        <v>5106836</v>
      </c>
      <c r="BS148" s="5">
        <v>4451364</v>
      </c>
      <c r="BT148" s="5">
        <v>3269892</v>
      </c>
      <c r="BU148" s="5">
        <v>2703781</v>
      </c>
      <c r="BV148" s="5">
        <v>2499786</v>
      </c>
      <c r="BW148" s="5">
        <v>2268729</v>
      </c>
      <c r="BX148" s="5">
        <v>2304062</v>
      </c>
      <c r="BY148" s="5">
        <v>2113139</v>
      </c>
      <c r="BZ148" s="5">
        <v>2163680</v>
      </c>
      <c r="CA148" s="5">
        <v>2230165</v>
      </c>
      <c r="CB148" s="5">
        <v>2071131</v>
      </c>
      <c r="CC148" s="5">
        <v>2144090</v>
      </c>
      <c r="CD148" s="5">
        <v>2009471</v>
      </c>
      <c r="CE148" s="5">
        <v>1857555</v>
      </c>
      <c r="CF148" s="5">
        <v>1747850</v>
      </c>
      <c r="CG148" s="5">
        <v>1734345</v>
      </c>
      <c r="CH148" s="5">
        <v>1849183</v>
      </c>
      <c r="CI148" s="5">
        <v>1798846</v>
      </c>
      <c r="CJ148" s="5">
        <v>1759593</v>
      </c>
      <c r="CK148" s="5">
        <v>1794590</v>
      </c>
      <c r="CL148" s="5">
        <v>1830490</v>
      </c>
      <c r="CM148" s="5">
        <v>1788366</v>
      </c>
      <c r="CN148" s="5">
        <v>1731583</v>
      </c>
      <c r="CO148" s="5" t="s">
        <v>178</v>
      </c>
      <c r="CP148" s="5">
        <v>0</v>
      </c>
      <c r="CQ148" s="5">
        <v>1959664</v>
      </c>
      <c r="CR148" s="5">
        <v>1972401</v>
      </c>
      <c r="CS148" s="5">
        <v>1957898</v>
      </c>
      <c r="CT148" s="5">
        <v>1930136</v>
      </c>
      <c r="CU148" s="6" t="s">
        <v>178</v>
      </c>
      <c r="CV148" s="6">
        <v>11.84264325518787</v>
      </c>
      <c r="CW148" s="6">
        <v>12.119014368858119</v>
      </c>
      <c r="CX148" s="6">
        <v>11.98609489540069</v>
      </c>
      <c r="CY148" s="6">
        <v>10.354698867612591</v>
      </c>
      <c r="CZ148" s="6">
        <v>9.4551828802014004</v>
      </c>
      <c r="DA148" s="6">
        <v>9.6513321774943801</v>
      </c>
      <c r="DB148" s="6">
        <v>9.7459094004122093</v>
      </c>
      <c r="DC148" s="6">
        <v>9.2542415368663296</v>
      </c>
      <c r="DD148" s="6">
        <v>8.3246228833606501</v>
      </c>
      <c r="DE148" s="6">
        <v>7.50043333442642</v>
      </c>
      <c r="DF148" s="6">
        <v>6.9662842012356503</v>
      </c>
      <c r="DG148" s="6">
        <v>6.3170889032229303</v>
      </c>
      <c r="DH148" s="6">
        <v>5.7371068882477703</v>
      </c>
      <c r="DI148" s="6">
        <v>5.7311658800908898</v>
      </c>
      <c r="DJ148" s="6">
        <v>6.0493007447579004</v>
      </c>
      <c r="DK148" s="6">
        <v>6.3314125985051604</v>
      </c>
      <c r="DL148" s="6">
        <v>6.5946436412952396</v>
      </c>
      <c r="DM148" s="6">
        <v>6.6229669612970801</v>
      </c>
      <c r="DN148" s="6">
        <v>6.6256574841758002</v>
      </c>
      <c r="DO148" s="6" t="s">
        <v>178</v>
      </c>
      <c r="DP148" s="6" t="s">
        <v>178</v>
      </c>
      <c r="DQ148" s="6" t="s">
        <v>178</v>
      </c>
      <c r="DR148" s="6" t="s">
        <v>178</v>
      </c>
      <c r="DS148" s="6" t="s">
        <v>178</v>
      </c>
      <c r="DT148" s="6" t="s">
        <v>178</v>
      </c>
      <c r="DU148" s="6" t="s">
        <v>178</v>
      </c>
      <c r="DV148" s="6" t="s">
        <v>178</v>
      </c>
      <c r="DW148" s="6" t="s">
        <v>178</v>
      </c>
      <c r="DX148" s="6" t="s">
        <v>178</v>
      </c>
      <c r="DY148" s="6" t="s">
        <v>178</v>
      </c>
      <c r="DZ148" s="6" t="s">
        <v>178</v>
      </c>
      <c r="EA148" s="6" t="s">
        <v>178</v>
      </c>
      <c r="EB148" s="6">
        <v>6.6503180285105197</v>
      </c>
      <c r="EC148" s="6">
        <v>6.8834629811752697</v>
      </c>
      <c r="ED148" s="6">
        <v>6.9433282267198804</v>
      </c>
      <c r="EE148" s="6">
        <v>6.5447970132111104</v>
      </c>
      <c r="EF148" s="6">
        <v>6.4051962572464101</v>
      </c>
      <c r="EG148" s="6">
        <v>6.8334676514111097</v>
      </c>
      <c r="EH148" s="6">
        <v>6.80886283865898</v>
      </c>
      <c r="EI148" s="6">
        <v>6.6166122088623096</v>
      </c>
      <c r="EJ148" s="6">
        <v>6.0015312087955897</v>
      </c>
      <c r="EK148" s="6">
        <v>5.3806682854275003</v>
      </c>
      <c r="EL148" s="6">
        <v>4.9785550543518404</v>
      </c>
      <c r="EM148" s="6">
        <v>4.4531682633347698</v>
      </c>
      <c r="EN148" s="6">
        <v>4.1076107691884198</v>
      </c>
      <c r="EO148" s="6">
        <v>4.1431563040730497</v>
      </c>
      <c r="EP148" s="6">
        <v>4.3937434279967196</v>
      </c>
      <c r="EQ148" s="6">
        <v>4.5198123339551097</v>
      </c>
      <c r="ER148" s="6">
        <v>4.8024716079755096</v>
      </c>
      <c r="ES148" s="6">
        <v>4.7304890318823496</v>
      </c>
      <c r="ET148" s="6">
        <v>4.6073860726601898</v>
      </c>
      <c r="EU148" s="6" t="s">
        <v>178</v>
      </c>
      <c r="EV148" s="6" t="s">
        <v>178</v>
      </c>
      <c r="EW148" s="6" t="s">
        <v>178</v>
      </c>
      <c r="EX148" s="6" t="s">
        <v>178</v>
      </c>
      <c r="EY148" s="6" t="s">
        <v>178</v>
      </c>
      <c r="EZ148" s="6" t="s">
        <v>178</v>
      </c>
      <c r="FA148" s="6" t="s">
        <v>178</v>
      </c>
      <c r="FB148" s="6" t="s">
        <v>178</v>
      </c>
      <c r="FC148" s="6" t="s">
        <v>178</v>
      </c>
      <c r="FD148" s="6" t="s">
        <v>178</v>
      </c>
      <c r="FE148" s="6" t="s">
        <v>178</v>
      </c>
      <c r="FF148" s="6" t="s">
        <v>178</v>
      </c>
      <c r="FG148" s="6" t="s">
        <v>178</v>
      </c>
      <c r="FH148" s="6">
        <v>11.842643255187875</v>
      </c>
      <c r="FI148" s="6">
        <v>12.11901436885813</v>
      </c>
      <c r="FJ148" s="6">
        <v>11.986094895400694</v>
      </c>
      <c r="FK148" s="6">
        <v>10.354698867612594</v>
      </c>
      <c r="FL148" s="6">
        <v>9.4551828802014093</v>
      </c>
      <c r="FM148" s="6">
        <v>9.6513321774943837</v>
      </c>
      <c r="FN148" s="6">
        <v>9.7459094004122129</v>
      </c>
      <c r="FO148" s="6">
        <v>9.2542415368663331</v>
      </c>
      <c r="FP148" s="6">
        <v>8.3246228833606555</v>
      </c>
      <c r="FQ148" s="6">
        <v>7.5004333344264289</v>
      </c>
      <c r="FR148" s="6">
        <v>6.9662842012356574</v>
      </c>
      <c r="FS148" s="6">
        <v>6.3170889032229356</v>
      </c>
      <c r="FT148" s="6">
        <v>5.7371068882477765</v>
      </c>
      <c r="FU148" s="6">
        <v>5.7311658800908925</v>
      </c>
      <c r="FV148" s="6">
        <v>6.0493007447579075</v>
      </c>
      <c r="FW148" s="6">
        <v>6.3314125985051639</v>
      </c>
      <c r="FX148" s="6">
        <v>6.5946436412952494</v>
      </c>
      <c r="FY148" s="6">
        <v>6.6229669612970845</v>
      </c>
      <c r="FZ148" s="6">
        <v>6.6256574841758047</v>
      </c>
      <c r="GA148" s="6" t="s">
        <v>178</v>
      </c>
      <c r="GB148" s="6" t="s">
        <v>178</v>
      </c>
      <c r="GC148" s="6" t="s">
        <v>178</v>
      </c>
      <c r="GD148" s="6" t="s">
        <v>178</v>
      </c>
      <c r="GE148" s="6" t="s">
        <v>178</v>
      </c>
      <c r="GF148" s="6" t="s">
        <v>178</v>
      </c>
      <c r="GG148" s="6" t="s">
        <v>178</v>
      </c>
      <c r="GH148" s="6" t="s">
        <v>178</v>
      </c>
      <c r="GI148" s="6" t="s">
        <v>178</v>
      </c>
      <c r="GJ148" s="6" t="s">
        <v>178</v>
      </c>
      <c r="GK148" s="6" t="s">
        <v>178</v>
      </c>
      <c r="GL148" s="6" t="s">
        <v>178</v>
      </c>
      <c r="GM148" s="6" t="s">
        <v>178</v>
      </c>
      <c r="GN148" s="6">
        <v>6.6503180285105232</v>
      </c>
      <c r="GO148" s="6">
        <v>6.8834629811752759</v>
      </c>
      <c r="GP148" s="6">
        <v>6.9433282267198857</v>
      </c>
      <c r="GQ148" s="6">
        <v>6.5447970132111148</v>
      </c>
      <c r="GR148" s="6">
        <v>6.4051962572464163</v>
      </c>
      <c r="GS148" s="6">
        <v>6.8334676514111168</v>
      </c>
      <c r="GT148" s="6">
        <v>6.8088628386589889</v>
      </c>
      <c r="GU148" s="6">
        <v>6.6166122088623194</v>
      </c>
      <c r="GV148" s="6">
        <v>6.0015312087955968</v>
      </c>
      <c r="GW148" s="6">
        <v>5.3806682854275083</v>
      </c>
      <c r="GX148" s="6">
        <v>4.9785550543518449</v>
      </c>
      <c r="GY148" s="6">
        <v>4.453168263334776</v>
      </c>
      <c r="GZ148" s="6">
        <v>4.1076107691884287</v>
      </c>
      <c r="HA148" s="6">
        <v>4.1431563040730568</v>
      </c>
      <c r="HB148" s="6">
        <v>4.3937434279967214</v>
      </c>
      <c r="HC148" s="6">
        <v>4.5198123339551186</v>
      </c>
      <c r="HD148" s="6">
        <v>4.8024716079755132</v>
      </c>
      <c r="HE148" s="6">
        <v>4.7304890318823531</v>
      </c>
      <c r="HF148" s="6">
        <v>4.6073860726601961</v>
      </c>
      <c r="HG148" s="6" t="s">
        <v>178</v>
      </c>
      <c r="HH148" s="6" t="s">
        <v>178</v>
      </c>
      <c r="HI148" s="6" t="s">
        <v>178</v>
      </c>
      <c r="HJ148" s="6" t="s">
        <v>178</v>
      </c>
      <c r="HK148" s="6" t="s">
        <v>178</v>
      </c>
      <c r="HL148" s="6" t="s">
        <v>178</v>
      </c>
      <c r="HM148" s="6" t="s">
        <v>178</v>
      </c>
      <c r="HN148" s="6" t="s">
        <v>178</v>
      </c>
      <c r="HO148" s="6" t="s">
        <v>178</v>
      </c>
      <c r="HP148" s="6" t="s">
        <v>178</v>
      </c>
      <c r="HQ148" s="6" t="s">
        <v>178</v>
      </c>
      <c r="HR148" s="6" t="s">
        <v>178</v>
      </c>
      <c r="HS148" s="5">
        <v>34882</v>
      </c>
      <c r="HT148" s="5">
        <v>35002</v>
      </c>
      <c r="HU148" s="5">
        <v>34918</v>
      </c>
      <c r="HV148" s="5">
        <v>34834</v>
      </c>
      <c r="HW148" s="5">
        <v>35020</v>
      </c>
      <c r="HX148" s="5">
        <v>35002</v>
      </c>
      <c r="HY148" s="5">
        <v>35073</v>
      </c>
      <c r="HZ148" s="5">
        <v>35134</v>
      </c>
      <c r="IA148" s="5">
        <v>35134</v>
      </c>
      <c r="IB148" s="5">
        <v>35234</v>
      </c>
      <c r="IC148" s="5">
        <v>35355</v>
      </c>
      <c r="ID148" s="5">
        <v>35481</v>
      </c>
      <c r="IE148" s="5">
        <v>35561</v>
      </c>
      <c r="IF148" s="5">
        <v>35615</v>
      </c>
      <c r="IG148" s="5">
        <v>35561</v>
      </c>
      <c r="IH148" s="5">
        <v>35691</v>
      </c>
      <c r="II148" s="5">
        <v>35745</v>
      </c>
      <c r="IJ148" s="5">
        <v>35777</v>
      </c>
      <c r="IK148" s="5">
        <v>35888</v>
      </c>
      <c r="IL148" s="5">
        <v>36087</v>
      </c>
      <c r="IM148" s="5">
        <v>36088</v>
      </c>
      <c r="IN148" s="5">
        <v>35806</v>
      </c>
      <c r="IO148" s="5">
        <v>36266</v>
      </c>
      <c r="IP148" s="5">
        <v>36113</v>
      </c>
      <c r="IQ148" s="5">
        <v>36161</v>
      </c>
      <c r="IR148" s="5">
        <v>36108</v>
      </c>
      <c r="IS148" s="5" t="s">
        <v>178</v>
      </c>
      <c r="IT148" s="5">
        <v>0</v>
      </c>
      <c r="IU148" s="5">
        <v>35800</v>
      </c>
      <c r="IV148" s="5">
        <v>35735</v>
      </c>
      <c r="IW148" s="5">
        <v>35716</v>
      </c>
      <c r="IX148" s="5">
        <v>35750</v>
      </c>
      <c r="IY148" s="5">
        <v>41558</v>
      </c>
      <c r="IZ148" s="5">
        <v>41599</v>
      </c>
      <c r="JA148" s="5">
        <v>41427</v>
      </c>
      <c r="JB148" s="5">
        <v>41269</v>
      </c>
      <c r="JC148" s="5">
        <v>41403</v>
      </c>
      <c r="JD148" s="5">
        <v>41296</v>
      </c>
      <c r="JE148" s="5">
        <v>41295</v>
      </c>
      <c r="JF148" s="5">
        <v>41237</v>
      </c>
      <c r="JG148" s="5">
        <v>41099</v>
      </c>
      <c r="JH148" s="5">
        <v>41146</v>
      </c>
      <c r="JI148" s="5">
        <v>41225</v>
      </c>
      <c r="JJ148" s="5">
        <v>41334</v>
      </c>
      <c r="JK148" s="5">
        <v>41332</v>
      </c>
      <c r="JL148" s="5">
        <v>41371</v>
      </c>
      <c r="JM148" s="5">
        <v>41294</v>
      </c>
      <c r="JN148" s="5">
        <v>41349</v>
      </c>
      <c r="JO148" s="5">
        <v>41311</v>
      </c>
      <c r="JP148" s="5">
        <v>41330</v>
      </c>
      <c r="JQ148" s="5">
        <v>41432</v>
      </c>
      <c r="JR148" s="5">
        <v>41587</v>
      </c>
      <c r="JS148" s="5">
        <v>41546</v>
      </c>
      <c r="JT148" s="5">
        <v>41205</v>
      </c>
      <c r="JU148" s="5">
        <v>41665</v>
      </c>
      <c r="JV148" s="5">
        <v>41434</v>
      </c>
      <c r="JW148" s="5">
        <v>41435</v>
      </c>
      <c r="JX148" s="5">
        <v>41327</v>
      </c>
      <c r="JY148" s="5" t="s">
        <v>178</v>
      </c>
      <c r="JZ148" s="5">
        <v>0</v>
      </c>
      <c r="KA148" s="5">
        <v>40793</v>
      </c>
      <c r="KB148" s="5">
        <v>40683</v>
      </c>
      <c r="KC148" s="5">
        <v>40572</v>
      </c>
      <c r="KD148" s="5">
        <v>40527</v>
      </c>
    </row>
    <row r="149" spans="1:290" x14ac:dyDescent="0.3">
      <c r="A149" s="1" t="s">
        <v>143</v>
      </c>
      <c r="B149" s="2">
        <v>4057105</v>
      </c>
      <c r="C149" s="5">
        <v>7818084</v>
      </c>
      <c r="D149" s="5">
        <v>8025090</v>
      </c>
      <c r="E149" s="5">
        <v>7648452</v>
      </c>
      <c r="F149" s="5">
        <v>8136637</v>
      </c>
      <c r="G149" s="5">
        <v>7789271</v>
      </c>
      <c r="H149" s="5">
        <v>7946265</v>
      </c>
      <c r="I149" s="5">
        <v>8141923</v>
      </c>
      <c r="J149" s="5">
        <v>8317708</v>
      </c>
      <c r="K149" s="5">
        <v>8278539</v>
      </c>
      <c r="L149" s="5">
        <v>8426274</v>
      </c>
      <c r="M149" s="5">
        <v>7949300</v>
      </c>
      <c r="N149" s="5">
        <v>8277084</v>
      </c>
      <c r="O149" s="5">
        <v>8416051</v>
      </c>
      <c r="P149" s="5">
        <v>8153958</v>
      </c>
      <c r="Q149" s="5">
        <v>8389616</v>
      </c>
      <c r="R149" s="5">
        <v>7885276</v>
      </c>
      <c r="S149" s="5">
        <v>7928777</v>
      </c>
      <c r="T149" s="5">
        <v>8147795</v>
      </c>
      <c r="U149" s="5">
        <v>7615640</v>
      </c>
      <c r="V149" s="5">
        <v>7477597</v>
      </c>
      <c r="W149" s="5">
        <v>7346839</v>
      </c>
      <c r="X149" s="5">
        <v>7327024</v>
      </c>
      <c r="Y149" s="5">
        <v>6863569</v>
      </c>
      <c r="Z149" s="5">
        <v>6998769</v>
      </c>
      <c r="AA149" s="5">
        <v>7042691</v>
      </c>
      <c r="AB149" s="5">
        <v>6670082</v>
      </c>
      <c r="AC149" s="5">
        <v>6551061</v>
      </c>
      <c r="AD149" s="5">
        <v>6230136</v>
      </c>
      <c r="AE149" s="5">
        <v>6566748</v>
      </c>
      <c r="AF149" s="5">
        <v>6196887</v>
      </c>
      <c r="AG149" s="5">
        <v>6088234</v>
      </c>
      <c r="AH149" s="5">
        <v>6196442</v>
      </c>
      <c r="AI149" s="5">
        <v>23880460</v>
      </c>
      <c r="AJ149" s="5">
        <v>25546478</v>
      </c>
      <c r="AK149" s="5">
        <v>24902091</v>
      </c>
      <c r="AL149" s="5">
        <v>26321206</v>
      </c>
      <c r="AM149" s="5">
        <v>25819668</v>
      </c>
      <c r="AN149" s="5">
        <v>24293330</v>
      </c>
      <c r="AO149" s="5">
        <v>25827940</v>
      </c>
      <c r="AP149" s="5">
        <v>27043204</v>
      </c>
      <c r="AQ149" s="5">
        <v>27220145</v>
      </c>
      <c r="AR149" s="5">
        <v>27366401</v>
      </c>
      <c r="AS149" s="5">
        <v>25817717</v>
      </c>
      <c r="AT149" s="5">
        <v>28153958</v>
      </c>
      <c r="AU149" s="5">
        <v>28800577</v>
      </c>
      <c r="AV149" s="5">
        <v>28188902</v>
      </c>
      <c r="AW149" s="5">
        <v>28989878</v>
      </c>
      <c r="AX149" s="5">
        <v>28129750</v>
      </c>
      <c r="AY149" s="5">
        <v>27794852</v>
      </c>
      <c r="AZ149" s="5">
        <v>27723451</v>
      </c>
      <c r="BA149" s="5">
        <v>27123225</v>
      </c>
      <c r="BB149" s="5">
        <v>27562755</v>
      </c>
      <c r="BC149" s="5">
        <v>26877396</v>
      </c>
      <c r="BD149" s="5">
        <v>26504601</v>
      </c>
      <c r="BE149" s="5">
        <v>25488968</v>
      </c>
      <c r="BF149" s="5">
        <v>25167017</v>
      </c>
      <c r="BG149" s="5">
        <v>24911460</v>
      </c>
      <c r="BH149" s="5">
        <v>24029678</v>
      </c>
      <c r="BI149" s="5">
        <v>22876461</v>
      </c>
      <c r="BJ149" s="5">
        <v>22303551</v>
      </c>
      <c r="BK149" s="5">
        <v>22407936</v>
      </c>
      <c r="BL149" s="5">
        <v>21147661</v>
      </c>
      <c r="BM149" s="5">
        <v>21589870</v>
      </c>
      <c r="BN149" s="5">
        <v>21547582</v>
      </c>
      <c r="BO149" s="5">
        <v>30819911</v>
      </c>
      <c r="BP149" s="5">
        <v>32658564</v>
      </c>
      <c r="BQ149" s="5">
        <v>34951750</v>
      </c>
      <c r="BR149" s="5">
        <v>35894209</v>
      </c>
      <c r="BS149" s="5">
        <v>35818700</v>
      </c>
      <c r="BT149" s="5">
        <v>32942828</v>
      </c>
      <c r="BU149" s="5">
        <v>32555334</v>
      </c>
      <c r="BV149" s="5">
        <v>31016478</v>
      </c>
      <c r="BW149" s="5">
        <v>31983936</v>
      </c>
      <c r="BX149" s="5">
        <v>31792827</v>
      </c>
      <c r="BY149" s="5">
        <v>29633169</v>
      </c>
      <c r="BZ149" s="5">
        <v>32556595</v>
      </c>
      <c r="CA149" s="5">
        <v>33402886</v>
      </c>
      <c r="CB149" s="5">
        <v>32011404</v>
      </c>
      <c r="CC149" s="5">
        <v>31973295</v>
      </c>
      <c r="CD149" s="5">
        <v>31162441</v>
      </c>
      <c r="CE149" s="5">
        <v>30713844</v>
      </c>
      <c r="CF149" s="5">
        <v>30378211</v>
      </c>
      <c r="CG149" s="5">
        <v>30539729</v>
      </c>
      <c r="CH149" s="5">
        <v>31398790</v>
      </c>
      <c r="CI149" s="5">
        <v>30619868</v>
      </c>
      <c r="CJ149" s="5">
        <v>29475163</v>
      </c>
      <c r="CK149" s="5">
        <v>27671946</v>
      </c>
      <c r="CL149" s="5">
        <v>27560428</v>
      </c>
      <c r="CM149" s="5">
        <v>27283869</v>
      </c>
      <c r="CN149" s="5">
        <v>26911363</v>
      </c>
      <c r="CO149" s="5">
        <v>25685436</v>
      </c>
      <c r="CP149" s="5">
        <v>24747581</v>
      </c>
      <c r="CQ149" s="5">
        <v>25016247</v>
      </c>
      <c r="CR149" s="5">
        <v>23656727</v>
      </c>
      <c r="CS149" s="5">
        <v>24293356</v>
      </c>
      <c r="CT149" s="5">
        <v>24050862</v>
      </c>
      <c r="CU149" s="6" t="s">
        <v>178</v>
      </c>
      <c r="CV149" s="6">
        <v>15.20286999896574</v>
      </c>
      <c r="CW149" s="6">
        <v>15.406712364802701</v>
      </c>
      <c r="CX149" s="6">
        <v>15.28066202289717</v>
      </c>
      <c r="CY149" s="6">
        <v>15.50421085618923</v>
      </c>
      <c r="CZ149" s="6">
        <v>15.10780221902994</v>
      </c>
      <c r="DA149" s="6">
        <v>14.84883853605591</v>
      </c>
      <c r="DB149" s="6">
        <v>13.99341020386866</v>
      </c>
      <c r="DC149" s="6">
        <v>14.002965982282619</v>
      </c>
      <c r="DD149" s="6">
        <v>13.2239231717364</v>
      </c>
      <c r="DE149" s="6">
        <v>12.297636269860231</v>
      </c>
      <c r="DF149" s="6">
        <v>11.62799604305091</v>
      </c>
      <c r="DG149" s="6">
        <v>10.87848683426466</v>
      </c>
      <c r="DH149" s="6">
        <v>10.678826160252481</v>
      </c>
      <c r="DI149" s="6">
        <v>9.7210527871597403</v>
      </c>
      <c r="DJ149" s="6">
        <v>9.1399464013688192</v>
      </c>
      <c r="DK149" s="6">
        <v>8.8918379215356893</v>
      </c>
      <c r="DL149" s="6">
        <v>8.5103024806097807</v>
      </c>
      <c r="DM149" s="6">
        <v>8.4669574717292306</v>
      </c>
      <c r="DN149" s="6">
        <v>7.9859880119241504</v>
      </c>
      <c r="DO149" s="6" t="s">
        <v>178</v>
      </c>
      <c r="DP149" s="6" t="s">
        <v>178</v>
      </c>
      <c r="DQ149" s="6" t="s">
        <v>178</v>
      </c>
      <c r="DR149" s="6" t="s">
        <v>178</v>
      </c>
      <c r="DS149" s="6" t="s">
        <v>178</v>
      </c>
      <c r="DT149" s="6" t="s">
        <v>178</v>
      </c>
      <c r="DU149" s="6" t="s">
        <v>178</v>
      </c>
      <c r="DV149" s="6" t="s">
        <v>178</v>
      </c>
      <c r="DW149" s="6" t="s">
        <v>178</v>
      </c>
      <c r="DX149" s="6" t="s">
        <v>178</v>
      </c>
      <c r="DY149" s="6" t="s">
        <v>178</v>
      </c>
      <c r="DZ149" s="6" t="s">
        <v>178</v>
      </c>
      <c r="EA149" s="6" t="s">
        <v>178</v>
      </c>
      <c r="EB149" s="6">
        <v>11.4172802998519</v>
      </c>
      <c r="EC149" s="6">
        <v>11.539697610132411</v>
      </c>
      <c r="ED149" s="6">
        <v>11.42719676294467</v>
      </c>
      <c r="EE149" s="6">
        <v>11.5888322034195</v>
      </c>
      <c r="EF149" s="6">
        <v>11.99783232681563</v>
      </c>
      <c r="EG149" s="6">
        <v>11.58945312711737</v>
      </c>
      <c r="EH149" s="6">
        <v>10.889955938652831</v>
      </c>
      <c r="EI149" s="6">
        <v>10.84882905656821</v>
      </c>
      <c r="EJ149" s="6">
        <v>9.9969594101906196</v>
      </c>
      <c r="EK149" s="6">
        <v>9.5235105412302694</v>
      </c>
      <c r="EL149" s="6">
        <v>8.8780341293398202</v>
      </c>
      <c r="EM149" s="6">
        <v>8.4711080614808498</v>
      </c>
      <c r="EN149" s="6">
        <v>8.2399236408711403</v>
      </c>
      <c r="EO149" s="6">
        <v>7.4285479918197597</v>
      </c>
      <c r="EP149" s="6">
        <v>6.8640318523982602</v>
      </c>
      <c r="EQ149" s="6">
        <v>6.6880262575242302</v>
      </c>
      <c r="ER149" s="6">
        <v>6.4063525136174402</v>
      </c>
      <c r="ES149" s="6">
        <v>6.30404754596844</v>
      </c>
      <c r="ET149" s="6">
        <v>5.8467558848888599</v>
      </c>
      <c r="EU149" s="6" t="s">
        <v>178</v>
      </c>
      <c r="EV149" s="6" t="s">
        <v>178</v>
      </c>
      <c r="EW149" s="6" t="s">
        <v>178</v>
      </c>
      <c r="EX149" s="6" t="s">
        <v>178</v>
      </c>
      <c r="EY149" s="6" t="s">
        <v>178</v>
      </c>
      <c r="EZ149" s="6" t="s">
        <v>178</v>
      </c>
      <c r="FA149" s="6" t="s">
        <v>178</v>
      </c>
      <c r="FB149" s="6" t="s">
        <v>178</v>
      </c>
      <c r="FC149" s="6" t="s">
        <v>178</v>
      </c>
      <c r="FD149" s="6" t="s">
        <v>178</v>
      </c>
      <c r="FE149" s="6" t="s">
        <v>178</v>
      </c>
      <c r="FF149" s="6" t="s">
        <v>178</v>
      </c>
      <c r="FG149" s="6" t="s">
        <v>178</v>
      </c>
      <c r="FH149" s="6">
        <v>15.202869998965744</v>
      </c>
      <c r="FI149" s="6">
        <v>15.406712364802708</v>
      </c>
      <c r="FJ149" s="6">
        <v>15.280662022897175</v>
      </c>
      <c r="FK149" s="6">
        <v>15.504210856189239</v>
      </c>
      <c r="FL149" s="6">
        <v>15.107802219029946</v>
      </c>
      <c r="FM149" s="6">
        <v>14.848838536055917</v>
      </c>
      <c r="FN149" s="6">
        <v>13.993410203868663</v>
      </c>
      <c r="FO149" s="6">
        <v>14.002965982282623</v>
      </c>
      <c r="FP149" s="6">
        <v>13.223923171736406</v>
      </c>
      <c r="FQ149" s="6">
        <v>12.29763626986024</v>
      </c>
      <c r="FR149" s="6">
        <v>11.62799604305091</v>
      </c>
      <c r="FS149" s="6">
        <v>10.878486834264669</v>
      </c>
      <c r="FT149" s="6">
        <v>10.678826160252482</v>
      </c>
      <c r="FU149" s="6">
        <v>9.7210527871597456</v>
      </c>
      <c r="FV149" s="6">
        <v>9.1399464013688299</v>
      </c>
      <c r="FW149" s="6">
        <v>8.8918379215356929</v>
      </c>
      <c r="FX149" s="6">
        <v>8.5103024806097842</v>
      </c>
      <c r="FY149" s="6">
        <v>8.4669574717292306</v>
      </c>
      <c r="FZ149" s="6">
        <v>7.9859880119241522</v>
      </c>
      <c r="GA149" s="6" t="s">
        <v>178</v>
      </c>
      <c r="GB149" s="6" t="s">
        <v>178</v>
      </c>
      <c r="GC149" s="6" t="s">
        <v>178</v>
      </c>
      <c r="GD149" s="6" t="s">
        <v>178</v>
      </c>
      <c r="GE149" s="6" t="s">
        <v>178</v>
      </c>
      <c r="GF149" s="6" t="s">
        <v>178</v>
      </c>
      <c r="GG149" s="6" t="s">
        <v>178</v>
      </c>
      <c r="GH149" s="6" t="s">
        <v>178</v>
      </c>
      <c r="GI149" s="6" t="s">
        <v>178</v>
      </c>
      <c r="GJ149" s="6" t="s">
        <v>178</v>
      </c>
      <c r="GK149" s="6" t="s">
        <v>178</v>
      </c>
      <c r="GL149" s="6" t="s">
        <v>178</v>
      </c>
      <c r="GM149" s="6" t="s">
        <v>178</v>
      </c>
      <c r="GN149" s="6">
        <v>11.417280299851901</v>
      </c>
      <c r="GO149" s="6">
        <v>11.539697610132418</v>
      </c>
      <c r="GP149" s="6">
        <v>11.333581387138869</v>
      </c>
      <c r="GQ149" s="6">
        <v>11.401369568960193</v>
      </c>
      <c r="GR149" s="6">
        <v>10.921829223309182</v>
      </c>
      <c r="GS149" s="6">
        <v>11.243039813574489</v>
      </c>
      <c r="GT149" s="6">
        <v>10.889955938652831</v>
      </c>
      <c r="GU149" s="6">
        <v>10.848829056568215</v>
      </c>
      <c r="GV149" s="6">
        <v>9.9969594101906196</v>
      </c>
      <c r="GW149" s="6">
        <v>9.523510541230273</v>
      </c>
      <c r="GX149" s="6">
        <v>8.8780341293398255</v>
      </c>
      <c r="GY149" s="6">
        <v>8.4711080614808516</v>
      </c>
      <c r="GZ149" s="6">
        <v>8.2399236408711491</v>
      </c>
      <c r="HA149" s="6">
        <v>7.4285479918197659</v>
      </c>
      <c r="HB149" s="6">
        <v>6.864031852398262</v>
      </c>
      <c r="HC149" s="6">
        <v>6.6880262575242346</v>
      </c>
      <c r="HD149" s="6">
        <v>6.4063525136174428</v>
      </c>
      <c r="HE149" s="6">
        <v>6.3040475459684462</v>
      </c>
      <c r="HF149" s="6">
        <v>5.8467558848888652</v>
      </c>
      <c r="HG149" s="6" t="s">
        <v>178</v>
      </c>
      <c r="HH149" s="6" t="s">
        <v>178</v>
      </c>
      <c r="HI149" s="6" t="s">
        <v>178</v>
      </c>
      <c r="HJ149" s="6" t="s">
        <v>178</v>
      </c>
      <c r="HK149" s="6" t="s">
        <v>178</v>
      </c>
      <c r="HL149" s="6" t="s">
        <v>178</v>
      </c>
      <c r="HM149" s="6" t="s">
        <v>178</v>
      </c>
      <c r="HN149" s="6" t="s">
        <v>178</v>
      </c>
      <c r="HO149" s="6" t="s">
        <v>178</v>
      </c>
      <c r="HP149" s="6" t="s">
        <v>178</v>
      </c>
      <c r="HQ149" s="6" t="s">
        <v>178</v>
      </c>
      <c r="HR149" s="6" t="s">
        <v>178</v>
      </c>
      <c r="HS149" s="5">
        <v>1019025</v>
      </c>
      <c r="HT149" s="5">
        <v>1012377</v>
      </c>
      <c r="HU149" s="5">
        <v>1005530</v>
      </c>
      <c r="HV149" s="5">
        <v>1023457</v>
      </c>
      <c r="HW149" s="5">
        <v>1017660</v>
      </c>
      <c r="HX149" s="5">
        <v>1012514</v>
      </c>
      <c r="HY149" s="5">
        <v>1009316</v>
      </c>
      <c r="HZ149" s="5">
        <v>1006639</v>
      </c>
      <c r="IA149" s="5">
        <v>1004258</v>
      </c>
      <c r="IB149" s="5">
        <v>1002362</v>
      </c>
      <c r="IC149" s="5">
        <v>999669</v>
      </c>
      <c r="ID149" s="5">
        <v>997114</v>
      </c>
      <c r="IE149" s="5">
        <v>992744</v>
      </c>
      <c r="IF149" s="5">
        <v>986773</v>
      </c>
      <c r="IG149" s="5">
        <v>977820</v>
      </c>
      <c r="IH149" s="5">
        <v>966842</v>
      </c>
      <c r="II149" s="5">
        <v>954757</v>
      </c>
      <c r="IJ149" s="5">
        <v>945298</v>
      </c>
      <c r="IK149" s="5">
        <v>931714</v>
      </c>
      <c r="IL149" s="5">
        <v>916029</v>
      </c>
      <c r="IM149" s="5">
        <v>897333</v>
      </c>
      <c r="IN149" s="5">
        <v>886635</v>
      </c>
      <c r="IO149" s="5">
        <v>876776</v>
      </c>
      <c r="IP149" s="5">
        <v>867917</v>
      </c>
      <c r="IQ149" s="5">
        <v>857924</v>
      </c>
      <c r="IR149" s="5">
        <v>846745</v>
      </c>
      <c r="IS149" s="5">
        <v>835685</v>
      </c>
      <c r="IT149" s="5">
        <v>824544</v>
      </c>
      <c r="IU149" s="5">
        <v>814078</v>
      </c>
      <c r="IV149" s="5">
        <v>803820</v>
      </c>
      <c r="IW149" s="5">
        <v>791513</v>
      </c>
      <c r="IX149" s="5">
        <v>781922</v>
      </c>
      <c r="IY149" s="5">
        <v>1138054</v>
      </c>
      <c r="IZ149" s="5">
        <v>1130435</v>
      </c>
      <c r="JA149" s="5">
        <v>1122771</v>
      </c>
      <c r="JB149" s="5">
        <v>1142983</v>
      </c>
      <c r="JC149" s="5">
        <v>1136446</v>
      </c>
      <c r="JD149" s="5">
        <v>1130631</v>
      </c>
      <c r="JE149" s="5">
        <v>1126869</v>
      </c>
      <c r="JF149" s="5">
        <v>1123784</v>
      </c>
      <c r="JG149" s="5">
        <v>1120964</v>
      </c>
      <c r="JH149" s="5">
        <v>1118695</v>
      </c>
      <c r="JI149" s="5">
        <v>1115500</v>
      </c>
      <c r="JJ149" s="5">
        <v>1111797</v>
      </c>
      <c r="JK149" s="5">
        <v>1105477</v>
      </c>
      <c r="JL149" s="5">
        <v>1097510</v>
      </c>
      <c r="JM149" s="5">
        <v>1086855</v>
      </c>
      <c r="JN149" s="5">
        <v>1074129</v>
      </c>
      <c r="JO149" s="5">
        <v>1060679</v>
      </c>
      <c r="JP149" s="5">
        <v>1050345</v>
      </c>
      <c r="JQ149" s="5">
        <v>1035127</v>
      </c>
      <c r="JR149" s="5">
        <v>1017232</v>
      </c>
      <c r="JS149" s="5">
        <v>995877</v>
      </c>
      <c r="JT149" s="5">
        <v>983817</v>
      </c>
      <c r="JU149" s="5">
        <v>972544</v>
      </c>
      <c r="JV149" s="5">
        <v>961982</v>
      </c>
      <c r="JW149" s="5">
        <v>950780</v>
      </c>
      <c r="JX149" s="5">
        <v>937968</v>
      </c>
      <c r="JY149" s="5">
        <v>925515</v>
      </c>
      <c r="JZ149" s="5">
        <v>913123</v>
      </c>
      <c r="KA149" s="5">
        <v>901236</v>
      </c>
      <c r="KB149" s="5">
        <v>889565</v>
      </c>
      <c r="KC149" s="5">
        <v>875339</v>
      </c>
      <c r="KD149" s="5">
        <v>864290</v>
      </c>
    </row>
    <row r="150" spans="1:290" x14ac:dyDescent="0.3">
      <c r="A150" s="1" t="s">
        <v>144</v>
      </c>
      <c r="B150" s="2">
        <v>4008669</v>
      </c>
      <c r="C150" s="5">
        <v>3593959</v>
      </c>
      <c r="D150" s="5">
        <v>3615242</v>
      </c>
      <c r="E150" s="5">
        <v>3396196</v>
      </c>
      <c r="F150" s="5">
        <v>3518759</v>
      </c>
      <c r="G150" s="5">
        <v>3427702</v>
      </c>
      <c r="H150" s="5">
        <v>3533105</v>
      </c>
      <c r="I150" s="5">
        <v>3552058</v>
      </c>
      <c r="J150" s="5">
        <v>3538288</v>
      </c>
      <c r="K150" s="5">
        <v>3516293</v>
      </c>
      <c r="L150" s="5">
        <v>3541703</v>
      </c>
      <c r="M150" s="5">
        <v>3419166</v>
      </c>
      <c r="N150" s="5">
        <v>3445885</v>
      </c>
      <c r="O150" s="5">
        <v>3539611</v>
      </c>
      <c r="P150" s="5">
        <v>3430535</v>
      </c>
      <c r="Q150" s="5">
        <v>3516476</v>
      </c>
      <c r="R150" s="5">
        <v>3302449</v>
      </c>
      <c r="S150" s="5">
        <v>3338576</v>
      </c>
      <c r="T150" s="5">
        <v>3361423</v>
      </c>
      <c r="U150" s="5">
        <v>3251376</v>
      </c>
      <c r="V150" s="5">
        <v>3089512</v>
      </c>
      <c r="W150" s="5">
        <v>3050032</v>
      </c>
      <c r="X150" s="5">
        <v>2905411</v>
      </c>
      <c r="Y150" s="5">
        <v>2918125</v>
      </c>
      <c r="Z150" s="5">
        <v>2924662</v>
      </c>
      <c r="AA150" s="5">
        <v>2882025</v>
      </c>
      <c r="AB150" s="5">
        <v>2727127</v>
      </c>
      <c r="AC150" s="5">
        <v>2703299</v>
      </c>
      <c r="AD150" s="5">
        <v>2571242</v>
      </c>
      <c r="AE150" s="5">
        <v>2684122</v>
      </c>
      <c r="AF150" s="5">
        <v>2524761</v>
      </c>
      <c r="AG150" s="5">
        <v>2493289</v>
      </c>
      <c r="AH150" s="5">
        <v>2474291</v>
      </c>
      <c r="AI150" s="5">
        <v>11017009</v>
      </c>
      <c r="AJ150" s="5">
        <v>11072736</v>
      </c>
      <c r="AK150" s="5">
        <v>10791245</v>
      </c>
      <c r="AL150" s="5">
        <v>10869612</v>
      </c>
      <c r="AM150" s="5">
        <v>10613003</v>
      </c>
      <c r="AN150" s="5">
        <v>10640562</v>
      </c>
      <c r="AO150" s="5">
        <v>10430167</v>
      </c>
      <c r="AP150" s="5">
        <v>10348913</v>
      </c>
      <c r="AQ150" s="5">
        <v>10302478</v>
      </c>
      <c r="AR150" s="5">
        <v>10130310</v>
      </c>
      <c r="AS150" s="5">
        <v>9858145</v>
      </c>
      <c r="AT150" s="5">
        <v>10529409</v>
      </c>
      <c r="AU150" s="5">
        <v>10852382</v>
      </c>
      <c r="AV150" s="5">
        <v>10579771</v>
      </c>
      <c r="AW150" s="5">
        <v>10539095</v>
      </c>
      <c r="AX150" s="5">
        <v>10222953</v>
      </c>
      <c r="AY150" s="5">
        <v>10034852</v>
      </c>
      <c r="AZ150" s="5">
        <v>9896116</v>
      </c>
      <c r="BA150" s="5">
        <v>9840981</v>
      </c>
      <c r="BB150" s="5">
        <v>9724670</v>
      </c>
      <c r="BC150" s="5">
        <v>9504473</v>
      </c>
      <c r="BD150" s="5">
        <v>9200680</v>
      </c>
      <c r="BE150" s="5">
        <v>8959110</v>
      </c>
      <c r="BF150" s="5">
        <v>8635451</v>
      </c>
      <c r="BG150" s="5">
        <v>8436960</v>
      </c>
      <c r="BH150" s="5">
        <v>8097087</v>
      </c>
      <c r="BI150" s="5">
        <v>7796009</v>
      </c>
      <c r="BJ150" s="5">
        <v>7433018</v>
      </c>
      <c r="BK150" s="5">
        <v>7359349</v>
      </c>
      <c r="BL150" s="5">
        <v>7120522</v>
      </c>
      <c r="BM150" s="5">
        <v>6995133</v>
      </c>
      <c r="BN150" s="5">
        <v>6933254</v>
      </c>
      <c r="BO150" s="5">
        <v>13688378</v>
      </c>
      <c r="BP150" s="5">
        <v>14519365</v>
      </c>
      <c r="BQ150" s="5">
        <v>14165666</v>
      </c>
      <c r="BR150" s="5">
        <v>14480783</v>
      </c>
      <c r="BS150" s="5">
        <v>15199013</v>
      </c>
      <c r="BT150" s="5">
        <v>14603712</v>
      </c>
      <c r="BU150" s="5">
        <v>14862652</v>
      </c>
      <c r="BV150" s="5">
        <v>14780417</v>
      </c>
      <c r="BW150" s="5">
        <v>15066100</v>
      </c>
      <c r="BX150" s="5">
        <v>14759499</v>
      </c>
      <c r="BY150" s="5">
        <v>14999389</v>
      </c>
      <c r="BZ150" s="5">
        <v>14756284</v>
      </c>
      <c r="CA150" s="5">
        <v>15307081</v>
      </c>
      <c r="CB150" s="5">
        <v>15544618</v>
      </c>
      <c r="CC150" s="5">
        <v>15134845</v>
      </c>
      <c r="CD150" s="5">
        <v>14221878</v>
      </c>
      <c r="CE150" s="5">
        <v>14435012</v>
      </c>
      <c r="CF150" s="5">
        <v>13753884</v>
      </c>
      <c r="CG150" s="5">
        <v>13563129</v>
      </c>
      <c r="CH150" s="5">
        <v>13184988</v>
      </c>
      <c r="CI150" s="5">
        <v>13013809</v>
      </c>
      <c r="CJ150" s="5">
        <v>14613511</v>
      </c>
      <c r="CK150" s="5">
        <v>17230633</v>
      </c>
      <c r="CL150" s="5">
        <v>16910825</v>
      </c>
      <c r="CM150" s="5">
        <v>11745961</v>
      </c>
      <c r="CN150" s="5">
        <v>10860582</v>
      </c>
      <c r="CO150" s="5">
        <v>10362089</v>
      </c>
      <c r="CP150" s="5">
        <v>9808647</v>
      </c>
      <c r="CQ150" s="5">
        <v>9969971</v>
      </c>
      <c r="CR150" s="5">
        <v>9519691</v>
      </c>
      <c r="CS150" s="5">
        <v>9599995</v>
      </c>
      <c r="CT150" s="5">
        <v>9223696</v>
      </c>
      <c r="CU150" s="6" t="s">
        <v>178</v>
      </c>
      <c r="CV150" s="6">
        <v>13.09403353911024</v>
      </c>
      <c r="CW150" s="6">
        <v>13.85741576752342</v>
      </c>
      <c r="CX150" s="6">
        <v>13.199365685639251</v>
      </c>
      <c r="CY150" s="6">
        <v>12.9146874494924</v>
      </c>
      <c r="CZ150" s="6">
        <v>12.39796156638424</v>
      </c>
      <c r="DA150" s="6">
        <v>12.240203352592591</v>
      </c>
      <c r="DB150" s="6">
        <v>12.602652074294699</v>
      </c>
      <c r="DC150" s="6">
        <v>12.58643333009128</v>
      </c>
      <c r="DD150" s="6">
        <v>12.41134561537203</v>
      </c>
      <c r="DE150" s="6">
        <v>11.396229372893851</v>
      </c>
      <c r="DF150" s="6">
        <v>11.3034242291893</v>
      </c>
      <c r="DG150" s="6">
        <v>11.179392311754031</v>
      </c>
      <c r="DH150" s="6">
        <v>11.08066234566911</v>
      </c>
      <c r="DI150" s="6">
        <v>10.35420119460505</v>
      </c>
      <c r="DJ150" s="6">
        <v>9.76705469183627</v>
      </c>
      <c r="DK150" s="6">
        <v>9.3248738384269192</v>
      </c>
      <c r="DL150" s="6">
        <v>7.9423208563754102</v>
      </c>
      <c r="DM150" s="6">
        <v>7.4873222906240304</v>
      </c>
      <c r="DN150" s="6">
        <v>7.30186514892966</v>
      </c>
      <c r="DO150" s="6" t="s">
        <v>178</v>
      </c>
      <c r="DP150" s="6" t="s">
        <v>178</v>
      </c>
      <c r="DQ150" s="6" t="s">
        <v>178</v>
      </c>
      <c r="DR150" s="6" t="s">
        <v>178</v>
      </c>
      <c r="DS150" s="6" t="s">
        <v>178</v>
      </c>
      <c r="DT150" s="6" t="s">
        <v>178</v>
      </c>
      <c r="DU150" s="6" t="s">
        <v>178</v>
      </c>
      <c r="DV150" s="6" t="s">
        <v>178</v>
      </c>
      <c r="DW150" s="6" t="s">
        <v>178</v>
      </c>
      <c r="DX150" s="6" t="s">
        <v>178</v>
      </c>
      <c r="DY150" s="6" t="s">
        <v>178</v>
      </c>
      <c r="DZ150" s="6" t="s">
        <v>178</v>
      </c>
      <c r="EA150" s="6" t="s">
        <v>178</v>
      </c>
      <c r="EB150" s="6">
        <v>10.100891053484879</v>
      </c>
      <c r="EC150" s="6">
        <v>10.45925898205742</v>
      </c>
      <c r="ED150" s="6">
        <v>10.39260906264532</v>
      </c>
      <c r="EE150" s="6">
        <v>10.09131806800603</v>
      </c>
      <c r="EF150" s="6">
        <v>9.7135202532242406</v>
      </c>
      <c r="EG150" s="6">
        <v>9.6312454889352104</v>
      </c>
      <c r="EH150" s="6">
        <v>9.9754757805820002</v>
      </c>
      <c r="EI150" s="6">
        <v>9.9945679584904195</v>
      </c>
      <c r="EJ150" s="6">
        <v>9.9485010823952997</v>
      </c>
      <c r="EK150" s="6">
        <v>9.2840894509058192</v>
      </c>
      <c r="EL150" s="6">
        <v>8.9552794463582899</v>
      </c>
      <c r="EM150" s="6">
        <v>8.7737436172105205</v>
      </c>
      <c r="EN150" s="6">
        <v>8.6541192621276899</v>
      </c>
      <c r="EO150" s="6">
        <v>8.0626752107272903</v>
      </c>
      <c r="EP150" s="6">
        <v>7.4765285529533303</v>
      </c>
      <c r="EQ150" s="6">
        <v>7.2142768024879604</v>
      </c>
      <c r="ER150" s="6">
        <v>6.3015530537434996</v>
      </c>
      <c r="ES150" s="6">
        <v>5.97423163402103</v>
      </c>
      <c r="ET150" s="6">
        <v>5.5676439406169997</v>
      </c>
      <c r="EU150" s="6" t="s">
        <v>178</v>
      </c>
      <c r="EV150" s="6" t="s">
        <v>178</v>
      </c>
      <c r="EW150" s="6" t="s">
        <v>178</v>
      </c>
      <c r="EX150" s="6" t="s">
        <v>178</v>
      </c>
      <c r="EY150" s="6" t="s">
        <v>178</v>
      </c>
      <c r="EZ150" s="6" t="s">
        <v>178</v>
      </c>
      <c r="FA150" s="6" t="s">
        <v>178</v>
      </c>
      <c r="FB150" s="6" t="s">
        <v>178</v>
      </c>
      <c r="FC150" s="6" t="s">
        <v>178</v>
      </c>
      <c r="FD150" s="6" t="s">
        <v>178</v>
      </c>
      <c r="FE150" s="6" t="s">
        <v>178</v>
      </c>
      <c r="FF150" s="6" t="s">
        <v>178</v>
      </c>
      <c r="FG150" s="6" t="s">
        <v>178</v>
      </c>
      <c r="FH150" s="6">
        <v>13.094033539110244</v>
      </c>
      <c r="FI150" s="6">
        <v>13.857415767523429</v>
      </c>
      <c r="FJ150" s="6">
        <v>13.199365685639259</v>
      </c>
      <c r="FK150" s="6">
        <v>12.9146874494924</v>
      </c>
      <c r="FL150" s="6">
        <v>12.397961566384243</v>
      </c>
      <c r="FM150" s="6">
        <v>12.240203352592596</v>
      </c>
      <c r="FN150" s="6">
        <v>12.602652074294708</v>
      </c>
      <c r="FO150" s="6">
        <v>12.586433330091284</v>
      </c>
      <c r="FP150" s="6">
        <v>12.41134561537204</v>
      </c>
      <c r="FQ150" s="6">
        <v>11.396229372893858</v>
      </c>
      <c r="FR150" s="6">
        <v>11.303424229189309</v>
      </c>
      <c r="FS150" s="6">
        <v>11.179392311754032</v>
      </c>
      <c r="FT150" s="6">
        <v>11.080662345669115</v>
      </c>
      <c r="FU150" s="6">
        <v>10.354201194605054</v>
      </c>
      <c r="FV150" s="6">
        <v>9.76705469183627</v>
      </c>
      <c r="FW150" s="6">
        <v>9.324873838426921</v>
      </c>
      <c r="FX150" s="6">
        <v>7.9423208563754093</v>
      </c>
      <c r="FY150" s="6">
        <v>7.4873222906240304</v>
      </c>
      <c r="FZ150" s="6">
        <v>7.3018651489296689</v>
      </c>
      <c r="GA150" s="6" t="s">
        <v>178</v>
      </c>
      <c r="GB150" s="6" t="s">
        <v>178</v>
      </c>
      <c r="GC150" s="6" t="s">
        <v>178</v>
      </c>
      <c r="GD150" s="6" t="s">
        <v>178</v>
      </c>
      <c r="GE150" s="6" t="s">
        <v>178</v>
      </c>
      <c r="GF150" s="6" t="s">
        <v>178</v>
      </c>
      <c r="GG150" s="6" t="s">
        <v>178</v>
      </c>
      <c r="GH150" s="6" t="s">
        <v>178</v>
      </c>
      <c r="GI150" s="6" t="s">
        <v>178</v>
      </c>
      <c r="GJ150" s="6" t="s">
        <v>178</v>
      </c>
      <c r="GK150" s="6" t="s">
        <v>178</v>
      </c>
      <c r="GL150" s="6" t="s">
        <v>178</v>
      </c>
      <c r="GM150" s="6" t="s">
        <v>178</v>
      </c>
      <c r="GN150" s="6">
        <v>10.100891053484885</v>
      </c>
      <c r="GO150" s="6">
        <v>10.459258982057422</v>
      </c>
      <c r="GP150" s="6">
        <v>10.392609062645322</v>
      </c>
      <c r="GQ150" s="6">
        <v>10.09131806800603</v>
      </c>
      <c r="GR150" s="6">
        <v>9.7135202532242459</v>
      </c>
      <c r="GS150" s="6">
        <v>9.6312454889352175</v>
      </c>
      <c r="GT150" s="6">
        <v>9.9754757805820091</v>
      </c>
      <c r="GU150" s="6">
        <v>9.9945679584904248</v>
      </c>
      <c r="GV150" s="6">
        <v>9.9485010823953068</v>
      </c>
      <c r="GW150" s="6">
        <v>9.2840894509058245</v>
      </c>
      <c r="GX150" s="6">
        <v>8.9552794463582899</v>
      </c>
      <c r="GY150" s="6">
        <v>8.7737436172105205</v>
      </c>
      <c r="GZ150" s="6">
        <v>8.654119262127697</v>
      </c>
      <c r="HA150" s="6">
        <v>8.0626752107272974</v>
      </c>
      <c r="HB150" s="6">
        <v>7.4765285529533392</v>
      </c>
      <c r="HC150" s="6">
        <v>7.2142768024879693</v>
      </c>
      <c r="HD150" s="6">
        <v>6.3015530537435094</v>
      </c>
      <c r="HE150" s="6">
        <v>5.9742316340210389</v>
      </c>
      <c r="HF150" s="6">
        <v>5.5676439406170077</v>
      </c>
      <c r="HG150" s="6" t="s">
        <v>178</v>
      </c>
      <c r="HH150" s="6" t="s">
        <v>178</v>
      </c>
      <c r="HI150" s="6" t="s">
        <v>178</v>
      </c>
      <c r="HJ150" s="6" t="s">
        <v>178</v>
      </c>
      <c r="HK150" s="6" t="s">
        <v>178</v>
      </c>
      <c r="HL150" s="6" t="s">
        <v>178</v>
      </c>
      <c r="HM150" s="6" t="s">
        <v>178</v>
      </c>
      <c r="HN150" s="6" t="s">
        <v>178</v>
      </c>
      <c r="HO150" s="6" t="s">
        <v>178</v>
      </c>
      <c r="HP150" s="6" t="s">
        <v>178</v>
      </c>
      <c r="HQ150" s="6" t="s">
        <v>178</v>
      </c>
      <c r="HR150" s="6" t="s">
        <v>178</v>
      </c>
      <c r="HS150" s="5">
        <v>415215</v>
      </c>
      <c r="HT150" s="5">
        <v>412512</v>
      </c>
      <c r="HU150" s="5">
        <v>409002</v>
      </c>
      <c r="HV150" s="5">
        <v>405721</v>
      </c>
      <c r="HW150" s="5">
        <v>405526</v>
      </c>
      <c r="HX150" s="5">
        <v>403920</v>
      </c>
      <c r="HY150" s="5">
        <v>402086</v>
      </c>
      <c r="HZ150" s="5">
        <v>400247</v>
      </c>
      <c r="IA150" s="5">
        <v>399083</v>
      </c>
      <c r="IB150" s="5">
        <v>398123</v>
      </c>
      <c r="IC150" s="5">
        <v>397766</v>
      </c>
      <c r="ID150" s="5">
        <v>396499</v>
      </c>
      <c r="IE150" s="5">
        <v>393691</v>
      </c>
      <c r="IF150" s="5">
        <v>389705</v>
      </c>
      <c r="IG150" s="5">
        <v>384563</v>
      </c>
      <c r="IH150" s="5">
        <v>377606</v>
      </c>
      <c r="II150" s="5">
        <v>371183</v>
      </c>
      <c r="IJ150" s="5">
        <v>365070</v>
      </c>
      <c r="IK150" s="5">
        <v>358265</v>
      </c>
      <c r="IL150" s="5">
        <v>352311</v>
      </c>
      <c r="IM150" s="5">
        <v>345970</v>
      </c>
      <c r="IN150" s="5">
        <v>340040</v>
      </c>
      <c r="IO150" s="5">
        <v>334171</v>
      </c>
      <c r="IP150" s="5">
        <v>328291</v>
      </c>
      <c r="IQ150" s="5">
        <v>322180</v>
      </c>
      <c r="IR150" s="5">
        <v>314063</v>
      </c>
      <c r="IS150" s="5">
        <v>307942</v>
      </c>
      <c r="IT150" s="5">
        <v>302395</v>
      </c>
      <c r="IU150" s="5">
        <v>297526</v>
      </c>
      <c r="IV150" s="5">
        <v>293107</v>
      </c>
      <c r="IW150" s="5">
        <v>287695</v>
      </c>
      <c r="IX150" s="5">
        <v>284832</v>
      </c>
      <c r="IY150" s="5">
        <v>476494</v>
      </c>
      <c r="IZ150" s="5">
        <v>473646</v>
      </c>
      <c r="JA150" s="5">
        <v>469631</v>
      </c>
      <c r="JB150" s="5">
        <v>466052</v>
      </c>
      <c r="JC150" s="5">
        <v>465746</v>
      </c>
      <c r="JD150" s="5">
        <v>464047</v>
      </c>
      <c r="JE150" s="5">
        <v>461836</v>
      </c>
      <c r="JF150" s="5">
        <v>459614</v>
      </c>
      <c r="JG150" s="5">
        <v>458041</v>
      </c>
      <c r="JH150" s="5">
        <v>456421</v>
      </c>
      <c r="JI150" s="5">
        <v>455794</v>
      </c>
      <c r="JJ150" s="5">
        <v>453880</v>
      </c>
      <c r="JK150" s="5">
        <v>450393</v>
      </c>
      <c r="JL150" s="5">
        <v>445600</v>
      </c>
      <c r="JM150" s="5">
        <v>439565</v>
      </c>
      <c r="JN150" s="5">
        <v>431669</v>
      </c>
      <c r="JO150" s="5">
        <v>424438</v>
      </c>
      <c r="JP150" s="5">
        <v>417714</v>
      </c>
      <c r="JQ150" s="5">
        <v>409776</v>
      </c>
      <c r="JR150" s="5">
        <v>402878</v>
      </c>
      <c r="JS150" s="5">
        <v>395652</v>
      </c>
      <c r="JT150" s="5">
        <v>388721</v>
      </c>
      <c r="JU150" s="5">
        <v>381898</v>
      </c>
      <c r="JV150" s="5">
        <v>374933</v>
      </c>
      <c r="JW150" s="5">
        <v>367777</v>
      </c>
      <c r="JX150" s="5">
        <v>358593</v>
      </c>
      <c r="JY150" s="5">
        <v>351545</v>
      </c>
      <c r="JZ150" s="5">
        <v>345124</v>
      </c>
      <c r="KA150" s="5">
        <v>339362</v>
      </c>
      <c r="KB150" s="5">
        <v>333709</v>
      </c>
      <c r="KC150" s="5">
        <v>327323</v>
      </c>
      <c r="KD150" s="5">
        <v>324606</v>
      </c>
    </row>
    <row r="151" spans="1:290" x14ac:dyDescent="0.3">
      <c r="A151" s="1" t="s">
        <v>145</v>
      </c>
      <c r="B151" s="2">
        <v>4057106</v>
      </c>
      <c r="C151" s="5">
        <v>2868978</v>
      </c>
      <c r="D151" s="5">
        <v>2935701</v>
      </c>
      <c r="E151" s="5">
        <v>2761396</v>
      </c>
      <c r="F151" s="5">
        <v>2862319</v>
      </c>
      <c r="G151" s="5">
        <v>2780173</v>
      </c>
      <c r="H151" s="5">
        <v>2862314</v>
      </c>
      <c r="I151" s="5">
        <v>2862251</v>
      </c>
      <c r="J151" s="5">
        <v>2843973</v>
      </c>
      <c r="K151" s="5">
        <v>2866500</v>
      </c>
      <c r="L151" s="5">
        <v>2846853</v>
      </c>
      <c r="M151" s="5">
        <v>2771430</v>
      </c>
      <c r="N151" s="5">
        <v>2794785</v>
      </c>
      <c r="O151" s="5">
        <v>2895657</v>
      </c>
      <c r="P151" s="5">
        <v>2871109</v>
      </c>
      <c r="Q151" s="5">
        <v>3138582</v>
      </c>
      <c r="R151" s="5">
        <v>2999574</v>
      </c>
      <c r="S151" s="5">
        <v>3037286</v>
      </c>
      <c r="T151" s="5">
        <v>3028868</v>
      </c>
      <c r="U151" s="5">
        <v>2865584</v>
      </c>
      <c r="V151" s="5">
        <v>2797596</v>
      </c>
      <c r="W151" s="5">
        <v>2747659</v>
      </c>
      <c r="X151" s="5">
        <v>2627496</v>
      </c>
      <c r="Y151" s="5">
        <v>2565432</v>
      </c>
      <c r="Z151" s="5">
        <v>2570397</v>
      </c>
      <c r="AA151" s="5">
        <v>2548373</v>
      </c>
      <c r="AB151" s="5">
        <v>2406479</v>
      </c>
      <c r="AC151" s="5">
        <v>2349307</v>
      </c>
      <c r="AD151" s="5">
        <v>2268685</v>
      </c>
      <c r="AE151" s="5">
        <v>2319972</v>
      </c>
      <c r="AF151" s="5">
        <v>2183644</v>
      </c>
      <c r="AG151" s="5">
        <v>2135669</v>
      </c>
      <c r="AH151" s="5">
        <v>2154911</v>
      </c>
      <c r="AI151" s="5">
        <v>10758317</v>
      </c>
      <c r="AJ151" s="5">
        <v>11067870</v>
      </c>
      <c r="AK151" s="5">
        <v>10779183</v>
      </c>
      <c r="AL151" s="5">
        <v>11122016</v>
      </c>
      <c r="AM151" s="5">
        <v>10853584</v>
      </c>
      <c r="AN151" s="5">
        <v>10820632</v>
      </c>
      <c r="AO151" s="5">
        <v>10825706</v>
      </c>
      <c r="AP151" s="5">
        <v>10881593</v>
      </c>
      <c r="AQ151" s="5">
        <v>10888141</v>
      </c>
      <c r="AR151" s="5">
        <v>10794909</v>
      </c>
      <c r="AS151" s="5">
        <v>10402358</v>
      </c>
      <c r="AT151" s="5">
        <v>10892005</v>
      </c>
      <c r="AU151" s="5">
        <v>11105522</v>
      </c>
      <c r="AV151" s="5">
        <v>11032556</v>
      </c>
      <c r="AW151" s="5">
        <v>11070130</v>
      </c>
      <c r="AX151" s="5">
        <v>10782870</v>
      </c>
      <c r="AY151" s="5">
        <v>10704790</v>
      </c>
      <c r="AZ151" s="5">
        <v>10602527</v>
      </c>
      <c r="BA151" s="5">
        <v>10236773</v>
      </c>
      <c r="BB151" s="5">
        <v>10208129</v>
      </c>
      <c r="BC151" s="5">
        <v>9971356</v>
      </c>
      <c r="BD151" s="5">
        <v>9642071</v>
      </c>
      <c r="BE151" s="5">
        <v>9421547</v>
      </c>
      <c r="BF151" s="5">
        <v>9109734</v>
      </c>
      <c r="BG151" s="5">
        <v>8899170</v>
      </c>
      <c r="BH151" s="5">
        <v>8463895</v>
      </c>
      <c r="BI151" s="5">
        <v>8122870</v>
      </c>
      <c r="BJ151" s="5">
        <v>7702176</v>
      </c>
      <c r="BK151" s="5">
        <v>7597985</v>
      </c>
      <c r="BL151" s="5">
        <v>7323462</v>
      </c>
      <c r="BM151" s="5">
        <v>7087369</v>
      </c>
      <c r="BN151" s="5">
        <v>6995493</v>
      </c>
      <c r="BO151" s="5">
        <v>14071608</v>
      </c>
      <c r="BP151" s="5">
        <v>15212884</v>
      </c>
      <c r="BQ151" s="5">
        <v>14814995</v>
      </c>
      <c r="BR151" s="5">
        <v>14636889</v>
      </c>
      <c r="BS151" s="5">
        <v>14839077</v>
      </c>
      <c r="BT151" s="5">
        <v>14557949</v>
      </c>
      <c r="BU151" s="5">
        <v>16129893</v>
      </c>
      <c r="BV151" s="5">
        <v>16463071</v>
      </c>
      <c r="BW151" s="5">
        <v>16200455</v>
      </c>
      <c r="BX151" s="5">
        <v>16166962</v>
      </c>
      <c r="BY151" s="5">
        <v>15773132</v>
      </c>
      <c r="BZ151" s="5">
        <v>15906336</v>
      </c>
      <c r="CA151" s="5">
        <v>15148178</v>
      </c>
      <c r="CB151" s="5">
        <v>15043655</v>
      </c>
      <c r="CC151" s="5">
        <v>14537866</v>
      </c>
      <c r="CD151" s="5">
        <v>13493389</v>
      </c>
      <c r="CE151" s="5">
        <v>13411367</v>
      </c>
      <c r="CF151" s="5">
        <v>13579676</v>
      </c>
      <c r="CG151" s="5">
        <v>12618877</v>
      </c>
      <c r="CH151" s="5">
        <v>12406917</v>
      </c>
      <c r="CI151" s="5">
        <v>11920148</v>
      </c>
      <c r="CJ151" s="5">
        <v>11600164</v>
      </c>
      <c r="CK151" s="5">
        <v>11259327</v>
      </c>
      <c r="CL151" s="5">
        <v>11011842</v>
      </c>
      <c r="CM151" s="5">
        <v>10978131</v>
      </c>
      <c r="CN151" s="5">
        <v>10552017</v>
      </c>
      <c r="CO151" s="5">
        <v>10150913</v>
      </c>
      <c r="CP151" s="5">
        <v>9747169</v>
      </c>
      <c r="CQ151" s="5">
        <v>9568203</v>
      </c>
      <c r="CR151" s="5">
        <v>9287914</v>
      </c>
      <c r="CS151" s="5">
        <v>8957064</v>
      </c>
      <c r="CT151" s="5">
        <v>8840298</v>
      </c>
      <c r="CU151" s="6" t="s">
        <v>178</v>
      </c>
      <c r="CV151" s="6">
        <v>13.03872567403833</v>
      </c>
      <c r="CW151" s="6">
        <v>13.379609443918939</v>
      </c>
      <c r="CX151" s="6">
        <v>13.17180230435531</v>
      </c>
      <c r="CY151" s="6">
        <v>13.400353143491429</v>
      </c>
      <c r="CZ151" s="6">
        <v>12.6461317661165</v>
      </c>
      <c r="DA151" s="6">
        <v>12.91525446230955</v>
      </c>
      <c r="DB151" s="6">
        <v>12.73570459353868</v>
      </c>
      <c r="DC151" s="6">
        <v>12.415210186638751</v>
      </c>
      <c r="DD151" s="6">
        <v>12.83603333224441</v>
      </c>
      <c r="DE151" s="6">
        <v>12.832544931677869</v>
      </c>
      <c r="DF151" s="6">
        <v>12.53273507622232</v>
      </c>
      <c r="DG151" s="6">
        <v>11.769353818271229</v>
      </c>
      <c r="DH151" s="6">
        <v>10.850545904039169</v>
      </c>
      <c r="DI151" s="6">
        <v>10.17650646056085</v>
      </c>
      <c r="DJ151" s="6">
        <v>9.5299532533619704</v>
      </c>
      <c r="DK151" s="6">
        <v>8.6143352980259298</v>
      </c>
      <c r="DL151" s="6">
        <v>8.2512014389534301</v>
      </c>
      <c r="DM151" s="6">
        <v>7.4693326037554604</v>
      </c>
      <c r="DN151" s="6">
        <v>6.9834958299911696</v>
      </c>
      <c r="DO151" s="6" t="s">
        <v>178</v>
      </c>
      <c r="DP151" s="6" t="s">
        <v>178</v>
      </c>
      <c r="DQ151" s="6" t="s">
        <v>178</v>
      </c>
      <c r="DR151" s="6" t="s">
        <v>178</v>
      </c>
      <c r="DS151" s="6" t="s">
        <v>178</v>
      </c>
      <c r="DT151" s="6" t="s">
        <v>178</v>
      </c>
      <c r="DU151" s="6" t="s">
        <v>178</v>
      </c>
      <c r="DV151" s="6" t="s">
        <v>178</v>
      </c>
      <c r="DW151" s="6" t="s">
        <v>178</v>
      </c>
      <c r="DX151" s="6" t="s">
        <v>178</v>
      </c>
      <c r="DY151" s="6" t="s">
        <v>178</v>
      </c>
      <c r="DZ151" s="6" t="s">
        <v>178</v>
      </c>
      <c r="EA151" s="6" t="s">
        <v>178</v>
      </c>
      <c r="EB151" s="6">
        <v>9.0697848818245905</v>
      </c>
      <c r="EC151" s="6">
        <v>9.1426409589669202</v>
      </c>
      <c r="ED151" s="6">
        <v>9.0641378262390209</v>
      </c>
      <c r="EE151" s="6">
        <v>9.3340335915258397</v>
      </c>
      <c r="EF151" s="6">
        <v>8.9824513022899204</v>
      </c>
      <c r="EG151" s="6">
        <v>9.1755031958192799</v>
      </c>
      <c r="EH151" s="6">
        <v>9.0232376822033302</v>
      </c>
      <c r="EI151" s="6">
        <v>8.8118815518536593</v>
      </c>
      <c r="EJ151" s="6">
        <v>8.8964714755816807</v>
      </c>
      <c r="EK151" s="6">
        <v>9.0822004011013604</v>
      </c>
      <c r="EL151" s="6">
        <v>8.7680642820123502</v>
      </c>
      <c r="EM151" s="6">
        <v>8.1462987511978202</v>
      </c>
      <c r="EN151" s="6">
        <v>7.3467119350303101</v>
      </c>
      <c r="EO151" s="6">
        <v>7.00812939069331</v>
      </c>
      <c r="EP151" s="6">
        <v>6.4530212714872501</v>
      </c>
      <c r="EQ151" s="6">
        <v>5.8822605919985698</v>
      </c>
      <c r="ER151" s="6">
        <v>5.7174860295097503</v>
      </c>
      <c r="ES151" s="6">
        <v>5.1802359981998203</v>
      </c>
      <c r="ET151" s="6">
        <v>4.8876537512407996</v>
      </c>
      <c r="EU151" s="6" t="s">
        <v>178</v>
      </c>
      <c r="EV151" s="6" t="s">
        <v>178</v>
      </c>
      <c r="EW151" s="6" t="s">
        <v>178</v>
      </c>
      <c r="EX151" s="6" t="s">
        <v>178</v>
      </c>
      <c r="EY151" s="6" t="s">
        <v>178</v>
      </c>
      <c r="EZ151" s="6" t="s">
        <v>178</v>
      </c>
      <c r="FA151" s="6" t="s">
        <v>178</v>
      </c>
      <c r="FB151" s="6" t="s">
        <v>178</v>
      </c>
      <c r="FC151" s="6" t="s">
        <v>178</v>
      </c>
      <c r="FD151" s="6" t="s">
        <v>178</v>
      </c>
      <c r="FE151" s="6" t="s">
        <v>178</v>
      </c>
      <c r="FF151" s="6" t="s">
        <v>178</v>
      </c>
      <c r="FG151" s="6" t="s">
        <v>178</v>
      </c>
      <c r="FH151" s="6">
        <v>13.03872567403833</v>
      </c>
      <c r="FI151" s="6">
        <v>13.379609443918946</v>
      </c>
      <c r="FJ151" s="6">
        <v>13.171802304355316</v>
      </c>
      <c r="FK151" s="6">
        <v>13.400353143491431</v>
      </c>
      <c r="FL151" s="6">
        <v>12.646131766116506</v>
      </c>
      <c r="FM151" s="6">
        <v>12.91525446230956</v>
      </c>
      <c r="FN151" s="6">
        <v>12.735704593538687</v>
      </c>
      <c r="FO151" s="6">
        <v>12.415210186638758</v>
      </c>
      <c r="FP151" s="6">
        <v>12.836033332244412</v>
      </c>
      <c r="FQ151" s="6">
        <v>12.832544931677871</v>
      </c>
      <c r="FR151" s="6">
        <v>12.532735076222322</v>
      </c>
      <c r="FS151" s="6">
        <v>11.769353818271231</v>
      </c>
      <c r="FT151" s="6">
        <v>10.850545904039171</v>
      </c>
      <c r="FU151" s="6">
        <v>10.176506460560852</v>
      </c>
      <c r="FV151" s="6">
        <v>9.5299532533619775</v>
      </c>
      <c r="FW151" s="6">
        <v>8.6143352980259351</v>
      </c>
      <c r="FX151" s="6">
        <v>8.2512014389534301</v>
      </c>
      <c r="FY151" s="6">
        <v>7.4693326037554657</v>
      </c>
      <c r="FZ151" s="6">
        <v>6.9834958299911785</v>
      </c>
      <c r="GA151" s="6" t="s">
        <v>178</v>
      </c>
      <c r="GB151" s="6" t="s">
        <v>178</v>
      </c>
      <c r="GC151" s="6" t="s">
        <v>178</v>
      </c>
      <c r="GD151" s="6" t="s">
        <v>178</v>
      </c>
      <c r="GE151" s="6" t="s">
        <v>178</v>
      </c>
      <c r="GF151" s="6" t="s">
        <v>178</v>
      </c>
      <c r="GG151" s="6" t="s">
        <v>178</v>
      </c>
      <c r="GH151" s="6" t="s">
        <v>178</v>
      </c>
      <c r="GI151" s="6" t="s">
        <v>178</v>
      </c>
      <c r="GJ151" s="6" t="s">
        <v>178</v>
      </c>
      <c r="GK151" s="6" t="s">
        <v>178</v>
      </c>
      <c r="GL151" s="6" t="s">
        <v>178</v>
      </c>
      <c r="GM151" s="6" t="s">
        <v>178</v>
      </c>
      <c r="GN151" s="6">
        <v>9.0697848818245976</v>
      </c>
      <c r="GO151" s="6">
        <v>9.1426409589669273</v>
      </c>
      <c r="GP151" s="6">
        <v>9.0464004598833743</v>
      </c>
      <c r="GQ151" s="6">
        <v>9.3165639402213998</v>
      </c>
      <c r="GR151" s="6">
        <v>8.9824513022899222</v>
      </c>
      <c r="GS151" s="6">
        <v>9.1755031958192834</v>
      </c>
      <c r="GT151" s="6">
        <v>9.023237682203332</v>
      </c>
      <c r="GU151" s="6">
        <v>8.8118815518536682</v>
      </c>
      <c r="GV151" s="6">
        <v>8.8964714755816843</v>
      </c>
      <c r="GW151" s="6">
        <v>9.0822004011013657</v>
      </c>
      <c r="GX151" s="6">
        <v>8.7680642820123573</v>
      </c>
      <c r="GY151" s="6">
        <v>8.1462987511978273</v>
      </c>
      <c r="GZ151" s="6">
        <v>7.3467119350303109</v>
      </c>
      <c r="HA151" s="6">
        <v>7.0081293906933118</v>
      </c>
      <c r="HB151" s="6">
        <v>6.4530212714872563</v>
      </c>
      <c r="HC151" s="6">
        <v>5.8822605919985778</v>
      </c>
      <c r="HD151" s="6">
        <v>5.7174860295097574</v>
      </c>
      <c r="HE151" s="6">
        <v>5.1802359981998229</v>
      </c>
      <c r="HF151" s="6">
        <v>4.8876537512408005</v>
      </c>
      <c r="HG151" s="6" t="s">
        <v>178</v>
      </c>
      <c r="HH151" s="6" t="s">
        <v>178</v>
      </c>
      <c r="HI151" s="6" t="s">
        <v>178</v>
      </c>
      <c r="HJ151" s="6" t="s">
        <v>178</v>
      </c>
      <c r="HK151" s="6" t="s">
        <v>178</v>
      </c>
      <c r="HL151" s="6" t="s">
        <v>178</v>
      </c>
      <c r="HM151" s="6" t="s">
        <v>178</v>
      </c>
      <c r="HN151" s="6" t="s">
        <v>178</v>
      </c>
      <c r="HO151" s="6" t="s">
        <v>178</v>
      </c>
      <c r="HP151" s="6" t="s">
        <v>178</v>
      </c>
      <c r="HQ151" s="6" t="s">
        <v>178</v>
      </c>
      <c r="HR151" s="6" t="s">
        <v>178</v>
      </c>
      <c r="HS151" s="5">
        <v>393167</v>
      </c>
      <c r="HT151" s="5">
        <v>390585</v>
      </c>
      <c r="HU151" s="5">
        <v>388063</v>
      </c>
      <c r="HV151" s="5">
        <v>394341</v>
      </c>
      <c r="HW151" s="5">
        <v>391970</v>
      </c>
      <c r="HX151" s="5">
        <v>389849</v>
      </c>
      <c r="HY151" s="5">
        <v>388155</v>
      </c>
      <c r="HZ151" s="5">
        <v>386182</v>
      </c>
      <c r="IA151" s="5">
        <v>384315</v>
      </c>
      <c r="IB151" s="5">
        <v>382666</v>
      </c>
      <c r="IC151" s="5">
        <v>380652</v>
      </c>
      <c r="ID151" s="5">
        <v>378834</v>
      </c>
      <c r="IE151" s="5">
        <v>376083</v>
      </c>
      <c r="IF151" s="5">
        <v>373029</v>
      </c>
      <c r="IG151" s="5">
        <v>375849</v>
      </c>
      <c r="IH151" s="5">
        <v>371404</v>
      </c>
      <c r="II151" s="5">
        <v>365363</v>
      </c>
      <c r="IJ151" s="5">
        <v>359274</v>
      </c>
      <c r="IK151" s="5">
        <v>353568</v>
      </c>
      <c r="IL151" s="5">
        <v>348400</v>
      </c>
      <c r="IM151" s="5">
        <v>342617</v>
      </c>
      <c r="IN151" s="5">
        <v>336717</v>
      </c>
      <c r="IO151" s="5">
        <v>330985</v>
      </c>
      <c r="IP151" s="5">
        <v>325153</v>
      </c>
      <c r="IQ151" s="5">
        <v>319268</v>
      </c>
      <c r="IR151" s="5">
        <v>313009</v>
      </c>
      <c r="IS151" s="5">
        <v>307121</v>
      </c>
      <c r="IT151" s="5">
        <v>300973</v>
      </c>
      <c r="IU151" s="5">
        <v>295727</v>
      </c>
      <c r="IV151" s="5">
        <v>291346</v>
      </c>
      <c r="IW151" s="5">
        <v>286668</v>
      </c>
      <c r="IX151" s="5">
        <v>282931</v>
      </c>
      <c r="IY151" s="5">
        <v>447493</v>
      </c>
      <c r="IZ151" s="5">
        <v>444647</v>
      </c>
      <c r="JA151" s="5">
        <v>442246</v>
      </c>
      <c r="JB151" s="5">
        <v>449877</v>
      </c>
      <c r="JC151" s="5">
        <v>447732</v>
      </c>
      <c r="JD151" s="5">
        <v>445682</v>
      </c>
      <c r="JE151" s="5">
        <v>443744</v>
      </c>
      <c r="JF151" s="5">
        <v>441571</v>
      </c>
      <c r="JG151" s="5">
        <v>439481</v>
      </c>
      <c r="JH151" s="5">
        <v>437757</v>
      </c>
      <c r="JI151" s="5">
        <v>435630</v>
      </c>
      <c r="JJ151" s="5">
        <v>433574</v>
      </c>
      <c r="JK151" s="5">
        <v>430278</v>
      </c>
      <c r="JL151" s="5">
        <v>425928</v>
      </c>
      <c r="JM151" s="5">
        <v>422165</v>
      </c>
      <c r="JN151" s="5">
        <v>417226</v>
      </c>
      <c r="JO151" s="5">
        <v>410629</v>
      </c>
      <c r="JP151" s="5">
        <v>403850</v>
      </c>
      <c r="JQ151" s="5">
        <v>397502</v>
      </c>
      <c r="JR151" s="5">
        <v>391387</v>
      </c>
      <c r="JS151" s="5">
        <v>384465</v>
      </c>
      <c r="JT151" s="5">
        <v>377491</v>
      </c>
      <c r="JU151" s="5">
        <v>370783</v>
      </c>
      <c r="JV151" s="5">
        <v>363925</v>
      </c>
      <c r="JW151" s="5">
        <v>357149</v>
      </c>
      <c r="JX151" s="5">
        <v>349955</v>
      </c>
      <c r="JY151" s="5">
        <v>343178</v>
      </c>
      <c r="JZ151" s="5">
        <v>336268</v>
      </c>
      <c r="KA151" s="5">
        <v>330394</v>
      </c>
      <c r="KB151" s="5">
        <v>325282</v>
      </c>
      <c r="KC151" s="5">
        <v>319433</v>
      </c>
      <c r="KD151" s="5">
        <v>314885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4C11-6D8B-4392-B2EE-D1E306F9FDF8}">
  <dimension ref="A1:KD147"/>
  <sheetViews>
    <sheetView tabSelected="1" workbookViewId="0">
      <selection activeCell="A2" sqref="A2:XFD2"/>
    </sheetView>
  </sheetViews>
  <sheetFormatPr defaultRowHeight="14.4" x14ac:dyDescent="0.3"/>
  <sheetData>
    <row r="1" spans="1:290" x14ac:dyDescent="0.3">
      <c r="A1" t="s">
        <v>179</v>
      </c>
      <c r="B1" t="s">
        <v>180</v>
      </c>
      <c r="C1" t="s">
        <v>181</v>
      </c>
      <c r="D1" t="s">
        <v>182</v>
      </c>
      <c r="E1" t="s">
        <v>183</v>
      </c>
      <c r="F1" t="s">
        <v>184</v>
      </c>
      <c r="G1" t="s">
        <v>185</v>
      </c>
      <c r="H1" t="s">
        <v>186</v>
      </c>
      <c r="I1" t="s">
        <v>187</v>
      </c>
      <c r="J1" t="s">
        <v>188</v>
      </c>
      <c r="K1" t="s">
        <v>189</v>
      </c>
      <c r="L1" t="s">
        <v>190</v>
      </c>
      <c r="M1" t="s">
        <v>191</v>
      </c>
      <c r="N1" t="s">
        <v>192</v>
      </c>
      <c r="O1" t="s">
        <v>193</v>
      </c>
      <c r="P1" t="s">
        <v>194</v>
      </c>
      <c r="Q1" t="s">
        <v>195</v>
      </c>
      <c r="R1" t="s">
        <v>196</v>
      </c>
      <c r="S1" t="s">
        <v>197</v>
      </c>
      <c r="T1" t="s">
        <v>198</v>
      </c>
      <c r="U1" t="s">
        <v>199</v>
      </c>
      <c r="V1" t="s">
        <v>200</v>
      </c>
      <c r="W1" t="s">
        <v>201</v>
      </c>
      <c r="X1" t="s">
        <v>202</v>
      </c>
      <c r="Y1" t="s">
        <v>203</v>
      </c>
      <c r="Z1" t="s">
        <v>204</v>
      </c>
      <c r="AA1" t="s">
        <v>205</v>
      </c>
      <c r="AB1" t="s">
        <v>206</v>
      </c>
      <c r="AC1" t="s">
        <v>207</v>
      </c>
      <c r="AD1" t="s">
        <v>208</v>
      </c>
      <c r="AE1" t="s">
        <v>209</v>
      </c>
      <c r="AF1" t="s">
        <v>210</v>
      </c>
      <c r="AG1" t="s">
        <v>211</v>
      </c>
      <c r="AH1" t="s">
        <v>212</v>
      </c>
      <c r="AI1" t="s">
        <v>213</v>
      </c>
      <c r="AJ1" t="s">
        <v>214</v>
      </c>
      <c r="AK1" t="s">
        <v>215</v>
      </c>
      <c r="AL1" t="s">
        <v>216</v>
      </c>
      <c r="AM1" t="s">
        <v>217</v>
      </c>
      <c r="AN1" t="s">
        <v>218</v>
      </c>
      <c r="AO1" t="s">
        <v>219</v>
      </c>
      <c r="AP1" t="s">
        <v>220</v>
      </c>
      <c r="AQ1" t="s">
        <v>221</v>
      </c>
      <c r="AR1" t="s">
        <v>222</v>
      </c>
      <c r="AS1" t="s">
        <v>223</v>
      </c>
      <c r="AT1" t="s">
        <v>224</v>
      </c>
      <c r="AU1" t="s">
        <v>225</v>
      </c>
      <c r="AV1" t="s">
        <v>226</v>
      </c>
      <c r="AW1" t="s">
        <v>227</v>
      </c>
      <c r="AX1" t="s">
        <v>228</v>
      </c>
      <c r="AY1" t="s">
        <v>229</v>
      </c>
      <c r="AZ1" t="s">
        <v>230</v>
      </c>
      <c r="BA1" t="s">
        <v>231</v>
      </c>
      <c r="BB1" t="s">
        <v>232</v>
      </c>
      <c r="BC1" t="s">
        <v>233</v>
      </c>
      <c r="BD1" t="s">
        <v>234</v>
      </c>
      <c r="BE1" t="s">
        <v>235</v>
      </c>
      <c r="BF1" t="s">
        <v>236</v>
      </c>
      <c r="BG1" t="s">
        <v>237</v>
      </c>
      <c r="BH1" t="s">
        <v>238</v>
      </c>
      <c r="BI1" t="s">
        <v>239</v>
      </c>
      <c r="BJ1" t="s">
        <v>240</v>
      </c>
      <c r="BK1" t="s">
        <v>241</v>
      </c>
      <c r="BL1" t="s">
        <v>242</v>
      </c>
      <c r="BM1" t="s">
        <v>243</v>
      </c>
      <c r="BN1" t="s">
        <v>244</v>
      </c>
      <c r="BO1" t="s">
        <v>245</v>
      </c>
      <c r="BP1" t="s">
        <v>246</v>
      </c>
      <c r="BQ1" t="s">
        <v>247</v>
      </c>
      <c r="BR1" t="s">
        <v>248</v>
      </c>
      <c r="BS1" t="s">
        <v>249</v>
      </c>
      <c r="BT1" t="s">
        <v>250</v>
      </c>
      <c r="BU1" t="s">
        <v>251</v>
      </c>
      <c r="BV1" t="s">
        <v>252</v>
      </c>
      <c r="BW1" t="s">
        <v>253</v>
      </c>
      <c r="BX1" t="s">
        <v>254</v>
      </c>
      <c r="BY1" t="s">
        <v>255</v>
      </c>
      <c r="BZ1" t="s">
        <v>256</v>
      </c>
      <c r="CA1" t="s">
        <v>257</v>
      </c>
      <c r="CB1" t="s">
        <v>258</v>
      </c>
      <c r="CC1" t="s">
        <v>259</v>
      </c>
      <c r="CD1" t="s">
        <v>260</v>
      </c>
      <c r="CE1" t="s">
        <v>261</v>
      </c>
      <c r="CF1" t="s">
        <v>262</v>
      </c>
      <c r="CG1" t="s">
        <v>263</v>
      </c>
      <c r="CH1" t="s">
        <v>264</v>
      </c>
      <c r="CI1" t="s">
        <v>265</v>
      </c>
      <c r="CJ1" t="s">
        <v>266</v>
      </c>
      <c r="CK1" t="s">
        <v>267</v>
      </c>
      <c r="CL1" t="s">
        <v>268</v>
      </c>
      <c r="CM1" t="s">
        <v>269</v>
      </c>
      <c r="CN1" t="s">
        <v>270</v>
      </c>
      <c r="CO1" t="s">
        <v>271</v>
      </c>
      <c r="CP1" t="s">
        <v>272</v>
      </c>
      <c r="CQ1" t="s">
        <v>273</v>
      </c>
      <c r="CR1" t="s">
        <v>274</v>
      </c>
      <c r="CS1" t="s">
        <v>275</v>
      </c>
      <c r="CT1" t="s">
        <v>276</v>
      </c>
      <c r="CU1" t="s">
        <v>277</v>
      </c>
      <c r="CV1" t="s">
        <v>278</v>
      </c>
      <c r="CW1" t="s">
        <v>279</v>
      </c>
      <c r="CX1" t="s">
        <v>280</v>
      </c>
      <c r="CY1" t="s">
        <v>281</v>
      </c>
      <c r="CZ1" t="s">
        <v>282</v>
      </c>
      <c r="DA1" t="s">
        <v>283</v>
      </c>
      <c r="DB1" t="s">
        <v>284</v>
      </c>
      <c r="DC1" t="s">
        <v>285</v>
      </c>
      <c r="DD1" t="s">
        <v>286</v>
      </c>
      <c r="DE1" t="s">
        <v>287</v>
      </c>
      <c r="DF1" t="s">
        <v>288</v>
      </c>
      <c r="DG1" t="s">
        <v>289</v>
      </c>
      <c r="DH1" t="s">
        <v>290</v>
      </c>
      <c r="DI1" t="s">
        <v>291</v>
      </c>
      <c r="DJ1" t="s">
        <v>292</v>
      </c>
      <c r="DK1" t="s">
        <v>293</v>
      </c>
      <c r="DL1" t="s">
        <v>294</v>
      </c>
      <c r="DM1" t="s">
        <v>295</v>
      </c>
      <c r="DN1" t="s">
        <v>296</v>
      </c>
      <c r="DO1" t="s">
        <v>297</v>
      </c>
      <c r="DP1" t="s">
        <v>298</v>
      </c>
      <c r="DQ1" t="s">
        <v>299</v>
      </c>
      <c r="DR1" t="s">
        <v>300</v>
      </c>
      <c r="DS1" t="s">
        <v>301</v>
      </c>
      <c r="DT1" t="s">
        <v>302</v>
      </c>
      <c r="DU1" t="s">
        <v>303</v>
      </c>
      <c r="DV1" t="s">
        <v>304</v>
      </c>
      <c r="DW1" t="s">
        <v>305</v>
      </c>
      <c r="DX1" t="s">
        <v>306</v>
      </c>
      <c r="DY1" t="s">
        <v>307</v>
      </c>
      <c r="DZ1" t="s">
        <v>308</v>
      </c>
      <c r="EA1" t="s">
        <v>309</v>
      </c>
      <c r="EB1" t="s">
        <v>310</v>
      </c>
      <c r="EC1" t="s">
        <v>311</v>
      </c>
      <c r="ED1" t="s">
        <v>312</v>
      </c>
      <c r="EE1" t="s">
        <v>313</v>
      </c>
      <c r="EF1" t="s">
        <v>314</v>
      </c>
      <c r="EG1" t="s">
        <v>315</v>
      </c>
      <c r="EH1" t="s">
        <v>316</v>
      </c>
      <c r="EI1" t="s">
        <v>317</v>
      </c>
      <c r="EJ1" t="s">
        <v>318</v>
      </c>
      <c r="EK1" t="s">
        <v>319</v>
      </c>
      <c r="EL1" t="s">
        <v>320</v>
      </c>
      <c r="EM1" t="s">
        <v>321</v>
      </c>
      <c r="EN1" t="s">
        <v>322</v>
      </c>
      <c r="EO1" t="s">
        <v>323</v>
      </c>
      <c r="EP1" t="s">
        <v>324</v>
      </c>
      <c r="EQ1" t="s">
        <v>325</v>
      </c>
      <c r="ER1" t="s">
        <v>326</v>
      </c>
      <c r="ES1" t="s">
        <v>327</v>
      </c>
      <c r="ET1" t="s">
        <v>328</v>
      </c>
      <c r="EU1" t="s">
        <v>329</v>
      </c>
      <c r="EV1" t="s">
        <v>330</v>
      </c>
      <c r="EW1" t="s">
        <v>331</v>
      </c>
      <c r="EX1" t="s">
        <v>332</v>
      </c>
      <c r="EY1" t="s">
        <v>333</v>
      </c>
      <c r="EZ1" t="s">
        <v>334</v>
      </c>
      <c r="FA1" t="s">
        <v>335</v>
      </c>
      <c r="FB1" t="s">
        <v>336</v>
      </c>
      <c r="FC1" t="s">
        <v>337</v>
      </c>
      <c r="FD1" t="s">
        <v>338</v>
      </c>
      <c r="FE1" t="s">
        <v>339</v>
      </c>
      <c r="FF1" t="s">
        <v>340</v>
      </c>
      <c r="FG1" t="s">
        <v>341</v>
      </c>
      <c r="FH1" t="s">
        <v>342</v>
      </c>
      <c r="FI1" t="s">
        <v>343</v>
      </c>
      <c r="FJ1" t="s">
        <v>344</v>
      </c>
      <c r="FK1" t="s">
        <v>345</v>
      </c>
      <c r="FL1" t="s">
        <v>346</v>
      </c>
      <c r="FM1" t="s">
        <v>347</v>
      </c>
      <c r="FN1" t="s">
        <v>348</v>
      </c>
      <c r="FO1" t="s">
        <v>349</v>
      </c>
      <c r="FP1" t="s">
        <v>350</v>
      </c>
      <c r="FQ1" t="s">
        <v>351</v>
      </c>
      <c r="FR1" t="s">
        <v>352</v>
      </c>
      <c r="FS1" t="s">
        <v>353</v>
      </c>
      <c r="FT1" t="s">
        <v>354</v>
      </c>
      <c r="FU1" t="s">
        <v>355</v>
      </c>
      <c r="FV1" t="s">
        <v>356</v>
      </c>
      <c r="FW1" t="s">
        <v>357</v>
      </c>
      <c r="FX1" t="s">
        <v>358</v>
      </c>
      <c r="FY1" t="s">
        <v>359</v>
      </c>
      <c r="FZ1" t="s">
        <v>360</v>
      </c>
      <c r="GA1" t="s">
        <v>361</v>
      </c>
      <c r="GB1" t="s">
        <v>362</v>
      </c>
      <c r="GC1" t="s">
        <v>363</v>
      </c>
      <c r="GD1" t="s">
        <v>364</v>
      </c>
      <c r="GE1" t="s">
        <v>365</v>
      </c>
      <c r="GF1" t="s">
        <v>366</v>
      </c>
      <c r="GG1" t="s">
        <v>367</v>
      </c>
      <c r="GH1" t="s">
        <v>368</v>
      </c>
      <c r="GI1" t="s">
        <v>369</v>
      </c>
      <c r="GJ1" t="s">
        <v>370</v>
      </c>
      <c r="GK1" t="s">
        <v>371</v>
      </c>
      <c r="GL1" t="s">
        <v>372</v>
      </c>
      <c r="GM1" t="s">
        <v>373</v>
      </c>
      <c r="GN1" t="s">
        <v>374</v>
      </c>
      <c r="GO1" t="s">
        <v>375</v>
      </c>
      <c r="GP1" t="s">
        <v>376</v>
      </c>
      <c r="GQ1" t="s">
        <v>377</v>
      </c>
      <c r="GR1" t="s">
        <v>378</v>
      </c>
      <c r="GS1" t="s">
        <v>379</v>
      </c>
      <c r="GT1" t="s">
        <v>380</v>
      </c>
      <c r="GU1" t="s">
        <v>381</v>
      </c>
      <c r="GV1" t="s">
        <v>382</v>
      </c>
      <c r="GW1" t="s">
        <v>383</v>
      </c>
      <c r="GX1" t="s">
        <v>384</v>
      </c>
      <c r="GY1" t="s">
        <v>385</v>
      </c>
      <c r="GZ1" t="s">
        <v>386</v>
      </c>
      <c r="HA1" t="s">
        <v>387</v>
      </c>
      <c r="HB1" t="s">
        <v>388</v>
      </c>
      <c r="HC1" t="s">
        <v>389</v>
      </c>
      <c r="HD1" t="s">
        <v>390</v>
      </c>
      <c r="HE1" t="s">
        <v>391</v>
      </c>
      <c r="HF1" t="s">
        <v>392</v>
      </c>
      <c r="HG1" t="s">
        <v>393</v>
      </c>
      <c r="HH1" t="s">
        <v>394</v>
      </c>
      <c r="HI1" t="s">
        <v>395</v>
      </c>
      <c r="HJ1" t="s">
        <v>396</v>
      </c>
      <c r="HK1" t="s">
        <v>397</v>
      </c>
      <c r="HL1" t="s">
        <v>398</v>
      </c>
      <c r="HM1" t="s">
        <v>399</v>
      </c>
      <c r="HN1" t="s">
        <v>400</v>
      </c>
      <c r="HO1" t="s">
        <v>401</v>
      </c>
      <c r="HP1" t="s">
        <v>402</v>
      </c>
      <c r="HQ1" t="s">
        <v>403</v>
      </c>
      <c r="HR1" t="s">
        <v>404</v>
      </c>
      <c r="HS1" t="s">
        <v>405</v>
      </c>
      <c r="HT1" t="s">
        <v>406</v>
      </c>
      <c r="HU1" t="s">
        <v>407</v>
      </c>
      <c r="HV1" t="s">
        <v>408</v>
      </c>
      <c r="HW1" t="s">
        <v>409</v>
      </c>
      <c r="HX1" t="s">
        <v>410</v>
      </c>
      <c r="HY1" t="s">
        <v>411</v>
      </c>
      <c r="HZ1" t="s">
        <v>412</v>
      </c>
      <c r="IA1" t="s">
        <v>413</v>
      </c>
      <c r="IB1" t="s">
        <v>414</v>
      </c>
      <c r="IC1" t="s">
        <v>415</v>
      </c>
      <c r="ID1" t="s">
        <v>416</v>
      </c>
      <c r="IE1" t="s">
        <v>417</v>
      </c>
      <c r="IF1" t="s">
        <v>418</v>
      </c>
      <c r="IG1" t="s">
        <v>419</v>
      </c>
      <c r="IH1" t="s">
        <v>420</v>
      </c>
      <c r="II1" t="s">
        <v>421</v>
      </c>
      <c r="IJ1" t="s">
        <v>422</v>
      </c>
      <c r="IK1" t="s">
        <v>423</v>
      </c>
      <c r="IL1" t="s">
        <v>424</v>
      </c>
      <c r="IM1" t="s">
        <v>425</v>
      </c>
      <c r="IN1" t="s">
        <v>426</v>
      </c>
      <c r="IO1" t="s">
        <v>427</v>
      </c>
      <c r="IP1" t="s">
        <v>428</v>
      </c>
      <c r="IQ1" t="s">
        <v>429</v>
      </c>
      <c r="IR1" t="s">
        <v>430</v>
      </c>
      <c r="IS1" t="s">
        <v>431</v>
      </c>
      <c r="IT1" t="s">
        <v>432</v>
      </c>
      <c r="IU1" t="s">
        <v>433</v>
      </c>
      <c r="IV1" t="s">
        <v>434</v>
      </c>
      <c r="IW1" t="s">
        <v>435</v>
      </c>
      <c r="IX1" t="s">
        <v>436</v>
      </c>
      <c r="IY1" t="s">
        <v>437</v>
      </c>
      <c r="IZ1" t="s">
        <v>438</v>
      </c>
      <c r="JA1" t="s">
        <v>439</v>
      </c>
      <c r="JB1" t="s">
        <v>440</v>
      </c>
      <c r="JC1" t="s">
        <v>441</v>
      </c>
      <c r="JD1" t="s">
        <v>442</v>
      </c>
      <c r="JE1" t="s">
        <v>443</v>
      </c>
      <c r="JF1" t="s">
        <v>444</v>
      </c>
      <c r="JG1" t="s">
        <v>445</v>
      </c>
      <c r="JH1" t="s">
        <v>446</v>
      </c>
      <c r="JI1" t="s">
        <v>447</v>
      </c>
      <c r="JJ1" t="s">
        <v>448</v>
      </c>
      <c r="JK1" t="s">
        <v>449</v>
      </c>
      <c r="JL1" t="s">
        <v>450</v>
      </c>
      <c r="JM1" t="s">
        <v>451</v>
      </c>
      <c r="JN1" t="s">
        <v>452</v>
      </c>
      <c r="JO1" t="s">
        <v>453</v>
      </c>
      <c r="JP1" t="s">
        <v>454</v>
      </c>
      <c r="JQ1" t="s">
        <v>455</v>
      </c>
      <c r="JR1" t="s">
        <v>456</v>
      </c>
      <c r="JS1" t="s">
        <v>457</v>
      </c>
      <c r="JT1" t="s">
        <v>458</v>
      </c>
      <c r="JU1" t="s">
        <v>459</v>
      </c>
      <c r="JV1" t="s">
        <v>460</v>
      </c>
      <c r="JW1" t="s">
        <v>461</v>
      </c>
      <c r="JX1" t="s">
        <v>462</v>
      </c>
      <c r="JY1" t="s">
        <v>463</v>
      </c>
      <c r="JZ1" t="s">
        <v>464</v>
      </c>
      <c r="KA1" t="s">
        <v>465</v>
      </c>
      <c r="KB1" t="s">
        <v>466</v>
      </c>
      <c r="KC1" t="s">
        <v>467</v>
      </c>
      <c r="KD1" t="s">
        <v>468</v>
      </c>
    </row>
    <row r="2" spans="1:290" x14ac:dyDescent="0.3">
      <c r="A2" t="s">
        <v>0</v>
      </c>
      <c r="B2">
        <v>4056979</v>
      </c>
      <c r="C2" t="s">
        <v>178</v>
      </c>
      <c r="D2" t="s">
        <v>178</v>
      </c>
      <c r="E2" t="s">
        <v>178</v>
      </c>
      <c r="F2" t="s">
        <v>178</v>
      </c>
      <c r="G2" t="s">
        <v>178</v>
      </c>
      <c r="H2" t="s">
        <v>178</v>
      </c>
      <c r="I2" t="s">
        <v>178</v>
      </c>
      <c r="J2">
        <v>0</v>
      </c>
      <c r="K2">
        <v>0</v>
      </c>
      <c r="L2">
        <v>0</v>
      </c>
      <c r="M2">
        <v>0</v>
      </c>
      <c r="N2">
        <v>0</v>
      </c>
      <c r="O2">
        <v>0</v>
      </c>
      <c r="P2">
        <v>0</v>
      </c>
      <c r="Q2">
        <v>0</v>
      </c>
      <c r="R2">
        <v>0</v>
      </c>
      <c r="S2">
        <v>0</v>
      </c>
      <c r="T2">
        <v>671330</v>
      </c>
      <c r="U2">
        <v>7885963</v>
      </c>
      <c r="V2">
        <v>7815238</v>
      </c>
      <c r="W2">
        <v>7247622</v>
      </c>
      <c r="X2">
        <v>7167465</v>
      </c>
      <c r="Y2">
        <v>6770544</v>
      </c>
      <c r="Z2">
        <v>6679540</v>
      </c>
      <c r="AA2">
        <v>6223169</v>
      </c>
      <c r="AB2">
        <v>5954380</v>
      </c>
      <c r="AC2">
        <v>5612230</v>
      </c>
      <c r="AD2">
        <v>5407570</v>
      </c>
      <c r="AE2">
        <v>5476497</v>
      </c>
      <c r="AF2">
        <v>5368128</v>
      </c>
      <c r="AG2">
        <v>5277961</v>
      </c>
      <c r="AH2">
        <v>4945741</v>
      </c>
      <c r="AI2" t="s">
        <v>178</v>
      </c>
      <c r="AJ2" t="s">
        <v>178</v>
      </c>
      <c r="AK2" t="s">
        <v>178</v>
      </c>
      <c r="AL2" t="s">
        <v>178</v>
      </c>
      <c r="AM2" t="s">
        <v>178</v>
      </c>
      <c r="AN2" t="s">
        <v>178</v>
      </c>
      <c r="AO2" t="s">
        <v>178</v>
      </c>
      <c r="AP2">
        <v>0</v>
      </c>
      <c r="AQ2">
        <v>0</v>
      </c>
      <c r="AR2">
        <v>0</v>
      </c>
      <c r="AS2">
        <v>0</v>
      </c>
      <c r="AT2">
        <v>0</v>
      </c>
      <c r="AU2">
        <v>0</v>
      </c>
      <c r="AV2">
        <v>0</v>
      </c>
      <c r="AW2">
        <v>0</v>
      </c>
      <c r="AX2">
        <v>0</v>
      </c>
      <c r="AY2">
        <v>0</v>
      </c>
      <c r="AZ2">
        <v>1423663</v>
      </c>
      <c r="BA2">
        <v>20153162</v>
      </c>
      <c r="BB2">
        <v>21106929</v>
      </c>
      <c r="BC2">
        <v>21303608</v>
      </c>
      <c r="BD2">
        <v>21192253</v>
      </c>
      <c r="BE2">
        <v>20102327</v>
      </c>
      <c r="BF2">
        <v>19561600</v>
      </c>
      <c r="BG2">
        <v>18593537</v>
      </c>
      <c r="BH2">
        <v>17844844</v>
      </c>
      <c r="BI2">
        <v>16730914</v>
      </c>
      <c r="BJ2">
        <v>15803038</v>
      </c>
      <c r="BK2">
        <v>15440800</v>
      </c>
      <c r="BL2">
        <v>14735890</v>
      </c>
      <c r="BM2">
        <v>14347100</v>
      </c>
      <c r="BN2">
        <v>13459705</v>
      </c>
      <c r="BO2" t="s">
        <v>178</v>
      </c>
      <c r="BP2" t="s">
        <v>178</v>
      </c>
      <c r="BQ2" t="s">
        <v>178</v>
      </c>
      <c r="BR2" t="s">
        <v>178</v>
      </c>
      <c r="BS2" t="s">
        <v>178</v>
      </c>
      <c r="BT2" t="s">
        <v>178</v>
      </c>
      <c r="BU2" t="s">
        <v>178</v>
      </c>
      <c r="BV2">
        <v>0</v>
      </c>
      <c r="BW2">
        <v>0</v>
      </c>
      <c r="BX2">
        <v>0</v>
      </c>
      <c r="BY2">
        <v>0</v>
      </c>
      <c r="BZ2">
        <v>14931</v>
      </c>
      <c r="CA2">
        <v>121302</v>
      </c>
      <c r="CB2">
        <v>376338</v>
      </c>
      <c r="CC2">
        <v>2493628</v>
      </c>
      <c r="CD2">
        <v>14334690</v>
      </c>
      <c r="CE2">
        <v>22344947</v>
      </c>
      <c r="CF2">
        <v>21810586</v>
      </c>
      <c r="CG2">
        <v>24098774</v>
      </c>
      <c r="CH2">
        <v>23451318</v>
      </c>
      <c r="CI2">
        <v>23116250</v>
      </c>
      <c r="CJ2">
        <v>23059230</v>
      </c>
      <c r="CK2">
        <v>21839224</v>
      </c>
      <c r="CL2">
        <v>21590888</v>
      </c>
      <c r="CM2">
        <v>20273951</v>
      </c>
      <c r="CN2">
        <v>19130309</v>
      </c>
      <c r="CO2">
        <v>17644111</v>
      </c>
      <c r="CP2">
        <v>17173252</v>
      </c>
      <c r="CQ2">
        <v>16925627</v>
      </c>
      <c r="CR2">
        <v>15722323</v>
      </c>
      <c r="CS2">
        <v>15306773</v>
      </c>
      <c r="CT2">
        <v>14617583</v>
      </c>
      <c r="CU2" t="s">
        <v>178</v>
      </c>
      <c r="CV2" t="s">
        <v>178</v>
      </c>
      <c r="CW2" t="s">
        <v>178</v>
      </c>
      <c r="CX2" t="s">
        <v>178</v>
      </c>
      <c r="CY2" t="s">
        <v>178</v>
      </c>
      <c r="CZ2" t="s">
        <v>178</v>
      </c>
      <c r="DA2" t="s">
        <v>178</v>
      </c>
      <c r="DB2" t="s">
        <v>178</v>
      </c>
      <c r="DC2" t="s">
        <v>178</v>
      </c>
      <c r="DD2" t="s">
        <v>178</v>
      </c>
      <c r="DE2" t="s">
        <v>178</v>
      </c>
      <c r="DF2" t="s">
        <v>178</v>
      </c>
      <c r="DG2" t="s">
        <v>178</v>
      </c>
      <c r="DH2" t="s">
        <v>178</v>
      </c>
      <c r="DI2" t="s">
        <v>178</v>
      </c>
      <c r="DJ2" t="s">
        <v>178</v>
      </c>
      <c r="DK2" t="s">
        <v>178</v>
      </c>
      <c r="DL2">
        <v>7.3548803127656699</v>
      </c>
      <c r="DM2">
        <v>8.3790907971543795</v>
      </c>
      <c r="DN2">
        <v>8.3165605449251796</v>
      </c>
      <c r="DO2" t="s">
        <v>178</v>
      </c>
      <c r="DP2" t="s">
        <v>178</v>
      </c>
      <c r="DQ2" t="s">
        <v>178</v>
      </c>
      <c r="DR2" t="s">
        <v>178</v>
      </c>
      <c r="DS2" t="s">
        <v>178</v>
      </c>
      <c r="DT2" t="s">
        <v>178</v>
      </c>
      <c r="DU2" t="s">
        <v>178</v>
      </c>
      <c r="DV2" t="s">
        <v>178</v>
      </c>
      <c r="DW2" t="s">
        <v>178</v>
      </c>
      <c r="DX2" t="s">
        <v>178</v>
      </c>
      <c r="DY2" t="s">
        <v>178</v>
      </c>
      <c r="DZ2" t="s">
        <v>178</v>
      </c>
      <c r="EA2" t="s">
        <v>178</v>
      </c>
      <c r="EB2" t="s">
        <v>178</v>
      </c>
      <c r="EC2" t="s">
        <v>178</v>
      </c>
      <c r="ED2" t="s">
        <v>178</v>
      </c>
      <c r="EE2" t="s">
        <v>178</v>
      </c>
      <c r="EF2" t="s">
        <v>178</v>
      </c>
      <c r="EG2" t="s">
        <v>178</v>
      </c>
      <c r="EH2" t="s">
        <v>178</v>
      </c>
      <c r="EI2" t="s">
        <v>178</v>
      </c>
      <c r="EJ2" t="s">
        <v>178</v>
      </c>
      <c r="EK2" t="s">
        <v>178</v>
      </c>
      <c r="EL2" t="s">
        <v>178</v>
      </c>
      <c r="EM2" t="s">
        <v>178</v>
      </c>
      <c r="EN2" t="s">
        <v>178</v>
      </c>
      <c r="EO2" t="s">
        <v>178</v>
      </c>
      <c r="EP2" t="s">
        <v>178</v>
      </c>
      <c r="EQ2" t="s">
        <v>178</v>
      </c>
      <c r="ER2">
        <v>6.8662606193733602</v>
      </c>
      <c r="ES2">
        <v>7.5749949313164802</v>
      </c>
      <c r="ET2">
        <v>7.2476578662864597</v>
      </c>
      <c r="EU2" t="s">
        <v>178</v>
      </c>
      <c r="EV2" t="s">
        <v>178</v>
      </c>
      <c r="EW2" t="s">
        <v>178</v>
      </c>
      <c r="EX2" t="s">
        <v>178</v>
      </c>
      <c r="EY2" t="s">
        <v>178</v>
      </c>
      <c r="EZ2" t="s">
        <v>178</v>
      </c>
      <c r="FA2" t="s">
        <v>178</v>
      </c>
      <c r="FB2" t="s">
        <v>178</v>
      </c>
      <c r="FC2" t="s">
        <v>178</v>
      </c>
      <c r="FD2" t="s">
        <v>178</v>
      </c>
      <c r="FE2" t="s">
        <v>178</v>
      </c>
      <c r="FF2" t="s">
        <v>178</v>
      </c>
      <c r="FG2" t="s">
        <v>178</v>
      </c>
      <c r="FH2" t="s">
        <v>178</v>
      </c>
      <c r="FI2" t="s">
        <v>178</v>
      </c>
      <c r="FJ2" t="s">
        <v>178</v>
      </c>
      <c r="FK2" t="s">
        <v>178</v>
      </c>
      <c r="FL2" t="s">
        <v>178</v>
      </c>
      <c r="FM2" t="s">
        <v>178</v>
      </c>
      <c r="FN2" t="s">
        <v>178</v>
      </c>
      <c r="FO2" t="s">
        <v>178</v>
      </c>
      <c r="FP2" t="s">
        <v>178</v>
      </c>
      <c r="FQ2" t="s">
        <v>178</v>
      </c>
      <c r="FR2" t="s">
        <v>178</v>
      </c>
      <c r="FS2" t="s">
        <v>178</v>
      </c>
      <c r="FT2" t="s">
        <v>178</v>
      </c>
      <c r="FU2" t="s">
        <v>178</v>
      </c>
      <c r="FV2" t="s">
        <v>178</v>
      </c>
      <c r="FW2" t="s">
        <v>178</v>
      </c>
      <c r="FX2">
        <v>7.3548803127656734</v>
      </c>
      <c r="FY2">
        <v>8.3750978955932425</v>
      </c>
      <c r="FZ2">
        <v>8.3165605449251832</v>
      </c>
      <c r="GA2" t="s">
        <v>178</v>
      </c>
      <c r="GB2" t="s">
        <v>178</v>
      </c>
      <c r="GC2" t="s">
        <v>178</v>
      </c>
      <c r="GD2" t="s">
        <v>178</v>
      </c>
      <c r="GE2" t="s">
        <v>178</v>
      </c>
      <c r="GF2" t="s">
        <v>178</v>
      </c>
      <c r="GG2" t="s">
        <v>178</v>
      </c>
      <c r="GH2" t="s">
        <v>178</v>
      </c>
      <c r="GI2" t="s">
        <v>178</v>
      </c>
      <c r="GJ2" t="s">
        <v>178</v>
      </c>
      <c r="GK2" t="s">
        <v>178</v>
      </c>
      <c r="GL2" t="s">
        <v>178</v>
      </c>
      <c r="GM2" t="s">
        <v>178</v>
      </c>
      <c r="GN2" t="s">
        <v>178</v>
      </c>
      <c r="GO2" t="s">
        <v>178</v>
      </c>
      <c r="GP2" t="s">
        <v>178</v>
      </c>
      <c r="GQ2" t="s">
        <v>178</v>
      </c>
      <c r="GR2" t="s">
        <v>178</v>
      </c>
      <c r="GS2" t="s">
        <v>178</v>
      </c>
      <c r="GT2" t="s">
        <v>178</v>
      </c>
      <c r="GU2" t="s">
        <v>178</v>
      </c>
      <c r="GV2" t="s">
        <v>178</v>
      </c>
      <c r="GW2" t="s">
        <v>178</v>
      </c>
      <c r="GX2" t="s">
        <v>178</v>
      </c>
      <c r="GY2" t="s">
        <v>178</v>
      </c>
      <c r="GZ2" t="s">
        <v>178</v>
      </c>
      <c r="HA2" t="s">
        <v>178</v>
      </c>
      <c r="HB2" t="s">
        <v>178</v>
      </c>
      <c r="HC2" t="s">
        <v>178</v>
      </c>
      <c r="HD2">
        <v>6.8662606193733673</v>
      </c>
      <c r="HE2">
        <v>7.5181214984915297</v>
      </c>
      <c r="HF2">
        <v>7.2476578662864695</v>
      </c>
      <c r="HG2" t="s">
        <v>178</v>
      </c>
      <c r="HH2" t="s">
        <v>178</v>
      </c>
      <c r="HI2" t="s">
        <v>178</v>
      </c>
      <c r="HJ2" t="s">
        <v>178</v>
      </c>
      <c r="HK2" t="s">
        <v>178</v>
      </c>
      <c r="HL2" t="s">
        <v>178</v>
      </c>
      <c r="HM2" t="s">
        <v>178</v>
      </c>
      <c r="HN2" t="s">
        <v>178</v>
      </c>
      <c r="HO2" t="s">
        <v>178</v>
      </c>
      <c r="HP2" t="s">
        <v>178</v>
      </c>
      <c r="HQ2" t="s">
        <v>178</v>
      </c>
      <c r="HR2" t="s">
        <v>178</v>
      </c>
      <c r="HS2" t="s">
        <v>178</v>
      </c>
      <c r="HT2" t="s">
        <v>178</v>
      </c>
      <c r="HU2" t="s">
        <v>178</v>
      </c>
      <c r="HV2" t="s">
        <v>178</v>
      </c>
      <c r="HW2" t="s">
        <v>178</v>
      </c>
      <c r="HX2" t="s">
        <v>178</v>
      </c>
      <c r="HY2" t="s">
        <v>178</v>
      </c>
      <c r="HZ2">
        <v>0</v>
      </c>
      <c r="IA2">
        <v>0</v>
      </c>
      <c r="IB2">
        <v>0</v>
      </c>
      <c r="IC2">
        <v>0</v>
      </c>
      <c r="ID2">
        <v>0</v>
      </c>
      <c r="IE2">
        <v>0</v>
      </c>
      <c r="IF2">
        <v>0</v>
      </c>
      <c r="IG2">
        <v>0</v>
      </c>
      <c r="IH2">
        <v>0</v>
      </c>
      <c r="II2">
        <v>0</v>
      </c>
      <c r="IJ2">
        <v>584297</v>
      </c>
      <c r="IK2">
        <v>580643</v>
      </c>
      <c r="IL2">
        <v>573119</v>
      </c>
      <c r="IM2">
        <v>563217</v>
      </c>
      <c r="IN2">
        <v>550016</v>
      </c>
      <c r="IO2">
        <v>538723</v>
      </c>
      <c r="IP2">
        <v>529143</v>
      </c>
      <c r="IQ2">
        <v>519256</v>
      </c>
      <c r="IR2">
        <v>507680</v>
      </c>
      <c r="IS2">
        <v>496737</v>
      </c>
      <c r="IT2">
        <v>485713</v>
      </c>
      <c r="IU2">
        <v>476555</v>
      </c>
      <c r="IV2">
        <v>468675</v>
      </c>
      <c r="IW2">
        <v>460522</v>
      </c>
      <c r="IX2">
        <v>452707</v>
      </c>
      <c r="IY2" t="s">
        <v>178</v>
      </c>
      <c r="IZ2" t="s">
        <v>178</v>
      </c>
      <c r="JA2" t="s">
        <v>178</v>
      </c>
      <c r="JB2" t="s">
        <v>178</v>
      </c>
      <c r="JC2" t="s">
        <v>178</v>
      </c>
      <c r="JD2" t="s">
        <v>178</v>
      </c>
      <c r="JE2" t="s">
        <v>178</v>
      </c>
      <c r="JF2">
        <v>0</v>
      </c>
      <c r="JG2">
        <v>0</v>
      </c>
      <c r="JH2">
        <v>0</v>
      </c>
      <c r="JI2">
        <v>0</v>
      </c>
      <c r="JJ2">
        <v>0</v>
      </c>
      <c r="JK2">
        <v>0</v>
      </c>
      <c r="JL2">
        <v>0</v>
      </c>
      <c r="JM2">
        <v>0</v>
      </c>
      <c r="JN2">
        <v>0</v>
      </c>
      <c r="JO2">
        <v>0</v>
      </c>
      <c r="JP2">
        <v>685661</v>
      </c>
      <c r="JQ2">
        <v>682148</v>
      </c>
      <c r="JR2">
        <v>672742</v>
      </c>
      <c r="JS2">
        <v>661105</v>
      </c>
      <c r="JT2">
        <v>642022</v>
      </c>
      <c r="JU2">
        <v>627921</v>
      </c>
      <c r="JV2">
        <v>616761</v>
      </c>
      <c r="JW2">
        <v>605633</v>
      </c>
      <c r="JX2">
        <v>592760</v>
      </c>
      <c r="JY2">
        <v>580148</v>
      </c>
      <c r="JZ2">
        <v>568265</v>
      </c>
      <c r="KA2">
        <v>558660</v>
      </c>
      <c r="KB2">
        <v>550620</v>
      </c>
      <c r="KC2">
        <v>541588</v>
      </c>
      <c r="KD2">
        <v>532849</v>
      </c>
    </row>
    <row r="3" spans="1:290" x14ac:dyDescent="0.3">
      <c r="A3" t="s">
        <v>1</v>
      </c>
      <c r="B3">
        <v>4056935</v>
      </c>
      <c r="C3">
        <v>0</v>
      </c>
      <c r="D3">
        <v>0</v>
      </c>
      <c r="E3">
        <v>0</v>
      </c>
      <c r="F3" t="s">
        <v>178</v>
      </c>
      <c r="G3" t="s">
        <v>178</v>
      </c>
      <c r="H3" t="s">
        <v>178</v>
      </c>
      <c r="I3" t="s">
        <v>178</v>
      </c>
      <c r="J3" t="s">
        <v>178</v>
      </c>
      <c r="K3" t="s">
        <v>178</v>
      </c>
      <c r="L3" t="s">
        <v>178</v>
      </c>
      <c r="M3" t="s">
        <v>178</v>
      </c>
      <c r="N3" t="s">
        <v>178</v>
      </c>
      <c r="O3" t="s">
        <v>178</v>
      </c>
      <c r="P3" t="s">
        <v>178</v>
      </c>
      <c r="Q3" t="s">
        <v>178</v>
      </c>
      <c r="R3" t="s">
        <v>178</v>
      </c>
      <c r="S3" t="s">
        <v>178</v>
      </c>
      <c r="T3" t="s">
        <v>178</v>
      </c>
      <c r="U3" t="s">
        <v>178</v>
      </c>
      <c r="V3" t="s">
        <v>178</v>
      </c>
      <c r="W3" t="s">
        <v>178</v>
      </c>
      <c r="X3" t="s">
        <v>178</v>
      </c>
      <c r="Y3" t="s">
        <v>178</v>
      </c>
      <c r="Z3" t="s">
        <v>178</v>
      </c>
      <c r="AA3" t="s">
        <v>178</v>
      </c>
      <c r="AB3" t="s">
        <v>178</v>
      </c>
      <c r="AC3" t="s">
        <v>178</v>
      </c>
      <c r="AD3" t="s">
        <v>178</v>
      </c>
      <c r="AE3" t="s">
        <v>178</v>
      </c>
      <c r="AF3" t="s">
        <v>178</v>
      </c>
      <c r="AG3" t="s">
        <v>178</v>
      </c>
      <c r="AH3" t="s">
        <v>178</v>
      </c>
      <c r="AI3">
        <v>0</v>
      </c>
      <c r="AJ3">
        <v>0</v>
      </c>
      <c r="AK3">
        <v>0</v>
      </c>
      <c r="AL3" t="s">
        <v>178</v>
      </c>
      <c r="AM3" t="s">
        <v>178</v>
      </c>
      <c r="AN3" t="s">
        <v>178</v>
      </c>
      <c r="AO3" t="s">
        <v>178</v>
      </c>
      <c r="AP3" t="s">
        <v>178</v>
      </c>
      <c r="AQ3" t="s">
        <v>178</v>
      </c>
      <c r="AR3" t="s">
        <v>178</v>
      </c>
      <c r="AS3" t="s">
        <v>178</v>
      </c>
      <c r="AT3" t="s">
        <v>178</v>
      </c>
      <c r="AU3" t="s">
        <v>178</v>
      </c>
      <c r="AV3" t="s">
        <v>178</v>
      </c>
      <c r="AW3" t="s">
        <v>178</v>
      </c>
      <c r="AX3" t="s">
        <v>178</v>
      </c>
      <c r="AY3" t="s">
        <v>178</v>
      </c>
      <c r="AZ3" t="s">
        <v>178</v>
      </c>
      <c r="BA3" t="s">
        <v>178</v>
      </c>
      <c r="BB3" t="s">
        <v>178</v>
      </c>
      <c r="BC3" t="s">
        <v>178</v>
      </c>
      <c r="BD3" t="s">
        <v>178</v>
      </c>
      <c r="BE3" t="s">
        <v>178</v>
      </c>
      <c r="BF3" t="s">
        <v>178</v>
      </c>
      <c r="BG3" t="s">
        <v>178</v>
      </c>
      <c r="BH3" t="s">
        <v>178</v>
      </c>
      <c r="BI3" t="s">
        <v>178</v>
      </c>
      <c r="BJ3" t="s">
        <v>178</v>
      </c>
      <c r="BK3" t="s">
        <v>178</v>
      </c>
      <c r="BL3" t="s">
        <v>178</v>
      </c>
      <c r="BM3" t="s">
        <v>178</v>
      </c>
      <c r="BN3" t="s">
        <v>178</v>
      </c>
      <c r="BO3">
        <v>1665782</v>
      </c>
      <c r="BP3">
        <v>1654639</v>
      </c>
      <c r="BQ3">
        <v>923791</v>
      </c>
      <c r="BR3" t="s">
        <v>178</v>
      </c>
      <c r="BS3" t="s">
        <v>178</v>
      </c>
      <c r="BT3" t="s">
        <v>178</v>
      </c>
      <c r="BU3" t="s">
        <v>178</v>
      </c>
      <c r="BV3" t="s">
        <v>178</v>
      </c>
      <c r="BW3" t="s">
        <v>178</v>
      </c>
      <c r="BX3" t="s">
        <v>178</v>
      </c>
      <c r="BY3" t="s">
        <v>178</v>
      </c>
      <c r="BZ3" t="s">
        <v>178</v>
      </c>
      <c r="CA3" t="s">
        <v>178</v>
      </c>
      <c r="CB3" t="s">
        <v>178</v>
      </c>
      <c r="CC3" t="s">
        <v>178</v>
      </c>
      <c r="CD3" t="s">
        <v>178</v>
      </c>
      <c r="CE3" t="s">
        <v>178</v>
      </c>
      <c r="CF3" t="s">
        <v>178</v>
      </c>
      <c r="CG3" t="s">
        <v>178</v>
      </c>
      <c r="CH3" t="s">
        <v>178</v>
      </c>
      <c r="CI3" t="s">
        <v>178</v>
      </c>
      <c r="CJ3" t="s">
        <v>178</v>
      </c>
      <c r="CK3" t="s">
        <v>178</v>
      </c>
      <c r="CL3" t="s">
        <v>178</v>
      </c>
      <c r="CM3" t="s">
        <v>178</v>
      </c>
      <c r="CN3" t="s">
        <v>178</v>
      </c>
      <c r="CO3" t="s">
        <v>178</v>
      </c>
      <c r="CP3" t="s">
        <v>178</v>
      </c>
      <c r="CQ3" t="s">
        <v>178</v>
      </c>
      <c r="CR3" t="s">
        <v>178</v>
      </c>
      <c r="CS3" t="s">
        <v>178</v>
      </c>
      <c r="CT3" t="s">
        <v>178</v>
      </c>
      <c r="CU3" t="s">
        <v>178</v>
      </c>
      <c r="CV3" t="s">
        <v>178</v>
      </c>
      <c r="CW3" t="s">
        <v>178</v>
      </c>
      <c r="CX3" t="s">
        <v>178</v>
      </c>
      <c r="CY3" t="s">
        <v>178</v>
      </c>
      <c r="CZ3" t="s">
        <v>178</v>
      </c>
      <c r="DA3" t="s">
        <v>178</v>
      </c>
      <c r="DB3" t="s">
        <v>178</v>
      </c>
      <c r="DC3" t="s">
        <v>178</v>
      </c>
      <c r="DD3" t="s">
        <v>178</v>
      </c>
      <c r="DE3" t="s">
        <v>178</v>
      </c>
      <c r="DF3" t="s">
        <v>178</v>
      </c>
      <c r="DG3" t="s">
        <v>178</v>
      </c>
      <c r="DH3" t="s">
        <v>178</v>
      </c>
      <c r="DI3" t="s">
        <v>178</v>
      </c>
      <c r="DJ3" t="s">
        <v>178</v>
      </c>
      <c r="DK3" t="s">
        <v>178</v>
      </c>
      <c r="DL3" t="s">
        <v>178</v>
      </c>
      <c r="DM3" t="s">
        <v>178</v>
      </c>
      <c r="DN3" t="s">
        <v>178</v>
      </c>
      <c r="DO3" t="s">
        <v>178</v>
      </c>
      <c r="DP3" t="s">
        <v>178</v>
      </c>
      <c r="DQ3" t="s">
        <v>178</v>
      </c>
      <c r="DR3" t="s">
        <v>178</v>
      </c>
      <c r="DS3" t="s">
        <v>178</v>
      </c>
      <c r="DT3" t="s">
        <v>178</v>
      </c>
      <c r="DU3" t="s">
        <v>178</v>
      </c>
      <c r="DV3" t="s">
        <v>178</v>
      </c>
      <c r="DW3" t="s">
        <v>178</v>
      </c>
      <c r="DX3" t="s">
        <v>178</v>
      </c>
      <c r="DY3" t="s">
        <v>178</v>
      </c>
      <c r="DZ3" t="s">
        <v>178</v>
      </c>
      <c r="EA3" t="s">
        <v>178</v>
      </c>
      <c r="EB3" t="s">
        <v>178</v>
      </c>
      <c r="EC3" t="s">
        <v>178</v>
      </c>
      <c r="ED3" t="s">
        <v>178</v>
      </c>
      <c r="EE3" t="s">
        <v>178</v>
      </c>
      <c r="EF3" t="s">
        <v>178</v>
      </c>
      <c r="EG3" t="s">
        <v>178</v>
      </c>
      <c r="EH3" t="s">
        <v>178</v>
      </c>
      <c r="EI3" t="s">
        <v>178</v>
      </c>
      <c r="EJ3" t="s">
        <v>178</v>
      </c>
      <c r="EK3" t="s">
        <v>178</v>
      </c>
      <c r="EL3" t="s">
        <v>178</v>
      </c>
      <c r="EM3" t="s">
        <v>178</v>
      </c>
      <c r="EN3" t="s">
        <v>178</v>
      </c>
      <c r="EO3" t="s">
        <v>178</v>
      </c>
      <c r="EP3" t="s">
        <v>178</v>
      </c>
      <c r="EQ3" t="s">
        <v>178</v>
      </c>
      <c r="ER3" t="s">
        <v>178</v>
      </c>
      <c r="ES3" t="s">
        <v>178</v>
      </c>
      <c r="ET3" t="s">
        <v>178</v>
      </c>
      <c r="EU3" t="s">
        <v>178</v>
      </c>
      <c r="EV3" t="s">
        <v>178</v>
      </c>
      <c r="EW3" t="s">
        <v>178</v>
      </c>
      <c r="EX3" t="s">
        <v>178</v>
      </c>
      <c r="EY3" t="s">
        <v>178</v>
      </c>
      <c r="EZ3" t="s">
        <v>178</v>
      </c>
      <c r="FA3" t="s">
        <v>178</v>
      </c>
      <c r="FB3" t="s">
        <v>178</v>
      </c>
      <c r="FC3" t="s">
        <v>178</v>
      </c>
      <c r="FD3" t="s">
        <v>178</v>
      </c>
      <c r="FE3" t="s">
        <v>178</v>
      </c>
      <c r="FF3" t="s">
        <v>178</v>
      </c>
      <c r="FG3" t="s">
        <v>178</v>
      </c>
      <c r="FH3" t="s">
        <v>178</v>
      </c>
      <c r="FI3" t="s">
        <v>178</v>
      </c>
      <c r="FJ3" t="s">
        <v>178</v>
      </c>
      <c r="FK3" t="s">
        <v>178</v>
      </c>
      <c r="FL3" t="s">
        <v>178</v>
      </c>
      <c r="FM3" t="s">
        <v>178</v>
      </c>
      <c r="FN3" t="s">
        <v>178</v>
      </c>
      <c r="FO3" t="s">
        <v>178</v>
      </c>
      <c r="FP3" t="s">
        <v>178</v>
      </c>
      <c r="FQ3" t="s">
        <v>178</v>
      </c>
      <c r="FR3" t="s">
        <v>178</v>
      </c>
      <c r="FS3" t="s">
        <v>178</v>
      </c>
      <c r="FT3" t="s">
        <v>178</v>
      </c>
      <c r="FU3" t="s">
        <v>178</v>
      </c>
      <c r="FV3" t="s">
        <v>178</v>
      </c>
      <c r="FW3" t="s">
        <v>178</v>
      </c>
      <c r="FX3" t="s">
        <v>178</v>
      </c>
      <c r="FY3" t="s">
        <v>178</v>
      </c>
      <c r="FZ3" t="s">
        <v>178</v>
      </c>
      <c r="GA3" t="s">
        <v>178</v>
      </c>
      <c r="GB3" t="s">
        <v>178</v>
      </c>
      <c r="GC3" t="s">
        <v>178</v>
      </c>
      <c r="GD3" t="s">
        <v>178</v>
      </c>
      <c r="GE3" t="s">
        <v>178</v>
      </c>
      <c r="GF3" t="s">
        <v>178</v>
      </c>
      <c r="GG3" t="s">
        <v>178</v>
      </c>
      <c r="GH3" t="s">
        <v>178</v>
      </c>
      <c r="GI3" t="s">
        <v>178</v>
      </c>
      <c r="GJ3" t="s">
        <v>178</v>
      </c>
      <c r="GK3" t="s">
        <v>178</v>
      </c>
      <c r="GL3" t="s">
        <v>178</v>
      </c>
      <c r="GM3" t="s">
        <v>178</v>
      </c>
      <c r="GN3" t="s">
        <v>178</v>
      </c>
      <c r="GO3" t="s">
        <v>178</v>
      </c>
      <c r="GP3" t="s">
        <v>178</v>
      </c>
      <c r="GQ3" t="s">
        <v>178</v>
      </c>
      <c r="GR3" t="s">
        <v>178</v>
      </c>
      <c r="GS3" t="s">
        <v>178</v>
      </c>
      <c r="GT3" t="s">
        <v>178</v>
      </c>
      <c r="GU3" t="s">
        <v>178</v>
      </c>
      <c r="GV3" t="s">
        <v>178</v>
      </c>
      <c r="GW3" t="s">
        <v>178</v>
      </c>
      <c r="GX3" t="s">
        <v>178</v>
      </c>
      <c r="GY3" t="s">
        <v>178</v>
      </c>
      <c r="GZ3" t="s">
        <v>178</v>
      </c>
      <c r="HA3" t="s">
        <v>178</v>
      </c>
      <c r="HB3" t="s">
        <v>178</v>
      </c>
      <c r="HC3" t="s">
        <v>178</v>
      </c>
      <c r="HD3" t="s">
        <v>178</v>
      </c>
      <c r="HE3" t="s">
        <v>178</v>
      </c>
      <c r="HF3" t="s">
        <v>178</v>
      </c>
      <c r="HG3" t="s">
        <v>178</v>
      </c>
      <c r="HH3" t="s">
        <v>178</v>
      </c>
      <c r="HI3" t="s">
        <v>178</v>
      </c>
      <c r="HJ3" t="s">
        <v>178</v>
      </c>
      <c r="HK3" t="s">
        <v>178</v>
      </c>
      <c r="HL3" t="s">
        <v>178</v>
      </c>
      <c r="HM3" t="s">
        <v>178</v>
      </c>
      <c r="HN3" t="s">
        <v>178</v>
      </c>
      <c r="HO3" t="s">
        <v>178</v>
      </c>
      <c r="HP3" t="s">
        <v>178</v>
      </c>
      <c r="HQ3" t="s">
        <v>178</v>
      </c>
      <c r="HR3" t="s">
        <v>178</v>
      </c>
      <c r="HS3">
        <v>0</v>
      </c>
      <c r="HT3">
        <v>0</v>
      </c>
      <c r="HU3">
        <v>0</v>
      </c>
      <c r="HV3" t="s">
        <v>178</v>
      </c>
      <c r="HW3" t="s">
        <v>178</v>
      </c>
      <c r="HX3" t="s">
        <v>178</v>
      </c>
      <c r="HY3" t="s">
        <v>178</v>
      </c>
      <c r="HZ3" t="s">
        <v>178</v>
      </c>
      <c r="IA3" t="s">
        <v>178</v>
      </c>
      <c r="IB3" t="s">
        <v>178</v>
      </c>
      <c r="IC3" t="s">
        <v>178</v>
      </c>
      <c r="ID3" t="s">
        <v>178</v>
      </c>
      <c r="IE3" t="s">
        <v>178</v>
      </c>
      <c r="IF3" t="s">
        <v>178</v>
      </c>
      <c r="IG3" t="s">
        <v>178</v>
      </c>
      <c r="IH3" t="s">
        <v>178</v>
      </c>
      <c r="II3" t="s">
        <v>178</v>
      </c>
      <c r="IJ3" t="s">
        <v>178</v>
      </c>
      <c r="IK3" t="s">
        <v>178</v>
      </c>
      <c r="IL3" t="s">
        <v>178</v>
      </c>
      <c r="IM3" t="s">
        <v>178</v>
      </c>
      <c r="IN3" t="s">
        <v>178</v>
      </c>
      <c r="IO3" t="s">
        <v>178</v>
      </c>
      <c r="IP3" t="s">
        <v>178</v>
      </c>
      <c r="IQ3" t="s">
        <v>178</v>
      </c>
      <c r="IR3" t="s">
        <v>178</v>
      </c>
      <c r="IS3" t="s">
        <v>178</v>
      </c>
      <c r="IT3" t="s">
        <v>178</v>
      </c>
      <c r="IU3" t="s">
        <v>178</v>
      </c>
      <c r="IV3" t="s">
        <v>178</v>
      </c>
      <c r="IW3" t="s">
        <v>178</v>
      </c>
      <c r="IX3" t="s">
        <v>178</v>
      </c>
      <c r="IY3">
        <v>0</v>
      </c>
      <c r="IZ3">
        <v>0</v>
      </c>
      <c r="JA3">
        <v>0</v>
      </c>
      <c r="JB3" t="s">
        <v>178</v>
      </c>
      <c r="JC3" t="s">
        <v>178</v>
      </c>
      <c r="JD3" t="s">
        <v>178</v>
      </c>
      <c r="JE3" t="s">
        <v>178</v>
      </c>
      <c r="JF3" t="s">
        <v>178</v>
      </c>
      <c r="JG3" t="s">
        <v>178</v>
      </c>
      <c r="JH3" t="s">
        <v>178</v>
      </c>
      <c r="JI3" t="s">
        <v>178</v>
      </c>
      <c r="JJ3" t="s">
        <v>178</v>
      </c>
      <c r="JK3" t="s">
        <v>178</v>
      </c>
      <c r="JL3" t="s">
        <v>178</v>
      </c>
      <c r="JM3" t="s">
        <v>178</v>
      </c>
      <c r="JN3" t="s">
        <v>178</v>
      </c>
      <c r="JO3" t="s">
        <v>178</v>
      </c>
      <c r="JP3" t="s">
        <v>178</v>
      </c>
      <c r="JQ3" t="s">
        <v>178</v>
      </c>
      <c r="JR3" t="s">
        <v>178</v>
      </c>
      <c r="JS3" t="s">
        <v>178</v>
      </c>
      <c r="JT3" t="s">
        <v>178</v>
      </c>
      <c r="JU3" t="s">
        <v>178</v>
      </c>
      <c r="JV3" t="s">
        <v>178</v>
      </c>
      <c r="JW3" t="s">
        <v>178</v>
      </c>
      <c r="JX3" t="s">
        <v>178</v>
      </c>
      <c r="JY3" t="s">
        <v>178</v>
      </c>
      <c r="JZ3" t="s">
        <v>178</v>
      </c>
      <c r="KA3" t="s">
        <v>178</v>
      </c>
      <c r="KB3" t="s">
        <v>178</v>
      </c>
      <c r="KC3" t="s">
        <v>178</v>
      </c>
      <c r="KD3" t="s">
        <v>178</v>
      </c>
    </row>
    <row r="4" spans="1:290" x14ac:dyDescent="0.3">
      <c r="A4" t="s">
        <v>2</v>
      </c>
      <c r="B4">
        <v>4057034</v>
      </c>
      <c r="C4" t="s">
        <v>178</v>
      </c>
      <c r="D4" t="s">
        <v>178</v>
      </c>
      <c r="E4" t="s">
        <v>178</v>
      </c>
      <c r="F4">
        <v>0</v>
      </c>
      <c r="G4">
        <v>0</v>
      </c>
      <c r="H4">
        <v>0</v>
      </c>
      <c r="I4">
        <v>0</v>
      </c>
      <c r="J4">
        <v>0</v>
      </c>
      <c r="K4">
        <v>0</v>
      </c>
      <c r="L4">
        <v>0</v>
      </c>
      <c r="M4">
        <v>0</v>
      </c>
      <c r="N4">
        <v>0</v>
      </c>
      <c r="O4">
        <v>0</v>
      </c>
      <c r="P4">
        <v>0</v>
      </c>
      <c r="Q4">
        <v>0</v>
      </c>
      <c r="R4">
        <v>0</v>
      </c>
      <c r="S4">
        <v>0</v>
      </c>
      <c r="T4">
        <v>162622</v>
      </c>
      <c r="U4">
        <v>1749587</v>
      </c>
      <c r="V4">
        <v>1808379</v>
      </c>
      <c r="W4">
        <v>1678644</v>
      </c>
      <c r="X4">
        <v>1766404</v>
      </c>
      <c r="Y4">
        <v>1621578</v>
      </c>
      <c r="Z4">
        <v>1619793</v>
      </c>
      <c r="AA4">
        <v>1490312</v>
      </c>
      <c r="AB4">
        <v>1507468</v>
      </c>
      <c r="AC4">
        <v>1463521</v>
      </c>
      <c r="AD4">
        <v>1343774</v>
      </c>
      <c r="AE4">
        <v>1367003</v>
      </c>
      <c r="AF4">
        <v>1338174</v>
      </c>
      <c r="AG4">
        <v>1365295</v>
      </c>
      <c r="AH4">
        <v>1341012</v>
      </c>
      <c r="AI4" t="s">
        <v>178</v>
      </c>
      <c r="AJ4" t="s">
        <v>178</v>
      </c>
      <c r="AK4" t="s">
        <v>178</v>
      </c>
      <c r="AL4">
        <v>0</v>
      </c>
      <c r="AM4">
        <v>0</v>
      </c>
      <c r="AN4">
        <v>0</v>
      </c>
      <c r="AO4">
        <v>0</v>
      </c>
      <c r="AP4">
        <v>0</v>
      </c>
      <c r="AQ4">
        <v>0</v>
      </c>
      <c r="AR4">
        <v>0</v>
      </c>
      <c r="AS4">
        <v>0</v>
      </c>
      <c r="AT4">
        <v>0</v>
      </c>
      <c r="AU4">
        <v>0</v>
      </c>
      <c r="AV4">
        <v>0</v>
      </c>
      <c r="AW4">
        <v>0</v>
      </c>
      <c r="AX4">
        <v>0</v>
      </c>
      <c r="AY4">
        <v>0</v>
      </c>
      <c r="AZ4">
        <v>423500</v>
      </c>
      <c r="BA4">
        <v>4752432</v>
      </c>
      <c r="BB4">
        <v>5017387</v>
      </c>
      <c r="BC4">
        <v>4837210</v>
      </c>
      <c r="BD4">
        <v>5017998</v>
      </c>
      <c r="BE4">
        <v>4837572</v>
      </c>
      <c r="BF4">
        <v>4645225</v>
      </c>
      <c r="BG4">
        <v>4424116</v>
      </c>
      <c r="BH4">
        <v>4432909</v>
      </c>
      <c r="BI4">
        <v>4304210</v>
      </c>
      <c r="BJ4">
        <v>4067352</v>
      </c>
      <c r="BK4">
        <v>4072072</v>
      </c>
      <c r="BL4">
        <v>4011120</v>
      </c>
      <c r="BM4">
        <v>4068519</v>
      </c>
      <c r="BN4">
        <v>4021770</v>
      </c>
      <c r="BO4" t="s">
        <v>178</v>
      </c>
      <c r="BP4" t="s">
        <v>178</v>
      </c>
      <c r="BQ4" t="s">
        <v>178</v>
      </c>
      <c r="BR4">
        <v>1381295</v>
      </c>
      <c r="BS4">
        <v>1368742</v>
      </c>
      <c r="BT4">
        <v>1741758</v>
      </c>
      <c r="BU4">
        <v>2435181</v>
      </c>
      <c r="BV4">
        <v>1781688</v>
      </c>
      <c r="BW4">
        <v>1951373</v>
      </c>
      <c r="BX4">
        <v>2098311</v>
      </c>
      <c r="BY4">
        <v>1608890</v>
      </c>
      <c r="BZ4">
        <v>2381740</v>
      </c>
      <c r="CA4">
        <v>2535008</v>
      </c>
      <c r="CB4">
        <v>3368377</v>
      </c>
      <c r="CC4">
        <v>4134868</v>
      </c>
      <c r="CD4">
        <v>6761628</v>
      </c>
      <c r="CE4">
        <v>6619499</v>
      </c>
      <c r="CF4">
        <v>7962672</v>
      </c>
      <c r="CG4">
        <v>8287475</v>
      </c>
      <c r="CH4">
        <v>7989864</v>
      </c>
      <c r="CI4">
        <v>7621638</v>
      </c>
      <c r="CJ4">
        <v>7639608</v>
      </c>
      <c r="CK4">
        <v>7341740</v>
      </c>
      <c r="CL4">
        <v>7056216</v>
      </c>
      <c r="CM4">
        <v>6692179</v>
      </c>
      <c r="CN4">
        <v>6483868</v>
      </c>
      <c r="CO4">
        <v>6591903</v>
      </c>
      <c r="CP4">
        <v>6018337</v>
      </c>
      <c r="CQ4">
        <v>6172101</v>
      </c>
      <c r="CR4">
        <v>6193775</v>
      </c>
      <c r="CS4">
        <v>5836042</v>
      </c>
      <c r="CT4">
        <v>5751173</v>
      </c>
      <c r="CU4" t="s">
        <v>178</v>
      </c>
      <c r="CV4" t="s">
        <v>178</v>
      </c>
      <c r="CW4" t="s">
        <v>178</v>
      </c>
      <c r="CX4" t="s">
        <v>178</v>
      </c>
      <c r="CY4" t="s">
        <v>178</v>
      </c>
      <c r="CZ4" t="s">
        <v>178</v>
      </c>
      <c r="DA4" t="s">
        <v>178</v>
      </c>
      <c r="DB4" t="s">
        <v>178</v>
      </c>
      <c r="DC4" t="s">
        <v>178</v>
      </c>
      <c r="DD4" t="s">
        <v>178</v>
      </c>
      <c r="DE4" t="s">
        <v>178</v>
      </c>
      <c r="DF4" t="s">
        <v>178</v>
      </c>
      <c r="DG4" t="s">
        <v>178</v>
      </c>
      <c r="DH4" t="s">
        <v>178</v>
      </c>
      <c r="DI4" t="s">
        <v>178</v>
      </c>
      <c r="DJ4" t="s">
        <v>178</v>
      </c>
      <c r="DK4" t="s">
        <v>178</v>
      </c>
      <c r="DL4">
        <v>5.3196984417852402</v>
      </c>
      <c r="DM4">
        <v>9.1695925952810509</v>
      </c>
      <c r="DN4">
        <v>9.0766924411309695</v>
      </c>
      <c r="DO4" t="s">
        <v>178</v>
      </c>
      <c r="DP4" t="s">
        <v>178</v>
      </c>
      <c r="DQ4" t="s">
        <v>178</v>
      </c>
      <c r="DR4" t="s">
        <v>178</v>
      </c>
      <c r="DS4" t="s">
        <v>178</v>
      </c>
      <c r="DT4" t="s">
        <v>178</v>
      </c>
      <c r="DU4" t="s">
        <v>178</v>
      </c>
      <c r="DV4" t="s">
        <v>178</v>
      </c>
      <c r="DW4" t="s">
        <v>178</v>
      </c>
      <c r="DX4" t="s">
        <v>178</v>
      </c>
      <c r="DY4" t="s">
        <v>178</v>
      </c>
      <c r="DZ4" t="s">
        <v>178</v>
      </c>
      <c r="EA4" t="s">
        <v>178</v>
      </c>
      <c r="EB4" t="s">
        <v>178</v>
      </c>
      <c r="EC4" t="s">
        <v>178</v>
      </c>
      <c r="ED4" t="s">
        <v>178</v>
      </c>
      <c r="EE4" t="s">
        <v>178</v>
      </c>
      <c r="EF4" t="s">
        <v>178</v>
      </c>
      <c r="EG4" t="s">
        <v>178</v>
      </c>
      <c r="EH4" t="s">
        <v>178</v>
      </c>
      <c r="EI4" t="s">
        <v>178</v>
      </c>
      <c r="EJ4" t="s">
        <v>178</v>
      </c>
      <c r="EK4" t="s">
        <v>178</v>
      </c>
      <c r="EL4" t="s">
        <v>178</v>
      </c>
      <c r="EM4" t="s">
        <v>178</v>
      </c>
      <c r="EN4" t="s">
        <v>178</v>
      </c>
      <c r="EO4" t="s">
        <v>178</v>
      </c>
      <c r="EP4" t="s">
        <v>178</v>
      </c>
      <c r="EQ4" t="s">
        <v>178</v>
      </c>
      <c r="ER4">
        <v>3.9010625737898401</v>
      </c>
      <c r="ES4">
        <v>7.6338178010753204</v>
      </c>
      <c r="ET4">
        <v>7.44014763062924</v>
      </c>
      <c r="EU4" t="s">
        <v>178</v>
      </c>
      <c r="EV4" t="s">
        <v>178</v>
      </c>
      <c r="EW4" t="s">
        <v>178</v>
      </c>
      <c r="EX4" t="s">
        <v>178</v>
      </c>
      <c r="EY4" t="s">
        <v>178</v>
      </c>
      <c r="EZ4" t="s">
        <v>178</v>
      </c>
      <c r="FA4" t="s">
        <v>178</v>
      </c>
      <c r="FB4" t="s">
        <v>178</v>
      </c>
      <c r="FC4" t="s">
        <v>178</v>
      </c>
      <c r="FD4" t="s">
        <v>178</v>
      </c>
      <c r="FE4" t="s">
        <v>178</v>
      </c>
      <c r="FF4" t="s">
        <v>178</v>
      </c>
      <c r="FG4" t="s">
        <v>178</v>
      </c>
      <c r="FH4" t="s">
        <v>178</v>
      </c>
      <c r="FI4" t="s">
        <v>178</v>
      </c>
      <c r="FJ4" t="s">
        <v>178</v>
      </c>
      <c r="FK4" t="s">
        <v>178</v>
      </c>
      <c r="FL4" t="s">
        <v>178</v>
      </c>
      <c r="FM4" t="s">
        <v>178</v>
      </c>
      <c r="FN4" t="s">
        <v>178</v>
      </c>
      <c r="FO4" t="s">
        <v>178</v>
      </c>
      <c r="FP4" t="s">
        <v>178</v>
      </c>
      <c r="FQ4" t="s">
        <v>178</v>
      </c>
      <c r="FR4" t="s">
        <v>178</v>
      </c>
      <c r="FS4" t="s">
        <v>178</v>
      </c>
      <c r="FT4" t="s">
        <v>178</v>
      </c>
      <c r="FU4" t="s">
        <v>178</v>
      </c>
      <c r="FV4" t="s">
        <v>178</v>
      </c>
      <c r="FW4" t="s">
        <v>178</v>
      </c>
      <c r="FX4">
        <v>5.3196984417852438</v>
      </c>
      <c r="FY4">
        <v>9.1598052771023699</v>
      </c>
      <c r="FZ4">
        <v>9.0766924411309784</v>
      </c>
      <c r="GA4" t="s">
        <v>178</v>
      </c>
      <c r="GB4" t="s">
        <v>178</v>
      </c>
      <c r="GC4" t="s">
        <v>178</v>
      </c>
      <c r="GD4" t="s">
        <v>178</v>
      </c>
      <c r="GE4" t="s">
        <v>178</v>
      </c>
      <c r="GF4" t="s">
        <v>178</v>
      </c>
      <c r="GG4" t="s">
        <v>178</v>
      </c>
      <c r="GH4" t="s">
        <v>178</v>
      </c>
      <c r="GI4" t="s">
        <v>178</v>
      </c>
      <c r="GJ4" t="s">
        <v>178</v>
      </c>
      <c r="GK4" t="s">
        <v>178</v>
      </c>
      <c r="GL4" t="s">
        <v>178</v>
      </c>
      <c r="GM4" t="s">
        <v>178</v>
      </c>
      <c r="GN4" t="s">
        <v>178</v>
      </c>
      <c r="GO4" t="s">
        <v>178</v>
      </c>
      <c r="GP4" t="s">
        <v>178</v>
      </c>
      <c r="GQ4" t="s">
        <v>178</v>
      </c>
      <c r="GR4" t="s">
        <v>178</v>
      </c>
      <c r="GS4" t="s">
        <v>178</v>
      </c>
      <c r="GT4" t="s">
        <v>178</v>
      </c>
      <c r="GU4" t="s">
        <v>178</v>
      </c>
      <c r="GV4" t="s">
        <v>178</v>
      </c>
      <c r="GW4" t="s">
        <v>178</v>
      </c>
      <c r="GX4" t="s">
        <v>178</v>
      </c>
      <c r="GY4" t="s">
        <v>178</v>
      </c>
      <c r="GZ4" t="s">
        <v>178</v>
      </c>
      <c r="HA4" t="s">
        <v>178</v>
      </c>
      <c r="HB4" t="s">
        <v>178</v>
      </c>
      <c r="HC4" t="s">
        <v>178</v>
      </c>
      <c r="HD4">
        <v>3.9010625737898463</v>
      </c>
      <c r="HE4">
        <v>7.6125734970471166</v>
      </c>
      <c r="HF4">
        <v>7.4401476306292498</v>
      </c>
      <c r="HG4" t="s">
        <v>178</v>
      </c>
      <c r="HH4" t="s">
        <v>178</v>
      </c>
      <c r="HI4" t="s">
        <v>178</v>
      </c>
      <c r="HJ4" t="s">
        <v>178</v>
      </c>
      <c r="HK4" t="s">
        <v>178</v>
      </c>
      <c r="HL4" t="s">
        <v>178</v>
      </c>
      <c r="HM4" t="s">
        <v>178</v>
      </c>
      <c r="HN4" t="s">
        <v>178</v>
      </c>
      <c r="HO4" t="s">
        <v>178</v>
      </c>
      <c r="HP4" t="s">
        <v>178</v>
      </c>
      <c r="HQ4" t="s">
        <v>178</v>
      </c>
      <c r="HR4" t="s">
        <v>178</v>
      </c>
      <c r="HS4" t="s">
        <v>178</v>
      </c>
      <c r="HT4" t="s">
        <v>178</v>
      </c>
      <c r="HU4" t="s">
        <v>178</v>
      </c>
      <c r="HV4">
        <v>0</v>
      </c>
      <c r="HW4">
        <v>0</v>
      </c>
      <c r="HX4">
        <v>0</v>
      </c>
      <c r="HY4">
        <v>0</v>
      </c>
      <c r="HZ4">
        <v>0</v>
      </c>
      <c r="IA4">
        <v>0</v>
      </c>
      <c r="IB4">
        <v>0</v>
      </c>
      <c r="IC4">
        <v>0</v>
      </c>
      <c r="ID4">
        <v>0</v>
      </c>
      <c r="IE4">
        <v>0</v>
      </c>
      <c r="IF4">
        <v>0</v>
      </c>
      <c r="IG4">
        <v>0</v>
      </c>
      <c r="IH4">
        <v>0</v>
      </c>
      <c r="II4">
        <v>0</v>
      </c>
      <c r="IJ4">
        <v>145503</v>
      </c>
      <c r="IK4">
        <v>148016</v>
      </c>
      <c r="IL4">
        <v>148890</v>
      </c>
      <c r="IM4">
        <v>148257</v>
      </c>
      <c r="IN4">
        <v>147654</v>
      </c>
      <c r="IO4">
        <v>147136</v>
      </c>
      <c r="IP4">
        <v>146607</v>
      </c>
      <c r="IQ4">
        <v>145765</v>
      </c>
      <c r="IR4">
        <v>144270</v>
      </c>
      <c r="IS4">
        <v>142907</v>
      </c>
      <c r="IT4">
        <v>141681</v>
      </c>
      <c r="IU4">
        <v>140535</v>
      </c>
      <c r="IV4">
        <v>140104</v>
      </c>
      <c r="IW4">
        <v>140507</v>
      </c>
      <c r="IX4">
        <v>140972</v>
      </c>
      <c r="IY4" t="s">
        <v>178</v>
      </c>
      <c r="IZ4" t="s">
        <v>178</v>
      </c>
      <c r="JA4" t="s">
        <v>178</v>
      </c>
      <c r="JB4">
        <v>0</v>
      </c>
      <c r="JC4">
        <v>0</v>
      </c>
      <c r="JD4">
        <v>0</v>
      </c>
      <c r="JE4">
        <v>0</v>
      </c>
      <c r="JF4">
        <v>0</v>
      </c>
      <c r="JG4">
        <v>0</v>
      </c>
      <c r="JH4">
        <v>0</v>
      </c>
      <c r="JI4">
        <v>0</v>
      </c>
      <c r="JJ4">
        <v>0</v>
      </c>
      <c r="JK4">
        <v>0</v>
      </c>
      <c r="JL4">
        <v>0</v>
      </c>
      <c r="JM4">
        <v>0</v>
      </c>
      <c r="JN4">
        <v>0</v>
      </c>
      <c r="JO4">
        <v>0</v>
      </c>
      <c r="JP4">
        <v>187075</v>
      </c>
      <c r="JQ4">
        <v>189767</v>
      </c>
      <c r="JR4">
        <v>190338</v>
      </c>
      <c r="JS4">
        <v>189004</v>
      </c>
      <c r="JT4">
        <v>188103</v>
      </c>
      <c r="JU4">
        <v>187003</v>
      </c>
      <c r="JV4">
        <v>185982</v>
      </c>
      <c r="JW4">
        <v>185647</v>
      </c>
      <c r="JX4">
        <v>183416</v>
      </c>
      <c r="JY4">
        <v>181461</v>
      </c>
      <c r="JZ4">
        <v>179573</v>
      </c>
      <c r="KA4">
        <v>178014</v>
      </c>
      <c r="KB4">
        <v>177184</v>
      </c>
      <c r="KC4">
        <v>177377</v>
      </c>
      <c r="KD4">
        <v>177507</v>
      </c>
    </row>
    <row r="5" spans="1:290" x14ac:dyDescent="0.3">
      <c r="A5" t="s">
        <v>3</v>
      </c>
      <c r="B5">
        <v>4014956</v>
      </c>
      <c r="C5">
        <v>18264230</v>
      </c>
      <c r="D5">
        <v>18626138</v>
      </c>
      <c r="E5">
        <v>17218624</v>
      </c>
      <c r="F5">
        <v>18342899</v>
      </c>
      <c r="G5">
        <v>18082378</v>
      </c>
      <c r="H5">
        <v>18726485</v>
      </c>
      <c r="I5">
        <v>17919762</v>
      </c>
      <c r="J5">
        <v>17612420</v>
      </c>
      <c r="K5">
        <v>18650366</v>
      </c>
      <c r="L5">
        <v>20417032</v>
      </c>
      <c r="M5">
        <v>18071471</v>
      </c>
      <c r="N5">
        <v>18379801</v>
      </c>
      <c r="O5">
        <v>18874039</v>
      </c>
      <c r="P5">
        <v>18632935</v>
      </c>
      <c r="Q5">
        <v>18073783</v>
      </c>
      <c r="R5">
        <v>17368321</v>
      </c>
      <c r="S5">
        <v>16959566</v>
      </c>
      <c r="T5">
        <v>17402645</v>
      </c>
      <c r="U5">
        <v>15880971</v>
      </c>
      <c r="V5">
        <v>16771821</v>
      </c>
      <c r="W5">
        <v>15699081</v>
      </c>
      <c r="X5">
        <v>15794543</v>
      </c>
      <c r="Y5">
        <v>14336408</v>
      </c>
      <c r="Z5">
        <v>14593761</v>
      </c>
      <c r="AA5">
        <v>14383231</v>
      </c>
      <c r="AB5">
        <v>13183147</v>
      </c>
      <c r="AC5">
        <v>13185062</v>
      </c>
      <c r="AD5">
        <v>12069268</v>
      </c>
      <c r="AE5">
        <v>12324898</v>
      </c>
      <c r="AF5">
        <v>11996794</v>
      </c>
      <c r="AG5">
        <v>11346736</v>
      </c>
      <c r="AH5">
        <v>11332285</v>
      </c>
      <c r="AI5">
        <v>54152400</v>
      </c>
      <c r="AJ5">
        <v>55686193</v>
      </c>
      <c r="AK5">
        <v>53709666</v>
      </c>
      <c r="AL5">
        <v>54952074</v>
      </c>
      <c r="AM5">
        <v>55765507</v>
      </c>
      <c r="AN5">
        <v>56854751</v>
      </c>
      <c r="AO5">
        <v>54926566</v>
      </c>
      <c r="AP5">
        <v>53946766</v>
      </c>
      <c r="AQ5">
        <v>54703833</v>
      </c>
      <c r="AR5">
        <v>55973891</v>
      </c>
      <c r="AS5">
        <v>51030063</v>
      </c>
      <c r="AT5">
        <v>55207195</v>
      </c>
      <c r="AU5">
        <v>56641831</v>
      </c>
      <c r="AV5">
        <v>56374799</v>
      </c>
      <c r="AW5">
        <v>55683916</v>
      </c>
      <c r="AX5">
        <v>54243900</v>
      </c>
      <c r="AY5">
        <v>52208020</v>
      </c>
      <c r="AZ5">
        <v>52073190</v>
      </c>
      <c r="BA5">
        <v>49337806</v>
      </c>
      <c r="BB5">
        <v>52067783</v>
      </c>
      <c r="BC5">
        <v>50157204</v>
      </c>
      <c r="BD5">
        <v>49480816</v>
      </c>
      <c r="BE5">
        <v>46575021</v>
      </c>
      <c r="BF5">
        <v>45690068</v>
      </c>
      <c r="BG5">
        <v>44475876</v>
      </c>
      <c r="BH5">
        <v>42494185</v>
      </c>
      <c r="BI5">
        <v>41147434</v>
      </c>
      <c r="BJ5">
        <v>39136209</v>
      </c>
      <c r="BK5">
        <v>38537368</v>
      </c>
      <c r="BL5">
        <v>38081901</v>
      </c>
      <c r="BM5">
        <v>36789697</v>
      </c>
      <c r="BN5">
        <v>36089841</v>
      </c>
      <c r="BO5">
        <v>62738835</v>
      </c>
      <c r="BP5">
        <v>65269547</v>
      </c>
      <c r="BQ5">
        <v>63290561</v>
      </c>
      <c r="BR5">
        <v>63873423</v>
      </c>
      <c r="BS5">
        <v>63847336</v>
      </c>
      <c r="BT5">
        <v>67155314</v>
      </c>
      <c r="BU5">
        <v>66309626</v>
      </c>
      <c r="BV5">
        <v>62422449</v>
      </c>
      <c r="BW5">
        <v>66243667</v>
      </c>
      <c r="BX5">
        <v>70512676</v>
      </c>
      <c r="BY5">
        <v>71369366</v>
      </c>
      <c r="BZ5">
        <v>75436226</v>
      </c>
      <c r="CA5">
        <v>75564806</v>
      </c>
      <c r="CB5">
        <v>77363425</v>
      </c>
      <c r="CC5">
        <v>76622962</v>
      </c>
      <c r="CD5">
        <v>76356563</v>
      </c>
      <c r="CE5">
        <v>76888917</v>
      </c>
      <c r="CF5">
        <v>75583527</v>
      </c>
      <c r="CG5">
        <v>72403314</v>
      </c>
      <c r="CH5">
        <v>71826269</v>
      </c>
      <c r="CI5">
        <v>67276936</v>
      </c>
      <c r="CJ5">
        <v>66407673</v>
      </c>
      <c r="CK5">
        <v>67462252</v>
      </c>
      <c r="CL5">
        <v>65473371</v>
      </c>
      <c r="CM5">
        <v>59227239</v>
      </c>
      <c r="CN5">
        <v>57701894</v>
      </c>
      <c r="CO5">
        <v>56372430</v>
      </c>
      <c r="CP5">
        <v>54729477</v>
      </c>
      <c r="CQ5">
        <v>55132095</v>
      </c>
      <c r="CR5">
        <v>47569137</v>
      </c>
      <c r="CS5">
        <v>45845031</v>
      </c>
      <c r="CT5">
        <v>43523959</v>
      </c>
      <c r="CU5">
        <v>13.390561037034621</v>
      </c>
      <c r="CV5">
        <v>12.80962806138341</v>
      </c>
      <c r="CW5">
        <v>13.372119630465241</v>
      </c>
      <c r="CX5">
        <v>12.658020959500449</v>
      </c>
      <c r="CY5">
        <v>12.20347788327398</v>
      </c>
      <c r="CZ5">
        <v>11.795486446068219</v>
      </c>
      <c r="DA5">
        <v>11.598943110963191</v>
      </c>
      <c r="DB5">
        <v>11.74450189127899</v>
      </c>
      <c r="DC5">
        <v>11.494326706510741</v>
      </c>
      <c r="DD5">
        <v>11.183897835885251</v>
      </c>
      <c r="DE5">
        <v>10.855109691955899</v>
      </c>
      <c r="DF5">
        <v>10.86846914174968</v>
      </c>
      <c r="DG5">
        <v>9.7147356747540794</v>
      </c>
      <c r="DH5">
        <v>8.9320549875797806</v>
      </c>
      <c r="DI5">
        <v>8.1676923973248901</v>
      </c>
      <c r="DJ5">
        <v>7.7535934532762196</v>
      </c>
      <c r="DK5">
        <v>7.5284945381267399</v>
      </c>
      <c r="DL5">
        <v>7.2657403515385104</v>
      </c>
      <c r="DM5">
        <v>7.1689508154129804</v>
      </c>
      <c r="DN5">
        <v>7.2890653912893502</v>
      </c>
      <c r="DO5" t="s">
        <v>178</v>
      </c>
      <c r="DP5" t="s">
        <v>178</v>
      </c>
      <c r="DQ5" t="s">
        <v>178</v>
      </c>
      <c r="DR5" t="s">
        <v>178</v>
      </c>
      <c r="DS5" t="s">
        <v>178</v>
      </c>
      <c r="DT5" t="s">
        <v>178</v>
      </c>
      <c r="DU5" t="s">
        <v>178</v>
      </c>
      <c r="DV5" t="s">
        <v>178</v>
      </c>
      <c r="DW5" t="s">
        <v>178</v>
      </c>
      <c r="DX5" t="s">
        <v>178</v>
      </c>
      <c r="DY5" t="s">
        <v>178</v>
      </c>
      <c r="DZ5" t="s">
        <v>178</v>
      </c>
      <c r="EA5">
        <v>10.152586034967969</v>
      </c>
      <c r="EB5">
        <v>9.8335831618725091</v>
      </c>
      <c r="EC5">
        <v>10.161720238587961</v>
      </c>
      <c r="ED5">
        <v>9.8180134202032097</v>
      </c>
      <c r="EE5">
        <v>9.3864008086575801</v>
      </c>
      <c r="EF5">
        <v>9.2328994634063193</v>
      </c>
      <c r="EG5">
        <v>9.0158776720175808</v>
      </c>
      <c r="EH5">
        <v>9.1443516743895206</v>
      </c>
      <c r="EI5">
        <v>9.0883009971165993</v>
      </c>
      <c r="EJ5">
        <v>9.0680724697162791</v>
      </c>
      <c r="EK5">
        <v>8.8126111072996292</v>
      </c>
      <c r="EL5">
        <v>8.80733208778312</v>
      </c>
      <c r="EM5">
        <v>7.7803911388387101</v>
      </c>
      <c r="EN5">
        <v>7.0877964460680296</v>
      </c>
      <c r="EO5">
        <v>6.5035314685842103</v>
      </c>
      <c r="EP5">
        <v>6.0704116038854101</v>
      </c>
      <c r="EQ5">
        <v>5.8448165626660398</v>
      </c>
      <c r="ER5">
        <v>5.6674423057239203</v>
      </c>
      <c r="ES5">
        <v>5.5691025255561604</v>
      </c>
      <c r="ET5">
        <v>5.6708905773844798</v>
      </c>
      <c r="EU5" t="s">
        <v>178</v>
      </c>
      <c r="EV5" t="s">
        <v>178</v>
      </c>
      <c r="EW5" t="s">
        <v>178</v>
      </c>
      <c r="EX5" t="s">
        <v>178</v>
      </c>
      <c r="EY5" t="s">
        <v>178</v>
      </c>
      <c r="EZ5" t="s">
        <v>178</v>
      </c>
      <c r="FA5" t="s">
        <v>178</v>
      </c>
      <c r="FB5" t="s">
        <v>178</v>
      </c>
      <c r="FC5" t="s">
        <v>178</v>
      </c>
      <c r="FD5" t="s">
        <v>178</v>
      </c>
      <c r="FE5" t="s">
        <v>178</v>
      </c>
      <c r="FF5" t="s">
        <v>178</v>
      </c>
      <c r="FG5" t="s">
        <v>178</v>
      </c>
      <c r="FH5">
        <v>12.809628061383417</v>
      </c>
      <c r="FI5">
        <v>13.372119630465244</v>
      </c>
      <c r="FJ5">
        <v>12.658020959500458</v>
      </c>
      <c r="FK5">
        <v>12.203477883273981</v>
      </c>
      <c r="FL5">
        <v>11.795486446068228</v>
      </c>
      <c r="FM5">
        <v>11.598943110963193</v>
      </c>
      <c r="FN5">
        <v>11.744501891278995</v>
      </c>
      <c r="FO5">
        <v>11.494326706510746</v>
      </c>
      <c r="FP5">
        <v>11.183897835885254</v>
      </c>
      <c r="FQ5">
        <v>10.855109691955901</v>
      </c>
      <c r="FR5">
        <v>10.868469141749685</v>
      </c>
      <c r="FS5">
        <v>9.7147356747540901</v>
      </c>
      <c r="FT5">
        <v>8.9320549875797894</v>
      </c>
      <c r="FU5">
        <v>8.1676923973248989</v>
      </c>
      <c r="FV5">
        <v>7.7535934532762258</v>
      </c>
      <c r="FW5">
        <v>7.5284945381267425</v>
      </c>
      <c r="FX5">
        <v>7.2657403515385166</v>
      </c>
      <c r="FY5">
        <v>7.1689508154129875</v>
      </c>
      <c r="FZ5">
        <v>7.2890653912893537</v>
      </c>
      <c r="GA5" t="s">
        <v>178</v>
      </c>
      <c r="GB5" t="s">
        <v>178</v>
      </c>
      <c r="GC5" t="s">
        <v>178</v>
      </c>
      <c r="GD5" t="s">
        <v>178</v>
      </c>
      <c r="GE5" t="s">
        <v>178</v>
      </c>
      <c r="GF5" t="s">
        <v>178</v>
      </c>
      <c r="GG5" t="s">
        <v>178</v>
      </c>
      <c r="GH5" t="s">
        <v>178</v>
      </c>
      <c r="GI5" t="s">
        <v>178</v>
      </c>
      <c r="GJ5" t="s">
        <v>178</v>
      </c>
      <c r="GK5" t="s">
        <v>178</v>
      </c>
      <c r="GL5" t="s">
        <v>178</v>
      </c>
      <c r="GM5">
        <v>10.15258603496798</v>
      </c>
      <c r="GN5">
        <v>9.8335831618725162</v>
      </c>
      <c r="GO5">
        <v>10.161720238587966</v>
      </c>
      <c r="GP5">
        <v>9.8180134202032114</v>
      </c>
      <c r="GQ5">
        <v>9.3864008086575819</v>
      </c>
      <c r="GR5">
        <v>9.2328994634063211</v>
      </c>
      <c r="GS5">
        <v>9.0158776720175808</v>
      </c>
      <c r="GT5">
        <v>9.1443516743895277</v>
      </c>
      <c r="GU5">
        <v>9.0883009971166011</v>
      </c>
      <c r="GV5">
        <v>9.0680724697162827</v>
      </c>
      <c r="GW5">
        <v>8.8126111072996327</v>
      </c>
      <c r="GX5">
        <v>8.8073320877831236</v>
      </c>
      <c r="GY5">
        <v>7.7803911388387146</v>
      </c>
      <c r="GZ5">
        <v>7.0877964460680385</v>
      </c>
      <c r="HA5">
        <v>6.5035314685842138</v>
      </c>
      <c r="HB5">
        <v>6.0704116038854137</v>
      </c>
      <c r="HC5">
        <v>5.8448165626660424</v>
      </c>
      <c r="HD5">
        <v>5.6674423057239247</v>
      </c>
      <c r="HE5">
        <v>5.569102525556163</v>
      </c>
      <c r="HF5">
        <v>5.6708905773844833</v>
      </c>
      <c r="HG5" t="s">
        <v>178</v>
      </c>
      <c r="HH5" t="s">
        <v>178</v>
      </c>
      <c r="HI5" t="s">
        <v>178</v>
      </c>
      <c r="HJ5" t="s">
        <v>178</v>
      </c>
      <c r="HK5" t="s">
        <v>178</v>
      </c>
      <c r="HL5" t="s">
        <v>178</v>
      </c>
      <c r="HM5" t="s">
        <v>178</v>
      </c>
      <c r="HN5" t="s">
        <v>178</v>
      </c>
      <c r="HO5" t="s">
        <v>178</v>
      </c>
      <c r="HP5" t="s">
        <v>178</v>
      </c>
      <c r="HQ5" t="s">
        <v>178</v>
      </c>
      <c r="HR5" t="s">
        <v>178</v>
      </c>
      <c r="HS5">
        <v>1280955</v>
      </c>
      <c r="HT5">
        <v>1273526</v>
      </c>
      <c r="HU5">
        <v>1268271</v>
      </c>
      <c r="HV5">
        <v>1262752</v>
      </c>
      <c r="HW5">
        <v>1253875</v>
      </c>
      <c r="HX5">
        <v>1247061</v>
      </c>
      <c r="HY5">
        <v>1241998</v>
      </c>
      <c r="HZ5">
        <v>1237730</v>
      </c>
      <c r="IA5">
        <v>1232026</v>
      </c>
      <c r="IB5">
        <v>1232188</v>
      </c>
      <c r="IC5">
        <v>1228000</v>
      </c>
      <c r="ID5">
        <v>1212244</v>
      </c>
      <c r="IE5">
        <v>1202491</v>
      </c>
      <c r="IF5">
        <v>1189597</v>
      </c>
      <c r="IG5">
        <v>1177707</v>
      </c>
      <c r="IH5">
        <v>1166140</v>
      </c>
      <c r="II5">
        <v>1154665</v>
      </c>
      <c r="IJ5">
        <v>1145030</v>
      </c>
      <c r="IK5">
        <v>1135891</v>
      </c>
      <c r="IL5">
        <v>1125501</v>
      </c>
      <c r="IM5">
        <v>1112007</v>
      </c>
      <c r="IN5">
        <v>1099131</v>
      </c>
      <c r="IO5">
        <v>1081651</v>
      </c>
      <c r="IP5">
        <v>1064877</v>
      </c>
      <c r="IQ5">
        <v>1050970</v>
      </c>
      <c r="IR5">
        <v>1034284</v>
      </c>
      <c r="IS5">
        <v>1019275</v>
      </c>
      <c r="IT5">
        <v>1004343</v>
      </c>
      <c r="IU5">
        <v>991175</v>
      </c>
      <c r="IV5">
        <v>978837</v>
      </c>
      <c r="IW5">
        <v>968398</v>
      </c>
      <c r="IX5">
        <v>957233</v>
      </c>
      <c r="IY5">
        <v>1488234</v>
      </c>
      <c r="IZ5">
        <v>1480475</v>
      </c>
      <c r="JA5">
        <v>1475042</v>
      </c>
      <c r="JB5">
        <v>1468744</v>
      </c>
      <c r="JC5">
        <v>1458602</v>
      </c>
      <c r="JD5">
        <v>1450921</v>
      </c>
      <c r="JE5">
        <v>1444803</v>
      </c>
      <c r="JF5">
        <v>1440488</v>
      </c>
      <c r="JG5">
        <v>1434487</v>
      </c>
      <c r="JH5">
        <v>1436229</v>
      </c>
      <c r="JI5">
        <v>1435611</v>
      </c>
      <c r="JJ5">
        <v>1435370</v>
      </c>
      <c r="JK5">
        <v>1425243</v>
      </c>
      <c r="JL5">
        <v>1409748</v>
      </c>
      <c r="JM5">
        <v>1394751</v>
      </c>
      <c r="JN5">
        <v>1379154</v>
      </c>
      <c r="JO5">
        <v>1363120</v>
      </c>
      <c r="JP5">
        <v>1349662</v>
      </c>
      <c r="JQ5">
        <v>1336609</v>
      </c>
      <c r="JR5">
        <v>1322172</v>
      </c>
      <c r="JS5">
        <v>1303541</v>
      </c>
      <c r="JT5">
        <v>1285325</v>
      </c>
      <c r="JU5">
        <v>1262011</v>
      </c>
      <c r="JV5">
        <v>1240065</v>
      </c>
      <c r="JW5">
        <v>1221545</v>
      </c>
      <c r="JX5">
        <v>1200226</v>
      </c>
      <c r="JY5">
        <v>1180270</v>
      </c>
      <c r="JZ5">
        <v>1160981</v>
      </c>
      <c r="KA5">
        <v>1143628</v>
      </c>
      <c r="KB5">
        <v>1127593</v>
      </c>
      <c r="KC5">
        <v>1113838</v>
      </c>
      <c r="KD5">
        <v>1099347</v>
      </c>
    </row>
    <row r="6" spans="1:290" x14ac:dyDescent="0.3">
      <c r="A6" t="s">
        <v>4</v>
      </c>
      <c r="B6">
        <v>4058371</v>
      </c>
      <c r="C6">
        <v>143208</v>
      </c>
      <c r="D6">
        <v>148071</v>
      </c>
      <c r="E6">
        <v>151017</v>
      </c>
      <c r="F6">
        <v>140224</v>
      </c>
      <c r="G6">
        <v>139320</v>
      </c>
      <c r="H6">
        <v>150464</v>
      </c>
      <c r="I6">
        <v>141237</v>
      </c>
      <c r="J6">
        <v>142255</v>
      </c>
      <c r="K6">
        <v>139936</v>
      </c>
      <c r="L6">
        <v>131097</v>
      </c>
      <c r="M6">
        <v>130203</v>
      </c>
      <c r="N6">
        <v>128495</v>
      </c>
      <c r="O6">
        <v>142018</v>
      </c>
      <c r="P6">
        <v>140516</v>
      </c>
      <c r="Q6">
        <v>132002</v>
      </c>
      <c r="R6">
        <v>130627</v>
      </c>
      <c r="S6">
        <v>131006</v>
      </c>
      <c r="T6">
        <v>130648</v>
      </c>
      <c r="U6">
        <v>130228</v>
      </c>
      <c r="V6">
        <v>129701</v>
      </c>
      <c r="W6">
        <v>131075</v>
      </c>
      <c r="X6">
        <v>127411</v>
      </c>
      <c r="Y6">
        <v>129723</v>
      </c>
      <c r="Z6">
        <v>136699</v>
      </c>
      <c r="AA6">
        <v>132720</v>
      </c>
      <c r="AB6">
        <v>132265</v>
      </c>
      <c r="AC6" t="s">
        <v>178</v>
      </c>
      <c r="AD6" t="s">
        <v>178</v>
      </c>
      <c r="AE6" t="s">
        <v>178</v>
      </c>
      <c r="AF6" t="s">
        <v>178</v>
      </c>
      <c r="AG6" t="s">
        <v>178</v>
      </c>
      <c r="AH6" t="s">
        <v>178</v>
      </c>
      <c r="AI6">
        <v>337796</v>
      </c>
      <c r="AJ6">
        <v>388979</v>
      </c>
      <c r="AK6">
        <v>414210</v>
      </c>
      <c r="AL6">
        <v>395154</v>
      </c>
      <c r="AM6">
        <v>398066</v>
      </c>
      <c r="AN6">
        <v>422784</v>
      </c>
      <c r="AO6">
        <v>377005</v>
      </c>
      <c r="AP6">
        <v>399144</v>
      </c>
      <c r="AQ6">
        <v>364710</v>
      </c>
      <c r="AR6">
        <v>370843</v>
      </c>
      <c r="AS6">
        <v>346506</v>
      </c>
      <c r="AT6">
        <v>310176</v>
      </c>
      <c r="AU6">
        <v>344761</v>
      </c>
      <c r="AV6">
        <v>346840</v>
      </c>
      <c r="AW6">
        <v>313347</v>
      </c>
      <c r="AX6">
        <v>307512</v>
      </c>
      <c r="AY6">
        <v>307588</v>
      </c>
      <c r="AZ6">
        <v>311548</v>
      </c>
      <c r="BA6">
        <v>307737</v>
      </c>
      <c r="BB6">
        <v>301830</v>
      </c>
      <c r="BC6">
        <v>298983</v>
      </c>
      <c r="BD6">
        <v>291973</v>
      </c>
      <c r="BE6">
        <v>286783</v>
      </c>
      <c r="BF6">
        <v>297400</v>
      </c>
      <c r="BG6">
        <v>291827</v>
      </c>
      <c r="BH6">
        <v>286134</v>
      </c>
      <c r="BI6" t="s">
        <v>178</v>
      </c>
      <c r="BJ6" t="s">
        <v>178</v>
      </c>
      <c r="BK6" t="s">
        <v>178</v>
      </c>
      <c r="BL6" t="s">
        <v>178</v>
      </c>
      <c r="BM6" t="s">
        <v>178</v>
      </c>
      <c r="BN6" t="s">
        <v>178</v>
      </c>
      <c r="BO6">
        <v>337796</v>
      </c>
      <c r="BP6">
        <v>388979</v>
      </c>
      <c r="BQ6">
        <v>414210</v>
      </c>
      <c r="BR6">
        <v>395154</v>
      </c>
      <c r="BS6">
        <v>398066</v>
      </c>
      <c r="BT6">
        <v>422784</v>
      </c>
      <c r="BU6">
        <v>377005</v>
      </c>
      <c r="BV6">
        <v>399144</v>
      </c>
      <c r="BW6">
        <v>364710</v>
      </c>
      <c r="BX6">
        <v>370843</v>
      </c>
      <c r="BY6">
        <v>346506</v>
      </c>
      <c r="BZ6">
        <v>310176</v>
      </c>
      <c r="CA6">
        <v>344761</v>
      </c>
      <c r="CB6">
        <v>346840</v>
      </c>
      <c r="CC6">
        <v>313347</v>
      </c>
      <c r="CD6">
        <v>307512</v>
      </c>
      <c r="CE6">
        <v>307588</v>
      </c>
      <c r="CF6">
        <v>311548</v>
      </c>
      <c r="CG6">
        <v>307737</v>
      </c>
      <c r="CH6">
        <v>301830</v>
      </c>
      <c r="CI6">
        <v>298983</v>
      </c>
      <c r="CJ6">
        <v>291973</v>
      </c>
      <c r="CK6">
        <v>286783</v>
      </c>
      <c r="CL6">
        <v>297400</v>
      </c>
      <c r="CM6">
        <v>291827</v>
      </c>
      <c r="CN6">
        <v>286134</v>
      </c>
      <c r="CO6" t="s">
        <v>178</v>
      </c>
      <c r="CP6" t="s">
        <v>178</v>
      </c>
      <c r="CQ6" t="s">
        <v>178</v>
      </c>
      <c r="CR6" t="s">
        <v>178</v>
      </c>
      <c r="CS6" t="s">
        <v>178</v>
      </c>
      <c r="CT6" t="s">
        <v>178</v>
      </c>
      <c r="CU6">
        <v>11.96779113206755</v>
      </c>
      <c r="CV6">
        <v>12.874229254884479</v>
      </c>
      <c r="CW6">
        <v>11.886741227808781</v>
      </c>
      <c r="CX6">
        <v>11.84056692416385</v>
      </c>
      <c r="CY6">
        <v>11.85158630578956</v>
      </c>
      <c r="CZ6">
        <v>11.851138142839931</v>
      </c>
      <c r="DA6">
        <v>12.792681804343051</v>
      </c>
      <c r="DB6">
        <v>11.92928192330673</v>
      </c>
      <c r="DC6">
        <v>12.099102446832831</v>
      </c>
      <c r="DD6">
        <v>10.69437134335644</v>
      </c>
      <c r="DE6">
        <v>11.389138499112921</v>
      </c>
      <c r="DF6">
        <v>15.161679442779869</v>
      </c>
      <c r="DG6">
        <v>10.01563182131842</v>
      </c>
      <c r="DH6">
        <v>9.6871530644197108</v>
      </c>
      <c r="DI6">
        <v>9.5687944122058699</v>
      </c>
      <c r="DJ6">
        <v>9.5807145536527596</v>
      </c>
      <c r="DK6">
        <v>9.5354411248339694</v>
      </c>
      <c r="DL6">
        <v>9.7705284428387706</v>
      </c>
      <c r="DM6">
        <v>9.5432625856190594</v>
      </c>
      <c r="DN6">
        <v>9.5242133830887905</v>
      </c>
      <c r="DO6" t="s">
        <v>178</v>
      </c>
      <c r="DP6" t="s">
        <v>178</v>
      </c>
      <c r="DQ6" t="s">
        <v>178</v>
      </c>
      <c r="DR6" t="s">
        <v>178</v>
      </c>
      <c r="DS6" t="s">
        <v>178</v>
      </c>
      <c r="DT6" t="s">
        <v>178</v>
      </c>
      <c r="DU6" t="s">
        <v>178</v>
      </c>
      <c r="DV6" t="s">
        <v>178</v>
      </c>
      <c r="DW6" t="s">
        <v>178</v>
      </c>
      <c r="DX6" t="s">
        <v>178</v>
      </c>
      <c r="DY6" t="s">
        <v>178</v>
      </c>
      <c r="DZ6" t="s">
        <v>178</v>
      </c>
      <c r="EA6">
        <v>10.88136246977316</v>
      </c>
      <c r="EB6">
        <v>11.841770378349469</v>
      </c>
      <c r="EC6">
        <v>11.42946814417807</v>
      </c>
      <c r="ED6">
        <v>10.746415911876429</v>
      </c>
      <c r="EE6">
        <v>10.381677090339609</v>
      </c>
      <c r="EF6">
        <v>10.4360037247304</v>
      </c>
      <c r="EG6">
        <v>11.158207450829559</v>
      </c>
      <c r="EH6">
        <v>10.47742168240033</v>
      </c>
      <c r="EI6">
        <v>10.672863370897421</v>
      </c>
      <c r="EJ6">
        <v>9.5479758280458302</v>
      </c>
      <c r="EK6">
        <v>9.7536550593640499</v>
      </c>
      <c r="EL6">
        <v>13.59292788610337</v>
      </c>
      <c r="EM6">
        <v>8.7054510225924595</v>
      </c>
      <c r="EN6">
        <v>8.1928266635912799</v>
      </c>
      <c r="EO6">
        <v>8.3172967987566402</v>
      </c>
      <c r="EP6">
        <v>8.3372356200733595</v>
      </c>
      <c r="EQ6">
        <v>8.2873844233194998</v>
      </c>
      <c r="ER6">
        <v>8.4596916045039592</v>
      </c>
      <c r="ES6">
        <v>8.2710236338171796</v>
      </c>
      <c r="ET6">
        <v>8.2778385183712597</v>
      </c>
      <c r="EU6" t="s">
        <v>178</v>
      </c>
      <c r="EV6" t="s">
        <v>178</v>
      </c>
      <c r="EW6" t="s">
        <v>178</v>
      </c>
      <c r="EX6" t="s">
        <v>178</v>
      </c>
      <c r="EY6" t="s">
        <v>178</v>
      </c>
      <c r="EZ6" t="s">
        <v>178</v>
      </c>
      <c r="FA6" t="s">
        <v>178</v>
      </c>
      <c r="FB6" t="s">
        <v>178</v>
      </c>
      <c r="FC6" t="s">
        <v>178</v>
      </c>
      <c r="FD6" t="s">
        <v>178</v>
      </c>
      <c r="FE6" t="s">
        <v>178</v>
      </c>
      <c r="FF6" t="s">
        <v>178</v>
      </c>
      <c r="FG6" t="s">
        <v>178</v>
      </c>
      <c r="FH6">
        <v>12.874229254884481</v>
      </c>
      <c r="FI6">
        <v>11.886741227808791</v>
      </c>
      <c r="FJ6">
        <v>11.840566924163852</v>
      </c>
      <c r="FK6">
        <v>11.851586305789567</v>
      </c>
      <c r="FL6">
        <v>11.851138142839938</v>
      </c>
      <c r="FM6">
        <v>12.792681804343054</v>
      </c>
      <c r="FN6">
        <v>11.929281923306737</v>
      </c>
      <c r="FO6">
        <v>12.099102446832838</v>
      </c>
      <c r="FP6">
        <v>10.694371343356446</v>
      </c>
      <c r="FQ6">
        <v>11.389138499112923</v>
      </c>
      <c r="FR6">
        <v>15.161679442779874</v>
      </c>
      <c r="FS6">
        <v>10.015631821318424</v>
      </c>
      <c r="FT6">
        <v>9.6871530644197108</v>
      </c>
      <c r="FU6">
        <v>9.5687944122058752</v>
      </c>
      <c r="FV6">
        <v>9.5807145536527667</v>
      </c>
      <c r="FW6">
        <v>9.5354411248339783</v>
      </c>
      <c r="FX6">
        <v>9.7705284428387724</v>
      </c>
      <c r="FY6">
        <v>9.5432625856190683</v>
      </c>
      <c r="FZ6">
        <v>9.5242133830887976</v>
      </c>
      <c r="GA6" t="s">
        <v>178</v>
      </c>
      <c r="GB6" t="s">
        <v>178</v>
      </c>
      <c r="GC6" t="s">
        <v>178</v>
      </c>
      <c r="GD6" t="s">
        <v>178</v>
      </c>
      <c r="GE6" t="s">
        <v>178</v>
      </c>
      <c r="GF6" t="s">
        <v>178</v>
      </c>
      <c r="GG6" t="s">
        <v>178</v>
      </c>
      <c r="GH6" t="s">
        <v>178</v>
      </c>
      <c r="GI6" t="s">
        <v>178</v>
      </c>
      <c r="GJ6" t="s">
        <v>178</v>
      </c>
      <c r="GK6" t="s">
        <v>178</v>
      </c>
      <c r="GL6" t="s">
        <v>178</v>
      </c>
      <c r="GM6">
        <v>10.881362469773169</v>
      </c>
      <c r="GN6">
        <v>11.841770378349473</v>
      </c>
      <c r="GO6">
        <v>11.429468144178074</v>
      </c>
      <c r="GP6">
        <v>10.74641591187644</v>
      </c>
      <c r="GQ6">
        <v>10.381677090339615</v>
      </c>
      <c r="GR6">
        <v>10.436003724730408</v>
      </c>
      <c r="GS6">
        <v>11.158207450829565</v>
      </c>
      <c r="GT6">
        <v>10.477421682400337</v>
      </c>
      <c r="GU6">
        <v>10.672863370897426</v>
      </c>
      <c r="GV6">
        <v>9.5479758280458302</v>
      </c>
      <c r="GW6">
        <v>9.7536550593640516</v>
      </c>
      <c r="GX6">
        <v>13.592927886103373</v>
      </c>
      <c r="GY6">
        <v>8.7054510225924631</v>
      </c>
      <c r="GZ6">
        <v>8.1928266635912816</v>
      </c>
      <c r="HA6">
        <v>8.3172967987566508</v>
      </c>
      <c r="HB6">
        <v>8.3372356200733631</v>
      </c>
      <c r="HC6">
        <v>8.2873844233195051</v>
      </c>
      <c r="HD6">
        <v>8.459691604503961</v>
      </c>
      <c r="HE6">
        <v>8.2710236338171885</v>
      </c>
      <c r="HF6">
        <v>8.2778385183712686</v>
      </c>
      <c r="HG6" t="s">
        <v>178</v>
      </c>
      <c r="HH6" t="s">
        <v>178</v>
      </c>
      <c r="HI6" t="s">
        <v>178</v>
      </c>
      <c r="HJ6" t="s">
        <v>178</v>
      </c>
      <c r="HK6" t="s">
        <v>178</v>
      </c>
      <c r="HL6" t="s">
        <v>178</v>
      </c>
      <c r="HM6" t="s">
        <v>178</v>
      </c>
      <c r="HN6" t="s">
        <v>178</v>
      </c>
      <c r="HO6" t="s">
        <v>178</v>
      </c>
      <c r="HP6" t="s">
        <v>178</v>
      </c>
      <c r="HQ6" t="s">
        <v>178</v>
      </c>
      <c r="HR6" t="s">
        <v>178</v>
      </c>
      <c r="HS6">
        <v>14793</v>
      </c>
      <c r="HT6">
        <v>14707</v>
      </c>
      <c r="HU6">
        <v>14579</v>
      </c>
      <c r="HV6">
        <v>14466</v>
      </c>
      <c r="HW6">
        <v>14292</v>
      </c>
      <c r="HX6">
        <v>14115</v>
      </c>
      <c r="HY6">
        <v>13968</v>
      </c>
      <c r="HZ6">
        <v>13912</v>
      </c>
      <c r="IA6">
        <v>13842</v>
      </c>
      <c r="IB6">
        <v>13781</v>
      </c>
      <c r="IC6">
        <v>13750</v>
      </c>
      <c r="ID6">
        <v>13699</v>
      </c>
      <c r="IE6">
        <v>13644</v>
      </c>
      <c r="IF6">
        <v>13500</v>
      </c>
      <c r="IG6">
        <v>13313</v>
      </c>
      <c r="IH6">
        <v>13196</v>
      </c>
      <c r="II6">
        <v>13079</v>
      </c>
      <c r="IJ6">
        <v>12949</v>
      </c>
      <c r="IK6">
        <v>12807</v>
      </c>
      <c r="IL6">
        <v>12675</v>
      </c>
      <c r="IM6">
        <v>12568</v>
      </c>
      <c r="IN6">
        <v>12444</v>
      </c>
      <c r="IO6">
        <v>12155</v>
      </c>
      <c r="IP6">
        <v>11919</v>
      </c>
      <c r="IQ6">
        <v>11524</v>
      </c>
      <c r="IR6">
        <v>11248</v>
      </c>
      <c r="IS6" t="s">
        <v>178</v>
      </c>
      <c r="IT6" t="s">
        <v>178</v>
      </c>
      <c r="IU6" t="s">
        <v>178</v>
      </c>
      <c r="IV6" t="s">
        <v>178</v>
      </c>
      <c r="IW6" t="s">
        <v>178</v>
      </c>
      <c r="IX6" t="s">
        <v>178</v>
      </c>
      <c r="IY6">
        <v>17280</v>
      </c>
      <c r="IZ6">
        <v>17165</v>
      </c>
      <c r="JA6">
        <v>17005</v>
      </c>
      <c r="JB6">
        <v>16853</v>
      </c>
      <c r="JC6">
        <v>16671</v>
      </c>
      <c r="JD6">
        <v>16464</v>
      </c>
      <c r="JE6">
        <v>16266</v>
      </c>
      <c r="JF6">
        <v>16180</v>
      </c>
      <c r="JG6">
        <v>16102</v>
      </c>
      <c r="JH6">
        <v>16034</v>
      </c>
      <c r="JI6">
        <v>15991</v>
      </c>
      <c r="JJ6">
        <v>15918</v>
      </c>
      <c r="JK6">
        <v>15865</v>
      </c>
      <c r="JL6">
        <v>15698</v>
      </c>
      <c r="JM6">
        <v>15511</v>
      </c>
      <c r="JN6">
        <v>15392</v>
      </c>
      <c r="JO6">
        <v>15261</v>
      </c>
      <c r="JP6">
        <v>15113</v>
      </c>
      <c r="JQ6">
        <v>14945</v>
      </c>
      <c r="JR6">
        <v>14765</v>
      </c>
      <c r="JS6">
        <v>14623</v>
      </c>
      <c r="JT6">
        <v>14467</v>
      </c>
      <c r="JU6">
        <v>14137</v>
      </c>
      <c r="JV6">
        <v>13840</v>
      </c>
      <c r="JW6">
        <v>13405</v>
      </c>
      <c r="JX6">
        <v>13071</v>
      </c>
      <c r="JY6" t="s">
        <v>178</v>
      </c>
      <c r="JZ6" t="s">
        <v>178</v>
      </c>
      <c r="KA6" t="s">
        <v>178</v>
      </c>
      <c r="KB6" t="s">
        <v>178</v>
      </c>
      <c r="KC6" t="s">
        <v>178</v>
      </c>
      <c r="KD6" t="s">
        <v>178</v>
      </c>
    </row>
    <row r="7" spans="1:290" x14ac:dyDescent="0.3">
      <c r="A7" t="s">
        <v>5</v>
      </c>
      <c r="B7">
        <v>4061513</v>
      </c>
      <c r="C7">
        <v>1042353</v>
      </c>
      <c r="D7">
        <v>1052800</v>
      </c>
      <c r="E7">
        <v>1010955</v>
      </c>
      <c r="F7">
        <v>1015465</v>
      </c>
      <c r="G7">
        <v>1026454</v>
      </c>
      <c r="H7">
        <v>1112579</v>
      </c>
      <c r="I7">
        <v>1086481</v>
      </c>
      <c r="J7">
        <v>1043281</v>
      </c>
      <c r="K7">
        <v>1069856</v>
      </c>
      <c r="L7">
        <v>1057476</v>
      </c>
      <c r="M7">
        <v>1075116</v>
      </c>
      <c r="N7">
        <v>1079837</v>
      </c>
      <c r="O7">
        <v>1051453</v>
      </c>
      <c r="P7">
        <v>1011699</v>
      </c>
      <c r="Q7">
        <v>1013156</v>
      </c>
      <c r="R7">
        <v>967784</v>
      </c>
      <c r="S7">
        <v>978743</v>
      </c>
      <c r="T7">
        <v>960107</v>
      </c>
      <c r="U7">
        <v>916202</v>
      </c>
      <c r="V7">
        <v>900848</v>
      </c>
      <c r="W7">
        <v>882486</v>
      </c>
      <c r="X7">
        <v>843272</v>
      </c>
      <c r="Y7">
        <v>882057</v>
      </c>
      <c r="Z7">
        <v>898452</v>
      </c>
      <c r="AA7">
        <v>885788</v>
      </c>
      <c r="AB7">
        <v>868627</v>
      </c>
      <c r="AC7">
        <v>855002</v>
      </c>
      <c r="AD7">
        <v>816240</v>
      </c>
      <c r="AE7">
        <v>835750</v>
      </c>
      <c r="AF7">
        <v>808431</v>
      </c>
      <c r="AG7">
        <v>800227</v>
      </c>
      <c r="AH7">
        <v>777396</v>
      </c>
      <c r="AI7">
        <v>9014805</v>
      </c>
      <c r="AJ7">
        <v>9027899</v>
      </c>
      <c r="AK7">
        <v>8997352</v>
      </c>
      <c r="AL7">
        <v>8181382</v>
      </c>
      <c r="AM7">
        <v>8424680</v>
      </c>
      <c r="AN7">
        <v>9391216</v>
      </c>
      <c r="AO7">
        <v>9284816</v>
      </c>
      <c r="AP7">
        <v>9388538</v>
      </c>
      <c r="AQ7">
        <v>9288556</v>
      </c>
      <c r="AR7">
        <v>8720911</v>
      </c>
      <c r="AS7">
        <v>6417331</v>
      </c>
      <c r="AT7">
        <v>9138389</v>
      </c>
      <c r="AU7">
        <v>9001242</v>
      </c>
      <c r="AV7">
        <v>9077994</v>
      </c>
      <c r="AW7">
        <v>9051942</v>
      </c>
      <c r="AX7">
        <v>8903621</v>
      </c>
      <c r="AY7">
        <v>8425421</v>
      </c>
      <c r="AZ7">
        <v>8779771</v>
      </c>
      <c r="BA7">
        <v>8311392</v>
      </c>
      <c r="BB7">
        <v>8906851</v>
      </c>
      <c r="BC7">
        <v>8429549</v>
      </c>
      <c r="BD7">
        <v>8869801</v>
      </c>
      <c r="BE7">
        <v>9256580</v>
      </c>
      <c r="BF7">
        <v>9347352</v>
      </c>
      <c r="BG7">
        <v>9250576</v>
      </c>
      <c r="BH7">
        <v>8382002</v>
      </c>
      <c r="BI7">
        <v>8127759</v>
      </c>
      <c r="BJ7">
        <v>8039939</v>
      </c>
      <c r="BK7">
        <v>8773783</v>
      </c>
      <c r="BL7">
        <v>8817989</v>
      </c>
      <c r="BM7">
        <v>8457696</v>
      </c>
      <c r="BN7">
        <v>8237269</v>
      </c>
      <c r="BO7">
        <v>13667757</v>
      </c>
      <c r="BP7">
        <v>14591253</v>
      </c>
      <c r="BQ7">
        <v>14692658</v>
      </c>
      <c r="BR7">
        <v>14147335</v>
      </c>
      <c r="BS7">
        <v>14369559</v>
      </c>
      <c r="BT7">
        <v>13942499</v>
      </c>
      <c r="BU7">
        <v>13264062</v>
      </c>
      <c r="BV7">
        <v>13106314</v>
      </c>
      <c r="BW7">
        <v>13192752</v>
      </c>
      <c r="BX7">
        <v>13162216</v>
      </c>
      <c r="BY7">
        <v>12197293</v>
      </c>
      <c r="BZ7">
        <v>12744432</v>
      </c>
      <c r="CA7">
        <v>12951059</v>
      </c>
      <c r="CB7">
        <v>12907620</v>
      </c>
      <c r="CC7">
        <v>11683688</v>
      </c>
      <c r="CD7">
        <v>11343539</v>
      </c>
      <c r="CE7">
        <v>11171607</v>
      </c>
      <c r="CF7">
        <v>11157622</v>
      </c>
      <c r="CG7">
        <v>10957289</v>
      </c>
      <c r="CH7">
        <v>11741063</v>
      </c>
      <c r="CI7">
        <v>11344303</v>
      </c>
      <c r="CJ7">
        <v>11985676</v>
      </c>
      <c r="CK7">
        <v>12423924</v>
      </c>
      <c r="CL7">
        <v>13195884</v>
      </c>
      <c r="CM7">
        <v>11560623</v>
      </c>
      <c r="CN7">
        <v>10203115</v>
      </c>
      <c r="CO7">
        <v>9813190</v>
      </c>
      <c r="CP7">
        <v>9349818</v>
      </c>
      <c r="CQ7">
        <v>10017703</v>
      </c>
      <c r="CR7">
        <v>10291034</v>
      </c>
      <c r="CS7">
        <v>9933314</v>
      </c>
      <c r="CT7">
        <v>9921904</v>
      </c>
      <c r="CU7">
        <v>11.08060321215557</v>
      </c>
      <c r="CV7">
        <v>10.88354863221884</v>
      </c>
      <c r="CW7">
        <v>10.56693918126919</v>
      </c>
      <c r="CX7">
        <v>10.201631764758011</v>
      </c>
      <c r="CY7">
        <v>8.8552433913258604</v>
      </c>
      <c r="CZ7">
        <v>9.2123795254089806</v>
      </c>
      <c r="DA7">
        <v>9.2503228312322001</v>
      </c>
      <c r="DB7">
        <v>9.1819941128037392</v>
      </c>
      <c r="DC7">
        <v>9.3756542936619507</v>
      </c>
      <c r="DD7">
        <v>9.6573350128040705</v>
      </c>
      <c r="DE7">
        <v>8.1717693718631192</v>
      </c>
      <c r="DF7">
        <v>7.7229248488429203</v>
      </c>
      <c r="DG7">
        <v>7.7016281279334402</v>
      </c>
      <c r="DH7">
        <v>7.0692963025563902</v>
      </c>
      <c r="DI7">
        <v>6.9822347375579499</v>
      </c>
      <c r="DJ7">
        <v>7.1105669131056999</v>
      </c>
      <c r="DK7">
        <v>6.73322823253908</v>
      </c>
      <c r="DL7">
        <v>6.6432178913391899</v>
      </c>
      <c r="DM7">
        <v>6.9971469173828398</v>
      </c>
      <c r="DN7">
        <v>6.8437738664014303</v>
      </c>
      <c r="DO7" t="s">
        <v>178</v>
      </c>
      <c r="DP7" t="s">
        <v>178</v>
      </c>
      <c r="DQ7" t="s">
        <v>178</v>
      </c>
      <c r="DR7" t="s">
        <v>178</v>
      </c>
      <c r="DS7" t="s">
        <v>178</v>
      </c>
      <c r="DT7" t="s">
        <v>178</v>
      </c>
      <c r="DU7" t="s">
        <v>178</v>
      </c>
      <c r="DV7" t="s">
        <v>178</v>
      </c>
      <c r="DW7" t="s">
        <v>178</v>
      </c>
      <c r="DX7" t="s">
        <v>178</v>
      </c>
      <c r="DY7" t="s">
        <v>178</v>
      </c>
      <c r="DZ7" t="s">
        <v>178</v>
      </c>
      <c r="EA7">
        <v>7.5627037966988704</v>
      </c>
      <c r="EB7">
        <v>7.4211618893831197</v>
      </c>
      <c r="EC7">
        <v>7.3833723522209604</v>
      </c>
      <c r="ED7">
        <v>7.1460665203018197</v>
      </c>
      <c r="EE7">
        <v>6.2768674893289704</v>
      </c>
      <c r="EF7">
        <v>6.28138038780068</v>
      </c>
      <c r="EG7">
        <v>6.2508939326315103</v>
      </c>
      <c r="EH7">
        <v>6.0482686441701503</v>
      </c>
      <c r="EI7">
        <v>6.1166342755537002</v>
      </c>
      <c r="EJ7">
        <v>6.2247969277521502</v>
      </c>
      <c r="EK7">
        <v>6.17976538844575</v>
      </c>
      <c r="EL7">
        <v>5.3928651975747499</v>
      </c>
      <c r="EM7">
        <v>5.4587244738003902</v>
      </c>
      <c r="EN7">
        <v>4.7674959908543597</v>
      </c>
      <c r="EO7">
        <v>4.5825525616491998</v>
      </c>
      <c r="EP7">
        <v>4.7085000585716701</v>
      </c>
      <c r="EQ7">
        <v>4.4396357167196703</v>
      </c>
      <c r="ER7">
        <v>4.2185496637668498</v>
      </c>
      <c r="ES7">
        <v>4.5865481979432499</v>
      </c>
      <c r="ET7">
        <v>4.3511786601123097</v>
      </c>
      <c r="EU7" t="s">
        <v>178</v>
      </c>
      <c r="EV7" t="s">
        <v>178</v>
      </c>
      <c r="EW7" t="s">
        <v>178</v>
      </c>
      <c r="EX7" t="s">
        <v>178</v>
      </c>
      <c r="EY7" t="s">
        <v>178</v>
      </c>
      <c r="EZ7" t="s">
        <v>178</v>
      </c>
      <c r="FA7" t="s">
        <v>178</v>
      </c>
      <c r="FB7" t="s">
        <v>178</v>
      </c>
      <c r="FC7" t="s">
        <v>178</v>
      </c>
      <c r="FD7" t="s">
        <v>178</v>
      </c>
      <c r="FE7" t="s">
        <v>178</v>
      </c>
      <c r="FF7" t="s">
        <v>178</v>
      </c>
      <c r="FG7" t="s">
        <v>178</v>
      </c>
      <c r="FH7">
        <v>10.883548632218845</v>
      </c>
      <c r="FI7">
        <v>10.566939181269195</v>
      </c>
      <c r="FJ7">
        <v>10.201631764758018</v>
      </c>
      <c r="FK7">
        <v>8.8552433913258657</v>
      </c>
      <c r="FL7">
        <v>9.2123795254089824</v>
      </c>
      <c r="FM7">
        <v>9.2503228312322072</v>
      </c>
      <c r="FN7">
        <v>9.181994112803741</v>
      </c>
      <c r="FO7">
        <v>9.3756542936619507</v>
      </c>
      <c r="FP7">
        <v>9.657335012804074</v>
      </c>
      <c r="FQ7">
        <v>8.1717693718631299</v>
      </c>
      <c r="FR7">
        <v>7.7229248488429283</v>
      </c>
      <c r="FS7">
        <v>7.7016281279334402</v>
      </c>
      <c r="FT7">
        <v>7.0692963025563929</v>
      </c>
      <c r="FU7">
        <v>6.9822347375579508</v>
      </c>
      <c r="FV7">
        <v>7.1105669131056999</v>
      </c>
      <c r="FW7">
        <v>6.7332282325390835</v>
      </c>
      <c r="FX7">
        <v>6.6432178913391944</v>
      </c>
      <c r="FY7">
        <v>6.9971469173828478</v>
      </c>
      <c r="FZ7">
        <v>6.8437738664014356</v>
      </c>
      <c r="GA7" t="s">
        <v>178</v>
      </c>
      <c r="GB7" t="s">
        <v>178</v>
      </c>
      <c r="GC7" t="s">
        <v>178</v>
      </c>
      <c r="GD7" t="s">
        <v>178</v>
      </c>
      <c r="GE7" t="s">
        <v>178</v>
      </c>
      <c r="GF7" t="s">
        <v>178</v>
      </c>
      <c r="GG7" t="s">
        <v>178</v>
      </c>
      <c r="GH7" t="s">
        <v>178</v>
      </c>
      <c r="GI7" t="s">
        <v>178</v>
      </c>
      <c r="GJ7" t="s">
        <v>178</v>
      </c>
      <c r="GK7" t="s">
        <v>178</v>
      </c>
      <c r="GL7" t="s">
        <v>178</v>
      </c>
      <c r="GM7">
        <v>7.5627037966988748</v>
      </c>
      <c r="GN7">
        <v>7.4211618893831224</v>
      </c>
      <c r="GO7">
        <v>7.3833723522209649</v>
      </c>
      <c r="GP7">
        <v>7.1460665203018268</v>
      </c>
      <c r="GQ7">
        <v>6.2768674893289713</v>
      </c>
      <c r="GR7">
        <v>6.2813803878006853</v>
      </c>
      <c r="GS7">
        <v>6.2508939326315138</v>
      </c>
      <c r="GT7">
        <v>6.0482686441701574</v>
      </c>
      <c r="GU7">
        <v>6.1166342755537029</v>
      </c>
      <c r="GV7">
        <v>6.2247969277521582</v>
      </c>
      <c r="GW7">
        <v>6.1797653884457571</v>
      </c>
      <c r="GX7">
        <v>5.3928651975747588</v>
      </c>
      <c r="GY7">
        <v>5.4587244738003937</v>
      </c>
      <c r="GZ7">
        <v>4.7674959908543668</v>
      </c>
      <c r="HA7">
        <v>4.5825525616492016</v>
      </c>
      <c r="HB7">
        <v>4.7085000585716754</v>
      </c>
      <c r="HC7">
        <v>4.4396357167196747</v>
      </c>
      <c r="HD7">
        <v>4.2185496637668569</v>
      </c>
      <c r="HE7">
        <v>4.586548197943257</v>
      </c>
      <c r="HF7">
        <v>4.3511786601123115</v>
      </c>
      <c r="HG7" t="s">
        <v>178</v>
      </c>
      <c r="HH7" t="s">
        <v>178</v>
      </c>
      <c r="HI7" t="s">
        <v>178</v>
      </c>
      <c r="HJ7" t="s">
        <v>178</v>
      </c>
      <c r="HK7" t="s">
        <v>178</v>
      </c>
      <c r="HL7" t="s">
        <v>178</v>
      </c>
      <c r="HM7" t="s">
        <v>178</v>
      </c>
      <c r="HN7" t="s">
        <v>178</v>
      </c>
      <c r="HO7" t="s">
        <v>178</v>
      </c>
      <c r="HP7" t="s">
        <v>178</v>
      </c>
      <c r="HQ7" t="s">
        <v>178</v>
      </c>
      <c r="HR7" t="s">
        <v>178</v>
      </c>
      <c r="HS7">
        <v>122926</v>
      </c>
      <c r="HT7">
        <v>122557</v>
      </c>
      <c r="HU7">
        <v>122295</v>
      </c>
      <c r="HV7">
        <v>121836</v>
      </c>
      <c r="HW7">
        <v>121515</v>
      </c>
      <c r="HX7">
        <v>121601</v>
      </c>
      <c r="HY7">
        <v>121314</v>
      </c>
      <c r="HZ7">
        <v>120697</v>
      </c>
      <c r="IA7">
        <v>121251</v>
      </c>
      <c r="IB7">
        <v>121235</v>
      </c>
      <c r="IC7">
        <v>121217</v>
      </c>
      <c r="ID7">
        <v>119300</v>
      </c>
      <c r="IE7">
        <v>118870</v>
      </c>
      <c r="IF7">
        <v>117596</v>
      </c>
      <c r="IG7">
        <v>116072</v>
      </c>
      <c r="IH7">
        <v>114751</v>
      </c>
      <c r="II7">
        <v>113210</v>
      </c>
      <c r="IJ7">
        <v>112257</v>
      </c>
      <c r="IK7">
        <v>111554</v>
      </c>
      <c r="IL7">
        <v>110342</v>
      </c>
      <c r="IM7">
        <v>107188</v>
      </c>
      <c r="IN7">
        <v>106243</v>
      </c>
      <c r="IO7">
        <v>104818</v>
      </c>
      <c r="IP7">
        <v>104327</v>
      </c>
      <c r="IQ7">
        <v>102984</v>
      </c>
      <c r="IR7">
        <v>102696</v>
      </c>
      <c r="IS7">
        <v>101902</v>
      </c>
      <c r="IT7">
        <v>94335</v>
      </c>
      <c r="IU7">
        <v>99742</v>
      </c>
      <c r="IV7">
        <v>93624</v>
      </c>
      <c r="IW7">
        <v>92740</v>
      </c>
      <c r="IX7">
        <v>91588</v>
      </c>
      <c r="IY7">
        <v>147340</v>
      </c>
      <c r="IZ7">
        <v>146741</v>
      </c>
      <c r="JA7">
        <v>146353</v>
      </c>
      <c r="JB7">
        <v>145622</v>
      </c>
      <c r="JC7">
        <v>145033</v>
      </c>
      <c r="JD7">
        <v>145033</v>
      </c>
      <c r="JE7">
        <v>144573</v>
      </c>
      <c r="JF7">
        <v>143130</v>
      </c>
      <c r="JG7">
        <v>143688</v>
      </c>
      <c r="JH7">
        <v>145632</v>
      </c>
      <c r="JI7">
        <v>143813</v>
      </c>
      <c r="JJ7">
        <v>141530</v>
      </c>
      <c r="JK7">
        <v>140724</v>
      </c>
      <c r="JL7">
        <v>139212</v>
      </c>
      <c r="JM7">
        <v>137295</v>
      </c>
      <c r="JN7">
        <v>135648</v>
      </c>
      <c r="JO7">
        <v>133738</v>
      </c>
      <c r="JP7">
        <v>132491</v>
      </c>
      <c r="JQ7">
        <v>131401</v>
      </c>
      <c r="JR7">
        <v>129789</v>
      </c>
      <c r="JS7">
        <v>126195</v>
      </c>
      <c r="JT7">
        <v>124842</v>
      </c>
      <c r="JU7">
        <v>122883</v>
      </c>
      <c r="JV7">
        <v>122230</v>
      </c>
      <c r="JW7">
        <v>120525</v>
      </c>
      <c r="JX7">
        <v>120019</v>
      </c>
      <c r="JY7">
        <v>118702</v>
      </c>
      <c r="JZ7">
        <v>108464</v>
      </c>
      <c r="KA7">
        <v>115817</v>
      </c>
      <c r="KB7">
        <v>107244</v>
      </c>
      <c r="KC7">
        <v>105932</v>
      </c>
      <c r="KD7">
        <v>104429</v>
      </c>
    </row>
    <row r="8" spans="1:290" x14ac:dyDescent="0.3">
      <c r="A8" t="s">
        <v>6</v>
      </c>
      <c r="B8">
        <v>4272394</v>
      </c>
      <c r="C8">
        <v>11652620</v>
      </c>
      <c r="D8">
        <v>12086120</v>
      </c>
      <c r="E8">
        <v>10985458</v>
      </c>
      <c r="F8">
        <v>11511323</v>
      </c>
      <c r="G8">
        <v>11554033</v>
      </c>
      <c r="H8">
        <v>11883802</v>
      </c>
      <c r="I8">
        <v>11784789</v>
      </c>
      <c r="J8">
        <v>11610682</v>
      </c>
      <c r="K8">
        <v>11848149</v>
      </c>
      <c r="L8">
        <v>12341000</v>
      </c>
      <c r="M8" t="s">
        <v>178</v>
      </c>
      <c r="N8" t="s">
        <v>178</v>
      </c>
      <c r="O8" t="s">
        <v>178</v>
      </c>
      <c r="P8" t="s">
        <v>178</v>
      </c>
      <c r="Q8" t="s">
        <v>178</v>
      </c>
      <c r="R8" t="s">
        <v>178</v>
      </c>
      <c r="S8" t="s">
        <v>178</v>
      </c>
      <c r="T8" t="s">
        <v>178</v>
      </c>
      <c r="U8" t="s">
        <v>178</v>
      </c>
      <c r="V8" t="s">
        <v>178</v>
      </c>
      <c r="W8" t="s">
        <v>178</v>
      </c>
      <c r="X8" t="s">
        <v>178</v>
      </c>
      <c r="Y8" t="s">
        <v>178</v>
      </c>
      <c r="Z8" t="s">
        <v>178</v>
      </c>
      <c r="AA8" t="s">
        <v>178</v>
      </c>
      <c r="AB8" t="s">
        <v>178</v>
      </c>
      <c r="AC8" t="s">
        <v>178</v>
      </c>
      <c r="AD8" t="s">
        <v>178</v>
      </c>
      <c r="AE8" t="s">
        <v>178</v>
      </c>
      <c r="AF8" t="s">
        <v>178</v>
      </c>
      <c r="AG8" t="s">
        <v>178</v>
      </c>
      <c r="AH8" t="s">
        <v>178</v>
      </c>
      <c r="AI8">
        <v>36057300</v>
      </c>
      <c r="AJ8">
        <v>37116233</v>
      </c>
      <c r="AK8">
        <v>35241466</v>
      </c>
      <c r="AL8">
        <v>36353294</v>
      </c>
      <c r="AM8">
        <v>36062671</v>
      </c>
      <c r="AN8">
        <v>36897391</v>
      </c>
      <c r="AO8">
        <v>36981248</v>
      </c>
      <c r="AP8">
        <v>37641539</v>
      </c>
      <c r="AQ8">
        <v>37461740</v>
      </c>
      <c r="AR8">
        <v>37891801</v>
      </c>
      <c r="AS8" t="s">
        <v>178</v>
      </c>
      <c r="AT8" t="s">
        <v>178</v>
      </c>
      <c r="AU8" t="s">
        <v>178</v>
      </c>
      <c r="AV8" t="s">
        <v>178</v>
      </c>
      <c r="AW8" t="s">
        <v>178</v>
      </c>
      <c r="AX8" t="s">
        <v>178</v>
      </c>
      <c r="AY8" t="s">
        <v>178</v>
      </c>
      <c r="AZ8" t="s">
        <v>178</v>
      </c>
      <c r="BA8" t="s">
        <v>178</v>
      </c>
      <c r="BB8" t="s">
        <v>178</v>
      </c>
      <c r="BC8" t="s">
        <v>178</v>
      </c>
      <c r="BD8" t="s">
        <v>178</v>
      </c>
      <c r="BE8" t="s">
        <v>178</v>
      </c>
      <c r="BF8" t="s">
        <v>178</v>
      </c>
      <c r="BG8" t="s">
        <v>178</v>
      </c>
      <c r="BH8" t="s">
        <v>178</v>
      </c>
      <c r="BI8" t="s">
        <v>178</v>
      </c>
      <c r="BJ8" t="s">
        <v>178</v>
      </c>
      <c r="BK8" t="s">
        <v>178</v>
      </c>
      <c r="BL8" t="s">
        <v>178</v>
      </c>
      <c r="BM8" t="s">
        <v>178</v>
      </c>
      <c r="BN8" t="s">
        <v>178</v>
      </c>
      <c r="BO8">
        <v>36348102</v>
      </c>
      <c r="BP8">
        <v>37367924</v>
      </c>
      <c r="BQ8">
        <v>35537431</v>
      </c>
      <c r="BR8">
        <v>36754294</v>
      </c>
      <c r="BS8">
        <v>36850871</v>
      </c>
      <c r="BT8">
        <v>37915282</v>
      </c>
      <c r="BU8">
        <v>38012834</v>
      </c>
      <c r="BV8">
        <v>37641539</v>
      </c>
      <c r="BW8">
        <v>37461740</v>
      </c>
      <c r="BX8">
        <v>37891801</v>
      </c>
      <c r="BY8" t="s">
        <v>178</v>
      </c>
      <c r="BZ8" t="s">
        <v>178</v>
      </c>
      <c r="CA8" t="s">
        <v>178</v>
      </c>
      <c r="CB8" t="s">
        <v>178</v>
      </c>
      <c r="CC8" t="s">
        <v>178</v>
      </c>
      <c r="CD8" t="s">
        <v>178</v>
      </c>
      <c r="CE8" t="s">
        <v>178</v>
      </c>
      <c r="CF8" t="s">
        <v>178</v>
      </c>
      <c r="CG8" t="s">
        <v>178</v>
      </c>
      <c r="CH8" t="s">
        <v>178</v>
      </c>
      <c r="CI8" t="s">
        <v>178</v>
      </c>
      <c r="CJ8" t="s">
        <v>178</v>
      </c>
      <c r="CK8" t="s">
        <v>178</v>
      </c>
      <c r="CL8" t="s">
        <v>178</v>
      </c>
      <c r="CM8" t="s">
        <v>178</v>
      </c>
      <c r="CN8" t="s">
        <v>178</v>
      </c>
      <c r="CO8" t="s">
        <v>178</v>
      </c>
      <c r="CP8" t="s">
        <v>178</v>
      </c>
      <c r="CQ8" t="s">
        <v>178</v>
      </c>
      <c r="CR8" t="s">
        <v>178</v>
      </c>
      <c r="CS8" t="s">
        <v>178</v>
      </c>
      <c r="CT8" t="s">
        <v>178</v>
      </c>
      <c r="CU8" t="s">
        <v>178</v>
      </c>
      <c r="CV8">
        <v>9.7867044885206393</v>
      </c>
      <c r="CW8">
        <v>10.40287359764347</v>
      </c>
      <c r="CX8">
        <v>10.399109850333261</v>
      </c>
      <c r="CY8">
        <v>10.323409170035291</v>
      </c>
      <c r="CZ8">
        <v>10.048182800779999</v>
      </c>
      <c r="DA8">
        <v>9.13887268726514</v>
      </c>
      <c r="DB8">
        <v>10.03136075555271</v>
      </c>
      <c r="DC8">
        <v>10.14050760051709</v>
      </c>
      <c r="DD8">
        <v>10.290948756162051</v>
      </c>
      <c r="DE8" t="s">
        <v>178</v>
      </c>
      <c r="DF8" t="s">
        <v>178</v>
      </c>
      <c r="DG8" t="s">
        <v>178</v>
      </c>
      <c r="DH8" t="s">
        <v>178</v>
      </c>
      <c r="DI8" t="s">
        <v>178</v>
      </c>
      <c r="DJ8" t="s">
        <v>178</v>
      </c>
      <c r="DK8" t="s">
        <v>178</v>
      </c>
      <c r="DL8" t="s">
        <v>178</v>
      </c>
      <c r="DM8" t="s">
        <v>178</v>
      </c>
      <c r="DN8" t="s">
        <v>178</v>
      </c>
      <c r="DO8" t="s">
        <v>178</v>
      </c>
      <c r="DP8" t="s">
        <v>178</v>
      </c>
      <c r="DQ8" t="s">
        <v>178</v>
      </c>
      <c r="DR8" t="s">
        <v>178</v>
      </c>
      <c r="DS8" t="s">
        <v>178</v>
      </c>
      <c r="DT8" t="s">
        <v>178</v>
      </c>
      <c r="DU8" t="s">
        <v>178</v>
      </c>
      <c r="DV8" t="s">
        <v>178</v>
      </c>
      <c r="DW8" t="s">
        <v>178</v>
      </c>
      <c r="DX8" t="s">
        <v>178</v>
      </c>
      <c r="DY8" t="s">
        <v>178</v>
      </c>
      <c r="DZ8" t="s">
        <v>178</v>
      </c>
      <c r="EA8" t="s">
        <v>178</v>
      </c>
      <c r="EB8">
        <v>9.0056940339192302</v>
      </c>
      <c r="EC8">
        <v>9.3699065851028305</v>
      </c>
      <c r="ED8">
        <v>9.3505491077118492</v>
      </c>
      <c r="EE8">
        <v>8.9003520785415606</v>
      </c>
      <c r="EF8">
        <v>8.8566436259314099</v>
      </c>
      <c r="EG8">
        <v>8.0622217991386709</v>
      </c>
      <c r="EH8">
        <v>8.93718121662112</v>
      </c>
      <c r="EI8">
        <v>9.4641910493108199</v>
      </c>
      <c r="EJ8">
        <v>9.6863728969333192</v>
      </c>
      <c r="EK8" t="s">
        <v>178</v>
      </c>
      <c r="EL8" t="s">
        <v>178</v>
      </c>
      <c r="EM8" t="s">
        <v>178</v>
      </c>
      <c r="EN8" t="s">
        <v>178</v>
      </c>
      <c r="EO8" t="s">
        <v>178</v>
      </c>
      <c r="EP8" t="s">
        <v>178</v>
      </c>
      <c r="EQ8" t="s">
        <v>178</v>
      </c>
      <c r="ER8" t="s">
        <v>178</v>
      </c>
      <c r="ES8" t="s">
        <v>178</v>
      </c>
      <c r="ET8" t="s">
        <v>178</v>
      </c>
      <c r="EU8" t="s">
        <v>178</v>
      </c>
      <c r="EV8" t="s">
        <v>178</v>
      </c>
      <c r="EW8" t="s">
        <v>178</v>
      </c>
      <c r="EX8" t="s">
        <v>178</v>
      </c>
      <c r="EY8" t="s">
        <v>178</v>
      </c>
      <c r="EZ8" t="s">
        <v>178</v>
      </c>
      <c r="FA8" t="s">
        <v>178</v>
      </c>
      <c r="FB8" t="s">
        <v>178</v>
      </c>
      <c r="FC8" t="s">
        <v>178</v>
      </c>
      <c r="FD8" t="s">
        <v>178</v>
      </c>
      <c r="FE8" t="s">
        <v>178</v>
      </c>
      <c r="FF8" t="s">
        <v>178</v>
      </c>
      <c r="FG8" t="s">
        <v>178</v>
      </c>
      <c r="FH8">
        <v>7.0346215034798094</v>
      </c>
      <c r="FI8">
        <v>7.9206157885619524</v>
      </c>
      <c r="FJ8">
        <v>7.7700799465013715</v>
      </c>
      <c r="FK8">
        <v>7.4289730694035585</v>
      </c>
      <c r="FL8">
        <v>6.5320593527223023</v>
      </c>
      <c r="FM8">
        <v>6.6413662561120104</v>
      </c>
      <c r="FN8">
        <v>9.056100235972357</v>
      </c>
      <c r="FO8">
        <v>10.102911433676264</v>
      </c>
      <c r="FP8">
        <v>10.290276314723281</v>
      </c>
      <c r="FQ8" t="s">
        <v>178</v>
      </c>
      <c r="FR8" t="s">
        <v>178</v>
      </c>
      <c r="FS8" t="s">
        <v>178</v>
      </c>
      <c r="FT8" t="s">
        <v>178</v>
      </c>
      <c r="FU8" t="s">
        <v>178</v>
      </c>
      <c r="FV8" t="s">
        <v>178</v>
      </c>
      <c r="FW8" t="s">
        <v>178</v>
      </c>
      <c r="FX8" t="s">
        <v>178</v>
      </c>
      <c r="FY8" t="s">
        <v>178</v>
      </c>
      <c r="FZ8" t="s">
        <v>178</v>
      </c>
      <c r="GA8" t="s">
        <v>178</v>
      </c>
      <c r="GB8" t="s">
        <v>178</v>
      </c>
      <c r="GC8" t="s">
        <v>178</v>
      </c>
      <c r="GD8" t="s">
        <v>178</v>
      </c>
      <c r="GE8" t="s">
        <v>178</v>
      </c>
      <c r="GF8" t="s">
        <v>178</v>
      </c>
      <c r="GG8" t="s">
        <v>178</v>
      </c>
      <c r="GH8" t="s">
        <v>178</v>
      </c>
      <c r="GI8" t="s">
        <v>178</v>
      </c>
      <c r="GJ8" t="s">
        <v>178</v>
      </c>
      <c r="GK8" t="s">
        <v>178</v>
      </c>
      <c r="GL8" t="s">
        <v>178</v>
      </c>
      <c r="GM8" t="s">
        <v>178</v>
      </c>
      <c r="GN8">
        <v>4.0339931523996118</v>
      </c>
      <c r="GO8">
        <v>4.3858277632377725</v>
      </c>
      <c r="GP8">
        <v>4.2426085448375446</v>
      </c>
      <c r="GQ8">
        <v>4.1086030482877991</v>
      </c>
      <c r="GR8">
        <v>3.6732245830938179</v>
      </c>
      <c r="GS8">
        <v>3.5787245471001952</v>
      </c>
      <c r="GT8">
        <v>4.2929116155426055</v>
      </c>
      <c r="GU8">
        <v>4.9288874462318084</v>
      </c>
      <c r="GV8">
        <v>5.2330713971605629</v>
      </c>
      <c r="GW8" t="s">
        <v>178</v>
      </c>
      <c r="GX8" t="s">
        <v>178</v>
      </c>
      <c r="GY8" t="s">
        <v>178</v>
      </c>
      <c r="GZ8" t="s">
        <v>178</v>
      </c>
      <c r="HA8" t="s">
        <v>178</v>
      </c>
      <c r="HB8" t="s">
        <v>178</v>
      </c>
      <c r="HC8" t="s">
        <v>178</v>
      </c>
      <c r="HD8" t="s">
        <v>178</v>
      </c>
      <c r="HE8" t="s">
        <v>178</v>
      </c>
      <c r="HF8" t="s">
        <v>178</v>
      </c>
      <c r="HG8" t="s">
        <v>178</v>
      </c>
      <c r="HH8" t="s">
        <v>178</v>
      </c>
      <c r="HI8" t="s">
        <v>178</v>
      </c>
      <c r="HJ8" t="s">
        <v>178</v>
      </c>
      <c r="HK8" t="s">
        <v>178</v>
      </c>
      <c r="HL8" t="s">
        <v>178</v>
      </c>
      <c r="HM8" t="s">
        <v>178</v>
      </c>
      <c r="HN8" t="s">
        <v>178</v>
      </c>
      <c r="HO8" t="s">
        <v>178</v>
      </c>
      <c r="HP8" t="s">
        <v>178</v>
      </c>
      <c r="HQ8" t="s">
        <v>178</v>
      </c>
      <c r="HR8" t="s">
        <v>178</v>
      </c>
      <c r="HS8">
        <v>1059134</v>
      </c>
      <c r="HT8">
        <v>1058471</v>
      </c>
      <c r="HU8">
        <v>1059300</v>
      </c>
      <c r="HV8">
        <v>1062515</v>
      </c>
      <c r="HW8">
        <v>1060473</v>
      </c>
      <c r="HX8">
        <v>1062627</v>
      </c>
      <c r="HY8">
        <v>1061909</v>
      </c>
      <c r="HZ8">
        <v>1055303</v>
      </c>
      <c r="IA8">
        <v>1053644</v>
      </c>
      <c r="IB8">
        <v>1049378</v>
      </c>
      <c r="IC8" t="s">
        <v>178</v>
      </c>
      <c r="ID8" t="s">
        <v>178</v>
      </c>
      <c r="IE8" t="s">
        <v>178</v>
      </c>
      <c r="IF8" t="s">
        <v>178</v>
      </c>
      <c r="IG8" t="s">
        <v>178</v>
      </c>
      <c r="IH8" t="s">
        <v>178</v>
      </c>
      <c r="II8" t="s">
        <v>178</v>
      </c>
      <c r="IJ8" t="s">
        <v>178</v>
      </c>
      <c r="IK8" t="s">
        <v>178</v>
      </c>
      <c r="IL8" t="s">
        <v>178</v>
      </c>
      <c r="IM8" t="s">
        <v>178</v>
      </c>
      <c r="IN8" t="s">
        <v>178</v>
      </c>
      <c r="IO8" t="s">
        <v>178</v>
      </c>
      <c r="IP8" t="s">
        <v>178</v>
      </c>
      <c r="IQ8" t="s">
        <v>178</v>
      </c>
      <c r="IR8" t="s">
        <v>178</v>
      </c>
      <c r="IS8" t="s">
        <v>178</v>
      </c>
      <c r="IT8" t="s">
        <v>178</v>
      </c>
      <c r="IU8" t="s">
        <v>178</v>
      </c>
      <c r="IV8" t="s">
        <v>178</v>
      </c>
      <c r="IW8" t="s">
        <v>178</v>
      </c>
      <c r="IX8" t="s">
        <v>178</v>
      </c>
      <c r="IY8">
        <v>1222335</v>
      </c>
      <c r="IZ8">
        <v>1220681</v>
      </c>
      <c r="JA8">
        <v>1221130</v>
      </c>
      <c r="JB8">
        <v>1224649</v>
      </c>
      <c r="JC8">
        <v>1221988</v>
      </c>
      <c r="JD8">
        <v>1223176</v>
      </c>
      <c r="JE8">
        <v>1222570</v>
      </c>
      <c r="JF8">
        <v>1213560</v>
      </c>
      <c r="JG8">
        <v>1206980</v>
      </c>
      <c r="JH8">
        <v>1197805</v>
      </c>
      <c r="JI8" t="s">
        <v>178</v>
      </c>
      <c r="JJ8" t="s">
        <v>178</v>
      </c>
      <c r="JK8" t="s">
        <v>178</v>
      </c>
      <c r="JL8" t="s">
        <v>178</v>
      </c>
      <c r="JM8" t="s">
        <v>178</v>
      </c>
      <c r="JN8" t="s">
        <v>178</v>
      </c>
      <c r="JO8" t="s">
        <v>178</v>
      </c>
      <c r="JP8" t="s">
        <v>178</v>
      </c>
      <c r="JQ8" t="s">
        <v>178</v>
      </c>
      <c r="JR8" t="s">
        <v>178</v>
      </c>
      <c r="JS8" t="s">
        <v>178</v>
      </c>
      <c r="JT8" t="s">
        <v>178</v>
      </c>
      <c r="JU8" t="s">
        <v>178</v>
      </c>
      <c r="JV8" t="s">
        <v>178</v>
      </c>
      <c r="JW8" t="s">
        <v>178</v>
      </c>
      <c r="JX8" t="s">
        <v>178</v>
      </c>
      <c r="JY8" t="s">
        <v>178</v>
      </c>
      <c r="JZ8" t="s">
        <v>178</v>
      </c>
      <c r="KA8" t="s">
        <v>178</v>
      </c>
      <c r="KB8" t="s">
        <v>178</v>
      </c>
      <c r="KC8" t="s">
        <v>178</v>
      </c>
      <c r="KD8" t="s">
        <v>178</v>
      </c>
    </row>
    <row r="9" spans="1:290" x14ac:dyDescent="0.3">
      <c r="A9" t="s">
        <v>7</v>
      </c>
      <c r="B9">
        <v>4056972</v>
      </c>
      <c r="C9">
        <v>11253416</v>
      </c>
      <c r="D9">
        <v>11870052</v>
      </c>
      <c r="E9">
        <v>10700874</v>
      </c>
      <c r="F9">
        <v>11421059</v>
      </c>
      <c r="G9">
        <v>11494884</v>
      </c>
      <c r="H9">
        <v>12182930</v>
      </c>
      <c r="I9">
        <v>11914183</v>
      </c>
      <c r="J9">
        <v>11394621</v>
      </c>
      <c r="K9">
        <v>12010960</v>
      </c>
      <c r="L9">
        <v>13127049</v>
      </c>
      <c r="M9">
        <v>12217870</v>
      </c>
      <c r="N9">
        <v>12523324</v>
      </c>
      <c r="O9">
        <v>12376428</v>
      </c>
      <c r="P9">
        <v>11878136</v>
      </c>
      <c r="Q9">
        <v>12361132</v>
      </c>
      <c r="R9">
        <v>11826893</v>
      </c>
      <c r="S9">
        <v>11482225</v>
      </c>
      <c r="T9">
        <v>11438195</v>
      </c>
      <c r="U9">
        <v>10817288</v>
      </c>
      <c r="V9">
        <v>10837406</v>
      </c>
      <c r="W9">
        <v>10394477</v>
      </c>
      <c r="X9">
        <v>10031053</v>
      </c>
      <c r="Y9">
        <v>10032148</v>
      </c>
      <c r="Z9">
        <v>10254142</v>
      </c>
      <c r="AA9">
        <v>10064367</v>
      </c>
      <c r="AB9">
        <v>9452725</v>
      </c>
      <c r="AC9">
        <v>9601794</v>
      </c>
      <c r="AD9">
        <v>8944292</v>
      </c>
      <c r="AE9">
        <v>8768420</v>
      </c>
      <c r="AF9">
        <v>8193364</v>
      </c>
      <c r="AG9">
        <v>8448009</v>
      </c>
      <c r="AH9">
        <v>8243842</v>
      </c>
      <c r="AI9">
        <v>28021094</v>
      </c>
      <c r="AJ9">
        <v>28894678</v>
      </c>
      <c r="AK9">
        <v>27593035</v>
      </c>
      <c r="AL9">
        <v>28438239</v>
      </c>
      <c r="AM9">
        <v>28923166</v>
      </c>
      <c r="AN9">
        <v>30183011</v>
      </c>
      <c r="AO9">
        <v>29969669</v>
      </c>
      <c r="AP9">
        <v>29785880</v>
      </c>
      <c r="AQ9">
        <v>30565224</v>
      </c>
      <c r="AR9">
        <v>31978163</v>
      </c>
      <c r="AS9">
        <v>30414469</v>
      </c>
      <c r="AT9">
        <v>34209668</v>
      </c>
      <c r="AU9">
        <v>33875411</v>
      </c>
      <c r="AV9">
        <v>32448331</v>
      </c>
      <c r="AW9">
        <v>30327723</v>
      </c>
      <c r="AX9">
        <v>29420661</v>
      </c>
      <c r="AY9">
        <v>28525829</v>
      </c>
      <c r="AZ9">
        <v>28943772</v>
      </c>
      <c r="BA9">
        <v>28225769</v>
      </c>
      <c r="BB9">
        <v>28448203</v>
      </c>
      <c r="BC9">
        <v>27933324</v>
      </c>
      <c r="BD9">
        <v>27370385</v>
      </c>
      <c r="BE9">
        <v>27050284</v>
      </c>
      <c r="BF9">
        <v>26624212</v>
      </c>
      <c r="BG9">
        <v>26165482</v>
      </c>
      <c r="BH9">
        <v>25002446</v>
      </c>
      <c r="BI9">
        <v>24773194</v>
      </c>
      <c r="BJ9">
        <v>23761020</v>
      </c>
      <c r="BK9">
        <v>23061380</v>
      </c>
      <c r="BL9">
        <v>22496735</v>
      </c>
      <c r="BM9">
        <v>22561608</v>
      </c>
      <c r="BN9">
        <v>21888901</v>
      </c>
      <c r="BO9">
        <v>33841808</v>
      </c>
      <c r="BP9">
        <v>34856128</v>
      </c>
      <c r="BQ9">
        <v>33601395</v>
      </c>
      <c r="BR9">
        <v>34862820</v>
      </c>
      <c r="BS9">
        <v>34847578</v>
      </c>
      <c r="BT9">
        <v>35769358</v>
      </c>
      <c r="BU9">
        <v>47596529</v>
      </c>
      <c r="BV9">
        <v>45680419</v>
      </c>
      <c r="BW9">
        <v>47528694</v>
      </c>
      <c r="BX9">
        <v>47671809</v>
      </c>
      <c r="BY9">
        <v>44273191</v>
      </c>
      <c r="BZ9">
        <v>54373344</v>
      </c>
      <c r="CA9">
        <v>54405826</v>
      </c>
      <c r="CB9">
        <v>51306653</v>
      </c>
      <c r="CC9">
        <v>49630586</v>
      </c>
      <c r="CD9">
        <v>29420661</v>
      </c>
      <c r="CE9">
        <v>50129966</v>
      </c>
      <c r="CF9">
        <v>45521793</v>
      </c>
      <c r="CG9">
        <v>182193729</v>
      </c>
      <c r="CH9">
        <v>45666555</v>
      </c>
      <c r="CI9">
        <v>37737554</v>
      </c>
      <c r="CJ9">
        <v>38860465</v>
      </c>
      <c r="CK9">
        <v>46658278</v>
      </c>
      <c r="CL9">
        <v>43096861</v>
      </c>
      <c r="CM9">
        <v>35486679</v>
      </c>
      <c r="CN9">
        <v>34380766</v>
      </c>
      <c r="CO9">
        <v>34872416</v>
      </c>
      <c r="CP9">
        <v>32561602</v>
      </c>
      <c r="CQ9">
        <v>32835932</v>
      </c>
      <c r="CR9">
        <v>34455833</v>
      </c>
      <c r="CS9">
        <v>33692698</v>
      </c>
      <c r="CT9">
        <v>29509527</v>
      </c>
      <c r="CU9">
        <v>11.00790153112937</v>
      </c>
      <c r="CV9">
        <v>11.18276711109224</v>
      </c>
      <c r="CW9">
        <v>11.61368905263047</v>
      </c>
      <c r="CX9">
        <v>11.51186693912245</v>
      </c>
      <c r="CY9">
        <v>10.685990512995261</v>
      </c>
      <c r="CZ9">
        <v>10.319953331435039</v>
      </c>
      <c r="DA9">
        <v>10.23695036411644</v>
      </c>
      <c r="DB9">
        <v>10.176521902441671</v>
      </c>
      <c r="DC9">
        <v>9.2182473341015196</v>
      </c>
      <c r="DD9">
        <v>9.3056939149080602</v>
      </c>
      <c r="DE9">
        <v>8.3725068281132398</v>
      </c>
      <c r="DF9">
        <v>7.1159946924630102</v>
      </c>
      <c r="DG9">
        <v>6.36459889719392</v>
      </c>
      <c r="DH9">
        <v>5.8522650355240904</v>
      </c>
      <c r="DI9">
        <v>5.4061315263142102</v>
      </c>
      <c r="DJ9">
        <v>5.3767713971877402</v>
      </c>
      <c r="DK9">
        <v>5.4295661337415</v>
      </c>
      <c r="DL9">
        <v>5.3899238472503699</v>
      </c>
      <c r="DM9">
        <v>5.4270719241273699</v>
      </c>
      <c r="DN9">
        <v>5.4776576608830503</v>
      </c>
      <c r="DO9" t="s">
        <v>178</v>
      </c>
      <c r="DP9" t="s">
        <v>178</v>
      </c>
      <c r="DQ9" t="s">
        <v>178</v>
      </c>
      <c r="DR9" t="s">
        <v>178</v>
      </c>
      <c r="DS9" t="s">
        <v>178</v>
      </c>
      <c r="DT9" t="s">
        <v>178</v>
      </c>
      <c r="DU9" t="s">
        <v>178</v>
      </c>
      <c r="DV9" t="s">
        <v>178</v>
      </c>
      <c r="DW9" t="s">
        <v>178</v>
      </c>
      <c r="DX9" t="s">
        <v>178</v>
      </c>
      <c r="DY9" t="s">
        <v>178</v>
      </c>
      <c r="DZ9" t="s">
        <v>178</v>
      </c>
      <c r="EA9">
        <v>8.8469871307755401</v>
      </c>
      <c r="EB9">
        <v>9.0457828390167894</v>
      </c>
      <c r="EC9">
        <v>9.2782420455414591</v>
      </c>
      <c r="ED9">
        <v>9.2726886092774699</v>
      </c>
      <c r="EE9">
        <v>8.8464472992857601</v>
      </c>
      <c r="EF9">
        <v>8.6791552865461199</v>
      </c>
      <c r="EG9">
        <v>8.6013696047160195</v>
      </c>
      <c r="EH9">
        <v>8.4262744629334403</v>
      </c>
      <c r="EI9">
        <v>7.6750427217546298</v>
      </c>
      <c r="EJ9">
        <v>7.84736759269129</v>
      </c>
      <c r="EK9">
        <v>7.1776594225597004</v>
      </c>
      <c r="EL9">
        <v>5.7703190805593296</v>
      </c>
      <c r="EM9">
        <v>5.2117655487633696</v>
      </c>
      <c r="EN9">
        <v>4.8335182478260501</v>
      </c>
      <c r="EO9">
        <v>4.6494126842295396</v>
      </c>
      <c r="EP9">
        <v>4.5919362586720904</v>
      </c>
      <c r="EQ9">
        <v>4.6577331722769504</v>
      </c>
      <c r="ER9">
        <v>4.5848101622691004</v>
      </c>
      <c r="ES9">
        <v>4.55152169636193</v>
      </c>
      <c r="ET9">
        <v>4.5819660384172503</v>
      </c>
      <c r="EU9" t="s">
        <v>178</v>
      </c>
      <c r="EV9" t="s">
        <v>178</v>
      </c>
      <c r="EW9" t="s">
        <v>178</v>
      </c>
      <c r="EX9" t="s">
        <v>178</v>
      </c>
      <c r="EY9" t="s">
        <v>178</v>
      </c>
      <c r="EZ9" t="s">
        <v>178</v>
      </c>
      <c r="FA9" t="s">
        <v>178</v>
      </c>
      <c r="FB9" t="s">
        <v>178</v>
      </c>
      <c r="FC9" t="s">
        <v>178</v>
      </c>
      <c r="FD9" t="s">
        <v>178</v>
      </c>
      <c r="FE9" t="s">
        <v>178</v>
      </c>
      <c r="FF9" t="s">
        <v>178</v>
      </c>
      <c r="FG9" t="s">
        <v>178</v>
      </c>
      <c r="FH9">
        <v>11.182767111092241</v>
      </c>
      <c r="FI9">
        <v>11.613689052630477</v>
      </c>
      <c r="FJ9">
        <v>11.511866939122452</v>
      </c>
      <c r="FK9">
        <v>10.685990512995263</v>
      </c>
      <c r="FL9">
        <v>10.31995333143505</v>
      </c>
      <c r="FM9">
        <v>10.236950364116447</v>
      </c>
      <c r="FN9">
        <v>10.176521902441678</v>
      </c>
      <c r="FO9">
        <v>9.2182473341015196</v>
      </c>
      <c r="FP9">
        <v>9.3056939149080655</v>
      </c>
      <c r="FQ9">
        <v>8.3725068281132486</v>
      </c>
      <c r="FR9">
        <v>7.1159946924630146</v>
      </c>
      <c r="FS9">
        <v>6.3645988971939236</v>
      </c>
      <c r="FT9">
        <v>5.8522650355240922</v>
      </c>
      <c r="FU9">
        <v>5.4061315263142182</v>
      </c>
      <c r="FV9">
        <v>5.3767713971877482</v>
      </c>
      <c r="FW9">
        <v>5.4295661337415009</v>
      </c>
      <c r="FX9">
        <v>5.3899238472503743</v>
      </c>
      <c r="FY9">
        <v>5.4270719241273788</v>
      </c>
      <c r="FZ9">
        <v>5.4776576608830556</v>
      </c>
      <c r="GA9" t="s">
        <v>178</v>
      </c>
      <c r="GB9" t="s">
        <v>178</v>
      </c>
      <c r="GC9" t="s">
        <v>178</v>
      </c>
      <c r="GD9" t="s">
        <v>178</v>
      </c>
      <c r="GE9" t="s">
        <v>178</v>
      </c>
      <c r="GF9" t="s">
        <v>178</v>
      </c>
      <c r="GG9" t="s">
        <v>178</v>
      </c>
      <c r="GH9" t="s">
        <v>178</v>
      </c>
      <c r="GI9" t="s">
        <v>178</v>
      </c>
      <c r="GJ9" t="s">
        <v>178</v>
      </c>
      <c r="GK9" t="s">
        <v>178</v>
      </c>
      <c r="GL9" t="s">
        <v>178</v>
      </c>
      <c r="GM9">
        <v>8.8469871307755454</v>
      </c>
      <c r="GN9">
        <v>8.9274920775200215</v>
      </c>
      <c r="GO9">
        <v>9.2264195820734898</v>
      </c>
      <c r="GP9">
        <v>9.2384521150712651</v>
      </c>
      <c r="GQ9">
        <v>8.8148060969535624</v>
      </c>
      <c r="GR9">
        <v>8.6677270203426691</v>
      </c>
      <c r="GS9">
        <v>8.6013696047160213</v>
      </c>
      <c r="GT9">
        <v>8.4262744629334438</v>
      </c>
      <c r="GU9">
        <v>7.6750427217546324</v>
      </c>
      <c r="GV9">
        <v>7.8473675926912998</v>
      </c>
      <c r="GW9">
        <v>7.177659422559703</v>
      </c>
      <c r="GX9">
        <v>5.7703190805593323</v>
      </c>
      <c r="GY9">
        <v>5.2117655487633785</v>
      </c>
      <c r="GZ9">
        <v>4.833518247826059</v>
      </c>
      <c r="HA9">
        <v>4.6494126842295413</v>
      </c>
      <c r="HB9">
        <v>4.591936258672094</v>
      </c>
      <c r="HC9">
        <v>4.6577331722769566</v>
      </c>
      <c r="HD9">
        <v>4.5848101622691058</v>
      </c>
      <c r="HE9">
        <v>4.5515216963619309</v>
      </c>
      <c r="HF9">
        <v>4.58196603841726</v>
      </c>
      <c r="HG9" t="s">
        <v>178</v>
      </c>
      <c r="HH9" t="s">
        <v>178</v>
      </c>
      <c r="HI9" t="s">
        <v>178</v>
      </c>
      <c r="HJ9" t="s">
        <v>178</v>
      </c>
      <c r="HK9" t="s">
        <v>178</v>
      </c>
      <c r="HL9" t="s">
        <v>178</v>
      </c>
      <c r="HM9" t="s">
        <v>178</v>
      </c>
      <c r="HN9" t="s">
        <v>178</v>
      </c>
      <c r="HO9" t="s">
        <v>178</v>
      </c>
      <c r="HP9" t="s">
        <v>178</v>
      </c>
      <c r="HQ9" t="s">
        <v>178</v>
      </c>
      <c r="HR9" t="s">
        <v>178</v>
      </c>
      <c r="HS9">
        <v>806338</v>
      </c>
      <c r="HT9">
        <v>807404</v>
      </c>
      <c r="HU9">
        <v>808570</v>
      </c>
      <c r="HV9">
        <v>810223</v>
      </c>
      <c r="HW9">
        <v>810741</v>
      </c>
      <c r="HX9">
        <v>812470</v>
      </c>
      <c r="HY9">
        <v>814014</v>
      </c>
      <c r="HZ9">
        <v>815221</v>
      </c>
      <c r="IA9">
        <v>816561</v>
      </c>
      <c r="IB9">
        <v>817357</v>
      </c>
      <c r="IC9">
        <v>816910</v>
      </c>
      <c r="ID9">
        <v>815603</v>
      </c>
      <c r="IE9">
        <v>810989</v>
      </c>
      <c r="IF9">
        <v>806200</v>
      </c>
      <c r="IG9">
        <v>800982</v>
      </c>
      <c r="IH9">
        <v>795460</v>
      </c>
      <c r="II9">
        <v>791668</v>
      </c>
      <c r="IJ9">
        <v>789314</v>
      </c>
      <c r="IK9">
        <v>783494</v>
      </c>
      <c r="IL9">
        <v>777956</v>
      </c>
      <c r="IM9">
        <v>770390</v>
      </c>
      <c r="IN9">
        <v>762949</v>
      </c>
      <c r="IO9">
        <v>754177</v>
      </c>
      <c r="IP9">
        <v>747215</v>
      </c>
      <c r="IQ9">
        <v>740738</v>
      </c>
      <c r="IR9">
        <v>731957</v>
      </c>
      <c r="IS9">
        <v>725058</v>
      </c>
      <c r="IT9">
        <v>717154</v>
      </c>
      <c r="IU9">
        <v>709482</v>
      </c>
      <c r="IV9">
        <v>702637</v>
      </c>
      <c r="IW9">
        <v>695644</v>
      </c>
      <c r="IX9">
        <v>687567</v>
      </c>
      <c r="IY9">
        <v>954688</v>
      </c>
      <c r="IZ9">
        <v>955578</v>
      </c>
      <c r="JA9">
        <v>955861</v>
      </c>
      <c r="JB9">
        <v>956718</v>
      </c>
      <c r="JC9">
        <v>956606</v>
      </c>
      <c r="JD9">
        <v>958029</v>
      </c>
      <c r="JE9">
        <v>959302</v>
      </c>
      <c r="JF9">
        <v>960176</v>
      </c>
      <c r="JG9">
        <v>961129</v>
      </c>
      <c r="JH9">
        <v>961229</v>
      </c>
      <c r="JI9">
        <v>959814</v>
      </c>
      <c r="JJ9">
        <v>957875</v>
      </c>
      <c r="JK9">
        <v>951693</v>
      </c>
      <c r="JL9">
        <v>945080</v>
      </c>
      <c r="JM9">
        <v>938029</v>
      </c>
      <c r="JN9">
        <v>930609</v>
      </c>
      <c r="JO9">
        <v>925079</v>
      </c>
      <c r="JP9">
        <v>920813</v>
      </c>
      <c r="JQ9">
        <v>911957</v>
      </c>
      <c r="JR9">
        <v>903150</v>
      </c>
      <c r="JS9">
        <v>892747</v>
      </c>
      <c r="JT9">
        <v>882437</v>
      </c>
      <c r="JU9">
        <v>870955</v>
      </c>
      <c r="JV9">
        <v>861515</v>
      </c>
      <c r="JW9">
        <v>852534</v>
      </c>
      <c r="JX9">
        <v>841030</v>
      </c>
      <c r="JY9">
        <v>831376</v>
      </c>
      <c r="JZ9">
        <v>820773</v>
      </c>
      <c r="KA9">
        <v>810962</v>
      </c>
      <c r="KB9">
        <v>802095</v>
      </c>
      <c r="KC9">
        <v>792881</v>
      </c>
      <c r="KD9">
        <v>782016</v>
      </c>
    </row>
    <row r="10" spans="1:290" x14ac:dyDescent="0.3">
      <c r="A10" t="s">
        <v>8</v>
      </c>
      <c r="B10">
        <v>4056974</v>
      </c>
      <c r="C10">
        <v>13189233</v>
      </c>
      <c r="D10">
        <v>13190481</v>
      </c>
      <c r="E10">
        <v>13207135</v>
      </c>
      <c r="F10">
        <v>13195346</v>
      </c>
      <c r="G10">
        <v>13159754</v>
      </c>
      <c r="H10">
        <v>12837752</v>
      </c>
      <c r="I10">
        <v>13290096</v>
      </c>
      <c r="J10">
        <v>13256456</v>
      </c>
      <c r="K10">
        <v>13290230</v>
      </c>
      <c r="L10">
        <v>13035500</v>
      </c>
      <c r="M10">
        <v>13214097</v>
      </c>
      <c r="N10">
        <v>13368015</v>
      </c>
      <c r="O10">
        <v>13771481</v>
      </c>
      <c r="P10">
        <v>12993961</v>
      </c>
      <c r="Q10">
        <v>12223576</v>
      </c>
      <c r="R10">
        <v>11527402</v>
      </c>
      <c r="S10">
        <v>11147195</v>
      </c>
      <c r="T10">
        <v>10443820</v>
      </c>
      <c r="U10">
        <v>10320732</v>
      </c>
      <c r="V10">
        <v>9780680</v>
      </c>
      <c r="W10">
        <v>8774822</v>
      </c>
      <c r="X10">
        <v>8310689</v>
      </c>
      <c r="Y10">
        <v>7970309</v>
      </c>
      <c r="Z10">
        <v>7541440</v>
      </c>
      <c r="AA10">
        <v>6848905</v>
      </c>
      <c r="AB10">
        <v>6873300</v>
      </c>
      <c r="AC10">
        <v>6247002</v>
      </c>
      <c r="AD10">
        <v>6066830</v>
      </c>
      <c r="AE10">
        <v>5856791</v>
      </c>
      <c r="AF10">
        <v>5777871</v>
      </c>
      <c r="AG10">
        <v>5673188</v>
      </c>
      <c r="AH10">
        <v>5462812</v>
      </c>
      <c r="AI10">
        <v>27844577</v>
      </c>
      <c r="AJ10">
        <v>27943387</v>
      </c>
      <c r="AK10">
        <v>28018011</v>
      </c>
      <c r="AL10">
        <v>28022002</v>
      </c>
      <c r="AM10">
        <v>27950491</v>
      </c>
      <c r="AN10">
        <v>27584533</v>
      </c>
      <c r="AO10">
        <v>28087605</v>
      </c>
      <c r="AP10">
        <v>28154136</v>
      </c>
      <c r="AQ10">
        <v>28210326</v>
      </c>
      <c r="AR10">
        <v>27709463</v>
      </c>
      <c r="AS10">
        <v>28173296</v>
      </c>
      <c r="AT10">
        <v>28793588</v>
      </c>
      <c r="AU10">
        <v>29171321</v>
      </c>
      <c r="AV10">
        <v>27970397</v>
      </c>
      <c r="AW10">
        <v>26477586</v>
      </c>
      <c r="AX10">
        <v>25507883</v>
      </c>
      <c r="AY10">
        <v>24562305</v>
      </c>
      <c r="AZ10">
        <v>23361755</v>
      </c>
      <c r="BA10">
        <v>23362146</v>
      </c>
      <c r="BB10">
        <v>22400986</v>
      </c>
      <c r="BC10">
        <v>20961836</v>
      </c>
      <c r="BD10">
        <v>20463083</v>
      </c>
      <c r="BE10">
        <v>19816927</v>
      </c>
      <c r="BF10">
        <v>19020696</v>
      </c>
      <c r="BG10">
        <v>17748711</v>
      </c>
      <c r="BH10">
        <v>17464834</v>
      </c>
      <c r="BI10">
        <v>16364964</v>
      </c>
      <c r="BJ10">
        <v>16034731</v>
      </c>
      <c r="BK10">
        <v>15611458</v>
      </c>
      <c r="BL10">
        <v>15273760</v>
      </c>
      <c r="BM10">
        <v>14876171</v>
      </c>
      <c r="BN10">
        <v>14145197</v>
      </c>
      <c r="BO10">
        <v>31929592</v>
      </c>
      <c r="BP10">
        <v>30879837</v>
      </c>
      <c r="BQ10">
        <v>30910170</v>
      </c>
      <c r="BR10">
        <v>31928046</v>
      </c>
      <c r="BS10">
        <v>33628854</v>
      </c>
      <c r="BT10">
        <v>32951388</v>
      </c>
      <c r="BU10">
        <v>32087545</v>
      </c>
      <c r="BV10">
        <v>32497063</v>
      </c>
      <c r="BW10">
        <v>31643426</v>
      </c>
      <c r="BX10">
        <v>31877705</v>
      </c>
      <c r="BY10">
        <v>32279505</v>
      </c>
      <c r="BZ10">
        <v>33264979</v>
      </c>
      <c r="CA10">
        <v>33569802</v>
      </c>
      <c r="CB10">
        <v>40014642</v>
      </c>
      <c r="CC10">
        <v>46299878</v>
      </c>
      <c r="CD10">
        <v>56894479</v>
      </c>
      <c r="CE10">
        <v>45832513</v>
      </c>
      <c r="CF10">
        <v>29061169</v>
      </c>
      <c r="CG10">
        <v>31810664</v>
      </c>
      <c r="CH10">
        <v>34875211</v>
      </c>
      <c r="CI10">
        <v>36776967</v>
      </c>
      <c r="CJ10">
        <v>27185870</v>
      </c>
      <c r="CK10">
        <v>24748260</v>
      </c>
      <c r="CL10">
        <v>22387930</v>
      </c>
      <c r="CM10">
        <v>20469415</v>
      </c>
      <c r="CN10">
        <v>20229057</v>
      </c>
      <c r="CO10">
        <v>20050700</v>
      </c>
      <c r="CP10">
        <v>20562903</v>
      </c>
      <c r="CQ10">
        <v>19986485</v>
      </c>
      <c r="CR10">
        <v>19776140</v>
      </c>
      <c r="CS10">
        <v>17488851</v>
      </c>
      <c r="CT10">
        <v>17760896</v>
      </c>
      <c r="CU10">
        <v>13.598484946131061</v>
      </c>
      <c r="CV10">
        <v>14.156943935554731</v>
      </c>
      <c r="CW10">
        <v>13.57185339591061</v>
      </c>
      <c r="CX10">
        <v>13.10993285056716</v>
      </c>
      <c r="CY10">
        <v>12.9331292970978</v>
      </c>
      <c r="CZ10">
        <v>12.77352919732364</v>
      </c>
      <c r="DA10">
        <v>12.587064833843179</v>
      </c>
      <c r="DB10">
        <v>11.95942565644995</v>
      </c>
      <c r="DC10">
        <v>11.61105564012059</v>
      </c>
      <c r="DD10">
        <v>11.53800774807257</v>
      </c>
      <c r="DE10">
        <v>11.315771331177601</v>
      </c>
      <c r="DF10">
        <v>10.884757385445781</v>
      </c>
      <c r="DG10">
        <v>10.29892863374679</v>
      </c>
      <c r="DH10">
        <v>9.8469245548540698</v>
      </c>
      <c r="DI10">
        <v>8.8289935226188803</v>
      </c>
      <c r="DJ10">
        <v>8.5320699321494899</v>
      </c>
      <c r="DK10">
        <v>8.6147681098249294</v>
      </c>
      <c r="DL10">
        <v>8.7347924418459897</v>
      </c>
      <c r="DM10">
        <v>8.8507343108663292</v>
      </c>
      <c r="DN10">
        <v>9.0091531545697006</v>
      </c>
      <c r="DO10" t="s">
        <v>178</v>
      </c>
      <c r="DP10" t="s">
        <v>178</v>
      </c>
      <c r="DQ10" t="s">
        <v>178</v>
      </c>
      <c r="DR10" t="s">
        <v>178</v>
      </c>
      <c r="DS10" t="s">
        <v>178</v>
      </c>
      <c r="DT10" t="s">
        <v>178</v>
      </c>
      <c r="DU10" t="s">
        <v>178</v>
      </c>
      <c r="DV10" t="s">
        <v>178</v>
      </c>
      <c r="DW10" t="s">
        <v>178</v>
      </c>
      <c r="DX10" t="s">
        <v>178</v>
      </c>
      <c r="DY10" t="s">
        <v>178</v>
      </c>
      <c r="DZ10" t="s">
        <v>178</v>
      </c>
      <c r="EA10">
        <v>11.97010034410186</v>
      </c>
      <c r="EB10">
        <v>12.511944239257749</v>
      </c>
      <c r="EC10">
        <v>12.16009587547096</v>
      </c>
      <c r="ED10">
        <v>11.90217958017417</v>
      </c>
      <c r="EE10">
        <v>11.75654839122504</v>
      </c>
      <c r="EF10">
        <v>11.59555610384993</v>
      </c>
      <c r="EG10">
        <v>11.49593566272382</v>
      </c>
      <c r="EH10">
        <v>10.85273581117886</v>
      </c>
      <c r="EI10">
        <v>10.63938786102649</v>
      </c>
      <c r="EJ10">
        <v>10.62660434812468</v>
      </c>
      <c r="EK10">
        <v>10.513171763786531</v>
      </c>
      <c r="EL10">
        <v>10.071606914706139</v>
      </c>
      <c r="EM10">
        <v>9.5057642401590208</v>
      </c>
      <c r="EN10">
        <v>8.9738089881241194</v>
      </c>
      <c r="EO10">
        <v>8.0108624706194806</v>
      </c>
      <c r="EP10">
        <v>7.7005763277179797</v>
      </c>
      <c r="EQ10">
        <v>7.8079479918517398</v>
      </c>
      <c r="ER10">
        <v>7.8999030680700102</v>
      </c>
      <c r="ES10">
        <v>7.9804142149426696</v>
      </c>
      <c r="ET10">
        <v>8.0591072129794696</v>
      </c>
      <c r="EU10" t="s">
        <v>178</v>
      </c>
      <c r="EV10" t="s">
        <v>178</v>
      </c>
      <c r="EW10" t="s">
        <v>178</v>
      </c>
      <c r="EX10" t="s">
        <v>178</v>
      </c>
      <c r="EY10" t="s">
        <v>178</v>
      </c>
      <c r="EZ10" t="s">
        <v>178</v>
      </c>
      <c r="FA10" t="s">
        <v>178</v>
      </c>
      <c r="FB10" t="s">
        <v>178</v>
      </c>
      <c r="FC10" t="s">
        <v>178</v>
      </c>
      <c r="FD10" t="s">
        <v>178</v>
      </c>
      <c r="FE10" t="s">
        <v>178</v>
      </c>
      <c r="FF10" t="s">
        <v>178</v>
      </c>
      <c r="FG10" t="s">
        <v>178</v>
      </c>
      <c r="FH10">
        <v>14.156943935554738</v>
      </c>
      <c r="FI10">
        <v>13.571853395910619</v>
      </c>
      <c r="FJ10">
        <v>13.109932850567162</v>
      </c>
      <c r="FK10">
        <v>12.933129297097803</v>
      </c>
      <c r="FL10">
        <v>12.773529197323644</v>
      </c>
      <c r="FM10">
        <v>12.587064833843188</v>
      </c>
      <c r="FN10">
        <v>11.959425656449959</v>
      </c>
      <c r="FO10">
        <v>11.6110556401206</v>
      </c>
      <c r="FP10">
        <v>11.538007748072571</v>
      </c>
      <c r="FQ10">
        <v>11.315771331177604</v>
      </c>
      <c r="FR10">
        <v>10.884757385445782</v>
      </c>
      <c r="FS10">
        <v>10.298928633746799</v>
      </c>
      <c r="FT10">
        <v>9.8469245548540751</v>
      </c>
      <c r="FU10">
        <v>8.8289935226188856</v>
      </c>
      <c r="FV10">
        <v>8.5320699321494988</v>
      </c>
      <c r="FW10">
        <v>8.6147681098249382</v>
      </c>
      <c r="FX10">
        <v>8.7347924418459897</v>
      </c>
      <c r="FY10">
        <v>8.8507343108663292</v>
      </c>
      <c r="FZ10">
        <v>9.0091531545697094</v>
      </c>
      <c r="GA10" t="s">
        <v>178</v>
      </c>
      <c r="GB10" t="s">
        <v>178</v>
      </c>
      <c r="GC10" t="s">
        <v>178</v>
      </c>
      <c r="GD10" t="s">
        <v>178</v>
      </c>
      <c r="GE10" t="s">
        <v>178</v>
      </c>
      <c r="GF10" t="s">
        <v>178</v>
      </c>
      <c r="GG10" t="s">
        <v>178</v>
      </c>
      <c r="GH10" t="s">
        <v>178</v>
      </c>
      <c r="GI10" t="s">
        <v>178</v>
      </c>
      <c r="GJ10" t="s">
        <v>178</v>
      </c>
      <c r="GK10" t="s">
        <v>178</v>
      </c>
      <c r="GL10" t="s">
        <v>178</v>
      </c>
      <c r="GM10">
        <v>11.970100344101867</v>
      </c>
      <c r="GN10">
        <v>12.511944239257753</v>
      </c>
      <c r="GO10">
        <v>12.16009587547096</v>
      </c>
      <c r="GP10">
        <v>11.902179580174179</v>
      </c>
      <c r="GQ10">
        <v>11.756548391225042</v>
      </c>
      <c r="GR10">
        <v>11.595556103849937</v>
      </c>
      <c r="GS10">
        <v>11.495935662723824</v>
      </c>
      <c r="GT10">
        <v>10.852735811178862</v>
      </c>
      <c r="GU10">
        <v>10.63938786102649</v>
      </c>
      <c r="GV10">
        <v>10.626604348124681</v>
      </c>
      <c r="GW10">
        <v>10.513171763786531</v>
      </c>
      <c r="GX10">
        <v>10.07160691470615</v>
      </c>
      <c r="GY10">
        <v>9.5057642401590243</v>
      </c>
      <c r="GZ10">
        <v>8.973808988124123</v>
      </c>
      <c r="HA10">
        <v>8.0108624706194895</v>
      </c>
      <c r="HB10">
        <v>7.7005763277179842</v>
      </c>
      <c r="HC10">
        <v>7.8079479918517416</v>
      </c>
      <c r="HD10">
        <v>7.8999030680700146</v>
      </c>
      <c r="HE10">
        <v>7.980414214942674</v>
      </c>
      <c r="HF10">
        <v>8.0591072129794785</v>
      </c>
      <c r="HG10" t="s">
        <v>178</v>
      </c>
      <c r="HH10" t="s">
        <v>178</v>
      </c>
      <c r="HI10" t="s">
        <v>178</v>
      </c>
      <c r="HJ10" t="s">
        <v>178</v>
      </c>
      <c r="HK10" t="s">
        <v>178</v>
      </c>
      <c r="HL10" t="s">
        <v>178</v>
      </c>
      <c r="HM10" t="s">
        <v>178</v>
      </c>
      <c r="HN10" t="s">
        <v>178</v>
      </c>
      <c r="HO10" t="s">
        <v>178</v>
      </c>
      <c r="HP10" t="s">
        <v>178</v>
      </c>
      <c r="HQ10" t="s">
        <v>178</v>
      </c>
      <c r="HR10" t="s">
        <v>178</v>
      </c>
      <c r="HS10">
        <v>1123829</v>
      </c>
      <c r="HT10">
        <v>1100816</v>
      </c>
      <c r="HU10">
        <v>1080665</v>
      </c>
      <c r="HV10">
        <v>1061814</v>
      </c>
      <c r="HW10">
        <v>1046989</v>
      </c>
      <c r="HX10">
        <v>1033728</v>
      </c>
      <c r="HY10">
        <v>1019292</v>
      </c>
      <c r="HZ10">
        <v>1005074</v>
      </c>
      <c r="IA10">
        <v>994244</v>
      </c>
      <c r="IB10">
        <v>989989</v>
      </c>
      <c r="IC10">
        <v>983539</v>
      </c>
      <c r="ID10">
        <v>977944</v>
      </c>
      <c r="IE10">
        <v>966013</v>
      </c>
      <c r="IF10">
        <v>936464</v>
      </c>
      <c r="IG10">
        <v>896472</v>
      </c>
      <c r="IH10">
        <v>859069</v>
      </c>
      <c r="II10">
        <v>828366</v>
      </c>
      <c r="IJ10">
        <v>801801</v>
      </c>
      <c r="IK10">
        <v>776339</v>
      </c>
      <c r="IL10">
        <v>744124</v>
      </c>
      <c r="IM10">
        <v>716638</v>
      </c>
      <c r="IN10">
        <v>689610</v>
      </c>
      <c r="IO10">
        <v>663493</v>
      </c>
      <c r="IP10">
        <v>636239</v>
      </c>
      <c r="IQ10">
        <v>610505</v>
      </c>
      <c r="IR10">
        <v>586866</v>
      </c>
      <c r="IS10">
        <v>565791</v>
      </c>
      <c r="IT10">
        <v>549778</v>
      </c>
      <c r="IU10">
        <v>535319</v>
      </c>
      <c r="IV10">
        <v>523705</v>
      </c>
      <c r="IW10">
        <v>512168</v>
      </c>
      <c r="IX10">
        <v>499116</v>
      </c>
      <c r="IY10">
        <v>1260115</v>
      </c>
      <c r="IZ10">
        <v>1235451</v>
      </c>
      <c r="JA10">
        <v>1214627</v>
      </c>
      <c r="JB10">
        <v>1193511</v>
      </c>
      <c r="JC10">
        <v>1177494</v>
      </c>
      <c r="JD10">
        <v>1163079</v>
      </c>
      <c r="JE10">
        <v>1147462</v>
      </c>
      <c r="JF10">
        <v>1132296</v>
      </c>
      <c r="JG10">
        <v>1120236</v>
      </c>
      <c r="JH10">
        <v>1115309</v>
      </c>
      <c r="JI10">
        <v>1108781</v>
      </c>
      <c r="JJ10">
        <v>1101905</v>
      </c>
      <c r="JK10">
        <v>1086328</v>
      </c>
      <c r="JL10">
        <v>1051895</v>
      </c>
      <c r="JM10">
        <v>1007640</v>
      </c>
      <c r="JN10">
        <v>966185</v>
      </c>
      <c r="JO10">
        <v>931462</v>
      </c>
      <c r="JP10">
        <v>902029</v>
      </c>
      <c r="JQ10">
        <v>874537</v>
      </c>
      <c r="JR10">
        <v>837063</v>
      </c>
      <c r="JS10">
        <v>806569</v>
      </c>
      <c r="JT10">
        <v>777614</v>
      </c>
      <c r="JU10">
        <v>748069</v>
      </c>
      <c r="JV10">
        <v>717610</v>
      </c>
      <c r="JW10">
        <v>689131</v>
      </c>
      <c r="JX10">
        <v>663169</v>
      </c>
      <c r="JY10">
        <v>640322</v>
      </c>
      <c r="JZ10">
        <v>623100</v>
      </c>
      <c r="KA10">
        <v>607647</v>
      </c>
      <c r="KB10">
        <v>595379</v>
      </c>
      <c r="KC10">
        <v>583163</v>
      </c>
      <c r="KD10">
        <v>568858</v>
      </c>
    </row>
    <row r="11" spans="1:290" x14ac:dyDescent="0.3">
      <c r="A11" t="s">
        <v>9</v>
      </c>
      <c r="B11">
        <v>4056975</v>
      </c>
      <c r="C11">
        <v>3966241</v>
      </c>
      <c r="D11">
        <v>4184905</v>
      </c>
      <c r="E11">
        <v>3852704</v>
      </c>
      <c r="F11">
        <v>4153443</v>
      </c>
      <c r="G11">
        <v>4319223</v>
      </c>
      <c r="H11">
        <v>4087488</v>
      </c>
      <c r="I11">
        <v>4213308</v>
      </c>
      <c r="J11">
        <v>4356800</v>
      </c>
      <c r="K11">
        <v>4479428</v>
      </c>
      <c r="L11">
        <v>4691475</v>
      </c>
      <c r="M11">
        <v>4280494</v>
      </c>
      <c r="N11">
        <v>4417607</v>
      </c>
      <c r="O11">
        <v>4519536</v>
      </c>
      <c r="P11">
        <v>4275137</v>
      </c>
      <c r="Q11">
        <v>4443730</v>
      </c>
      <c r="R11">
        <v>4283608</v>
      </c>
      <c r="S11">
        <v>4211923</v>
      </c>
      <c r="T11">
        <v>4103920</v>
      </c>
      <c r="U11">
        <v>3912816</v>
      </c>
      <c r="V11">
        <v>3564078</v>
      </c>
      <c r="W11">
        <v>3715022</v>
      </c>
      <c r="X11">
        <v>3534534</v>
      </c>
      <c r="Y11">
        <v>3462685</v>
      </c>
      <c r="Z11">
        <v>3544990</v>
      </c>
      <c r="AA11">
        <v>3509583</v>
      </c>
      <c r="AB11">
        <v>3510009</v>
      </c>
      <c r="AC11">
        <v>3495323</v>
      </c>
      <c r="AD11">
        <v>3276330</v>
      </c>
      <c r="AE11">
        <v>3370327</v>
      </c>
      <c r="AF11">
        <v>3267606</v>
      </c>
      <c r="AG11">
        <v>3265918</v>
      </c>
      <c r="AH11">
        <v>3213010</v>
      </c>
      <c r="AI11">
        <v>8787925</v>
      </c>
      <c r="AJ11">
        <v>9159778</v>
      </c>
      <c r="AK11">
        <v>8584553</v>
      </c>
      <c r="AL11">
        <v>9058873</v>
      </c>
      <c r="AM11">
        <v>9249001</v>
      </c>
      <c r="AN11">
        <v>9051377</v>
      </c>
      <c r="AO11">
        <v>9230647</v>
      </c>
      <c r="AP11">
        <v>9495149</v>
      </c>
      <c r="AQ11">
        <v>9683043</v>
      </c>
      <c r="AR11">
        <v>10184695</v>
      </c>
      <c r="AS11">
        <v>9659416</v>
      </c>
      <c r="AT11">
        <v>10088743</v>
      </c>
      <c r="AU11">
        <v>10186724</v>
      </c>
      <c r="AV11">
        <v>9930532</v>
      </c>
      <c r="AW11">
        <v>10080109</v>
      </c>
      <c r="AX11">
        <v>9873664</v>
      </c>
      <c r="AY11">
        <v>9642644</v>
      </c>
      <c r="AZ11">
        <v>9392449</v>
      </c>
      <c r="BA11">
        <v>9082369</v>
      </c>
      <c r="BB11">
        <v>7032933</v>
      </c>
      <c r="BC11">
        <v>8831691</v>
      </c>
      <c r="BD11">
        <v>8618002</v>
      </c>
      <c r="BE11">
        <v>8330990</v>
      </c>
      <c r="BF11">
        <v>8262787</v>
      </c>
      <c r="BG11">
        <v>8110459</v>
      </c>
      <c r="BH11">
        <v>8082835</v>
      </c>
      <c r="BI11">
        <v>8060551</v>
      </c>
      <c r="BJ11">
        <v>7655138</v>
      </c>
      <c r="BK11">
        <v>7935600</v>
      </c>
      <c r="BL11">
        <v>7756867</v>
      </c>
      <c r="BM11">
        <v>7617784</v>
      </c>
      <c r="BN11">
        <v>7350280</v>
      </c>
      <c r="BO11">
        <v>9944939</v>
      </c>
      <c r="BP11">
        <v>10564915</v>
      </c>
      <c r="BQ11">
        <v>9822917</v>
      </c>
      <c r="BR11">
        <v>10723259</v>
      </c>
      <c r="BS11">
        <v>11225247</v>
      </c>
      <c r="BT11">
        <v>11658993</v>
      </c>
      <c r="BU11">
        <v>11562281</v>
      </c>
      <c r="BV11">
        <v>11378624</v>
      </c>
      <c r="BW11">
        <v>12148571</v>
      </c>
      <c r="BX11">
        <v>13103533</v>
      </c>
      <c r="BY11">
        <v>12458413</v>
      </c>
      <c r="BZ11">
        <v>14331846</v>
      </c>
      <c r="CA11">
        <v>14317855</v>
      </c>
      <c r="CB11">
        <v>15368696</v>
      </c>
      <c r="CC11">
        <v>10081254</v>
      </c>
      <c r="CD11">
        <v>9876570</v>
      </c>
      <c r="CE11">
        <v>9641596</v>
      </c>
      <c r="CF11">
        <v>9394234</v>
      </c>
      <c r="CG11">
        <v>9082369</v>
      </c>
      <c r="CH11">
        <v>8141295</v>
      </c>
      <c r="CI11">
        <v>9293917</v>
      </c>
      <c r="CJ11">
        <v>9554124</v>
      </c>
      <c r="CK11">
        <v>9441916</v>
      </c>
      <c r="CL11">
        <v>10080770</v>
      </c>
      <c r="CM11">
        <v>9799243</v>
      </c>
      <c r="CN11">
        <v>9972056</v>
      </c>
      <c r="CO11">
        <v>9155297</v>
      </c>
      <c r="CP11">
        <v>8708219</v>
      </c>
      <c r="CQ11">
        <v>8045399</v>
      </c>
      <c r="CR11">
        <v>7756867</v>
      </c>
      <c r="CS11">
        <v>7617784</v>
      </c>
      <c r="CT11">
        <v>7350280</v>
      </c>
      <c r="CU11">
        <v>17.653938507103319</v>
      </c>
      <c r="CV11">
        <v>17.043031254652551</v>
      </c>
      <c r="CW11">
        <v>17.627250739794899</v>
      </c>
      <c r="CX11">
        <v>17.389881400456719</v>
      </c>
      <c r="CY11">
        <v>17.216245184059911</v>
      </c>
      <c r="CZ11">
        <v>15.525435807880831</v>
      </c>
      <c r="DA11">
        <v>16.36323420132365</v>
      </c>
      <c r="DB11">
        <v>16.88922331973637</v>
      </c>
      <c r="DC11">
        <v>15.982371144989351</v>
      </c>
      <c r="DD11">
        <v>16.469112493092791</v>
      </c>
      <c r="DE11">
        <v>15.75256325339557</v>
      </c>
      <c r="DF11">
        <v>15.49257324157626</v>
      </c>
      <c r="DG11">
        <v>14.66427084550272</v>
      </c>
      <c r="DH11">
        <v>13.777430442334961</v>
      </c>
      <c r="DI11">
        <v>12.47206520986321</v>
      </c>
      <c r="DJ11">
        <v>11.902809036531989</v>
      </c>
      <c r="DK11">
        <v>11.22029175506036</v>
      </c>
      <c r="DL11">
        <v>11.13856289389172</v>
      </c>
      <c r="DM11">
        <v>11.31240053516262</v>
      </c>
      <c r="DN11">
        <v>11.18045115735401</v>
      </c>
      <c r="DO11" t="s">
        <v>178</v>
      </c>
      <c r="DP11" t="s">
        <v>178</v>
      </c>
      <c r="DQ11" t="s">
        <v>178</v>
      </c>
      <c r="DR11" t="s">
        <v>178</v>
      </c>
      <c r="DS11" t="s">
        <v>178</v>
      </c>
      <c r="DT11" t="s">
        <v>178</v>
      </c>
      <c r="DU11" t="s">
        <v>178</v>
      </c>
      <c r="DV11" t="s">
        <v>178</v>
      </c>
      <c r="DW11" t="s">
        <v>178</v>
      </c>
      <c r="DX11" t="s">
        <v>178</v>
      </c>
      <c r="DY11" t="s">
        <v>178</v>
      </c>
      <c r="DZ11" t="s">
        <v>178</v>
      </c>
      <c r="EA11">
        <v>16.556536744846031</v>
      </c>
      <c r="EB11">
        <v>16.094186500845151</v>
      </c>
      <c r="EC11">
        <v>16.877902264707888</v>
      </c>
      <c r="ED11">
        <v>16.538885542045229</v>
      </c>
      <c r="EE11">
        <v>16.563374031198151</v>
      </c>
      <c r="EF11">
        <v>14.80023878882001</v>
      </c>
      <c r="EG11">
        <v>15.723475008433811</v>
      </c>
      <c r="EH11">
        <v>16.184798060073131</v>
      </c>
      <c r="EI11">
        <v>15.41866252845054</v>
      </c>
      <c r="EJ11">
        <v>15.958481197515139</v>
      </c>
      <c r="EK11">
        <v>15.259269271196599</v>
      </c>
      <c r="EL11">
        <v>15.12953086535116</v>
      </c>
      <c r="EM11">
        <v>14.196368896246961</v>
      </c>
      <c r="EN11">
        <v>13.23738047712841</v>
      </c>
      <c r="EO11">
        <v>11.99767554995975</v>
      </c>
      <c r="EP11">
        <v>11.46764657859368</v>
      </c>
      <c r="EQ11">
        <v>10.49029445331742</v>
      </c>
      <c r="ER11">
        <v>10.28602864771894</v>
      </c>
      <c r="ES11">
        <v>10.224665183133631</v>
      </c>
      <c r="ET11">
        <v>10.21960539080921</v>
      </c>
      <c r="EU11" t="s">
        <v>178</v>
      </c>
      <c r="EV11" t="s">
        <v>178</v>
      </c>
      <c r="EW11" t="s">
        <v>178</v>
      </c>
      <c r="EX11" t="s">
        <v>178</v>
      </c>
      <c r="EY11" t="s">
        <v>178</v>
      </c>
      <c r="EZ11" t="s">
        <v>178</v>
      </c>
      <c r="FA11" t="s">
        <v>178</v>
      </c>
      <c r="FB11" t="s">
        <v>178</v>
      </c>
      <c r="FC11" t="s">
        <v>178</v>
      </c>
      <c r="FD11" t="s">
        <v>178</v>
      </c>
      <c r="FE11" t="s">
        <v>178</v>
      </c>
      <c r="FF11" t="s">
        <v>178</v>
      </c>
      <c r="FG11" t="s">
        <v>178</v>
      </c>
      <c r="FH11">
        <v>15.787861373197241</v>
      </c>
      <c r="FI11">
        <v>16.062411247376193</v>
      </c>
      <c r="FJ11">
        <v>15.995428371112832</v>
      </c>
      <c r="FK11">
        <v>15.96789601161781</v>
      </c>
      <c r="FL11">
        <v>14.235197754709004</v>
      </c>
      <c r="FM11">
        <v>14.596583748478068</v>
      </c>
      <c r="FN11">
        <v>14.939887073081161</v>
      </c>
      <c r="FO11">
        <v>14.802336369732922</v>
      </c>
      <c r="FP11">
        <v>16.305277124998003</v>
      </c>
      <c r="FQ11">
        <v>15.75180341334435</v>
      </c>
      <c r="FR11">
        <v>15.492573241576265</v>
      </c>
      <c r="FS11">
        <v>14.664270845502724</v>
      </c>
      <c r="FT11">
        <v>13.777406431653535</v>
      </c>
      <c r="FU11">
        <v>12.461387685105684</v>
      </c>
      <c r="FV11">
        <v>11.897248645090587</v>
      </c>
      <c r="FW11">
        <v>11.214093894878895</v>
      </c>
      <c r="FX11">
        <v>11.130990521074432</v>
      </c>
      <c r="FY11">
        <v>11.204820262440146</v>
      </c>
      <c r="FZ11">
        <v>10.88668184331215</v>
      </c>
      <c r="GA11" t="s">
        <v>178</v>
      </c>
      <c r="GB11" t="s">
        <v>178</v>
      </c>
      <c r="GC11" t="s">
        <v>178</v>
      </c>
      <c r="GD11" t="s">
        <v>178</v>
      </c>
      <c r="GE11" t="s">
        <v>178</v>
      </c>
      <c r="GF11" t="s">
        <v>178</v>
      </c>
      <c r="GG11" t="s">
        <v>178</v>
      </c>
      <c r="GH11" t="s">
        <v>178</v>
      </c>
      <c r="GI11" t="s">
        <v>178</v>
      </c>
      <c r="GJ11" t="s">
        <v>178</v>
      </c>
      <c r="GK11" t="s">
        <v>178</v>
      </c>
      <c r="GL11" t="s">
        <v>178</v>
      </c>
      <c r="GM11">
        <v>16.556536744846031</v>
      </c>
      <c r="GN11">
        <v>11.062560686514455</v>
      </c>
      <c r="GO11">
        <v>11.501227844944285</v>
      </c>
      <c r="GP11">
        <v>11.709690598377966</v>
      </c>
      <c r="GQ11">
        <v>11.783563242823387</v>
      </c>
      <c r="GR11">
        <v>10.337985038077631</v>
      </c>
      <c r="GS11">
        <v>10.611910519381794</v>
      </c>
      <c r="GT11">
        <v>10.624467293772852</v>
      </c>
      <c r="GU11">
        <v>10.681807361590772</v>
      </c>
      <c r="GV11">
        <v>11.40691989303558</v>
      </c>
      <c r="GW11">
        <v>11.738887733999654</v>
      </c>
      <c r="GX11">
        <v>12.317827899868199</v>
      </c>
      <c r="GY11">
        <v>11.928476711453063</v>
      </c>
      <c r="GZ11">
        <v>11.171214190740235</v>
      </c>
      <c r="HA11">
        <v>9.9578189085058497</v>
      </c>
      <c r="HB11">
        <v>9.7126254245637682</v>
      </c>
      <c r="HC11">
        <v>9.6633143357776152</v>
      </c>
      <c r="HD11">
        <v>9.6703293664926289</v>
      </c>
      <c r="HE11">
        <v>9.768739851904277</v>
      </c>
      <c r="HF11">
        <v>9.079236317891878</v>
      </c>
      <c r="HG11" t="s">
        <v>178</v>
      </c>
      <c r="HH11" t="s">
        <v>178</v>
      </c>
      <c r="HI11" t="s">
        <v>178</v>
      </c>
      <c r="HJ11" t="s">
        <v>178</v>
      </c>
      <c r="HK11" t="s">
        <v>178</v>
      </c>
      <c r="HL11" t="s">
        <v>178</v>
      </c>
      <c r="HM11" t="s">
        <v>178</v>
      </c>
      <c r="HN11" t="s">
        <v>178</v>
      </c>
      <c r="HO11" t="s">
        <v>178</v>
      </c>
      <c r="HP11" t="s">
        <v>178</v>
      </c>
      <c r="HQ11" t="s">
        <v>178</v>
      </c>
      <c r="HR11" t="s">
        <v>178</v>
      </c>
      <c r="HS11">
        <v>493023</v>
      </c>
      <c r="HT11">
        <v>489453</v>
      </c>
      <c r="HU11">
        <v>485990</v>
      </c>
      <c r="HV11">
        <v>483153</v>
      </c>
      <c r="HW11">
        <v>480705</v>
      </c>
      <c r="HX11">
        <v>479139</v>
      </c>
      <c r="HY11">
        <v>478131</v>
      </c>
      <c r="HZ11">
        <v>481020</v>
      </c>
      <c r="IA11">
        <v>481957</v>
      </c>
      <c r="IB11">
        <v>481713</v>
      </c>
      <c r="IC11">
        <v>480740</v>
      </c>
      <c r="ID11">
        <v>479875</v>
      </c>
      <c r="IE11">
        <v>477429</v>
      </c>
      <c r="IF11">
        <v>472119</v>
      </c>
      <c r="IG11">
        <v>464627</v>
      </c>
      <c r="IH11">
        <v>457972</v>
      </c>
      <c r="II11">
        <v>455371</v>
      </c>
      <c r="IJ11">
        <v>449894</v>
      </c>
      <c r="IK11">
        <v>443865</v>
      </c>
      <c r="IL11">
        <v>436967</v>
      </c>
      <c r="IM11">
        <v>431527</v>
      </c>
      <c r="IN11">
        <v>427590</v>
      </c>
      <c r="IO11">
        <v>422967</v>
      </c>
      <c r="IP11">
        <v>418766</v>
      </c>
      <c r="IQ11">
        <v>415454</v>
      </c>
      <c r="IR11">
        <v>410597</v>
      </c>
      <c r="IS11">
        <v>406107</v>
      </c>
      <c r="IT11">
        <v>402950</v>
      </c>
      <c r="IU11">
        <v>399324</v>
      </c>
      <c r="IV11">
        <v>396009</v>
      </c>
      <c r="IW11">
        <v>389654</v>
      </c>
      <c r="IX11">
        <v>379779</v>
      </c>
      <c r="IY11">
        <v>558559</v>
      </c>
      <c r="IZ11">
        <v>554881</v>
      </c>
      <c r="JA11">
        <v>551332</v>
      </c>
      <c r="JB11">
        <v>548442</v>
      </c>
      <c r="JC11">
        <v>545783</v>
      </c>
      <c r="JD11">
        <v>545281</v>
      </c>
      <c r="JE11">
        <v>543918</v>
      </c>
      <c r="JF11">
        <v>546795</v>
      </c>
      <c r="JG11">
        <v>547762</v>
      </c>
      <c r="JH11">
        <v>547400</v>
      </c>
      <c r="JI11">
        <v>546236</v>
      </c>
      <c r="JJ11">
        <v>545011</v>
      </c>
      <c r="JK11">
        <v>542126</v>
      </c>
      <c r="JL11">
        <v>536415</v>
      </c>
      <c r="JM11">
        <v>528271</v>
      </c>
      <c r="JN11">
        <v>520850</v>
      </c>
      <c r="JO11">
        <v>518011</v>
      </c>
      <c r="JP11">
        <v>511926</v>
      </c>
      <c r="JQ11">
        <v>505302</v>
      </c>
      <c r="JR11">
        <v>497299</v>
      </c>
      <c r="JS11">
        <v>491035</v>
      </c>
      <c r="JT11">
        <v>486521</v>
      </c>
      <c r="JU11">
        <v>480960</v>
      </c>
      <c r="JV11">
        <v>475736</v>
      </c>
      <c r="JW11">
        <v>471851</v>
      </c>
      <c r="JX11">
        <v>466189</v>
      </c>
      <c r="JY11">
        <v>460588</v>
      </c>
      <c r="JZ11">
        <v>456460</v>
      </c>
      <c r="KA11">
        <v>451923</v>
      </c>
      <c r="KB11">
        <v>447821</v>
      </c>
      <c r="KC11">
        <v>440720</v>
      </c>
      <c r="KD11">
        <v>429743</v>
      </c>
    </row>
    <row r="12" spans="1:290" x14ac:dyDescent="0.3">
      <c r="A12" t="s">
        <v>10</v>
      </c>
      <c r="B12">
        <v>4057075</v>
      </c>
      <c r="C12">
        <v>3766048</v>
      </c>
      <c r="D12">
        <v>3626870</v>
      </c>
      <c r="E12">
        <v>3840417</v>
      </c>
      <c r="F12">
        <v>3527707</v>
      </c>
      <c r="G12">
        <v>3571426</v>
      </c>
      <c r="H12">
        <v>3693787</v>
      </c>
      <c r="I12">
        <v>3745255</v>
      </c>
      <c r="J12">
        <v>3608626</v>
      </c>
      <c r="K12">
        <v>3728029</v>
      </c>
      <c r="L12">
        <v>3618328</v>
      </c>
      <c r="M12">
        <v>3791369</v>
      </c>
      <c r="N12">
        <v>3743696</v>
      </c>
      <c r="O12">
        <v>3670026</v>
      </c>
      <c r="P12">
        <v>3577694</v>
      </c>
      <c r="Q12">
        <v>3419532</v>
      </c>
      <c r="R12">
        <v>3343073</v>
      </c>
      <c r="S12">
        <v>3297859</v>
      </c>
      <c r="T12">
        <v>3202948</v>
      </c>
      <c r="U12">
        <v>3219407</v>
      </c>
      <c r="V12">
        <v>3279383</v>
      </c>
      <c r="W12">
        <v>3237436</v>
      </c>
      <c r="X12">
        <v>3217105</v>
      </c>
      <c r="Y12">
        <v>3270449</v>
      </c>
      <c r="Z12">
        <v>3219869</v>
      </c>
      <c r="AA12">
        <v>3150222</v>
      </c>
      <c r="AB12">
        <v>3035150</v>
      </c>
      <c r="AC12">
        <v>3134141</v>
      </c>
      <c r="AD12">
        <v>3023854</v>
      </c>
      <c r="AE12">
        <v>3082495</v>
      </c>
      <c r="AF12">
        <v>2989223</v>
      </c>
      <c r="AG12">
        <v>2938410</v>
      </c>
      <c r="AH12">
        <v>2864106</v>
      </c>
      <c r="AI12">
        <v>9015988</v>
      </c>
      <c r="AJ12">
        <v>8587539</v>
      </c>
      <c r="AK12">
        <v>8910726</v>
      </c>
      <c r="AL12">
        <v>8509330</v>
      </c>
      <c r="AM12">
        <v>8615654</v>
      </c>
      <c r="AN12">
        <v>8788922</v>
      </c>
      <c r="AO12">
        <v>8909409</v>
      </c>
      <c r="AP12">
        <v>8873005</v>
      </c>
      <c r="AQ12">
        <v>9035133</v>
      </c>
      <c r="AR12">
        <v>8856389</v>
      </c>
      <c r="AS12">
        <v>8954984</v>
      </c>
      <c r="AT12">
        <v>9029319</v>
      </c>
      <c r="AU12">
        <v>8924726</v>
      </c>
      <c r="AV12">
        <v>8787002</v>
      </c>
      <c r="AW12">
        <v>8542674</v>
      </c>
      <c r="AX12">
        <v>8376616</v>
      </c>
      <c r="AY12">
        <v>8041166</v>
      </c>
      <c r="AZ12">
        <v>7598029</v>
      </c>
      <c r="BA12">
        <v>8031037</v>
      </c>
      <c r="BB12">
        <v>8251809</v>
      </c>
      <c r="BC12">
        <v>8156926</v>
      </c>
      <c r="BD12">
        <v>7944343</v>
      </c>
      <c r="BE12">
        <v>7782847</v>
      </c>
      <c r="BF12">
        <v>7794298</v>
      </c>
      <c r="BG12">
        <v>7582295</v>
      </c>
      <c r="BH12">
        <v>7253800</v>
      </c>
      <c r="BI12">
        <v>7187385</v>
      </c>
      <c r="BJ12">
        <v>6920832</v>
      </c>
      <c r="BK12">
        <v>6488346</v>
      </c>
      <c r="BL12">
        <v>6510715</v>
      </c>
      <c r="BM12">
        <v>6336488</v>
      </c>
      <c r="BN12">
        <v>6136831</v>
      </c>
      <c r="BO12">
        <v>11958236</v>
      </c>
      <c r="BP12">
        <v>12365036</v>
      </c>
      <c r="BQ12">
        <v>11980805</v>
      </c>
      <c r="BR12">
        <v>11733626</v>
      </c>
      <c r="BS12">
        <v>11942035</v>
      </c>
      <c r="BT12">
        <v>12839533</v>
      </c>
      <c r="BU12">
        <v>13318994</v>
      </c>
      <c r="BV12">
        <v>14507403</v>
      </c>
      <c r="BW12">
        <v>13120023</v>
      </c>
      <c r="BX12">
        <v>15107897</v>
      </c>
      <c r="BY12">
        <v>13692047</v>
      </c>
      <c r="BZ12">
        <v>12595392</v>
      </c>
      <c r="CA12">
        <v>11460829</v>
      </c>
      <c r="CB12">
        <v>12339364</v>
      </c>
      <c r="CC12">
        <v>12687177</v>
      </c>
      <c r="CD12">
        <v>10609269</v>
      </c>
      <c r="CE12">
        <v>10116411</v>
      </c>
      <c r="CF12">
        <v>9813574</v>
      </c>
      <c r="CG12">
        <v>14292341</v>
      </c>
      <c r="CH12">
        <v>24058479</v>
      </c>
      <c r="CI12">
        <v>27934813</v>
      </c>
      <c r="CJ12">
        <v>27159162</v>
      </c>
      <c r="CK12">
        <v>24193111</v>
      </c>
      <c r="CL12">
        <v>18968957</v>
      </c>
      <c r="CM12">
        <v>11491903</v>
      </c>
      <c r="CN12">
        <v>10140686</v>
      </c>
      <c r="CO12">
        <v>10445595</v>
      </c>
      <c r="CP12">
        <v>10083279</v>
      </c>
      <c r="CQ12">
        <v>10592400</v>
      </c>
      <c r="CR12">
        <v>10596942</v>
      </c>
      <c r="CS12">
        <v>9982754</v>
      </c>
      <c r="CT12">
        <v>9313811</v>
      </c>
      <c r="CU12">
        <v>9.8008336061658206</v>
      </c>
      <c r="CV12">
        <v>10.167248848938931</v>
      </c>
      <c r="CW12">
        <v>9.9367594716927794</v>
      </c>
      <c r="CX12">
        <v>9.6155944923997296</v>
      </c>
      <c r="CY12">
        <v>9.3954627647331908</v>
      </c>
      <c r="CZ12">
        <v>9.1693971525699691</v>
      </c>
      <c r="DA12">
        <v>8.86099878379442</v>
      </c>
      <c r="DB12">
        <v>8.7328830233121995</v>
      </c>
      <c r="DC12">
        <v>8.7133174124986592</v>
      </c>
      <c r="DD12">
        <v>8.1979024566042593</v>
      </c>
      <c r="DE12">
        <v>8.3254360100533606</v>
      </c>
      <c r="DF12">
        <v>7.4696503134869898</v>
      </c>
      <c r="DG12">
        <v>6.8489160567254803</v>
      </c>
      <c r="DH12">
        <v>6.5604828137901103</v>
      </c>
      <c r="DI12">
        <v>6.1977779415428698</v>
      </c>
      <c r="DJ12">
        <v>6.26722778712878</v>
      </c>
      <c r="DK12">
        <v>6.2095741509870397</v>
      </c>
      <c r="DL12">
        <v>6.1242330503023998</v>
      </c>
      <c r="DM12">
        <v>4.93404530710158</v>
      </c>
      <c r="DN12">
        <v>4.8199615598422003</v>
      </c>
      <c r="DO12" t="s">
        <v>178</v>
      </c>
      <c r="DP12" t="s">
        <v>178</v>
      </c>
      <c r="DQ12" t="s">
        <v>178</v>
      </c>
      <c r="DR12" t="s">
        <v>178</v>
      </c>
      <c r="DS12" t="s">
        <v>178</v>
      </c>
      <c r="DT12" t="s">
        <v>178</v>
      </c>
      <c r="DU12" t="s">
        <v>178</v>
      </c>
      <c r="DV12" t="s">
        <v>178</v>
      </c>
      <c r="DW12" t="s">
        <v>178</v>
      </c>
      <c r="DX12" t="s">
        <v>178</v>
      </c>
      <c r="DY12" t="s">
        <v>178</v>
      </c>
      <c r="DZ12" t="s">
        <v>178</v>
      </c>
      <c r="EA12">
        <v>8.9864804611541107</v>
      </c>
      <c r="EB12">
        <v>9.3397643562650003</v>
      </c>
      <c r="EC12">
        <v>9.1240489271020095</v>
      </c>
      <c r="ED12">
        <v>8.9428309866934192</v>
      </c>
      <c r="EE12">
        <v>8.8675682658565407</v>
      </c>
      <c r="EF12">
        <v>8.6278385449318993</v>
      </c>
      <c r="EG12">
        <v>8.3448071583648193</v>
      </c>
      <c r="EH12">
        <v>8.2222426336962506</v>
      </c>
      <c r="EI12">
        <v>8.1405774546982297</v>
      </c>
      <c r="EJ12">
        <v>7.7270770287980799</v>
      </c>
      <c r="EK12">
        <v>7.8730123917585999</v>
      </c>
      <c r="EL12">
        <v>7.0446287255993498</v>
      </c>
      <c r="EM12">
        <v>6.4664842371631304</v>
      </c>
      <c r="EN12">
        <v>6.31598809241195</v>
      </c>
      <c r="EO12">
        <v>6.0015049152057003</v>
      </c>
      <c r="EP12">
        <v>6.0560493640868804</v>
      </c>
      <c r="EQ12">
        <v>6.09405402151876</v>
      </c>
      <c r="ER12">
        <v>6.1143093820779004</v>
      </c>
      <c r="ES12">
        <v>4.9691092196437303</v>
      </c>
      <c r="ET12">
        <v>4.7879925480582504</v>
      </c>
      <c r="EU12" t="s">
        <v>178</v>
      </c>
      <c r="EV12" t="s">
        <v>178</v>
      </c>
      <c r="EW12" t="s">
        <v>178</v>
      </c>
      <c r="EX12" t="s">
        <v>178</v>
      </c>
      <c r="EY12" t="s">
        <v>178</v>
      </c>
      <c r="EZ12" t="s">
        <v>178</v>
      </c>
      <c r="FA12" t="s">
        <v>178</v>
      </c>
      <c r="FB12" t="s">
        <v>178</v>
      </c>
      <c r="FC12" t="s">
        <v>178</v>
      </c>
      <c r="FD12" t="s">
        <v>178</v>
      </c>
      <c r="FE12" t="s">
        <v>178</v>
      </c>
      <c r="FF12" t="s">
        <v>178</v>
      </c>
      <c r="FG12" t="s">
        <v>178</v>
      </c>
      <c r="FH12">
        <v>10.167248848938934</v>
      </c>
      <c r="FI12">
        <v>9.9367594716927865</v>
      </c>
      <c r="FJ12">
        <v>9.6155944923997367</v>
      </c>
      <c r="FK12">
        <v>9.3954627647331908</v>
      </c>
      <c r="FL12">
        <v>9.169397152569978</v>
      </c>
      <c r="FM12">
        <v>8.8609987837944271</v>
      </c>
      <c r="FN12">
        <v>8.732883023312203</v>
      </c>
      <c r="FO12">
        <v>8.7133174124986681</v>
      </c>
      <c r="FP12">
        <v>8.1979024566042664</v>
      </c>
      <c r="FQ12">
        <v>8.3254360100533606</v>
      </c>
      <c r="FR12">
        <v>7.4696503134869916</v>
      </c>
      <c r="FS12">
        <v>6.848916056725483</v>
      </c>
      <c r="FT12">
        <v>6.5604828137901121</v>
      </c>
      <c r="FU12">
        <v>6.1977779415428778</v>
      </c>
      <c r="FV12">
        <v>6.267227787128788</v>
      </c>
      <c r="FW12">
        <v>6.2095741509870495</v>
      </c>
      <c r="FX12">
        <v>6.1242330503024087</v>
      </c>
      <c r="FY12">
        <v>4.9340453071015871</v>
      </c>
      <c r="FZ12">
        <v>4.8199615598422012</v>
      </c>
      <c r="GA12" t="s">
        <v>178</v>
      </c>
      <c r="GB12" t="s">
        <v>178</v>
      </c>
      <c r="GC12" t="s">
        <v>178</v>
      </c>
      <c r="GD12" t="s">
        <v>178</v>
      </c>
      <c r="GE12" t="s">
        <v>178</v>
      </c>
      <c r="GF12" t="s">
        <v>178</v>
      </c>
      <c r="GG12" t="s">
        <v>178</v>
      </c>
      <c r="GH12" t="s">
        <v>178</v>
      </c>
      <c r="GI12" t="s">
        <v>178</v>
      </c>
      <c r="GJ12" t="s">
        <v>178</v>
      </c>
      <c r="GK12" t="s">
        <v>178</v>
      </c>
      <c r="GL12" t="s">
        <v>178</v>
      </c>
      <c r="GM12">
        <v>8.9864804611541178</v>
      </c>
      <c r="GN12">
        <v>9.3397643562650075</v>
      </c>
      <c r="GO12">
        <v>9.1240489271020113</v>
      </c>
      <c r="GP12">
        <v>8.9428309866934299</v>
      </c>
      <c r="GQ12">
        <v>8.8675682658565442</v>
      </c>
      <c r="GR12">
        <v>8.6278385449319046</v>
      </c>
      <c r="GS12">
        <v>8.3448071583648247</v>
      </c>
      <c r="GT12">
        <v>8.2222426336962506</v>
      </c>
      <c r="GU12">
        <v>8.1405774546982315</v>
      </c>
      <c r="GV12">
        <v>7.7270770287980799</v>
      </c>
      <c r="GW12">
        <v>7.8730123917586008</v>
      </c>
      <c r="GX12">
        <v>7.0446287255993507</v>
      </c>
      <c r="GY12">
        <v>6.4664842371631357</v>
      </c>
      <c r="GZ12">
        <v>6.3159880924119509</v>
      </c>
      <c r="HA12">
        <v>6.0015049152057074</v>
      </c>
      <c r="HB12">
        <v>6.0560493640868822</v>
      </c>
      <c r="HC12">
        <v>6.0940540215187697</v>
      </c>
      <c r="HD12">
        <v>6.1143093820779049</v>
      </c>
      <c r="HE12">
        <v>4.9691092196437401</v>
      </c>
      <c r="HF12">
        <v>4.7879925480582504</v>
      </c>
      <c r="HG12" t="s">
        <v>178</v>
      </c>
      <c r="HH12" t="s">
        <v>178</v>
      </c>
      <c r="HI12" t="s">
        <v>178</v>
      </c>
      <c r="HJ12" t="s">
        <v>178</v>
      </c>
      <c r="HK12" t="s">
        <v>178</v>
      </c>
      <c r="HL12" t="s">
        <v>178</v>
      </c>
      <c r="HM12" t="s">
        <v>178</v>
      </c>
      <c r="HN12" t="s">
        <v>178</v>
      </c>
      <c r="HO12" t="s">
        <v>178</v>
      </c>
      <c r="HP12" t="s">
        <v>178</v>
      </c>
      <c r="HQ12" t="s">
        <v>178</v>
      </c>
      <c r="HR12" t="s">
        <v>178</v>
      </c>
      <c r="HS12">
        <v>345064</v>
      </c>
      <c r="HT12">
        <v>340308</v>
      </c>
      <c r="HU12">
        <v>334848</v>
      </c>
      <c r="HV12">
        <v>330699</v>
      </c>
      <c r="HW12">
        <v>329874</v>
      </c>
      <c r="HX12">
        <v>324188</v>
      </c>
      <c r="HY12">
        <v>321098</v>
      </c>
      <c r="HZ12">
        <v>318692</v>
      </c>
      <c r="IA12">
        <v>316763</v>
      </c>
      <c r="IB12">
        <v>315282</v>
      </c>
      <c r="IC12">
        <v>313884</v>
      </c>
      <c r="ID12">
        <v>311381</v>
      </c>
      <c r="IE12">
        <v>306737</v>
      </c>
      <c r="IF12">
        <v>300940</v>
      </c>
      <c r="IG12">
        <v>294036</v>
      </c>
      <c r="IH12">
        <v>288422</v>
      </c>
      <c r="II12">
        <v>283497</v>
      </c>
      <c r="IJ12">
        <v>279735</v>
      </c>
      <c r="IK12">
        <v>276846</v>
      </c>
      <c r="IL12">
        <v>273219</v>
      </c>
      <c r="IM12">
        <v>270013</v>
      </c>
      <c r="IN12">
        <v>265891</v>
      </c>
      <c r="IO12">
        <v>261873</v>
      </c>
      <c r="IP12">
        <v>257725</v>
      </c>
      <c r="IQ12">
        <v>253363</v>
      </c>
      <c r="IR12">
        <v>239733</v>
      </c>
      <c r="IS12">
        <v>233795</v>
      </c>
      <c r="IT12">
        <v>227576</v>
      </c>
      <c r="IU12">
        <v>223364</v>
      </c>
      <c r="IV12">
        <v>219968</v>
      </c>
      <c r="IW12">
        <v>217164</v>
      </c>
      <c r="IX12">
        <v>215610</v>
      </c>
      <c r="IY12">
        <v>390059</v>
      </c>
      <c r="IZ12">
        <v>384976</v>
      </c>
      <c r="JA12">
        <v>379027</v>
      </c>
      <c r="JB12">
        <v>374507</v>
      </c>
      <c r="JC12">
        <v>373614</v>
      </c>
      <c r="JD12">
        <v>367195</v>
      </c>
      <c r="JE12">
        <v>363312</v>
      </c>
      <c r="JF12">
        <v>360553</v>
      </c>
      <c r="JG12">
        <v>358303</v>
      </c>
      <c r="JH12">
        <v>356682</v>
      </c>
      <c r="JI12">
        <v>355078</v>
      </c>
      <c r="JJ12">
        <v>352352</v>
      </c>
      <c r="JK12">
        <v>347097</v>
      </c>
      <c r="JL12">
        <v>340732</v>
      </c>
      <c r="JM12">
        <v>333214</v>
      </c>
      <c r="JN12">
        <v>327049</v>
      </c>
      <c r="JO12">
        <v>321678</v>
      </c>
      <c r="JP12">
        <v>317548</v>
      </c>
      <c r="JQ12">
        <v>314197</v>
      </c>
      <c r="JR12">
        <v>309986</v>
      </c>
      <c r="JS12">
        <v>306527</v>
      </c>
      <c r="JT12">
        <v>301905</v>
      </c>
      <c r="JU12">
        <v>297123</v>
      </c>
      <c r="JV12">
        <v>292310</v>
      </c>
      <c r="JW12">
        <v>287101</v>
      </c>
      <c r="JX12">
        <v>270506</v>
      </c>
      <c r="JY12">
        <v>263785</v>
      </c>
      <c r="JZ12">
        <v>256675</v>
      </c>
      <c r="KA12">
        <v>251851</v>
      </c>
      <c r="KB12">
        <v>247880</v>
      </c>
      <c r="KC12">
        <v>244538</v>
      </c>
      <c r="KD12">
        <v>242665</v>
      </c>
    </row>
    <row r="13" spans="1:290" x14ac:dyDescent="0.3">
      <c r="A13" t="s">
        <v>11</v>
      </c>
      <c r="B13">
        <v>4007784</v>
      </c>
      <c r="C13">
        <v>12712556</v>
      </c>
      <c r="D13">
        <v>12948408</v>
      </c>
      <c r="E13">
        <v>12093865</v>
      </c>
      <c r="F13">
        <v>12739596</v>
      </c>
      <c r="G13">
        <v>12598151</v>
      </c>
      <c r="H13">
        <v>12973978</v>
      </c>
      <c r="I13">
        <v>13076756</v>
      </c>
      <c r="J13">
        <v>12719360</v>
      </c>
      <c r="K13">
        <v>12651762</v>
      </c>
      <c r="L13">
        <v>13834456</v>
      </c>
      <c r="M13">
        <v>12850548</v>
      </c>
      <c r="N13">
        <v>13022459</v>
      </c>
      <c r="O13">
        <v>13364615</v>
      </c>
      <c r="P13">
        <v>12885949</v>
      </c>
      <c r="Q13">
        <v>13761685</v>
      </c>
      <c r="R13">
        <v>13313170</v>
      </c>
      <c r="S13">
        <v>12753948</v>
      </c>
      <c r="T13">
        <v>12651680</v>
      </c>
      <c r="U13">
        <v>11714037</v>
      </c>
      <c r="V13">
        <v>11674597</v>
      </c>
      <c r="W13">
        <v>11349276</v>
      </c>
      <c r="X13">
        <v>10965145</v>
      </c>
      <c r="Y13">
        <v>10805530</v>
      </c>
      <c r="Z13">
        <v>11243206</v>
      </c>
      <c r="AA13">
        <v>10966180</v>
      </c>
      <c r="AB13">
        <v>10669595</v>
      </c>
      <c r="AC13">
        <v>10614235</v>
      </c>
      <c r="AD13">
        <v>9677272</v>
      </c>
      <c r="AE13">
        <v>10049623</v>
      </c>
      <c r="AF13">
        <v>9417504</v>
      </c>
      <c r="AG13">
        <v>9450984</v>
      </c>
      <c r="AH13">
        <v>9196433</v>
      </c>
      <c r="AI13">
        <v>29683784</v>
      </c>
      <c r="AJ13">
        <v>30223770</v>
      </c>
      <c r="AK13">
        <v>28970770</v>
      </c>
      <c r="AL13">
        <v>30019586</v>
      </c>
      <c r="AM13">
        <v>30304293</v>
      </c>
      <c r="AN13">
        <v>30562078</v>
      </c>
      <c r="AO13">
        <v>30767778</v>
      </c>
      <c r="AP13">
        <v>30993938</v>
      </c>
      <c r="AQ13">
        <v>31808754</v>
      </c>
      <c r="AR13">
        <v>32864415</v>
      </c>
      <c r="AS13">
        <v>31576198</v>
      </c>
      <c r="AT13">
        <v>31962976</v>
      </c>
      <c r="AU13">
        <v>33112456</v>
      </c>
      <c r="AV13">
        <v>32057633</v>
      </c>
      <c r="AW13">
        <v>33312070</v>
      </c>
      <c r="AX13">
        <v>32356558</v>
      </c>
      <c r="AY13">
        <v>32008723</v>
      </c>
      <c r="AZ13">
        <v>31729169</v>
      </c>
      <c r="BA13">
        <v>30306138</v>
      </c>
      <c r="BB13">
        <v>30193096</v>
      </c>
      <c r="BC13">
        <v>29264078</v>
      </c>
      <c r="BD13">
        <v>28766637</v>
      </c>
      <c r="BE13">
        <v>28098537</v>
      </c>
      <c r="BF13">
        <v>28429686</v>
      </c>
      <c r="BG13">
        <v>28191647</v>
      </c>
      <c r="BH13">
        <v>27453754</v>
      </c>
      <c r="BI13">
        <v>26771872</v>
      </c>
      <c r="BJ13">
        <v>25131505</v>
      </c>
      <c r="BK13">
        <v>25452904</v>
      </c>
      <c r="BL13">
        <v>24620078</v>
      </c>
      <c r="BM13">
        <v>24791062</v>
      </c>
      <c r="BN13">
        <v>23980702</v>
      </c>
      <c r="BO13">
        <v>29683784</v>
      </c>
      <c r="BP13">
        <v>30223770</v>
      </c>
      <c r="BQ13">
        <v>28970770</v>
      </c>
      <c r="BR13">
        <v>30019586</v>
      </c>
      <c r="BS13">
        <v>30304293</v>
      </c>
      <c r="BT13">
        <v>30562078</v>
      </c>
      <c r="BU13">
        <v>30767778</v>
      </c>
      <c r="BV13">
        <v>30993938</v>
      </c>
      <c r="BW13">
        <v>31808754</v>
      </c>
      <c r="BX13">
        <v>32864415</v>
      </c>
      <c r="BY13">
        <v>31576198</v>
      </c>
      <c r="BZ13">
        <v>31962976</v>
      </c>
      <c r="CA13">
        <v>33112456</v>
      </c>
      <c r="CB13">
        <v>32057633</v>
      </c>
      <c r="CC13">
        <v>33312070</v>
      </c>
      <c r="CD13">
        <v>32356558</v>
      </c>
      <c r="CE13">
        <v>32008723</v>
      </c>
      <c r="CF13">
        <v>31729169</v>
      </c>
      <c r="CG13">
        <v>30306138</v>
      </c>
      <c r="CH13">
        <v>32257458</v>
      </c>
      <c r="CI13">
        <v>34048817</v>
      </c>
      <c r="CJ13">
        <v>34221193</v>
      </c>
      <c r="CK13">
        <v>34322783</v>
      </c>
      <c r="CL13">
        <v>36009720</v>
      </c>
      <c r="CM13">
        <v>36340918</v>
      </c>
      <c r="CN13">
        <v>33137538</v>
      </c>
      <c r="CO13">
        <v>30920937</v>
      </c>
      <c r="CP13">
        <v>28310913</v>
      </c>
      <c r="CQ13">
        <v>26619375</v>
      </c>
      <c r="CR13">
        <v>24620078</v>
      </c>
      <c r="CS13">
        <v>24791062</v>
      </c>
      <c r="CT13">
        <v>23980702</v>
      </c>
      <c r="CU13">
        <v>12.251246718436491</v>
      </c>
      <c r="CV13">
        <v>12.624713868457111</v>
      </c>
      <c r="CW13">
        <v>14.11971283766786</v>
      </c>
      <c r="CX13">
        <v>14.72572600998669</v>
      </c>
      <c r="CY13">
        <v>14.165785209086181</v>
      </c>
      <c r="CZ13">
        <v>13.70972249368692</v>
      </c>
      <c r="DA13">
        <v>13.81135193818678</v>
      </c>
      <c r="DB13">
        <v>13.18492757374052</v>
      </c>
      <c r="DC13">
        <v>13.7617618567519</v>
      </c>
      <c r="DD13">
        <v>14.651417233890729</v>
      </c>
      <c r="DE13">
        <v>15.78682935669138</v>
      </c>
      <c r="DF13">
        <v>14.774713111619629</v>
      </c>
      <c r="DG13">
        <v>11.604042289545591</v>
      </c>
      <c r="DH13">
        <v>8.5209928741781997</v>
      </c>
      <c r="DI13">
        <v>7.7508561347036098</v>
      </c>
      <c r="DJ13">
        <v>7.63016569273986</v>
      </c>
      <c r="DK13">
        <v>7.9195428770464398</v>
      </c>
      <c r="DL13">
        <v>7.7992423891937097</v>
      </c>
      <c r="DM13">
        <v>7.5572181385187003</v>
      </c>
      <c r="DN13">
        <v>7.90220334894786</v>
      </c>
      <c r="DO13" t="s">
        <v>178</v>
      </c>
      <c r="DP13" t="s">
        <v>178</v>
      </c>
      <c r="DQ13" t="s">
        <v>178</v>
      </c>
      <c r="DR13" t="s">
        <v>178</v>
      </c>
      <c r="DS13" t="s">
        <v>178</v>
      </c>
      <c r="DT13" t="s">
        <v>178</v>
      </c>
      <c r="DU13" t="s">
        <v>178</v>
      </c>
      <c r="DV13" t="s">
        <v>178</v>
      </c>
      <c r="DW13" t="s">
        <v>178</v>
      </c>
      <c r="DX13" t="s">
        <v>178</v>
      </c>
      <c r="DY13" t="s">
        <v>178</v>
      </c>
      <c r="DZ13" t="s">
        <v>178</v>
      </c>
      <c r="EA13">
        <v>12.03926125564408</v>
      </c>
      <c r="EB13">
        <v>12.37513381886586</v>
      </c>
      <c r="EC13">
        <v>13.64287315095711</v>
      </c>
      <c r="ED13">
        <v>14.16054417093819</v>
      </c>
      <c r="EE13">
        <v>13.85848317854877</v>
      </c>
      <c r="EF13">
        <v>13.403637593491689</v>
      </c>
      <c r="EG13">
        <v>13.432815618264749</v>
      </c>
      <c r="EH13">
        <v>12.751818096005509</v>
      </c>
      <c r="EI13">
        <v>13.248265195610809</v>
      </c>
      <c r="EJ13">
        <v>14.123180641686821</v>
      </c>
      <c r="EK13">
        <v>15.16162034953669</v>
      </c>
      <c r="EL13">
        <v>14.86292109040914</v>
      </c>
      <c r="EM13">
        <v>11.995885827178149</v>
      </c>
      <c r="EN13">
        <v>9.5484850064348503</v>
      </c>
      <c r="EO13">
        <v>8.2868453999447294</v>
      </c>
      <c r="EP13">
        <v>7.5618160270736103</v>
      </c>
      <c r="EQ13">
        <v>6.3949637948269098</v>
      </c>
      <c r="ER13">
        <v>5.8885626661070098</v>
      </c>
      <c r="ES13">
        <v>6.64661646438313</v>
      </c>
      <c r="ET13">
        <v>6.8009040456247201</v>
      </c>
      <c r="EU13" t="s">
        <v>178</v>
      </c>
      <c r="EV13" t="s">
        <v>178</v>
      </c>
      <c r="EW13" t="s">
        <v>178</v>
      </c>
      <c r="EX13" t="s">
        <v>178</v>
      </c>
      <c r="EY13" t="s">
        <v>178</v>
      </c>
      <c r="EZ13" t="s">
        <v>178</v>
      </c>
      <c r="FA13" t="s">
        <v>178</v>
      </c>
      <c r="FB13" t="s">
        <v>178</v>
      </c>
      <c r="FC13" t="s">
        <v>178</v>
      </c>
      <c r="FD13" t="s">
        <v>178</v>
      </c>
      <c r="FE13" t="s">
        <v>178</v>
      </c>
      <c r="FF13" t="s">
        <v>178</v>
      </c>
      <c r="FG13" t="s">
        <v>178</v>
      </c>
      <c r="FH13">
        <v>10.613034436356964</v>
      </c>
      <c r="FI13">
        <v>11.809602259394062</v>
      </c>
      <c r="FJ13">
        <v>12.196972337270351</v>
      </c>
      <c r="FK13">
        <v>11.49903573158984</v>
      </c>
      <c r="FL13">
        <v>10.823664814009641</v>
      </c>
      <c r="FM13">
        <v>10.733885376464928</v>
      </c>
      <c r="FN13">
        <v>10.651675033046079</v>
      </c>
      <c r="FO13">
        <v>11.549764918156868</v>
      </c>
      <c r="FP13">
        <v>13.420903575825461</v>
      </c>
      <c r="FQ13">
        <v>15.355812063423286</v>
      </c>
      <c r="FR13">
        <v>14.468485298709261</v>
      </c>
      <c r="FS13">
        <v>11.33532840265133</v>
      </c>
      <c r="FT13">
        <v>8.4651429242813236</v>
      </c>
      <c r="FU13">
        <v>7.7506171637284318</v>
      </c>
      <c r="FV13">
        <v>7.6301656927398636</v>
      </c>
      <c r="FW13">
        <v>7.9195061402793021</v>
      </c>
      <c r="FX13">
        <v>7.7991907984823854</v>
      </c>
      <c r="FY13">
        <v>7.5571384997332691</v>
      </c>
      <c r="FZ13">
        <v>7.9021999645897836</v>
      </c>
      <c r="GA13" t="s">
        <v>178</v>
      </c>
      <c r="GB13" t="s">
        <v>178</v>
      </c>
      <c r="GC13" t="s">
        <v>178</v>
      </c>
      <c r="GD13" t="s">
        <v>178</v>
      </c>
      <c r="GE13" t="s">
        <v>178</v>
      </c>
      <c r="GF13" t="s">
        <v>178</v>
      </c>
      <c r="GG13" t="s">
        <v>178</v>
      </c>
      <c r="GH13" t="s">
        <v>178</v>
      </c>
      <c r="GI13" t="s">
        <v>178</v>
      </c>
      <c r="GJ13" t="s">
        <v>178</v>
      </c>
      <c r="GK13" t="s">
        <v>178</v>
      </c>
      <c r="GL13" t="s">
        <v>178</v>
      </c>
      <c r="GM13">
        <v>12.039261255644083</v>
      </c>
      <c r="GN13">
        <v>6.9113716426300105</v>
      </c>
      <c r="GO13">
        <v>7.5065809443906319</v>
      </c>
      <c r="GP13">
        <v>7.7126710637291582</v>
      </c>
      <c r="GQ13">
        <v>7.336102269863142</v>
      </c>
      <c r="GR13">
        <v>7.1917288616570314</v>
      </c>
      <c r="GS13">
        <v>6.9278385978993997</v>
      </c>
      <c r="GT13">
        <v>6.5354451052223403</v>
      </c>
      <c r="GU13">
        <v>6.8382087522195931</v>
      </c>
      <c r="GV13">
        <v>7.9962843700788335</v>
      </c>
      <c r="GW13">
        <v>8.8960206322502984</v>
      </c>
      <c r="GX13">
        <v>8.6640524336657521</v>
      </c>
      <c r="GY13">
        <v>7.1535044093376827</v>
      </c>
      <c r="GZ13">
        <v>6.3841768979013516</v>
      </c>
      <c r="HA13">
        <v>5.9349131697575306</v>
      </c>
      <c r="HB13">
        <v>5.9243876952428716</v>
      </c>
      <c r="HC13">
        <v>5.5505630650212181</v>
      </c>
      <c r="HD13">
        <v>5.4002999755348648</v>
      </c>
      <c r="HE13">
        <v>6.6204214677707025</v>
      </c>
      <c r="HF13">
        <v>6.7975175516945994</v>
      </c>
      <c r="HG13" t="s">
        <v>178</v>
      </c>
      <c r="HH13" t="s">
        <v>178</v>
      </c>
      <c r="HI13" t="s">
        <v>178</v>
      </c>
      <c r="HJ13" t="s">
        <v>178</v>
      </c>
      <c r="HK13" t="s">
        <v>178</v>
      </c>
      <c r="HL13" t="s">
        <v>178</v>
      </c>
      <c r="HM13" t="s">
        <v>178</v>
      </c>
      <c r="HN13" t="s">
        <v>178</v>
      </c>
      <c r="HO13" t="s">
        <v>178</v>
      </c>
      <c r="HP13" t="s">
        <v>178</v>
      </c>
      <c r="HQ13" t="s">
        <v>178</v>
      </c>
      <c r="HR13" t="s">
        <v>178</v>
      </c>
      <c r="HS13">
        <v>1172808</v>
      </c>
      <c r="HT13">
        <v>1164647</v>
      </c>
      <c r="HU13">
        <v>1155396</v>
      </c>
      <c r="HV13">
        <v>1143870</v>
      </c>
      <c r="HW13">
        <v>1132934</v>
      </c>
      <c r="HX13">
        <v>1123951</v>
      </c>
      <c r="HY13">
        <v>1118769</v>
      </c>
      <c r="HZ13">
        <v>1115939</v>
      </c>
      <c r="IA13">
        <v>1116033</v>
      </c>
      <c r="IB13">
        <v>1113099</v>
      </c>
      <c r="IC13">
        <v>1111218</v>
      </c>
      <c r="ID13">
        <v>1106614</v>
      </c>
      <c r="IE13">
        <v>1099655</v>
      </c>
      <c r="IF13">
        <v>1089099</v>
      </c>
      <c r="IG13">
        <v>1079086</v>
      </c>
      <c r="IH13">
        <v>1068791</v>
      </c>
      <c r="II13">
        <v>1058367</v>
      </c>
      <c r="IJ13">
        <v>1046686</v>
      </c>
      <c r="IK13">
        <v>1038144</v>
      </c>
      <c r="IL13">
        <v>1028519</v>
      </c>
      <c r="IM13">
        <v>1014380</v>
      </c>
      <c r="IN13">
        <v>1005995</v>
      </c>
      <c r="IO13">
        <v>999210</v>
      </c>
      <c r="IP13">
        <v>992051</v>
      </c>
      <c r="IQ13">
        <v>984254</v>
      </c>
      <c r="IR13">
        <v>974058</v>
      </c>
      <c r="IS13">
        <v>962074</v>
      </c>
      <c r="IT13">
        <v>949258</v>
      </c>
      <c r="IU13">
        <v>934966</v>
      </c>
      <c r="IV13">
        <v>922455</v>
      </c>
      <c r="IW13">
        <v>905448</v>
      </c>
      <c r="IX13">
        <v>887486</v>
      </c>
      <c r="IY13">
        <v>1299421</v>
      </c>
      <c r="IZ13">
        <v>1282599</v>
      </c>
      <c r="JA13">
        <v>1281044</v>
      </c>
      <c r="JB13">
        <v>1268995</v>
      </c>
      <c r="JC13">
        <v>1257765</v>
      </c>
      <c r="JD13">
        <v>1248747</v>
      </c>
      <c r="JE13">
        <v>1243697</v>
      </c>
      <c r="JF13">
        <v>1240986</v>
      </c>
      <c r="JG13">
        <v>1240291</v>
      </c>
      <c r="JH13">
        <v>1236939</v>
      </c>
      <c r="JI13">
        <v>1234644</v>
      </c>
      <c r="JJ13">
        <v>1229181</v>
      </c>
      <c r="JK13">
        <v>1221284</v>
      </c>
      <c r="JL13">
        <v>1209559</v>
      </c>
      <c r="JM13">
        <v>1198259</v>
      </c>
      <c r="JN13">
        <v>1186350</v>
      </c>
      <c r="JO13">
        <v>1174278</v>
      </c>
      <c r="JP13">
        <v>1162033</v>
      </c>
      <c r="JQ13">
        <v>1153343</v>
      </c>
      <c r="JR13">
        <v>1140309</v>
      </c>
      <c r="JS13">
        <v>1126035</v>
      </c>
      <c r="JT13">
        <v>1116652</v>
      </c>
      <c r="JU13">
        <v>1108872</v>
      </c>
      <c r="JV13">
        <v>1100208</v>
      </c>
      <c r="JW13">
        <v>1090970</v>
      </c>
      <c r="JX13">
        <v>1079299</v>
      </c>
      <c r="JY13">
        <v>1066095</v>
      </c>
      <c r="JZ13">
        <v>1052088</v>
      </c>
      <c r="KA13">
        <v>1036072</v>
      </c>
      <c r="KB13">
        <v>1022038</v>
      </c>
      <c r="KC13">
        <v>1002418</v>
      </c>
      <c r="KD13">
        <v>981242</v>
      </c>
    </row>
    <row r="14" spans="1:290" x14ac:dyDescent="0.3">
      <c r="A14" t="s">
        <v>12</v>
      </c>
      <c r="B14">
        <v>4215172</v>
      </c>
      <c r="C14">
        <v>617002</v>
      </c>
      <c r="D14">
        <v>640564</v>
      </c>
      <c r="E14">
        <v>607593</v>
      </c>
      <c r="F14">
        <v>616706</v>
      </c>
      <c r="G14">
        <v>621109</v>
      </c>
      <c r="H14">
        <v>598871</v>
      </c>
      <c r="I14">
        <v>619857</v>
      </c>
      <c r="J14">
        <v>614521</v>
      </c>
      <c r="K14">
        <v>629752</v>
      </c>
      <c r="L14">
        <v>601707</v>
      </c>
      <c r="M14">
        <v>589524</v>
      </c>
      <c r="N14">
        <v>284294</v>
      </c>
      <c r="O14" t="s">
        <v>178</v>
      </c>
      <c r="P14" t="s">
        <v>178</v>
      </c>
      <c r="Q14" t="s">
        <v>178</v>
      </c>
      <c r="R14" t="s">
        <v>178</v>
      </c>
      <c r="S14" t="s">
        <v>178</v>
      </c>
      <c r="T14" t="s">
        <v>178</v>
      </c>
      <c r="U14" t="s">
        <v>178</v>
      </c>
      <c r="V14" t="s">
        <v>178</v>
      </c>
      <c r="W14" t="s">
        <v>178</v>
      </c>
      <c r="X14" t="s">
        <v>178</v>
      </c>
      <c r="Y14" t="s">
        <v>178</v>
      </c>
      <c r="Z14" t="s">
        <v>178</v>
      </c>
      <c r="AA14" t="s">
        <v>178</v>
      </c>
      <c r="AB14" t="s">
        <v>178</v>
      </c>
      <c r="AC14" t="s">
        <v>178</v>
      </c>
      <c r="AD14" t="s">
        <v>178</v>
      </c>
      <c r="AE14" t="s">
        <v>178</v>
      </c>
      <c r="AF14" t="s">
        <v>178</v>
      </c>
      <c r="AG14" t="s">
        <v>178</v>
      </c>
      <c r="AH14" t="s">
        <v>178</v>
      </c>
      <c r="AI14">
        <v>1954359</v>
      </c>
      <c r="AJ14">
        <v>1969683</v>
      </c>
      <c r="AK14">
        <v>1901235</v>
      </c>
      <c r="AL14">
        <v>1923650</v>
      </c>
      <c r="AM14">
        <v>1918199</v>
      </c>
      <c r="AN14">
        <v>1838380</v>
      </c>
      <c r="AO14">
        <v>1809294</v>
      </c>
      <c r="AP14">
        <v>1817707</v>
      </c>
      <c r="AQ14">
        <v>1827994</v>
      </c>
      <c r="AR14">
        <v>1742381</v>
      </c>
      <c r="AS14">
        <v>1745915</v>
      </c>
      <c r="AT14">
        <v>870122</v>
      </c>
      <c r="AU14" t="s">
        <v>178</v>
      </c>
      <c r="AV14" t="s">
        <v>178</v>
      </c>
      <c r="AW14" t="s">
        <v>178</v>
      </c>
      <c r="AX14" t="s">
        <v>178</v>
      </c>
      <c r="AY14" t="s">
        <v>178</v>
      </c>
      <c r="AZ14" t="s">
        <v>178</v>
      </c>
      <c r="BA14" t="s">
        <v>178</v>
      </c>
      <c r="BB14" t="s">
        <v>178</v>
      </c>
      <c r="BC14" t="s">
        <v>178</v>
      </c>
      <c r="BD14" t="s">
        <v>178</v>
      </c>
      <c r="BE14" t="s">
        <v>178</v>
      </c>
      <c r="BF14" t="s">
        <v>178</v>
      </c>
      <c r="BG14" t="s">
        <v>178</v>
      </c>
      <c r="BH14" t="s">
        <v>178</v>
      </c>
      <c r="BI14" t="s">
        <v>178</v>
      </c>
      <c r="BJ14" t="s">
        <v>178</v>
      </c>
      <c r="BK14" t="s">
        <v>178</v>
      </c>
      <c r="BL14" t="s">
        <v>178</v>
      </c>
      <c r="BM14" t="s">
        <v>178</v>
      </c>
      <c r="BN14" t="s">
        <v>178</v>
      </c>
      <c r="BO14">
        <v>2053128</v>
      </c>
      <c r="BP14">
        <v>2005560</v>
      </c>
      <c r="BQ14">
        <v>1932972</v>
      </c>
      <c r="BR14">
        <v>1985177</v>
      </c>
      <c r="BS14">
        <v>1959505</v>
      </c>
      <c r="BT14">
        <v>1957695</v>
      </c>
      <c r="BU14">
        <v>2028643</v>
      </c>
      <c r="BV14">
        <v>1978137</v>
      </c>
      <c r="BW14">
        <v>2110923</v>
      </c>
      <c r="BX14">
        <v>2103168</v>
      </c>
      <c r="BY14">
        <v>2119410</v>
      </c>
      <c r="BZ14">
        <v>1100457</v>
      </c>
      <c r="CA14" t="s">
        <v>178</v>
      </c>
      <c r="CB14" t="s">
        <v>178</v>
      </c>
      <c r="CC14" t="s">
        <v>178</v>
      </c>
      <c r="CD14" t="s">
        <v>178</v>
      </c>
      <c r="CE14" t="s">
        <v>178</v>
      </c>
      <c r="CF14" t="s">
        <v>178</v>
      </c>
      <c r="CG14" t="s">
        <v>178</v>
      </c>
      <c r="CH14" t="s">
        <v>178</v>
      </c>
      <c r="CI14" t="s">
        <v>178</v>
      </c>
      <c r="CJ14" t="s">
        <v>178</v>
      </c>
      <c r="CK14" t="s">
        <v>178</v>
      </c>
      <c r="CL14" t="s">
        <v>178</v>
      </c>
      <c r="CM14" t="s">
        <v>178</v>
      </c>
      <c r="CN14" t="s">
        <v>178</v>
      </c>
      <c r="CO14" t="s">
        <v>178</v>
      </c>
      <c r="CP14" t="s">
        <v>178</v>
      </c>
      <c r="CQ14" t="s">
        <v>178</v>
      </c>
      <c r="CR14" t="s">
        <v>178</v>
      </c>
      <c r="CS14" t="s">
        <v>178</v>
      </c>
      <c r="CT14" t="s">
        <v>178</v>
      </c>
      <c r="CU14" t="s">
        <v>178</v>
      </c>
      <c r="CV14">
        <v>16.179335710405201</v>
      </c>
      <c r="CW14">
        <v>16.05153449759954</v>
      </c>
      <c r="CX14">
        <v>15.742995852156451</v>
      </c>
      <c r="CY14">
        <v>15.6845255824662</v>
      </c>
      <c r="CZ14">
        <v>12.634596419676731</v>
      </c>
      <c r="DA14">
        <v>15.545130006028</v>
      </c>
      <c r="DB14">
        <v>16.271849704881831</v>
      </c>
      <c r="DC14">
        <v>13.62512076078507</v>
      </c>
      <c r="DD14">
        <v>12.18612332173522</v>
      </c>
      <c r="DE14">
        <v>11.28842930906969</v>
      </c>
      <c r="DF14">
        <v>11.4736856915728</v>
      </c>
      <c r="DG14" t="s">
        <v>178</v>
      </c>
      <c r="DH14" t="s">
        <v>178</v>
      </c>
      <c r="DI14" t="s">
        <v>178</v>
      </c>
      <c r="DJ14" t="s">
        <v>178</v>
      </c>
      <c r="DK14" t="s">
        <v>178</v>
      </c>
      <c r="DL14" t="s">
        <v>178</v>
      </c>
      <c r="DM14" t="s">
        <v>178</v>
      </c>
      <c r="DN14" t="s">
        <v>178</v>
      </c>
      <c r="DO14" t="s">
        <v>178</v>
      </c>
      <c r="DP14" t="s">
        <v>178</v>
      </c>
      <c r="DQ14" t="s">
        <v>178</v>
      </c>
      <c r="DR14" t="s">
        <v>178</v>
      </c>
      <c r="DS14" t="s">
        <v>178</v>
      </c>
      <c r="DT14" t="s">
        <v>178</v>
      </c>
      <c r="DU14" t="s">
        <v>178</v>
      </c>
      <c r="DV14" t="s">
        <v>178</v>
      </c>
      <c r="DW14" t="s">
        <v>178</v>
      </c>
      <c r="DX14" t="s">
        <v>178</v>
      </c>
      <c r="DY14" t="s">
        <v>178</v>
      </c>
      <c r="DZ14" t="s">
        <v>178</v>
      </c>
      <c r="EA14" t="s">
        <v>178</v>
      </c>
      <c r="EB14">
        <v>12.61548178057078</v>
      </c>
      <c r="EC14">
        <v>12.93727498178815</v>
      </c>
      <c r="ED14">
        <v>12.76235281885997</v>
      </c>
      <c r="EE14">
        <v>12.80492795585859</v>
      </c>
      <c r="EF14">
        <v>9.4829663786880101</v>
      </c>
      <c r="EG14">
        <v>12.966558183720259</v>
      </c>
      <c r="EH14">
        <v>13.728623431468501</v>
      </c>
      <c r="EI14">
        <v>11.30336086560423</v>
      </c>
      <c r="EJ14">
        <v>10.04125183997744</v>
      </c>
      <c r="EK14">
        <v>9.0510706420415605</v>
      </c>
      <c r="EL14">
        <v>9.1618186874943905</v>
      </c>
      <c r="EM14" t="s">
        <v>178</v>
      </c>
      <c r="EN14" t="s">
        <v>178</v>
      </c>
      <c r="EO14" t="s">
        <v>178</v>
      </c>
      <c r="EP14" t="s">
        <v>178</v>
      </c>
      <c r="EQ14" t="s">
        <v>178</v>
      </c>
      <c r="ER14" t="s">
        <v>178</v>
      </c>
      <c r="ES14" t="s">
        <v>178</v>
      </c>
      <c r="ET14" t="s">
        <v>178</v>
      </c>
      <c r="EU14" t="s">
        <v>178</v>
      </c>
      <c r="EV14" t="s">
        <v>178</v>
      </c>
      <c r="EW14" t="s">
        <v>178</v>
      </c>
      <c r="EX14" t="s">
        <v>178</v>
      </c>
      <c r="EY14" t="s">
        <v>178</v>
      </c>
      <c r="EZ14" t="s">
        <v>178</v>
      </c>
      <c r="FA14" t="s">
        <v>178</v>
      </c>
      <c r="FB14" t="s">
        <v>178</v>
      </c>
      <c r="FC14" t="s">
        <v>178</v>
      </c>
      <c r="FD14" t="s">
        <v>178</v>
      </c>
      <c r="FE14" t="s">
        <v>178</v>
      </c>
      <c r="FF14" t="s">
        <v>178</v>
      </c>
      <c r="FG14" t="s">
        <v>178</v>
      </c>
      <c r="FH14">
        <v>16.179335710405205</v>
      </c>
      <c r="FI14">
        <v>16.051534497599544</v>
      </c>
      <c r="FJ14">
        <v>15.742995852156458</v>
      </c>
      <c r="FK14">
        <v>15.684525582466202</v>
      </c>
      <c r="FL14">
        <v>12.634596419676734</v>
      </c>
      <c r="FM14">
        <v>15.545130006028</v>
      </c>
      <c r="FN14">
        <v>16.271849704881831</v>
      </c>
      <c r="FO14">
        <v>13.625120760785078</v>
      </c>
      <c r="FP14">
        <v>12.186123321735229</v>
      </c>
      <c r="FQ14">
        <v>11.28842930906969</v>
      </c>
      <c r="FR14">
        <v>11.473685691572808</v>
      </c>
      <c r="FS14" t="s">
        <v>178</v>
      </c>
      <c r="FT14" t="s">
        <v>178</v>
      </c>
      <c r="FU14" t="s">
        <v>178</v>
      </c>
      <c r="FV14" t="s">
        <v>178</v>
      </c>
      <c r="FW14" t="s">
        <v>178</v>
      </c>
      <c r="FX14" t="s">
        <v>178</v>
      </c>
      <c r="FY14" t="s">
        <v>178</v>
      </c>
      <c r="FZ14" t="s">
        <v>178</v>
      </c>
      <c r="GA14" t="s">
        <v>178</v>
      </c>
      <c r="GB14" t="s">
        <v>178</v>
      </c>
      <c r="GC14" t="s">
        <v>178</v>
      </c>
      <c r="GD14" t="s">
        <v>178</v>
      </c>
      <c r="GE14" t="s">
        <v>178</v>
      </c>
      <c r="GF14" t="s">
        <v>178</v>
      </c>
      <c r="GG14" t="s">
        <v>178</v>
      </c>
      <c r="GH14" t="s">
        <v>178</v>
      </c>
      <c r="GI14" t="s">
        <v>178</v>
      </c>
      <c r="GJ14" t="s">
        <v>178</v>
      </c>
      <c r="GK14" t="s">
        <v>178</v>
      </c>
      <c r="GL14" t="s">
        <v>178</v>
      </c>
      <c r="GM14" t="s">
        <v>178</v>
      </c>
      <c r="GN14">
        <v>12.615481780570782</v>
      </c>
      <c r="GO14">
        <v>12.937274981788153</v>
      </c>
      <c r="GP14">
        <v>12.762352818859979</v>
      </c>
      <c r="GQ14">
        <v>12.804927955858595</v>
      </c>
      <c r="GR14">
        <v>9.4829663786880136</v>
      </c>
      <c r="GS14">
        <v>12.966558183720263</v>
      </c>
      <c r="GT14">
        <v>13.728623431468508</v>
      </c>
      <c r="GU14">
        <v>11.303360865604235</v>
      </c>
      <c r="GV14">
        <v>10.041251839977443</v>
      </c>
      <c r="GW14">
        <v>9.0510706420415659</v>
      </c>
      <c r="GX14">
        <v>9.1618186874943977</v>
      </c>
      <c r="GY14" t="s">
        <v>178</v>
      </c>
      <c r="GZ14" t="s">
        <v>178</v>
      </c>
      <c r="HA14" t="s">
        <v>178</v>
      </c>
      <c r="HB14" t="s">
        <v>178</v>
      </c>
      <c r="HC14" t="s">
        <v>178</v>
      </c>
      <c r="HD14" t="s">
        <v>178</v>
      </c>
      <c r="HE14" t="s">
        <v>178</v>
      </c>
      <c r="HF14" t="s">
        <v>178</v>
      </c>
      <c r="HG14" t="s">
        <v>178</v>
      </c>
      <c r="HH14" t="s">
        <v>178</v>
      </c>
      <c r="HI14" t="s">
        <v>178</v>
      </c>
      <c r="HJ14" t="s">
        <v>178</v>
      </c>
      <c r="HK14" t="s">
        <v>178</v>
      </c>
      <c r="HL14" t="s">
        <v>178</v>
      </c>
      <c r="HM14" t="s">
        <v>178</v>
      </c>
      <c r="HN14" t="s">
        <v>178</v>
      </c>
      <c r="HO14" t="s">
        <v>178</v>
      </c>
      <c r="HP14" t="s">
        <v>178</v>
      </c>
      <c r="HQ14" t="s">
        <v>178</v>
      </c>
      <c r="HR14" t="s">
        <v>178</v>
      </c>
      <c r="HS14">
        <v>85525</v>
      </c>
      <c r="HT14">
        <v>84740</v>
      </c>
      <c r="HU14">
        <v>84101</v>
      </c>
      <c r="HV14">
        <v>83540</v>
      </c>
      <c r="HW14">
        <v>82917</v>
      </c>
      <c r="HX14">
        <v>82653</v>
      </c>
      <c r="HY14">
        <v>82169</v>
      </c>
      <c r="HZ14">
        <v>81928</v>
      </c>
      <c r="IA14">
        <v>81948</v>
      </c>
      <c r="IB14">
        <v>81833</v>
      </c>
      <c r="IC14">
        <v>81549</v>
      </c>
      <c r="ID14">
        <v>81420</v>
      </c>
      <c r="IE14" t="s">
        <v>178</v>
      </c>
      <c r="IF14" t="s">
        <v>178</v>
      </c>
      <c r="IG14" t="s">
        <v>178</v>
      </c>
      <c r="IH14" t="s">
        <v>178</v>
      </c>
      <c r="II14" t="s">
        <v>178</v>
      </c>
      <c r="IJ14" t="s">
        <v>178</v>
      </c>
      <c r="IK14" t="s">
        <v>178</v>
      </c>
      <c r="IL14" t="s">
        <v>178</v>
      </c>
      <c r="IM14" t="s">
        <v>178</v>
      </c>
      <c r="IN14" t="s">
        <v>178</v>
      </c>
      <c r="IO14" t="s">
        <v>178</v>
      </c>
      <c r="IP14" t="s">
        <v>178</v>
      </c>
      <c r="IQ14" t="s">
        <v>178</v>
      </c>
      <c r="IR14" t="s">
        <v>178</v>
      </c>
      <c r="IS14" t="s">
        <v>178</v>
      </c>
      <c r="IT14" t="s">
        <v>178</v>
      </c>
      <c r="IU14" t="s">
        <v>178</v>
      </c>
      <c r="IV14" t="s">
        <v>178</v>
      </c>
      <c r="IW14" t="s">
        <v>178</v>
      </c>
      <c r="IX14" t="s">
        <v>178</v>
      </c>
      <c r="IY14">
        <v>97720</v>
      </c>
      <c r="IZ14">
        <v>96716</v>
      </c>
      <c r="JA14">
        <v>96119</v>
      </c>
      <c r="JB14">
        <v>95530</v>
      </c>
      <c r="JC14">
        <v>94835</v>
      </c>
      <c r="JD14">
        <v>94568</v>
      </c>
      <c r="JE14">
        <v>94143</v>
      </c>
      <c r="JF14">
        <v>94008</v>
      </c>
      <c r="JG14">
        <v>94227</v>
      </c>
      <c r="JH14">
        <v>93876</v>
      </c>
      <c r="JI14">
        <v>93527</v>
      </c>
      <c r="JJ14">
        <v>93581</v>
      </c>
      <c r="JK14" t="s">
        <v>178</v>
      </c>
      <c r="JL14" t="s">
        <v>178</v>
      </c>
      <c r="JM14" t="s">
        <v>178</v>
      </c>
      <c r="JN14" t="s">
        <v>178</v>
      </c>
      <c r="JO14" t="s">
        <v>178</v>
      </c>
      <c r="JP14" t="s">
        <v>178</v>
      </c>
      <c r="JQ14" t="s">
        <v>178</v>
      </c>
      <c r="JR14" t="s">
        <v>178</v>
      </c>
      <c r="JS14" t="s">
        <v>178</v>
      </c>
      <c r="JT14" t="s">
        <v>178</v>
      </c>
      <c r="JU14" t="s">
        <v>178</v>
      </c>
      <c r="JV14" t="s">
        <v>178</v>
      </c>
      <c r="JW14" t="s">
        <v>178</v>
      </c>
      <c r="JX14" t="s">
        <v>178</v>
      </c>
      <c r="JY14" t="s">
        <v>178</v>
      </c>
      <c r="JZ14" t="s">
        <v>178</v>
      </c>
      <c r="KA14" t="s">
        <v>178</v>
      </c>
      <c r="KB14" t="s">
        <v>178</v>
      </c>
      <c r="KC14" t="s">
        <v>178</v>
      </c>
      <c r="KD14" t="s">
        <v>178</v>
      </c>
    </row>
    <row r="15" spans="1:290" x14ac:dyDescent="0.3">
      <c r="A15" t="s">
        <v>13</v>
      </c>
      <c r="B15">
        <v>4065694</v>
      </c>
      <c r="C15">
        <v>555520</v>
      </c>
      <c r="D15">
        <v>546824</v>
      </c>
      <c r="E15">
        <v>526730</v>
      </c>
      <c r="F15">
        <v>520798</v>
      </c>
      <c r="G15">
        <v>521827</v>
      </c>
      <c r="H15">
        <v>542008</v>
      </c>
      <c r="I15">
        <v>555204</v>
      </c>
      <c r="J15">
        <v>532342</v>
      </c>
      <c r="K15">
        <v>550935</v>
      </c>
      <c r="L15">
        <v>535758</v>
      </c>
      <c r="M15">
        <v>529825</v>
      </c>
      <c r="N15">
        <v>524411</v>
      </c>
      <c r="O15">
        <v>518148</v>
      </c>
      <c r="P15">
        <v>499152</v>
      </c>
      <c r="Q15">
        <v>480054</v>
      </c>
      <c r="R15">
        <v>447165</v>
      </c>
      <c r="S15">
        <v>463290</v>
      </c>
      <c r="T15">
        <v>454201</v>
      </c>
      <c r="U15">
        <v>430916</v>
      </c>
      <c r="V15">
        <v>415761</v>
      </c>
      <c r="W15">
        <v>393151</v>
      </c>
      <c r="X15">
        <v>392637</v>
      </c>
      <c r="Y15">
        <v>392059</v>
      </c>
      <c r="Z15">
        <v>406658</v>
      </c>
      <c r="AA15">
        <v>383929</v>
      </c>
      <c r="AB15">
        <v>368953</v>
      </c>
      <c r="AC15">
        <v>370736</v>
      </c>
      <c r="AD15">
        <v>339341</v>
      </c>
      <c r="AE15">
        <v>355691</v>
      </c>
      <c r="AF15">
        <v>338391</v>
      </c>
      <c r="AG15">
        <v>343645</v>
      </c>
      <c r="AH15">
        <v>337376</v>
      </c>
      <c r="AI15">
        <v>1809404</v>
      </c>
      <c r="AJ15">
        <v>1737622</v>
      </c>
      <c r="AK15">
        <v>1759765</v>
      </c>
      <c r="AL15">
        <v>1767621</v>
      </c>
      <c r="AM15">
        <v>1775358</v>
      </c>
      <c r="AN15">
        <v>1755970</v>
      </c>
      <c r="AO15">
        <v>1724258</v>
      </c>
      <c r="AP15">
        <v>1707361</v>
      </c>
      <c r="AQ15">
        <v>1714485</v>
      </c>
      <c r="AR15">
        <v>1655089</v>
      </c>
      <c r="AS15">
        <v>1640176</v>
      </c>
      <c r="AT15">
        <v>1672933</v>
      </c>
      <c r="AU15">
        <v>1678138</v>
      </c>
      <c r="AV15">
        <v>1632352</v>
      </c>
      <c r="AW15">
        <v>1582843</v>
      </c>
      <c r="AX15">
        <v>1509635</v>
      </c>
      <c r="AY15">
        <v>1536836</v>
      </c>
      <c r="AZ15">
        <v>1515636</v>
      </c>
      <c r="BA15">
        <v>1568453</v>
      </c>
      <c r="BB15">
        <v>1534059</v>
      </c>
      <c r="BC15">
        <v>1501806</v>
      </c>
      <c r="BD15">
        <v>1505443</v>
      </c>
      <c r="BE15">
        <v>1518815</v>
      </c>
      <c r="BF15">
        <v>1528805</v>
      </c>
      <c r="BG15">
        <v>1473776</v>
      </c>
      <c r="BH15">
        <v>1471171</v>
      </c>
      <c r="BI15">
        <v>1431169</v>
      </c>
      <c r="BJ15">
        <v>1379419</v>
      </c>
      <c r="BK15">
        <v>1368080</v>
      </c>
      <c r="BL15">
        <v>1317157</v>
      </c>
      <c r="BM15">
        <v>1290040</v>
      </c>
      <c r="BN15">
        <v>1267352</v>
      </c>
      <c r="BO15">
        <v>3136840</v>
      </c>
      <c r="BP15">
        <v>3167481</v>
      </c>
      <c r="BQ15">
        <v>2992386</v>
      </c>
      <c r="BR15">
        <v>2611946</v>
      </c>
      <c r="BS15">
        <v>2873371</v>
      </c>
      <c r="BT15">
        <v>2905098</v>
      </c>
      <c r="BU15">
        <v>3084298</v>
      </c>
      <c r="BV15">
        <v>3310854</v>
      </c>
      <c r="BW15">
        <v>3290553</v>
      </c>
      <c r="BX15">
        <v>3316081</v>
      </c>
      <c r="BY15">
        <v>3295161</v>
      </c>
      <c r="BZ15">
        <v>3413133</v>
      </c>
      <c r="CA15">
        <v>3009650</v>
      </c>
      <c r="CB15">
        <v>3221841</v>
      </c>
      <c r="CC15">
        <v>3071370</v>
      </c>
      <c r="CD15">
        <v>3050556</v>
      </c>
      <c r="CE15">
        <v>2925525</v>
      </c>
      <c r="CF15">
        <v>2945739</v>
      </c>
      <c r="CG15">
        <v>2977383</v>
      </c>
      <c r="CH15">
        <v>2657444</v>
      </c>
      <c r="CI15">
        <v>2365716</v>
      </c>
      <c r="CJ15">
        <v>2294436</v>
      </c>
      <c r="CK15">
        <v>2211959</v>
      </c>
      <c r="CL15">
        <v>1959671</v>
      </c>
      <c r="CM15">
        <v>1706293</v>
      </c>
      <c r="CN15">
        <v>1638750</v>
      </c>
      <c r="CO15">
        <v>1601738</v>
      </c>
      <c r="CP15">
        <v>1550004</v>
      </c>
      <c r="CQ15">
        <v>1533211</v>
      </c>
      <c r="CR15">
        <v>1484583</v>
      </c>
      <c r="CS15">
        <v>1462458</v>
      </c>
      <c r="CT15">
        <v>1457692</v>
      </c>
      <c r="CU15" t="s">
        <v>178</v>
      </c>
      <c r="CV15">
        <v>13.77390165757172</v>
      </c>
      <c r="CW15">
        <v>13.814504232726881</v>
      </c>
      <c r="CX15">
        <v>13.841258991009949</v>
      </c>
      <c r="CY15">
        <v>13.924154940238809</v>
      </c>
      <c r="CZ15">
        <v>11.851444575852449</v>
      </c>
      <c r="DA15">
        <v>11.20886081676605</v>
      </c>
      <c r="DB15">
        <v>10.739761024632321</v>
      </c>
      <c r="DC15">
        <v>10.435181176949911</v>
      </c>
      <c r="DD15">
        <v>9.8292346282215703</v>
      </c>
      <c r="DE15">
        <v>8.6487047610059893</v>
      </c>
      <c r="DF15">
        <v>8.6487506936353302</v>
      </c>
      <c r="DG15">
        <v>8.9192663100118104</v>
      </c>
      <c r="DH15">
        <v>8.0971327371221502</v>
      </c>
      <c r="DI15">
        <v>8.2619871931074407</v>
      </c>
      <c r="DJ15">
        <v>8.13187943627198</v>
      </c>
      <c r="DK15">
        <v>8.1622565514978707</v>
      </c>
      <c r="DL15">
        <v>8.2397259369179299</v>
      </c>
      <c r="DM15">
        <v>8.14727662171601</v>
      </c>
      <c r="DN15">
        <v>8.2335566983033495</v>
      </c>
      <c r="DO15" t="s">
        <v>178</v>
      </c>
      <c r="DP15" t="s">
        <v>178</v>
      </c>
      <c r="DQ15" t="s">
        <v>178</v>
      </c>
      <c r="DR15" t="s">
        <v>178</v>
      </c>
      <c r="DS15" t="s">
        <v>178</v>
      </c>
      <c r="DT15" t="s">
        <v>178</v>
      </c>
      <c r="DU15" t="s">
        <v>178</v>
      </c>
      <c r="DV15" t="s">
        <v>178</v>
      </c>
      <c r="DW15" t="s">
        <v>178</v>
      </c>
      <c r="DX15" t="s">
        <v>178</v>
      </c>
      <c r="DY15" t="s">
        <v>178</v>
      </c>
      <c r="DZ15" t="s">
        <v>178</v>
      </c>
      <c r="EA15" t="s">
        <v>178</v>
      </c>
      <c r="EB15">
        <v>11.92129243299175</v>
      </c>
      <c r="EC15">
        <v>11.732589294593311</v>
      </c>
      <c r="ED15">
        <v>11.698039342144041</v>
      </c>
      <c r="EE15">
        <v>11.83609165024744</v>
      </c>
      <c r="EF15">
        <v>10.212142737923591</v>
      </c>
      <c r="EG15">
        <v>9.7942555508851399</v>
      </c>
      <c r="EH15">
        <v>9.2215065890140995</v>
      </c>
      <c r="EI15">
        <v>9.0705488433080408</v>
      </c>
      <c r="EJ15">
        <v>8.7112516698928495</v>
      </c>
      <c r="EK15">
        <v>7.6103418169757298</v>
      </c>
      <c r="EL15">
        <v>7.5029304819738698</v>
      </c>
      <c r="EM15">
        <v>7.5273308869711499</v>
      </c>
      <c r="EN15">
        <v>6.9434778773205696</v>
      </c>
      <c r="EO15">
        <v>6.9989253514088201</v>
      </c>
      <c r="EP15">
        <v>6.9767195381665097</v>
      </c>
      <c r="EQ15">
        <v>6.9743290761018004</v>
      </c>
      <c r="ER15">
        <v>7.0109181887999403</v>
      </c>
      <c r="ES15">
        <v>6.7722144048945001</v>
      </c>
      <c r="ET15">
        <v>6.7941324290656304</v>
      </c>
      <c r="EU15" t="s">
        <v>178</v>
      </c>
      <c r="EV15" t="s">
        <v>178</v>
      </c>
      <c r="EW15" t="s">
        <v>178</v>
      </c>
      <c r="EX15" t="s">
        <v>178</v>
      </c>
      <c r="EY15" t="s">
        <v>178</v>
      </c>
      <c r="EZ15" t="s">
        <v>178</v>
      </c>
      <c r="FA15" t="s">
        <v>178</v>
      </c>
      <c r="FB15" t="s">
        <v>178</v>
      </c>
      <c r="FC15" t="s">
        <v>178</v>
      </c>
      <c r="FD15" t="s">
        <v>178</v>
      </c>
      <c r="FE15" t="s">
        <v>178</v>
      </c>
      <c r="FF15" t="s">
        <v>178</v>
      </c>
      <c r="FG15" t="s">
        <v>178</v>
      </c>
      <c r="FH15">
        <v>13.773901657571724</v>
      </c>
      <c r="FI15">
        <v>13.814504232726886</v>
      </c>
      <c r="FJ15">
        <v>13.841258991009951</v>
      </c>
      <c r="FK15">
        <v>13.924154940238815</v>
      </c>
      <c r="FL15">
        <v>11.851444575852456</v>
      </c>
      <c r="FM15">
        <v>11.208860816766055</v>
      </c>
      <c r="FN15">
        <v>10.739761024632323</v>
      </c>
      <c r="FO15">
        <v>10.435181176949913</v>
      </c>
      <c r="FP15">
        <v>9.8292346282215775</v>
      </c>
      <c r="FQ15">
        <v>8.6487047610059928</v>
      </c>
      <c r="FR15">
        <v>8.6487506936353356</v>
      </c>
      <c r="FS15">
        <v>8.9192663100118104</v>
      </c>
      <c r="FT15">
        <v>8.0971327371221591</v>
      </c>
      <c r="FU15">
        <v>8.2619871931074425</v>
      </c>
      <c r="FV15">
        <v>8.1318794362719888</v>
      </c>
      <c r="FW15">
        <v>8.1622565514978707</v>
      </c>
      <c r="FX15">
        <v>8.2397259369179352</v>
      </c>
      <c r="FY15">
        <v>8.1472766217160135</v>
      </c>
      <c r="FZ15">
        <v>8.2335566983033566</v>
      </c>
      <c r="GA15" t="s">
        <v>178</v>
      </c>
      <c r="GB15" t="s">
        <v>178</v>
      </c>
      <c r="GC15" t="s">
        <v>178</v>
      </c>
      <c r="GD15" t="s">
        <v>178</v>
      </c>
      <c r="GE15" t="s">
        <v>178</v>
      </c>
      <c r="GF15" t="s">
        <v>178</v>
      </c>
      <c r="GG15" t="s">
        <v>178</v>
      </c>
      <c r="GH15" t="s">
        <v>178</v>
      </c>
      <c r="GI15" t="s">
        <v>178</v>
      </c>
      <c r="GJ15" t="s">
        <v>178</v>
      </c>
      <c r="GK15" t="s">
        <v>178</v>
      </c>
      <c r="GL15" t="s">
        <v>178</v>
      </c>
      <c r="GM15" t="s">
        <v>178</v>
      </c>
      <c r="GN15">
        <v>11.921292432991756</v>
      </c>
      <c r="GO15">
        <v>11.732589294593312</v>
      </c>
      <c r="GP15">
        <v>11.698039342144046</v>
      </c>
      <c r="GQ15">
        <v>11.836091650247443</v>
      </c>
      <c r="GR15">
        <v>10.212142737923598</v>
      </c>
      <c r="GS15">
        <v>9.7942555508851452</v>
      </c>
      <c r="GT15">
        <v>9.2215065890140995</v>
      </c>
      <c r="GU15">
        <v>9.0705488433080461</v>
      </c>
      <c r="GV15">
        <v>8.7112516698928548</v>
      </c>
      <c r="GW15">
        <v>7.6103418169757395</v>
      </c>
      <c r="GX15">
        <v>7.5029304819738742</v>
      </c>
      <c r="GY15">
        <v>7.5273308869711553</v>
      </c>
      <c r="GZ15">
        <v>6.9434778773205776</v>
      </c>
      <c r="HA15">
        <v>6.9989253514088254</v>
      </c>
      <c r="HB15">
        <v>6.9767195381665106</v>
      </c>
      <c r="HC15">
        <v>6.9743290761018093</v>
      </c>
      <c r="HD15">
        <v>7.0109181887999492</v>
      </c>
      <c r="HE15">
        <v>6.7722144048945045</v>
      </c>
      <c r="HF15">
        <v>6.7941324290656357</v>
      </c>
      <c r="HG15" t="s">
        <v>178</v>
      </c>
      <c r="HH15" t="s">
        <v>178</v>
      </c>
      <c r="HI15" t="s">
        <v>178</v>
      </c>
      <c r="HJ15" t="s">
        <v>178</v>
      </c>
      <c r="HK15" t="s">
        <v>178</v>
      </c>
      <c r="HL15" t="s">
        <v>178</v>
      </c>
      <c r="HM15" t="s">
        <v>178</v>
      </c>
      <c r="HN15" t="s">
        <v>178</v>
      </c>
      <c r="HO15" t="s">
        <v>178</v>
      </c>
      <c r="HP15" t="s">
        <v>178</v>
      </c>
      <c r="HQ15" t="s">
        <v>178</v>
      </c>
      <c r="HR15" t="s">
        <v>178</v>
      </c>
      <c r="HS15">
        <v>59166</v>
      </c>
      <c r="HT15">
        <v>58805</v>
      </c>
      <c r="HU15">
        <v>58282</v>
      </c>
      <c r="HV15">
        <v>57458</v>
      </c>
      <c r="HW15">
        <v>56906</v>
      </c>
      <c r="HX15">
        <v>56265</v>
      </c>
      <c r="HY15">
        <v>55734</v>
      </c>
      <c r="HZ15">
        <v>55220</v>
      </c>
      <c r="IA15">
        <v>54953</v>
      </c>
      <c r="IB15">
        <v>55086</v>
      </c>
      <c r="IC15">
        <v>54100</v>
      </c>
      <c r="ID15">
        <v>53492</v>
      </c>
      <c r="IE15">
        <v>52842</v>
      </c>
      <c r="IF15">
        <v>52143</v>
      </c>
      <c r="IG15">
        <v>51365</v>
      </c>
      <c r="IH15">
        <v>50356</v>
      </c>
      <c r="II15">
        <v>49463</v>
      </c>
      <c r="IJ15">
        <v>48708</v>
      </c>
      <c r="IK15">
        <v>48224</v>
      </c>
      <c r="IL15">
        <v>47820</v>
      </c>
      <c r="IM15">
        <v>47308</v>
      </c>
      <c r="IN15">
        <v>46753</v>
      </c>
      <c r="IO15">
        <v>46460</v>
      </c>
      <c r="IP15">
        <v>46023</v>
      </c>
      <c r="IQ15">
        <v>45427</v>
      </c>
      <c r="IR15">
        <v>45006</v>
      </c>
      <c r="IS15">
        <v>44395</v>
      </c>
      <c r="IT15">
        <v>43824</v>
      </c>
      <c r="IU15">
        <v>43281</v>
      </c>
      <c r="IV15">
        <v>42849</v>
      </c>
      <c r="IW15">
        <v>42057</v>
      </c>
      <c r="IX15">
        <v>41712</v>
      </c>
      <c r="IY15">
        <v>73084</v>
      </c>
      <c r="IZ15">
        <v>72476</v>
      </c>
      <c r="JA15">
        <v>71977</v>
      </c>
      <c r="JB15">
        <v>71081</v>
      </c>
      <c r="JC15">
        <v>70535</v>
      </c>
      <c r="JD15">
        <v>69843</v>
      </c>
      <c r="JE15">
        <v>69156</v>
      </c>
      <c r="JF15">
        <v>68450</v>
      </c>
      <c r="JG15">
        <v>68172</v>
      </c>
      <c r="JH15">
        <v>67727</v>
      </c>
      <c r="JI15">
        <v>66619</v>
      </c>
      <c r="JJ15">
        <v>65936</v>
      </c>
      <c r="JK15">
        <v>65145</v>
      </c>
      <c r="JL15">
        <v>64241</v>
      </c>
      <c r="JM15">
        <v>63191</v>
      </c>
      <c r="JN15">
        <v>61935</v>
      </c>
      <c r="JO15">
        <v>60782</v>
      </c>
      <c r="JP15">
        <v>59807</v>
      </c>
      <c r="JQ15">
        <v>59092</v>
      </c>
      <c r="JR15">
        <v>58437</v>
      </c>
      <c r="JS15">
        <v>57466</v>
      </c>
      <c r="JT15">
        <v>56665</v>
      </c>
      <c r="JU15">
        <v>56166</v>
      </c>
      <c r="JV15">
        <v>55464</v>
      </c>
      <c r="JW15">
        <v>54581</v>
      </c>
      <c r="JX15">
        <v>53943</v>
      </c>
      <c r="JY15">
        <v>53058</v>
      </c>
      <c r="JZ15">
        <v>52286</v>
      </c>
      <c r="KA15">
        <v>51526</v>
      </c>
      <c r="KB15">
        <v>50928</v>
      </c>
      <c r="KC15">
        <v>49848</v>
      </c>
      <c r="KD15">
        <v>49416</v>
      </c>
    </row>
    <row r="16" spans="1:290" x14ac:dyDescent="0.3">
      <c r="A16" t="s">
        <v>14</v>
      </c>
      <c r="B16">
        <v>4057059</v>
      </c>
      <c r="C16">
        <v>30334230</v>
      </c>
      <c r="D16">
        <v>30405434</v>
      </c>
      <c r="E16">
        <v>29703307</v>
      </c>
      <c r="F16">
        <v>29586399</v>
      </c>
      <c r="G16">
        <v>28995001</v>
      </c>
      <c r="H16">
        <v>27497882</v>
      </c>
      <c r="I16">
        <v>27485119</v>
      </c>
      <c r="J16">
        <v>27314778</v>
      </c>
      <c r="K16">
        <v>28510924</v>
      </c>
      <c r="L16">
        <v>26554308</v>
      </c>
      <c r="M16">
        <v>24815397</v>
      </c>
      <c r="N16">
        <v>24258255</v>
      </c>
      <c r="O16">
        <v>23981086</v>
      </c>
      <c r="P16">
        <v>23954744</v>
      </c>
      <c r="Q16">
        <v>24923995</v>
      </c>
      <c r="R16">
        <v>23747995</v>
      </c>
      <c r="S16">
        <v>23686937</v>
      </c>
      <c r="T16">
        <v>22867469</v>
      </c>
      <c r="U16">
        <v>21715025</v>
      </c>
      <c r="V16">
        <v>22415359</v>
      </c>
      <c r="W16">
        <v>21109374</v>
      </c>
      <c r="X16">
        <v>21090164</v>
      </c>
      <c r="Y16" t="s">
        <v>178</v>
      </c>
      <c r="Z16" t="s">
        <v>178</v>
      </c>
      <c r="AA16">
        <v>18103209</v>
      </c>
      <c r="AB16">
        <v>17194725</v>
      </c>
      <c r="AC16" t="s">
        <v>178</v>
      </c>
      <c r="AD16" t="s">
        <v>178</v>
      </c>
      <c r="AE16" t="s">
        <v>178</v>
      </c>
      <c r="AF16" t="s">
        <v>178</v>
      </c>
      <c r="AG16" t="s">
        <v>178</v>
      </c>
      <c r="AH16" t="s">
        <v>178</v>
      </c>
      <c r="AI16">
        <v>92179774</v>
      </c>
      <c r="AJ16">
        <v>90408836</v>
      </c>
      <c r="AK16">
        <v>88636417</v>
      </c>
      <c r="AL16">
        <v>86828900</v>
      </c>
      <c r="AM16">
        <v>84190647</v>
      </c>
      <c r="AN16">
        <v>81839060</v>
      </c>
      <c r="AO16">
        <v>79984965</v>
      </c>
      <c r="AP16">
        <v>78593425</v>
      </c>
      <c r="AQ16">
        <v>80012852</v>
      </c>
      <c r="AR16">
        <v>76973115</v>
      </c>
      <c r="AS16">
        <v>74579298</v>
      </c>
      <c r="AT16">
        <v>74839973</v>
      </c>
      <c r="AU16">
        <v>76148640</v>
      </c>
      <c r="AV16">
        <v>75876927</v>
      </c>
      <c r="AW16">
        <v>74189448</v>
      </c>
      <c r="AX16">
        <v>73631547</v>
      </c>
      <c r="AY16">
        <v>70814526</v>
      </c>
      <c r="AZ16">
        <v>69508780</v>
      </c>
      <c r="BA16">
        <v>70608148</v>
      </c>
      <c r="BB16">
        <v>72965855</v>
      </c>
      <c r="BC16">
        <v>69413706</v>
      </c>
      <c r="BD16">
        <v>69188643</v>
      </c>
      <c r="BE16" t="s">
        <v>178</v>
      </c>
      <c r="BF16" t="s">
        <v>178</v>
      </c>
      <c r="BG16">
        <v>60214693</v>
      </c>
      <c r="BH16">
        <v>60448981</v>
      </c>
      <c r="BI16" t="s">
        <v>178</v>
      </c>
      <c r="BJ16" t="s">
        <v>178</v>
      </c>
      <c r="BK16" t="s">
        <v>178</v>
      </c>
      <c r="BL16" t="s">
        <v>178</v>
      </c>
      <c r="BM16" t="s">
        <v>178</v>
      </c>
      <c r="BN16" t="s">
        <v>178</v>
      </c>
      <c r="BO16">
        <v>92179774</v>
      </c>
      <c r="BP16">
        <v>90408836</v>
      </c>
      <c r="BQ16">
        <v>88636417</v>
      </c>
      <c r="BR16">
        <v>86828900</v>
      </c>
      <c r="BS16">
        <v>84190647</v>
      </c>
      <c r="BT16">
        <v>81839060</v>
      </c>
      <c r="BU16">
        <v>79984965</v>
      </c>
      <c r="BV16">
        <v>78593425</v>
      </c>
      <c r="BW16">
        <v>80012852</v>
      </c>
      <c r="BX16">
        <v>76973115</v>
      </c>
      <c r="BY16">
        <v>74579298</v>
      </c>
      <c r="BZ16">
        <v>74839973</v>
      </c>
      <c r="CA16">
        <v>76148640</v>
      </c>
      <c r="CB16">
        <v>75876927</v>
      </c>
      <c r="CC16">
        <v>74189448</v>
      </c>
      <c r="CD16">
        <v>73631547</v>
      </c>
      <c r="CE16">
        <v>70814526</v>
      </c>
      <c r="CF16">
        <v>69508780</v>
      </c>
      <c r="CG16">
        <v>71411884</v>
      </c>
      <c r="CH16">
        <v>74541270</v>
      </c>
      <c r="CI16">
        <v>72146054</v>
      </c>
      <c r="CJ16">
        <v>72530055</v>
      </c>
      <c r="CK16" t="s">
        <v>178</v>
      </c>
      <c r="CL16" t="s">
        <v>178</v>
      </c>
      <c r="CM16">
        <v>61075582</v>
      </c>
      <c r="CN16">
        <v>61322796</v>
      </c>
      <c r="CO16" t="s">
        <v>178</v>
      </c>
      <c r="CP16" t="s">
        <v>178</v>
      </c>
      <c r="CQ16" t="s">
        <v>178</v>
      </c>
      <c r="CR16" t="s">
        <v>178</v>
      </c>
      <c r="CS16" t="s">
        <v>178</v>
      </c>
      <c r="CT16" t="s">
        <v>178</v>
      </c>
      <c r="CU16" t="s">
        <v>178</v>
      </c>
      <c r="CV16" t="s">
        <v>178</v>
      </c>
      <c r="CW16" t="s">
        <v>178</v>
      </c>
      <c r="CX16" t="s">
        <v>178</v>
      </c>
      <c r="CY16" t="s">
        <v>178</v>
      </c>
      <c r="CZ16" t="s">
        <v>178</v>
      </c>
      <c r="DA16" t="s">
        <v>178</v>
      </c>
      <c r="DB16" t="s">
        <v>178</v>
      </c>
      <c r="DC16" t="s">
        <v>178</v>
      </c>
      <c r="DD16" t="s">
        <v>178</v>
      </c>
      <c r="DE16" t="s">
        <v>178</v>
      </c>
      <c r="DF16" t="s">
        <v>178</v>
      </c>
      <c r="DG16" t="s">
        <v>178</v>
      </c>
      <c r="DH16" t="s">
        <v>178</v>
      </c>
      <c r="DI16" t="s">
        <v>178</v>
      </c>
      <c r="DJ16" t="s">
        <v>178</v>
      </c>
      <c r="DK16" t="s">
        <v>178</v>
      </c>
      <c r="DL16">
        <v>12.41428786271425</v>
      </c>
      <c r="DM16">
        <v>10.398381680198209</v>
      </c>
      <c r="DN16" t="s">
        <v>178</v>
      </c>
      <c r="DO16" t="s">
        <v>178</v>
      </c>
      <c r="DP16" t="s">
        <v>178</v>
      </c>
      <c r="DQ16" t="s">
        <v>178</v>
      </c>
      <c r="DR16" t="s">
        <v>178</v>
      </c>
      <c r="DS16" t="s">
        <v>178</v>
      </c>
      <c r="DT16" t="s">
        <v>178</v>
      </c>
      <c r="DU16" t="s">
        <v>178</v>
      </c>
      <c r="DV16" t="s">
        <v>178</v>
      </c>
      <c r="DW16" t="s">
        <v>178</v>
      </c>
      <c r="DX16" t="s">
        <v>178</v>
      </c>
      <c r="DY16" t="s">
        <v>178</v>
      </c>
      <c r="DZ16" t="s">
        <v>178</v>
      </c>
      <c r="EA16" t="s">
        <v>178</v>
      </c>
      <c r="EB16" t="s">
        <v>178</v>
      </c>
      <c r="EC16" t="s">
        <v>178</v>
      </c>
      <c r="ED16" t="s">
        <v>178</v>
      </c>
      <c r="EE16" t="s">
        <v>178</v>
      </c>
      <c r="EF16" t="s">
        <v>178</v>
      </c>
      <c r="EG16" t="s">
        <v>178</v>
      </c>
      <c r="EH16" t="s">
        <v>178</v>
      </c>
      <c r="EI16" t="s">
        <v>178</v>
      </c>
      <c r="EJ16" t="s">
        <v>178</v>
      </c>
      <c r="EK16" t="s">
        <v>178</v>
      </c>
      <c r="EL16" t="s">
        <v>178</v>
      </c>
      <c r="EM16" t="s">
        <v>178</v>
      </c>
      <c r="EN16" t="s">
        <v>178</v>
      </c>
      <c r="EO16" t="s">
        <v>178</v>
      </c>
      <c r="EP16" t="s">
        <v>178</v>
      </c>
      <c r="EQ16" t="s">
        <v>178</v>
      </c>
      <c r="ER16">
        <v>15.527932982540429</v>
      </c>
      <c r="ES16">
        <v>8.0499957445165808</v>
      </c>
      <c r="ET16" t="s">
        <v>178</v>
      </c>
      <c r="EU16" t="s">
        <v>178</v>
      </c>
      <c r="EV16" t="s">
        <v>178</v>
      </c>
      <c r="EW16" t="s">
        <v>178</v>
      </c>
      <c r="EX16" t="s">
        <v>178</v>
      </c>
      <c r="EY16" t="s">
        <v>178</v>
      </c>
      <c r="EZ16" t="s">
        <v>178</v>
      </c>
      <c r="FA16" t="s">
        <v>178</v>
      </c>
      <c r="FB16" t="s">
        <v>178</v>
      </c>
      <c r="FC16" t="s">
        <v>178</v>
      </c>
      <c r="FD16" t="s">
        <v>178</v>
      </c>
      <c r="FE16" t="s">
        <v>178</v>
      </c>
      <c r="FF16" t="s">
        <v>178</v>
      </c>
      <c r="FG16" t="s">
        <v>178</v>
      </c>
      <c r="FH16" t="s">
        <v>178</v>
      </c>
      <c r="FI16" t="s">
        <v>178</v>
      </c>
      <c r="FJ16" t="s">
        <v>178</v>
      </c>
      <c r="FK16" t="s">
        <v>178</v>
      </c>
      <c r="FL16" t="s">
        <v>178</v>
      </c>
      <c r="FM16" t="s">
        <v>178</v>
      </c>
      <c r="FN16" t="s">
        <v>178</v>
      </c>
      <c r="FO16" t="s">
        <v>178</v>
      </c>
      <c r="FP16" t="s">
        <v>178</v>
      </c>
      <c r="FQ16" t="s">
        <v>178</v>
      </c>
      <c r="FR16" t="s">
        <v>178</v>
      </c>
      <c r="FS16" t="s">
        <v>178</v>
      </c>
      <c r="FT16" t="s">
        <v>178</v>
      </c>
      <c r="FU16" t="s">
        <v>178</v>
      </c>
      <c r="FV16" t="s">
        <v>178</v>
      </c>
      <c r="FW16" t="s">
        <v>178</v>
      </c>
      <c r="FX16">
        <v>12.414287862714254</v>
      </c>
      <c r="FY16">
        <v>10.374560805757463</v>
      </c>
      <c r="FZ16" t="s">
        <v>178</v>
      </c>
      <c r="GA16" t="s">
        <v>178</v>
      </c>
      <c r="GB16" t="s">
        <v>178</v>
      </c>
      <c r="GC16" t="s">
        <v>178</v>
      </c>
      <c r="GD16" t="s">
        <v>178</v>
      </c>
      <c r="GE16" t="s">
        <v>178</v>
      </c>
      <c r="GF16" t="s">
        <v>178</v>
      </c>
      <c r="GG16" t="s">
        <v>178</v>
      </c>
      <c r="GH16" t="s">
        <v>178</v>
      </c>
      <c r="GI16" t="s">
        <v>178</v>
      </c>
      <c r="GJ16" t="s">
        <v>178</v>
      </c>
      <c r="GK16" t="s">
        <v>178</v>
      </c>
      <c r="GL16" t="s">
        <v>178</v>
      </c>
      <c r="GM16" t="s">
        <v>178</v>
      </c>
      <c r="GN16" t="s">
        <v>178</v>
      </c>
      <c r="GO16" t="s">
        <v>178</v>
      </c>
      <c r="GP16" t="s">
        <v>178</v>
      </c>
      <c r="GQ16" t="s">
        <v>178</v>
      </c>
      <c r="GR16" t="s">
        <v>178</v>
      </c>
      <c r="GS16" t="s">
        <v>178</v>
      </c>
      <c r="GT16" t="s">
        <v>178</v>
      </c>
      <c r="GU16" t="s">
        <v>178</v>
      </c>
      <c r="GV16" t="s">
        <v>178</v>
      </c>
      <c r="GW16" t="s">
        <v>178</v>
      </c>
      <c r="GX16" t="s">
        <v>178</v>
      </c>
      <c r="GY16" t="s">
        <v>178</v>
      </c>
      <c r="GZ16" t="s">
        <v>178</v>
      </c>
      <c r="HA16" t="s">
        <v>178</v>
      </c>
      <c r="HB16" t="s">
        <v>178</v>
      </c>
      <c r="HC16" t="s">
        <v>178</v>
      </c>
      <c r="HD16">
        <v>15.527932982540433</v>
      </c>
      <c r="HE16">
        <v>7.9828786520837154</v>
      </c>
      <c r="HF16" t="s">
        <v>178</v>
      </c>
      <c r="HG16" t="s">
        <v>178</v>
      </c>
      <c r="HH16" t="s">
        <v>178</v>
      </c>
      <c r="HI16" t="s">
        <v>178</v>
      </c>
      <c r="HJ16" t="s">
        <v>178</v>
      </c>
      <c r="HK16" t="s">
        <v>178</v>
      </c>
      <c r="HL16" t="s">
        <v>178</v>
      </c>
      <c r="HM16" t="s">
        <v>178</v>
      </c>
      <c r="HN16" t="s">
        <v>178</v>
      </c>
      <c r="HO16" t="s">
        <v>178</v>
      </c>
      <c r="HP16" t="s">
        <v>178</v>
      </c>
      <c r="HQ16" t="s">
        <v>178</v>
      </c>
      <c r="HR16" t="s">
        <v>178</v>
      </c>
      <c r="HS16">
        <v>2221414</v>
      </c>
      <c r="HT16">
        <v>2181689</v>
      </c>
      <c r="HU16">
        <v>2150772</v>
      </c>
      <c r="HV16">
        <v>2107787</v>
      </c>
      <c r="HW16">
        <v>2057923</v>
      </c>
      <c r="HX16">
        <v>2010036</v>
      </c>
      <c r="HY16">
        <v>1965002</v>
      </c>
      <c r="HZ16">
        <v>1925437</v>
      </c>
      <c r="IA16">
        <v>1894913</v>
      </c>
      <c r="IB16">
        <v>1864611</v>
      </c>
      <c r="IC16">
        <v>1843268</v>
      </c>
      <c r="ID16">
        <v>1814960</v>
      </c>
      <c r="IE16">
        <v>1773319</v>
      </c>
      <c r="IF16">
        <v>1732656</v>
      </c>
      <c r="IG16">
        <v>1683100</v>
      </c>
      <c r="IH16">
        <v>1639488</v>
      </c>
      <c r="II16">
        <v>1594177</v>
      </c>
      <c r="IJ16">
        <v>1547001</v>
      </c>
      <c r="IK16">
        <v>1518050</v>
      </c>
      <c r="IL16">
        <v>1485987</v>
      </c>
      <c r="IM16">
        <v>1443188</v>
      </c>
      <c r="IN16">
        <v>1400592</v>
      </c>
      <c r="IO16" t="s">
        <v>178</v>
      </c>
      <c r="IP16" t="s">
        <v>178</v>
      </c>
      <c r="IQ16">
        <v>1315715</v>
      </c>
      <c r="IR16">
        <v>1293203</v>
      </c>
      <c r="IS16" t="s">
        <v>178</v>
      </c>
      <c r="IT16" t="s">
        <v>178</v>
      </c>
      <c r="IU16" t="s">
        <v>178</v>
      </c>
      <c r="IV16" t="s">
        <v>178</v>
      </c>
      <c r="IW16" t="s">
        <v>178</v>
      </c>
      <c r="IX16" t="s">
        <v>178</v>
      </c>
      <c r="IY16">
        <v>2528408</v>
      </c>
      <c r="IZ16">
        <v>2484085</v>
      </c>
      <c r="JA16">
        <v>2446080</v>
      </c>
      <c r="JB16">
        <v>2397549</v>
      </c>
      <c r="JC16">
        <v>2344532</v>
      </c>
      <c r="JD16">
        <v>2293166</v>
      </c>
      <c r="JE16">
        <v>2243818</v>
      </c>
      <c r="JF16">
        <v>2199375</v>
      </c>
      <c r="JG16">
        <v>2165283</v>
      </c>
      <c r="JH16">
        <v>2132480</v>
      </c>
      <c r="JI16">
        <v>2109703</v>
      </c>
      <c r="JJ16">
        <v>2080365</v>
      </c>
      <c r="JK16">
        <v>2035875</v>
      </c>
      <c r="JL16">
        <v>1992812</v>
      </c>
      <c r="JM16">
        <v>1938618</v>
      </c>
      <c r="JN16">
        <v>1890322</v>
      </c>
      <c r="JO16">
        <v>1844372</v>
      </c>
      <c r="JP16">
        <v>1793922</v>
      </c>
      <c r="JQ16">
        <v>1734881</v>
      </c>
      <c r="JR16">
        <v>1694729</v>
      </c>
      <c r="JS16">
        <v>1645552</v>
      </c>
      <c r="JT16">
        <v>1596339</v>
      </c>
      <c r="JU16" t="s">
        <v>178</v>
      </c>
      <c r="JV16" t="s">
        <v>178</v>
      </c>
      <c r="JW16">
        <v>1491127</v>
      </c>
      <c r="JX16">
        <v>1464801</v>
      </c>
      <c r="JY16" t="s">
        <v>178</v>
      </c>
      <c r="JZ16" t="s">
        <v>178</v>
      </c>
      <c r="KA16" t="s">
        <v>178</v>
      </c>
      <c r="KB16" t="s">
        <v>178</v>
      </c>
      <c r="KC16" t="s">
        <v>178</v>
      </c>
      <c r="KD16" t="s">
        <v>178</v>
      </c>
    </row>
    <row r="17" spans="1:290" x14ac:dyDescent="0.3">
      <c r="A17" t="s">
        <v>15</v>
      </c>
      <c r="B17">
        <v>4057076</v>
      </c>
      <c r="C17">
        <v>1741289</v>
      </c>
      <c r="D17">
        <v>1889082</v>
      </c>
      <c r="E17">
        <v>1698369</v>
      </c>
      <c r="F17">
        <v>1783747</v>
      </c>
      <c r="G17">
        <v>1712057</v>
      </c>
      <c r="H17">
        <v>1684952</v>
      </c>
      <c r="I17">
        <v>1760152</v>
      </c>
      <c r="J17">
        <v>1800613</v>
      </c>
      <c r="K17">
        <v>1944957</v>
      </c>
      <c r="L17">
        <v>1958837</v>
      </c>
      <c r="M17">
        <v>1916310</v>
      </c>
      <c r="N17">
        <v>2003545</v>
      </c>
      <c r="O17">
        <v>2087392</v>
      </c>
      <c r="P17">
        <v>2004577</v>
      </c>
      <c r="Q17">
        <v>2146753</v>
      </c>
      <c r="R17">
        <v>2002612</v>
      </c>
      <c r="S17">
        <v>1978211</v>
      </c>
      <c r="T17">
        <v>1882605</v>
      </c>
      <c r="U17">
        <v>1805622</v>
      </c>
      <c r="V17">
        <v>1712561</v>
      </c>
      <c r="W17">
        <v>1714749</v>
      </c>
      <c r="X17">
        <v>1616938</v>
      </c>
      <c r="Y17">
        <v>1601558</v>
      </c>
      <c r="Z17">
        <v>1631349</v>
      </c>
      <c r="AA17">
        <v>1565481</v>
      </c>
      <c r="AB17">
        <v>1590759</v>
      </c>
      <c r="AC17">
        <v>1570502</v>
      </c>
      <c r="AD17">
        <v>1527459</v>
      </c>
      <c r="AE17">
        <v>1520127</v>
      </c>
      <c r="AF17">
        <v>1512400</v>
      </c>
      <c r="AG17">
        <v>1509139</v>
      </c>
      <c r="AH17">
        <v>1498732</v>
      </c>
      <c r="AI17">
        <v>2595475</v>
      </c>
      <c r="AJ17">
        <v>2803741</v>
      </c>
      <c r="AK17">
        <v>2560833</v>
      </c>
      <c r="AL17">
        <v>2638019</v>
      </c>
      <c r="AM17">
        <v>2553909</v>
      </c>
      <c r="AN17">
        <v>2569449</v>
      </c>
      <c r="AO17">
        <v>2711200</v>
      </c>
      <c r="AP17">
        <v>2772356</v>
      </c>
      <c r="AQ17">
        <v>3090151</v>
      </c>
      <c r="AR17">
        <v>3237399</v>
      </c>
      <c r="AS17">
        <v>3318838</v>
      </c>
      <c r="AT17">
        <v>3726596</v>
      </c>
      <c r="AU17">
        <v>4750535</v>
      </c>
      <c r="AV17">
        <v>4036569</v>
      </c>
      <c r="AW17">
        <v>4275597</v>
      </c>
      <c r="AX17">
        <v>4371581</v>
      </c>
      <c r="AY17">
        <v>4465923</v>
      </c>
      <c r="AZ17">
        <v>4821057</v>
      </c>
      <c r="BA17">
        <v>4999565</v>
      </c>
      <c r="BB17">
        <v>4720077</v>
      </c>
      <c r="BC17">
        <v>4562393</v>
      </c>
      <c r="BD17">
        <v>4540335</v>
      </c>
      <c r="BE17">
        <v>4490317</v>
      </c>
      <c r="BF17">
        <v>4608212</v>
      </c>
      <c r="BG17">
        <v>4477402</v>
      </c>
      <c r="BH17">
        <v>4567693</v>
      </c>
      <c r="BI17">
        <v>4703754</v>
      </c>
      <c r="BJ17">
        <v>4840243</v>
      </c>
      <c r="BK17">
        <v>4941302</v>
      </c>
      <c r="BL17">
        <v>4902210</v>
      </c>
      <c r="BM17">
        <v>4746216</v>
      </c>
      <c r="BN17">
        <v>4583788</v>
      </c>
      <c r="BO17">
        <v>2649710</v>
      </c>
      <c r="BP17">
        <v>2841041</v>
      </c>
      <c r="BQ17">
        <v>2602989</v>
      </c>
      <c r="BR17">
        <v>2684357</v>
      </c>
      <c r="BS17">
        <v>2608207</v>
      </c>
      <c r="BT17">
        <v>2623309</v>
      </c>
      <c r="BU17">
        <v>2761676</v>
      </c>
      <c r="BV17">
        <v>2832630</v>
      </c>
      <c r="BW17">
        <v>3151780</v>
      </c>
      <c r="BX17">
        <v>3309295</v>
      </c>
      <c r="BY17">
        <v>3418679</v>
      </c>
      <c r="BZ17">
        <v>3873641</v>
      </c>
      <c r="CA17">
        <v>4904437</v>
      </c>
      <c r="CB17">
        <v>4203261</v>
      </c>
      <c r="CC17">
        <v>4464847</v>
      </c>
      <c r="CD17">
        <v>4627726</v>
      </c>
      <c r="CE17">
        <v>4726671</v>
      </c>
      <c r="CF17">
        <v>5011035</v>
      </c>
      <c r="CG17">
        <v>5370786</v>
      </c>
      <c r="CH17">
        <v>6067833</v>
      </c>
      <c r="CI17">
        <v>5795141</v>
      </c>
      <c r="CJ17">
        <v>5794580</v>
      </c>
      <c r="CK17">
        <v>5354596</v>
      </c>
      <c r="CL17">
        <v>5181382</v>
      </c>
      <c r="CM17">
        <v>5073150</v>
      </c>
      <c r="CN17">
        <v>5037541</v>
      </c>
      <c r="CO17">
        <v>5227090</v>
      </c>
      <c r="CP17">
        <v>5411098</v>
      </c>
      <c r="CQ17">
        <v>5740232</v>
      </c>
      <c r="CR17">
        <v>5683589</v>
      </c>
      <c r="CS17">
        <v>5624797</v>
      </c>
      <c r="CT17">
        <v>5217141</v>
      </c>
      <c r="CU17">
        <v>17.10838018086622</v>
      </c>
      <c r="CV17">
        <v>18.586593911751841</v>
      </c>
      <c r="CW17">
        <v>17.03746359006788</v>
      </c>
      <c r="CX17">
        <v>16.478009493498789</v>
      </c>
      <c r="CY17">
        <v>17.673301765069731</v>
      </c>
      <c r="CZ17">
        <v>18.782612204976751</v>
      </c>
      <c r="DA17">
        <v>16.859168980860741</v>
      </c>
      <c r="DB17">
        <v>16.22435458127061</v>
      </c>
      <c r="DC17">
        <v>15.95906747552773</v>
      </c>
      <c r="DD17">
        <v>16.51137894577241</v>
      </c>
      <c r="DE17">
        <v>15.811220522775541</v>
      </c>
      <c r="DF17">
        <v>16.280193357274229</v>
      </c>
      <c r="DG17">
        <v>14.003455029050601</v>
      </c>
      <c r="DH17">
        <v>12.826346905107661</v>
      </c>
      <c r="DI17">
        <v>12.607272471495319</v>
      </c>
      <c r="DJ17">
        <v>10.42713216539199</v>
      </c>
      <c r="DK17">
        <v>10.39075204818899</v>
      </c>
      <c r="DL17">
        <v>9.9615160907359694</v>
      </c>
      <c r="DM17">
        <v>9.9445564711531294</v>
      </c>
      <c r="DN17">
        <v>11.49191182095119</v>
      </c>
      <c r="DO17" t="s">
        <v>178</v>
      </c>
      <c r="DP17" t="s">
        <v>178</v>
      </c>
      <c r="DQ17" t="s">
        <v>178</v>
      </c>
      <c r="DR17" t="s">
        <v>178</v>
      </c>
      <c r="DS17" t="s">
        <v>178</v>
      </c>
      <c r="DT17" t="s">
        <v>178</v>
      </c>
      <c r="DU17" t="s">
        <v>178</v>
      </c>
      <c r="DV17" t="s">
        <v>178</v>
      </c>
      <c r="DW17" t="s">
        <v>178</v>
      </c>
      <c r="DX17" t="s">
        <v>178</v>
      </c>
      <c r="DY17" t="s">
        <v>178</v>
      </c>
      <c r="DZ17" t="s">
        <v>178</v>
      </c>
      <c r="EA17">
        <v>15.70531294500576</v>
      </c>
      <c r="EB17">
        <v>17.018648648841442</v>
      </c>
      <c r="EC17">
        <v>15.570870884591059</v>
      </c>
      <c r="ED17">
        <v>15.15402277239094</v>
      </c>
      <c r="EE17">
        <v>16.36060642724545</v>
      </c>
      <c r="EF17">
        <v>17.582680177734598</v>
      </c>
      <c r="EG17">
        <v>15.483549719681321</v>
      </c>
      <c r="EH17">
        <v>14.85159193119498</v>
      </c>
      <c r="EI17">
        <v>14.477965639866779</v>
      </c>
      <c r="EJ17">
        <v>14.94001820597337</v>
      </c>
      <c r="EK17">
        <v>14.199638548190659</v>
      </c>
      <c r="EL17">
        <v>14.86112750727095</v>
      </c>
      <c r="EM17">
        <v>11.862682442570691</v>
      </c>
      <c r="EN17">
        <v>11.15254068492326</v>
      </c>
      <c r="EO17">
        <v>11.35883480131546</v>
      </c>
      <c r="EP17">
        <v>8.8777263877759491</v>
      </c>
      <c r="EQ17">
        <v>8.8296641030308791</v>
      </c>
      <c r="ER17">
        <v>7.8871085739081597</v>
      </c>
      <c r="ES17">
        <v>7.71179246830323</v>
      </c>
      <c r="ET17">
        <v>8.9491336687939604</v>
      </c>
      <c r="EU17" t="s">
        <v>178</v>
      </c>
      <c r="EV17" t="s">
        <v>178</v>
      </c>
      <c r="EW17" t="s">
        <v>178</v>
      </c>
      <c r="EX17" t="s">
        <v>178</v>
      </c>
      <c r="EY17" t="s">
        <v>178</v>
      </c>
      <c r="EZ17" t="s">
        <v>178</v>
      </c>
      <c r="FA17" t="s">
        <v>178</v>
      </c>
      <c r="FB17" t="s">
        <v>178</v>
      </c>
      <c r="FC17" t="s">
        <v>178</v>
      </c>
      <c r="FD17" t="s">
        <v>178</v>
      </c>
      <c r="FE17" t="s">
        <v>178</v>
      </c>
      <c r="FF17" t="s">
        <v>178</v>
      </c>
      <c r="FG17" t="s">
        <v>178</v>
      </c>
      <c r="FH17">
        <v>17.63605395849368</v>
      </c>
      <c r="FI17">
        <v>16.083494117106468</v>
      </c>
      <c r="FJ17">
        <v>15.434814018076448</v>
      </c>
      <c r="FK17">
        <v>16.208808370325592</v>
      </c>
      <c r="FL17">
        <v>17.07988401899399</v>
      </c>
      <c r="FM17">
        <v>15.676318514326839</v>
      </c>
      <c r="FN17">
        <v>15.382704892915626</v>
      </c>
      <c r="FO17">
        <v>15.378002962423498</v>
      </c>
      <c r="FP17">
        <v>15.946942844325408</v>
      </c>
      <c r="FQ17">
        <v>15.348347021237261</v>
      </c>
      <c r="FR17">
        <v>15.871085698929631</v>
      </c>
      <c r="FS17">
        <v>13.875988644952711</v>
      </c>
      <c r="FT17">
        <v>12.720334479424778</v>
      </c>
      <c r="FU17">
        <v>12.5347107212762</v>
      </c>
      <c r="FV17">
        <v>10.409688045029728</v>
      </c>
      <c r="FW17">
        <v>10.388098318240621</v>
      </c>
      <c r="FX17">
        <v>9.9586862207581976</v>
      </c>
      <c r="FY17">
        <v>9.9395489099496181</v>
      </c>
      <c r="FZ17">
        <v>11.485668794452398</v>
      </c>
      <c r="GA17" t="s">
        <v>178</v>
      </c>
      <c r="GB17" t="s">
        <v>178</v>
      </c>
      <c r="GC17" t="s">
        <v>178</v>
      </c>
      <c r="GD17" t="s">
        <v>178</v>
      </c>
      <c r="GE17" t="s">
        <v>178</v>
      </c>
      <c r="GF17" t="s">
        <v>178</v>
      </c>
      <c r="GG17" t="s">
        <v>178</v>
      </c>
      <c r="GH17" t="s">
        <v>178</v>
      </c>
      <c r="GI17" t="s">
        <v>178</v>
      </c>
      <c r="GJ17" t="s">
        <v>178</v>
      </c>
      <c r="GK17" t="s">
        <v>178</v>
      </c>
      <c r="GL17" t="s">
        <v>178</v>
      </c>
      <c r="GM17">
        <v>15.705312945005764</v>
      </c>
      <c r="GN17">
        <v>11.13146928152168</v>
      </c>
      <c r="GO17">
        <v>10.003299697046565</v>
      </c>
      <c r="GP17">
        <v>9.7300596952044245</v>
      </c>
      <c r="GQ17">
        <v>10.207578177131381</v>
      </c>
      <c r="GR17">
        <v>10.857990652400018</v>
      </c>
      <c r="GS17">
        <v>9.9599835807990882</v>
      </c>
      <c r="GT17">
        <v>9.7288708929381311</v>
      </c>
      <c r="GU17">
        <v>9.7817423883540382</v>
      </c>
      <c r="GV17">
        <v>10.210087377402687</v>
      </c>
      <c r="GW17">
        <v>9.7250105714619224</v>
      </c>
      <c r="GX17">
        <v>10.477269939583866</v>
      </c>
      <c r="GY17">
        <v>10.215426948229807</v>
      </c>
      <c r="GZ17">
        <v>8.3712040487237545</v>
      </c>
      <c r="HA17">
        <v>8.5325863367726154</v>
      </c>
      <c r="HB17">
        <v>7.0918076951228972</v>
      </c>
      <c r="HC17">
        <v>7.3680261962368192</v>
      </c>
      <c r="HD17">
        <v>7.2929862950593112</v>
      </c>
      <c r="HE17">
        <v>7.704730718956597</v>
      </c>
      <c r="HF17">
        <v>8.8215066807029583</v>
      </c>
      <c r="HG17" t="s">
        <v>178</v>
      </c>
      <c r="HH17" t="s">
        <v>178</v>
      </c>
      <c r="HI17" t="s">
        <v>178</v>
      </c>
      <c r="HJ17" t="s">
        <v>178</v>
      </c>
      <c r="HK17" t="s">
        <v>178</v>
      </c>
      <c r="HL17" t="s">
        <v>178</v>
      </c>
      <c r="HM17" t="s">
        <v>178</v>
      </c>
      <c r="HN17" t="s">
        <v>178</v>
      </c>
      <c r="HO17" t="s">
        <v>178</v>
      </c>
      <c r="HP17" t="s">
        <v>178</v>
      </c>
      <c r="HQ17" t="s">
        <v>178</v>
      </c>
      <c r="HR17" t="s">
        <v>178</v>
      </c>
      <c r="HS17">
        <v>222451</v>
      </c>
      <c r="HT17">
        <v>227332</v>
      </c>
      <c r="HU17">
        <v>222189</v>
      </c>
      <c r="HV17">
        <v>226402</v>
      </c>
      <c r="HW17">
        <v>213731</v>
      </c>
      <c r="HX17">
        <v>213187</v>
      </c>
      <c r="HY17">
        <v>217524</v>
      </c>
      <c r="HZ17">
        <v>225159</v>
      </c>
      <c r="IA17">
        <v>235742</v>
      </c>
      <c r="IB17">
        <v>237920</v>
      </c>
      <c r="IC17">
        <v>240551</v>
      </c>
      <c r="ID17">
        <v>244470</v>
      </c>
      <c r="IE17">
        <v>248621</v>
      </c>
      <c r="IF17">
        <v>246921</v>
      </c>
      <c r="IG17">
        <v>245858</v>
      </c>
      <c r="IH17">
        <v>243985</v>
      </c>
      <c r="II17">
        <v>242001</v>
      </c>
      <c r="IJ17">
        <v>239249</v>
      </c>
      <c r="IK17">
        <v>237756</v>
      </c>
      <c r="IL17">
        <v>232064</v>
      </c>
      <c r="IM17">
        <v>230395</v>
      </c>
      <c r="IN17">
        <v>228551</v>
      </c>
      <c r="IO17">
        <v>227484</v>
      </c>
      <c r="IP17">
        <v>225613</v>
      </c>
      <c r="IQ17">
        <v>224382</v>
      </c>
      <c r="IR17">
        <v>223040</v>
      </c>
      <c r="IS17">
        <v>223376</v>
      </c>
      <c r="IT17">
        <v>221077</v>
      </c>
      <c r="IU17">
        <v>219267</v>
      </c>
      <c r="IV17">
        <v>217897</v>
      </c>
      <c r="IW17">
        <v>215232</v>
      </c>
      <c r="IX17">
        <v>212292</v>
      </c>
      <c r="IY17">
        <v>258977</v>
      </c>
      <c r="IZ17">
        <v>264382</v>
      </c>
      <c r="JA17">
        <v>257812</v>
      </c>
      <c r="JB17">
        <v>261411</v>
      </c>
      <c r="JC17">
        <v>247746</v>
      </c>
      <c r="JD17">
        <v>247333</v>
      </c>
      <c r="JE17">
        <v>252539</v>
      </c>
      <c r="JF17">
        <v>261585</v>
      </c>
      <c r="JG17">
        <v>274152</v>
      </c>
      <c r="JH17">
        <v>277980</v>
      </c>
      <c r="JI17">
        <v>282069</v>
      </c>
      <c r="JJ17">
        <v>288257</v>
      </c>
      <c r="JK17">
        <v>293201</v>
      </c>
      <c r="JL17">
        <v>290818</v>
      </c>
      <c r="JM17">
        <v>289956</v>
      </c>
      <c r="JN17">
        <v>287936</v>
      </c>
      <c r="JO17">
        <v>285961</v>
      </c>
      <c r="JP17">
        <v>282716</v>
      </c>
      <c r="JQ17">
        <v>280566</v>
      </c>
      <c r="JR17">
        <v>273512</v>
      </c>
      <c r="JS17">
        <v>270847</v>
      </c>
      <c r="JT17">
        <v>268480</v>
      </c>
      <c r="JU17">
        <v>266470</v>
      </c>
      <c r="JV17">
        <v>263781</v>
      </c>
      <c r="JW17">
        <v>261876</v>
      </c>
      <c r="JX17">
        <v>259765</v>
      </c>
      <c r="JY17">
        <v>259650</v>
      </c>
      <c r="JZ17">
        <v>256503</v>
      </c>
      <c r="KA17">
        <v>253960</v>
      </c>
      <c r="KB17">
        <v>252017</v>
      </c>
      <c r="KC17">
        <v>248407</v>
      </c>
      <c r="KD17">
        <v>244165</v>
      </c>
    </row>
    <row r="18" spans="1:290" x14ac:dyDescent="0.3">
      <c r="A18" t="s">
        <v>16</v>
      </c>
      <c r="B18">
        <v>4056978</v>
      </c>
      <c r="C18">
        <v>126</v>
      </c>
      <c r="D18">
        <v>110</v>
      </c>
      <c r="E18">
        <v>95</v>
      </c>
      <c r="F18">
        <v>88</v>
      </c>
      <c r="G18">
        <v>106</v>
      </c>
      <c r="H18">
        <v>112</v>
      </c>
      <c r="I18">
        <v>86</v>
      </c>
      <c r="J18">
        <v>104</v>
      </c>
      <c r="K18">
        <v>69</v>
      </c>
      <c r="L18">
        <v>62</v>
      </c>
      <c r="M18">
        <v>81</v>
      </c>
      <c r="N18">
        <v>72</v>
      </c>
      <c r="O18">
        <v>80</v>
      </c>
      <c r="P18">
        <v>83</v>
      </c>
      <c r="Q18">
        <v>91</v>
      </c>
      <c r="R18">
        <v>91</v>
      </c>
      <c r="S18">
        <v>86</v>
      </c>
      <c r="T18">
        <v>83</v>
      </c>
      <c r="U18">
        <v>69</v>
      </c>
      <c r="V18">
        <v>2978037</v>
      </c>
      <c r="W18">
        <v>2843873</v>
      </c>
      <c r="X18">
        <v>2764620</v>
      </c>
      <c r="Y18">
        <v>2812769</v>
      </c>
      <c r="Z18">
        <v>2825737</v>
      </c>
      <c r="AA18">
        <v>2804654</v>
      </c>
      <c r="AB18">
        <v>2849518</v>
      </c>
      <c r="AC18">
        <v>3031961</v>
      </c>
      <c r="AD18">
        <v>2989402</v>
      </c>
      <c r="AE18">
        <v>2977507</v>
      </c>
      <c r="AF18">
        <v>3087365</v>
      </c>
      <c r="AG18">
        <v>3162292</v>
      </c>
      <c r="AH18">
        <v>3076223</v>
      </c>
      <c r="AI18">
        <v>333</v>
      </c>
      <c r="AJ18">
        <v>328</v>
      </c>
      <c r="AK18">
        <v>302</v>
      </c>
      <c r="AL18">
        <v>295</v>
      </c>
      <c r="AM18">
        <v>365</v>
      </c>
      <c r="AN18">
        <v>369</v>
      </c>
      <c r="AO18">
        <v>294</v>
      </c>
      <c r="AP18">
        <v>338</v>
      </c>
      <c r="AQ18">
        <v>303</v>
      </c>
      <c r="AR18">
        <v>297</v>
      </c>
      <c r="AS18">
        <v>311</v>
      </c>
      <c r="AT18">
        <v>295</v>
      </c>
      <c r="AU18">
        <v>282</v>
      </c>
      <c r="AV18">
        <v>299</v>
      </c>
      <c r="AW18">
        <v>287</v>
      </c>
      <c r="AX18">
        <v>277</v>
      </c>
      <c r="AY18">
        <v>271</v>
      </c>
      <c r="AZ18">
        <v>211163</v>
      </c>
      <c r="BA18">
        <v>2004629</v>
      </c>
      <c r="BB18">
        <v>9487049</v>
      </c>
      <c r="BC18">
        <v>9144308</v>
      </c>
      <c r="BD18">
        <v>8864119</v>
      </c>
      <c r="BE18">
        <v>9149836</v>
      </c>
      <c r="BF18">
        <v>9043456</v>
      </c>
      <c r="BG18">
        <v>8861620</v>
      </c>
      <c r="BH18">
        <v>9046741</v>
      </c>
      <c r="BI18">
        <v>9444197</v>
      </c>
      <c r="BJ18">
        <v>9062978</v>
      </c>
      <c r="BK18">
        <v>8990952</v>
      </c>
      <c r="BL18">
        <v>9098615</v>
      </c>
      <c r="BM18">
        <v>9018479</v>
      </c>
      <c r="BN18">
        <v>8858060</v>
      </c>
      <c r="BO18">
        <v>230437</v>
      </c>
      <c r="BP18">
        <v>199212</v>
      </c>
      <c r="BQ18">
        <v>172595</v>
      </c>
      <c r="BR18">
        <v>599743</v>
      </c>
      <c r="BS18">
        <v>600705</v>
      </c>
      <c r="BT18">
        <v>590204</v>
      </c>
      <c r="BU18">
        <v>603824</v>
      </c>
      <c r="BV18">
        <v>637641</v>
      </c>
      <c r="BW18">
        <v>789336</v>
      </c>
      <c r="BX18">
        <v>733534</v>
      </c>
      <c r="BY18">
        <v>1063480</v>
      </c>
      <c r="BZ18">
        <v>1459621</v>
      </c>
      <c r="CA18">
        <v>1612100</v>
      </c>
      <c r="CB18">
        <v>1764859</v>
      </c>
      <c r="CC18">
        <v>2334300</v>
      </c>
      <c r="CD18">
        <v>2374457</v>
      </c>
      <c r="CE18">
        <v>2400695</v>
      </c>
      <c r="CF18">
        <v>2766227</v>
      </c>
      <c r="CG18">
        <v>5338612</v>
      </c>
      <c r="CH18">
        <v>12788330</v>
      </c>
      <c r="CI18">
        <v>9994032</v>
      </c>
      <c r="CJ18">
        <v>9727782</v>
      </c>
      <c r="CK18">
        <v>9715892</v>
      </c>
      <c r="CL18">
        <v>11424831</v>
      </c>
      <c r="CM18">
        <v>9612194</v>
      </c>
      <c r="CN18">
        <v>10618345</v>
      </c>
      <c r="CO18">
        <v>9895441</v>
      </c>
      <c r="CP18">
        <v>9501149</v>
      </c>
      <c r="CQ18">
        <v>9706646</v>
      </c>
      <c r="CR18">
        <v>9521191</v>
      </c>
      <c r="CS18">
        <v>9399813</v>
      </c>
      <c r="CT18">
        <v>9294866</v>
      </c>
      <c r="CU18">
        <v>17.304726964949349</v>
      </c>
      <c r="CV18">
        <v>16.16067232618153</v>
      </c>
      <c r="CW18">
        <v>15.08468837606237</v>
      </c>
      <c r="CX18">
        <v>14.62293021657022</v>
      </c>
      <c r="CY18">
        <v>14.613253229334999</v>
      </c>
      <c r="CZ18">
        <v>15.17857142857142</v>
      </c>
      <c r="DA18">
        <v>13.95348837209302</v>
      </c>
      <c r="DB18">
        <v>15.23809523809523</v>
      </c>
      <c r="DC18">
        <v>15.942028985507241</v>
      </c>
      <c r="DD18">
        <v>16.129032258064509</v>
      </c>
      <c r="DE18">
        <v>16.049382716049379</v>
      </c>
      <c r="DF18">
        <v>16.666666666666661</v>
      </c>
      <c r="DG18">
        <v>16.25</v>
      </c>
      <c r="DH18">
        <v>14.4578313253012</v>
      </c>
      <c r="DI18">
        <v>13.186813186813181</v>
      </c>
      <c r="DJ18">
        <v>12.08791208791208</v>
      </c>
      <c r="DK18">
        <v>11.62790697674418</v>
      </c>
      <c r="DL18">
        <v>12.048192771084331</v>
      </c>
      <c r="DM18">
        <v>11.594202898550719</v>
      </c>
      <c r="DN18">
        <v>13.335866527516091</v>
      </c>
      <c r="DO18" t="s">
        <v>178</v>
      </c>
      <c r="DP18" t="s">
        <v>178</v>
      </c>
      <c r="DQ18" t="s">
        <v>178</v>
      </c>
      <c r="DR18" t="s">
        <v>178</v>
      </c>
      <c r="DS18" t="s">
        <v>178</v>
      </c>
      <c r="DT18" t="s">
        <v>178</v>
      </c>
      <c r="DU18" t="s">
        <v>178</v>
      </c>
      <c r="DV18" t="s">
        <v>178</v>
      </c>
      <c r="DW18" t="s">
        <v>178</v>
      </c>
      <c r="DX18" t="s">
        <v>178</v>
      </c>
      <c r="DY18" t="s">
        <v>178</v>
      </c>
      <c r="DZ18" t="s">
        <v>178</v>
      </c>
      <c r="EA18">
        <v>16.639543031631149</v>
      </c>
      <c r="EB18">
        <v>15.500195237888629</v>
      </c>
      <c r="EC18">
        <v>13.93838211078068</v>
      </c>
      <c r="ED18">
        <v>13.630360601719159</v>
      </c>
      <c r="EE18">
        <v>13.657527159855141</v>
      </c>
      <c r="EF18">
        <v>12.931034482758619</v>
      </c>
      <c r="EG18">
        <v>12.06349206349206</v>
      </c>
      <c r="EH18">
        <v>12.130177514792891</v>
      </c>
      <c r="EI18">
        <v>12.58278145695364</v>
      </c>
      <c r="EJ18">
        <v>12.794612794612791</v>
      </c>
      <c r="EK18">
        <v>13.18327974276527</v>
      </c>
      <c r="EL18">
        <v>14.576271186440669</v>
      </c>
      <c r="EM18">
        <v>14.539007092198579</v>
      </c>
      <c r="EN18">
        <v>13.37792642140468</v>
      </c>
      <c r="EO18">
        <v>11.84668989547038</v>
      </c>
      <c r="EP18">
        <v>10.46931407942238</v>
      </c>
      <c r="EQ18">
        <v>10.332103321033211</v>
      </c>
      <c r="ER18">
        <v>13.333775329958369</v>
      </c>
      <c r="ES18">
        <v>11.454294761920909</v>
      </c>
      <c r="ET18">
        <v>9.9366307077705205</v>
      </c>
      <c r="EU18" t="s">
        <v>178</v>
      </c>
      <c r="EV18" t="s">
        <v>178</v>
      </c>
      <c r="EW18" t="s">
        <v>178</v>
      </c>
      <c r="EX18" t="s">
        <v>178</v>
      </c>
      <c r="EY18" t="s">
        <v>178</v>
      </c>
      <c r="EZ18" t="s">
        <v>178</v>
      </c>
      <c r="FA18" t="s">
        <v>178</v>
      </c>
      <c r="FB18" t="s">
        <v>178</v>
      </c>
      <c r="FC18" t="s">
        <v>178</v>
      </c>
      <c r="FD18" t="s">
        <v>178</v>
      </c>
      <c r="FE18" t="s">
        <v>178</v>
      </c>
      <c r="FF18" t="s">
        <v>178</v>
      </c>
      <c r="FG18" t="s">
        <v>178</v>
      </c>
      <c r="FH18">
        <v>14.934829894169043</v>
      </c>
      <c r="FI18">
        <v>13.899956034089653</v>
      </c>
      <c r="FJ18">
        <v>13.28076665629106</v>
      </c>
      <c r="FK18">
        <v>12.988073184382525</v>
      </c>
      <c r="FL18">
        <v>7.5678591518094684</v>
      </c>
      <c r="FM18">
        <v>7.3257926428321793</v>
      </c>
      <c r="FN18">
        <v>6.9370000894643802</v>
      </c>
      <c r="FO18">
        <v>6.5880714569891898</v>
      </c>
      <c r="FP18">
        <v>6.4806171380108566</v>
      </c>
      <c r="FQ18">
        <v>6.216913848051874</v>
      </c>
      <c r="FR18">
        <v>6.1763478811023429</v>
      </c>
      <c r="FS18">
        <v>6.744513663523886</v>
      </c>
      <c r="FT18">
        <v>6.7155332470407707</v>
      </c>
      <c r="FU18">
        <v>6.528307789607779</v>
      </c>
      <c r="FV18">
        <v>6.8252019496374068</v>
      </c>
      <c r="FW18">
        <v>7.1186374125578418</v>
      </c>
      <c r="FX18">
        <v>7.5421274814220416</v>
      </c>
      <c r="FY18">
        <v>8.0403401629248457</v>
      </c>
      <c r="FZ18">
        <v>8.9520744544391011</v>
      </c>
      <c r="GA18" t="s">
        <v>178</v>
      </c>
      <c r="GB18" t="s">
        <v>178</v>
      </c>
      <c r="GC18" t="s">
        <v>178</v>
      </c>
      <c r="GD18" t="s">
        <v>178</v>
      </c>
      <c r="GE18" t="s">
        <v>178</v>
      </c>
      <c r="GF18" t="s">
        <v>178</v>
      </c>
      <c r="GG18" t="s">
        <v>178</v>
      </c>
      <c r="GH18" t="s">
        <v>178</v>
      </c>
      <c r="GI18" t="s">
        <v>178</v>
      </c>
      <c r="GJ18" t="s">
        <v>178</v>
      </c>
      <c r="GK18" t="s">
        <v>178</v>
      </c>
      <c r="GL18" t="s">
        <v>178</v>
      </c>
      <c r="GM18">
        <v>16.63954303163116</v>
      </c>
      <c r="GN18">
        <v>9.5303377634129482</v>
      </c>
      <c r="GO18">
        <v>9.2043482880301042</v>
      </c>
      <c r="GP18">
        <v>8.5422485498364473</v>
      </c>
      <c r="GQ18">
        <v>8.2427091660616139</v>
      </c>
      <c r="GR18">
        <v>5.0550180837056411</v>
      </c>
      <c r="GS18">
        <v>5.0255260423780364</v>
      </c>
      <c r="GT18">
        <v>4.7860844405998311</v>
      </c>
      <c r="GU18">
        <v>4.4713727614274132</v>
      </c>
      <c r="GV18">
        <v>4.4128957004965086</v>
      </c>
      <c r="GW18">
        <v>4.2607199005048564</v>
      </c>
      <c r="GX18">
        <v>4.0941105899221855</v>
      </c>
      <c r="GY18">
        <v>4.6180137265506778</v>
      </c>
      <c r="GZ18">
        <v>4.617936751305316</v>
      </c>
      <c r="HA18">
        <v>4.38518536163168</v>
      </c>
      <c r="HB18">
        <v>4.4206729251265493</v>
      </c>
      <c r="HC18">
        <v>4.775403891591492</v>
      </c>
      <c r="HD18">
        <v>5.1270286240113938</v>
      </c>
      <c r="HE18">
        <v>6.4015427541009622</v>
      </c>
      <c r="HF18">
        <v>7.316974962393469</v>
      </c>
      <c r="HG18" t="s">
        <v>178</v>
      </c>
      <c r="HH18" t="s">
        <v>178</v>
      </c>
      <c r="HI18" t="s">
        <v>178</v>
      </c>
      <c r="HJ18" t="s">
        <v>178</v>
      </c>
      <c r="HK18" t="s">
        <v>178</v>
      </c>
      <c r="HL18" t="s">
        <v>178</v>
      </c>
      <c r="HM18" t="s">
        <v>178</v>
      </c>
      <c r="HN18" t="s">
        <v>178</v>
      </c>
      <c r="HO18" t="s">
        <v>178</v>
      </c>
      <c r="HP18" t="s">
        <v>178</v>
      </c>
      <c r="HQ18" t="s">
        <v>178</v>
      </c>
      <c r="HR18" t="s">
        <v>178</v>
      </c>
      <c r="HS18">
        <v>570563</v>
      </c>
      <c r="HT18">
        <v>566877</v>
      </c>
      <c r="HU18">
        <v>557647</v>
      </c>
      <c r="HV18">
        <v>553588</v>
      </c>
      <c r="HW18">
        <v>550143</v>
      </c>
      <c r="HX18">
        <v>548295</v>
      </c>
      <c r="HY18">
        <v>547060</v>
      </c>
      <c r="HZ18">
        <v>545318</v>
      </c>
      <c r="IA18">
        <v>544093</v>
      </c>
      <c r="IB18">
        <v>542565</v>
      </c>
      <c r="IC18">
        <v>540030</v>
      </c>
      <c r="ID18">
        <v>538952</v>
      </c>
      <c r="IE18">
        <v>536133</v>
      </c>
      <c r="IF18">
        <v>530895</v>
      </c>
      <c r="IG18">
        <v>523610</v>
      </c>
      <c r="IH18">
        <v>515783</v>
      </c>
      <c r="II18">
        <v>507957</v>
      </c>
      <c r="IJ18">
        <v>500803</v>
      </c>
      <c r="IK18">
        <v>494083</v>
      </c>
      <c r="IL18">
        <v>488346</v>
      </c>
      <c r="IM18">
        <v>481672</v>
      </c>
      <c r="IN18">
        <v>475808</v>
      </c>
      <c r="IO18">
        <v>471201</v>
      </c>
      <c r="IP18">
        <v>466379</v>
      </c>
      <c r="IQ18">
        <v>461222</v>
      </c>
      <c r="IR18">
        <v>456146</v>
      </c>
      <c r="IS18">
        <v>451467</v>
      </c>
      <c r="IT18">
        <v>446696</v>
      </c>
      <c r="IU18">
        <v>441039</v>
      </c>
      <c r="IV18">
        <v>433911</v>
      </c>
      <c r="IW18">
        <v>428351</v>
      </c>
      <c r="IX18">
        <v>418320</v>
      </c>
      <c r="IY18">
        <v>639993</v>
      </c>
      <c r="IZ18">
        <v>635031</v>
      </c>
      <c r="JA18">
        <v>624511</v>
      </c>
      <c r="JB18">
        <v>619312</v>
      </c>
      <c r="JC18">
        <v>615127</v>
      </c>
      <c r="JD18">
        <v>612775</v>
      </c>
      <c r="JE18">
        <v>610379</v>
      </c>
      <c r="JF18">
        <v>608156</v>
      </c>
      <c r="JG18">
        <v>606813</v>
      </c>
      <c r="JH18">
        <v>605052</v>
      </c>
      <c r="JI18">
        <v>602436</v>
      </c>
      <c r="JJ18">
        <v>601278</v>
      </c>
      <c r="JK18">
        <v>598132</v>
      </c>
      <c r="JL18">
        <v>592380</v>
      </c>
      <c r="JM18">
        <v>584411</v>
      </c>
      <c r="JN18">
        <v>576036</v>
      </c>
      <c r="JO18">
        <v>567625</v>
      </c>
      <c r="JP18">
        <v>559792</v>
      </c>
      <c r="JQ18">
        <v>551406</v>
      </c>
      <c r="JR18">
        <v>544326</v>
      </c>
      <c r="JS18">
        <v>536643</v>
      </c>
      <c r="JT18">
        <v>529832</v>
      </c>
      <c r="JU18">
        <v>524574</v>
      </c>
      <c r="JV18">
        <v>519005</v>
      </c>
      <c r="JW18">
        <v>513100</v>
      </c>
      <c r="JX18">
        <v>507235</v>
      </c>
      <c r="JY18">
        <v>501863</v>
      </c>
      <c r="JZ18">
        <v>496666</v>
      </c>
      <c r="KA18">
        <v>490503</v>
      </c>
      <c r="KB18">
        <v>482793</v>
      </c>
      <c r="KC18">
        <v>476199</v>
      </c>
      <c r="KD18">
        <v>464574</v>
      </c>
    </row>
    <row r="19" spans="1:290" x14ac:dyDescent="0.3">
      <c r="A19" t="s">
        <v>17</v>
      </c>
      <c r="B19">
        <v>4057113</v>
      </c>
      <c r="C19" t="s">
        <v>178</v>
      </c>
      <c r="D19" t="s">
        <v>178</v>
      </c>
      <c r="E19" t="s">
        <v>178</v>
      </c>
      <c r="F19">
        <v>303654</v>
      </c>
      <c r="G19">
        <v>303644</v>
      </c>
      <c r="H19">
        <v>310218</v>
      </c>
      <c r="I19">
        <v>289745</v>
      </c>
      <c r="J19" t="s">
        <v>178</v>
      </c>
      <c r="K19">
        <v>318064</v>
      </c>
      <c r="L19">
        <v>347040</v>
      </c>
      <c r="M19" t="s">
        <v>178</v>
      </c>
      <c r="N19" t="s">
        <v>178</v>
      </c>
      <c r="O19" t="s">
        <v>178</v>
      </c>
      <c r="P19" t="s">
        <v>178</v>
      </c>
      <c r="Q19" t="s">
        <v>178</v>
      </c>
      <c r="R19" t="s">
        <v>178</v>
      </c>
      <c r="S19" t="s">
        <v>178</v>
      </c>
      <c r="T19" t="s">
        <v>178</v>
      </c>
      <c r="U19" t="s">
        <v>178</v>
      </c>
      <c r="V19" t="s">
        <v>178</v>
      </c>
      <c r="W19" t="s">
        <v>178</v>
      </c>
      <c r="X19" t="s">
        <v>178</v>
      </c>
      <c r="Y19" t="s">
        <v>178</v>
      </c>
      <c r="Z19" t="s">
        <v>178</v>
      </c>
      <c r="AA19" t="s">
        <v>178</v>
      </c>
      <c r="AB19" t="s">
        <v>178</v>
      </c>
      <c r="AC19" t="s">
        <v>178</v>
      </c>
      <c r="AD19" t="s">
        <v>178</v>
      </c>
      <c r="AE19" t="s">
        <v>178</v>
      </c>
      <c r="AF19" t="s">
        <v>178</v>
      </c>
      <c r="AG19" t="s">
        <v>178</v>
      </c>
      <c r="AH19" t="s">
        <v>178</v>
      </c>
      <c r="AI19" t="s">
        <v>178</v>
      </c>
      <c r="AJ19" t="s">
        <v>178</v>
      </c>
      <c r="AK19" t="s">
        <v>178</v>
      </c>
      <c r="AL19">
        <v>645696</v>
      </c>
      <c r="AM19">
        <v>638345</v>
      </c>
      <c r="AN19">
        <v>651865</v>
      </c>
      <c r="AO19">
        <v>630678</v>
      </c>
      <c r="AP19" t="s">
        <v>178</v>
      </c>
      <c r="AQ19">
        <v>697208</v>
      </c>
      <c r="AR19">
        <v>744258</v>
      </c>
      <c r="AS19" t="s">
        <v>178</v>
      </c>
      <c r="AT19" t="s">
        <v>178</v>
      </c>
      <c r="AU19" t="s">
        <v>178</v>
      </c>
      <c r="AV19" t="s">
        <v>178</v>
      </c>
      <c r="AW19" t="s">
        <v>178</v>
      </c>
      <c r="AX19" t="s">
        <v>178</v>
      </c>
      <c r="AY19" t="s">
        <v>178</v>
      </c>
      <c r="AZ19" t="s">
        <v>178</v>
      </c>
      <c r="BA19" t="s">
        <v>178</v>
      </c>
      <c r="BB19" t="s">
        <v>178</v>
      </c>
      <c r="BC19" t="s">
        <v>178</v>
      </c>
      <c r="BD19" t="s">
        <v>178</v>
      </c>
      <c r="BE19" t="s">
        <v>178</v>
      </c>
      <c r="BF19" t="s">
        <v>178</v>
      </c>
      <c r="BG19" t="s">
        <v>178</v>
      </c>
      <c r="BH19" t="s">
        <v>178</v>
      </c>
      <c r="BI19" t="s">
        <v>178</v>
      </c>
      <c r="BJ19" t="s">
        <v>178</v>
      </c>
      <c r="BK19" t="s">
        <v>178</v>
      </c>
      <c r="BL19" t="s">
        <v>178</v>
      </c>
      <c r="BM19" t="s">
        <v>178</v>
      </c>
      <c r="BN19" t="s">
        <v>178</v>
      </c>
      <c r="BO19" t="s">
        <v>178</v>
      </c>
      <c r="BP19" t="s">
        <v>178</v>
      </c>
      <c r="BQ19" t="s">
        <v>178</v>
      </c>
      <c r="BR19">
        <v>645696</v>
      </c>
      <c r="BS19">
        <v>638345</v>
      </c>
      <c r="BT19">
        <v>651865</v>
      </c>
      <c r="BU19">
        <v>630678</v>
      </c>
      <c r="BV19" t="s">
        <v>178</v>
      </c>
      <c r="BW19">
        <v>697208</v>
      </c>
      <c r="BX19">
        <v>744258</v>
      </c>
      <c r="BY19" t="s">
        <v>178</v>
      </c>
      <c r="BZ19" t="s">
        <v>178</v>
      </c>
      <c r="CA19" t="s">
        <v>178</v>
      </c>
      <c r="CB19" t="s">
        <v>178</v>
      </c>
      <c r="CC19" t="s">
        <v>178</v>
      </c>
      <c r="CD19" t="s">
        <v>178</v>
      </c>
      <c r="CE19" t="s">
        <v>178</v>
      </c>
      <c r="CF19" t="s">
        <v>178</v>
      </c>
      <c r="CG19" t="s">
        <v>178</v>
      </c>
      <c r="CH19" t="s">
        <v>178</v>
      </c>
      <c r="CI19" t="s">
        <v>178</v>
      </c>
      <c r="CJ19" t="s">
        <v>178</v>
      </c>
      <c r="CK19" t="s">
        <v>178</v>
      </c>
      <c r="CL19" t="s">
        <v>178</v>
      </c>
      <c r="CM19" t="s">
        <v>178</v>
      </c>
      <c r="CN19" t="s">
        <v>178</v>
      </c>
      <c r="CO19" t="s">
        <v>178</v>
      </c>
      <c r="CP19" t="s">
        <v>178</v>
      </c>
      <c r="CQ19" t="s">
        <v>178</v>
      </c>
      <c r="CR19" t="s">
        <v>178</v>
      </c>
      <c r="CS19" t="s">
        <v>178</v>
      </c>
      <c r="CT19" t="s">
        <v>178</v>
      </c>
      <c r="CU19">
        <v>14.8166397995079</v>
      </c>
      <c r="CV19">
        <v>14.405634494901919</v>
      </c>
      <c r="CW19">
        <v>15.12555746140651</v>
      </c>
      <c r="CX19">
        <v>15.308541958940101</v>
      </c>
      <c r="CY19">
        <v>15.374583393711051</v>
      </c>
      <c r="CZ19">
        <v>13.868956669181021</v>
      </c>
      <c r="DA19">
        <v>14.27082434554522</v>
      </c>
      <c r="DB19">
        <v>13.930254862943331</v>
      </c>
      <c r="DC19">
        <v>14.44489159414457</v>
      </c>
      <c r="DD19">
        <v>14.83661825726141</v>
      </c>
      <c r="DE19">
        <v>13.84888731517165</v>
      </c>
      <c r="DF19">
        <v>11.47621546684787</v>
      </c>
      <c r="DG19">
        <v>7.7750358154923003</v>
      </c>
      <c r="DH19">
        <v>6.4458421803155401</v>
      </c>
      <c r="DI19">
        <v>6.5579006504857897</v>
      </c>
      <c r="DJ19" t="s">
        <v>178</v>
      </c>
      <c r="DK19" t="s">
        <v>178</v>
      </c>
      <c r="DL19" t="s">
        <v>178</v>
      </c>
      <c r="DM19" t="s">
        <v>178</v>
      </c>
      <c r="DN19" t="s">
        <v>178</v>
      </c>
      <c r="DO19" t="s">
        <v>178</v>
      </c>
      <c r="DP19" t="s">
        <v>178</v>
      </c>
      <c r="DQ19" t="s">
        <v>178</v>
      </c>
      <c r="DR19" t="s">
        <v>178</v>
      </c>
      <c r="DS19" t="s">
        <v>178</v>
      </c>
      <c r="DT19" t="s">
        <v>178</v>
      </c>
      <c r="DU19" t="s">
        <v>178</v>
      </c>
      <c r="DV19" t="s">
        <v>178</v>
      </c>
      <c r="DW19" t="s">
        <v>178</v>
      </c>
      <c r="DX19" t="s">
        <v>178</v>
      </c>
      <c r="DY19" t="s">
        <v>178</v>
      </c>
      <c r="DZ19" t="s">
        <v>178</v>
      </c>
      <c r="EA19">
        <v>13.484113667532419</v>
      </c>
      <c r="EB19">
        <v>13.25644225294096</v>
      </c>
      <c r="EC19">
        <v>14.160906343929129</v>
      </c>
      <c r="ED19">
        <v>14.20219422142927</v>
      </c>
      <c r="EE19">
        <v>14.4827413346367</v>
      </c>
      <c r="EF19">
        <v>13.011639297476989</v>
      </c>
      <c r="EG19">
        <v>13.36101782526106</v>
      </c>
      <c r="EH19">
        <v>13.06187162574739</v>
      </c>
      <c r="EI19">
        <v>13.67320683746877</v>
      </c>
      <c r="EJ19">
        <v>14.01076214427815</v>
      </c>
      <c r="EK19">
        <v>12.987390868735741</v>
      </c>
      <c r="EL19">
        <v>10.61667003333681</v>
      </c>
      <c r="EM19">
        <v>6.9392555268379601</v>
      </c>
      <c r="EN19">
        <v>5.59196340834057</v>
      </c>
      <c r="EO19">
        <v>5.7658750128843304</v>
      </c>
      <c r="EP19" t="s">
        <v>178</v>
      </c>
      <c r="EQ19" t="s">
        <v>178</v>
      </c>
      <c r="ER19" t="s">
        <v>178</v>
      </c>
      <c r="ES19" t="s">
        <v>178</v>
      </c>
      <c r="ET19" t="s">
        <v>178</v>
      </c>
      <c r="EU19" t="s">
        <v>178</v>
      </c>
      <c r="EV19" t="s">
        <v>178</v>
      </c>
      <c r="EW19" t="s">
        <v>178</v>
      </c>
      <c r="EX19" t="s">
        <v>178</v>
      </c>
      <c r="EY19" t="s">
        <v>178</v>
      </c>
      <c r="EZ19" t="s">
        <v>178</v>
      </c>
      <c r="FA19" t="s">
        <v>178</v>
      </c>
      <c r="FB19" t="s">
        <v>178</v>
      </c>
      <c r="FC19" t="s">
        <v>178</v>
      </c>
      <c r="FD19" t="s">
        <v>178</v>
      </c>
      <c r="FE19" t="s">
        <v>178</v>
      </c>
      <c r="FF19" t="s">
        <v>178</v>
      </c>
      <c r="FG19" t="s">
        <v>178</v>
      </c>
      <c r="FH19">
        <v>14.405634494901928</v>
      </c>
      <c r="FI19">
        <v>15.125557461406519</v>
      </c>
      <c r="FJ19">
        <v>15.308541958940109</v>
      </c>
      <c r="FK19">
        <v>15.374583393711056</v>
      </c>
      <c r="FL19">
        <v>13.868956669181028</v>
      </c>
      <c r="FM19">
        <v>14.27082434554522</v>
      </c>
      <c r="FN19">
        <v>13.930254862943331</v>
      </c>
      <c r="FO19">
        <v>14.444891594144575</v>
      </c>
      <c r="FP19">
        <v>14.836618257261412</v>
      </c>
      <c r="FQ19">
        <v>13.848887315171654</v>
      </c>
      <c r="FR19">
        <v>11.47621546684787</v>
      </c>
      <c r="FS19">
        <v>7.7750358154923092</v>
      </c>
      <c r="FT19">
        <v>6.4458421803155481</v>
      </c>
      <c r="FU19">
        <v>6.5579006504857968</v>
      </c>
      <c r="FV19" t="s">
        <v>178</v>
      </c>
      <c r="FW19" t="s">
        <v>178</v>
      </c>
      <c r="FX19" t="s">
        <v>178</v>
      </c>
      <c r="FY19" t="s">
        <v>178</v>
      </c>
      <c r="FZ19" t="s">
        <v>178</v>
      </c>
      <c r="GA19" t="s">
        <v>178</v>
      </c>
      <c r="GB19" t="s">
        <v>178</v>
      </c>
      <c r="GC19" t="s">
        <v>178</v>
      </c>
      <c r="GD19" t="s">
        <v>178</v>
      </c>
      <c r="GE19" t="s">
        <v>178</v>
      </c>
      <c r="GF19" t="s">
        <v>178</v>
      </c>
      <c r="GG19" t="s">
        <v>178</v>
      </c>
      <c r="GH19" t="s">
        <v>178</v>
      </c>
      <c r="GI19" t="s">
        <v>178</v>
      </c>
      <c r="GJ19" t="s">
        <v>178</v>
      </c>
      <c r="GK19" t="s">
        <v>178</v>
      </c>
      <c r="GL19" t="s">
        <v>178</v>
      </c>
      <c r="GM19">
        <v>13.484113667532428</v>
      </c>
      <c r="GN19">
        <v>13.256442252940962</v>
      </c>
      <c r="GO19">
        <v>14.160906343929138</v>
      </c>
      <c r="GP19">
        <v>14.202194221429279</v>
      </c>
      <c r="GQ19">
        <v>14.482741334636701</v>
      </c>
      <c r="GR19">
        <v>13.011639297476995</v>
      </c>
      <c r="GS19">
        <v>13.361017825261069</v>
      </c>
      <c r="GT19">
        <v>13.061871625747399</v>
      </c>
      <c r="GU19">
        <v>13.673206837468776</v>
      </c>
      <c r="GV19">
        <v>14.010762144278154</v>
      </c>
      <c r="GW19">
        <v>12.987390868735748</v>
      </c>
      <c r="GX19">
        <v>10.616670033336813</v>
      </c>
      <c r="GY19">
        <v>6.9392555268379637</v>
      </c>
      <c r="GZ19">
        <v>5.5919634083405798</v>
      </c>
      <c r="HA19">
        <v>5.7658750128843321</v>
      </c>
      <c r="HB19" t="s">
        <v>178</v>
      </c>
      <c r="HC19" t="s">
        <v>178</v>
      </c>
      <c r="HD19" t="s">
        <v>178</v>
      </c>
      <c r="HE19" t="s">
        <v>178</v>
      </c>
      <c r="HF19" t="s">
        <v>178</v>
      </c>
      <c r="HG19" t="s">
        <v>178</v>
      </c>
      <c r="HH19" t="s">
        <v>178</v>
      </c>
      <c r="HI19" t="s">
        <v>178</v>
      </c>
      <c r="HJ19" t="s">
        <v>178</v>
      </c>
      <c r="HK19" t="s">
        <v>178</v>
      </c>
      <c r="HL19" t="s">
        <v>178</v>
      </c>
      <c r="HM19" t="s">
        <v>178</v>
      </c>
      <c r="HN19" t="s">
        <v>178</v>
      </c>
      <c r="HO19" t="s">
        <v>178</v>
      </c>
      <c r="HP19" t="s">
        <v>178</v>
      </c>
      <c r="HQ19" t="s">
        <v>178</v>
      </c>
      <c r="HR19" t="s">
        <v>178</v>
      </c>
      <c r="HS19" t="s">
        <v>178</v>
      </c>
      <c r="HT19" t="s">
        <v>178</v>
      </c>
      <c r="HU19" t="s">
        <v>178</v>
      </c>
      <c r="HV19">
        <v>24289</v>
      </c>
      <c r="HW19">
        <v>24039</v>
      </c>
      <c r="HX19">
        <v>23865</v>
      </c>
      <c r="HY19">
        <v>23742</v>
      </c>
      <c r="HZ19">
        <v>23670</v>
      </c>
      <c r="IA19">
        <v>23598</v>
      </c>
      <c r="IB19">
        <v>23589</v>
      </c>
      <c r="IC19" t="s">
        <v>178</v>
      </c>
      <c r="ID19" t="s">
        <v>178</v>
      </c>
      <c r="IE19" t="s">
        <v>178</v>
      </c>
      <c r="IF19" t="s">
        <v>178</v>
      </c>
      <c r="IG19" t="s">
        <v>178</v>
      </c>
      <c r="IH19" t="s">
        <v>178</v>
      </c>
      <c r="II19" t="s">
        <v>178</v>
      </c>
      <c r="IJ19" t="s">
        <v>178</v>
      </c>
      <c r="IK19" t="s">
        <v>178</v>
      </c>
      <c r="IL19" t="s">
        <v>178</v>
      </c>
      <c r="IM19" t="s">
        <v>178</v>
      </c>
      <c r="IN19" t="s">
        <v>178</v>
      </c>
      <c r="IO19" t="s">
        <v>178</v>
      </c>
      <c r="IP19" t="s">
        <v>178</v>
      </c>
      <c r="IQ19" t="s">
        <v>178</v>
      </c>
      <c r="IR19" t="s">
        <v>178</v>
      </c>
      <c r="IS19" t="s">
        <v>178</v>
      </c>
      <c r="IT19" t="s">
        <v>178</v>
      </c>
      <c r="IU19" t="s">
        <v>178</v>
      </c>
      <c r="IV19" t="s">
        <v>178</v>
      </c>
      <c r="IW19" t="s">
        <v>178</v>
      </c>
      <c r="IX19" t="s">
        <v>178</v>
      </c>
      <c r="IY19" t="s">
        <v>178</v>
      </c>
      <c r="IZ19" t="s">
        <v>178</v>
      </c>
      <c r="JA19" t="s">
        <v>178</v>
      </c>
      <c r="JB19">
        <v>31699</v>
      </c>
      <c r="JC19">
        <v>31432</v>
      </c>
      <c r="JD19">
        <v>31272</v>
      </c>
      <c r="JE19">
        <v>31151</v>
      </c>
      <c r="JF19">
        <v>31066</v>
      </c>
      <c r="JG19">
        <v>30987</v>
      </c>
      <c r="JH19">
        <v>27968</v>
      </c>
      <c r="JI19" t="s">
        <v>178</v>
      </c>
      <c r="JJ19" t="s">
        <v>178</v>
      </c>
      <c r="JK19" t="s">
        <v>178</v>
      </c>
      <c r="JL19" t="s">
        <v>178</v>
      </c>
      <c r="JM19" t="s">
        <v>178</v>
      </c>
      <c r="JN19" t="s">
        <v>178</v>
      </c>
      <c r="JO19" t="s">
        <v>178</v>
      </c>
      <c r="JP19" t="s">
        <v>178</v>
      </c>
      <c r="JQ19" t="s">
        <v>178</v>
      </c>
      <c r="JR19" t="s">
        <v>178</v>
      </c>
      <c r="JS19" t="s">
        <v>178</v>
      </c>
      <c r="JT19" t="s">
        <v>178</v>
      </c>
      <c r="JU19" t="s">
        <v>178</v>
      </c>
      <c r="JV19" t="s">
        <v>178</v>
      </c>
      <c r="JW19" t="s">
        <v>178</v>
      </c>
      <c r="JX19" t="s">
        <v>178</v>
      </c>
      <c r="JY19" t="s">
        <v>178</v>
      </c>
      <c r="JZ19" t="s">
        <v>178</v>
      </c>
      <c r="KA19" t="s">
        <v>178</v>
      </c>
      <c r="KB19" t="s">
        <v>178</v>
      </c>
      <c r="KC19" t="s">
        <v>178</v>
      </c>
      <c r="KD19" t="s">
        <v>178</v>
      </c>
    </row>
    <row r="20" spans="1:290" x14ac:dyDescent="0.3">
      <c r="A20" t="s">
        <v>18</v>
      </c>
      <c r="B20">
        <v>4059189</v>
      </c>
      <c r="C20">
        <v>268031</v>
      </c>
      <c r="D20">
        <v>263197</v>
      </c>
      <c r="E20">
        <v>256629</v>
      </c>
      <c r="F20">
        <v>257593</v>
      </c>
      <c r="G20">
        <v>256964</v>
      </c>
      <c r="H20">
        <v>261038</v>
      </c>
      <c r="I20">
        <v>272490</v>
      </c>
      <c r="J20">
        <v>261792</v>
      </c>
      <c r="K20">
        <v>264492</v>
      </c>
      <c r="L20">
        <v>261607</v>
      </c>
      <c r="M20">
        <v>255131</v>
      </c>
      <c r="N20">
        <v>255345</v>
      </c>
      <c r="O20">
        <v>251313</v>
      </c>
      <c r="P20">
        <v>249888</v>
      </c>
      <c r="Q20">
        <v>255318</v>
      </c>
      <c r="R20">
        <v>221093</v>
      </c>
      <c r="S20">
        <v>221144</v>
      </c>
      <c r="T20">
        <v>216888</v>
      </c>
      <c r="U20" t="s">
        <v>178</v>
      </c>
      <c r="V20" t="s">
        <v>178</v>
      </c>
      <c r="W20" t="s">
        <v>178</v>
      </c>
      <c r="X20" t="s">
        <v>178</v>
      </c>
      <c r="Y20" t="s">
        <v>178</v>
      </c>
      <c r="Z20" t="s">
        <v>178</v>
      </c>
      <c r="AA20" t="s">
        <v>178</v>
      </c>
      <c r="AB20" t="s">
        <v>178</v>
      </c>
      <c r="AC20" t="s">
        <v>178</v>
      </c>
      <c r="AD20" t="s">
        <v>178</v>
      </c>
      <c r="AE20" t="s">
        <v>178</v>
      </c>
      <c r="AF20" t="s">
        <v>178</v>
      </c>
      <c r="AG20" t="s">
        <v>178</v>
      </c>
      <c r="AH20" t="s">
        <v>178</v>
      </c>
      <c r="AI20">
        <v>1676751</v>
      </c>
      <c r="AJ20">
        <v>1621183</v>
      </c>
      <c r="AK20">
        <v>1528083</v>
      </c>
      <c r="AL20">
        <v>1449249</v>
      </c>
      <c r="AM20">
        <v>1297038</v>
      </c>
      <c r="AN20">
        <v>1181457</v>
      </c>
      <c r="AO20">
        <v>1108701</v>
      </c>
      <c r="AP20">
        <v>1073012</v>
      </c>
      <c r="AQ20">
        <v>1048321</v>
      </c>
      <c r="AR20">
        <v>1022324</v>
      </c>
      <c r="AS20">
        <v>1016106</v>
      </c>
      <c r="AT20">
        <v>989345</v>
      </c>
      <c r="AU20">
        <v>958287</v>
      </c>
      <c r="AV20">
        <v>919938</v>
      </c>
      <c r="AW20">
        <v>925276</v>
      </c>
      <c r="AX20">
        <v>864891</v>
      </c>
      <c r="AY20">
        <v>920767</v>
      </c>
      <c r="AZ20">
        <v>920334</v>
      </c>
      <c r="BA20" t="s">
        <v>178</v>
      </c>
      <c r="BB20" t="s">
        <v>178</v>
      </c>
      <c r="BC20" t="s">
        <v>178</v>
      </c>
      <c r="BD20" t="s">
        <v>178</v>
      </c>
      <c r="BE20" t="s">
        <v>178</v>
      </c>
      <c r="BF20" t="s">
        <v>178</v>
      </c>
      <c r="BG20" t="s">
        <v>178</v>
      </c>
      <c r="BH20" t="s">
        <v>178</v>
      </c>
      <c r="BI20" t="s">
        <v>178</v>
      </c>
      <c r="BJ20" t="s">
        <v>178</v>
      </c>
      <c r="BK20" t="s">
        <v>178</v>
      </c>
      <c r="BL20" t="s">
        <v>178</v>
      </c>
      <c r="BM20" t="s">
        <v>178</v>
      </c>
      <c r="BN20" t="s">
        <v>178</v>
      </c>
      <c r="BO20">
        <v>1807339</v>
      </c>
      <c r="BP20">
        <v>1740575</v>
      </c>
      <c r="BQ20">
        <v>1647647</v>
      </c>
      <c r="BR20">
        <v>1559870</v>
      </c>
      <c r="BS20">
        <v>1418697</v>
      </c>
      <c r="BT20">
        <v>1639680</v>
      </c>
      <c r="BU20">
        <v>1635140</v>
      </c>
      <c r="BV20">
        <v>1653292</v>
      </c>
      <c r="BW20">
        <v>1746329</v>
      </c>
      <c r="BX20">
        <v>2034630</v>
      </c>
      <c r="BY20">
        <v>2026013</v>
      </c>
      <c r="BZ20">
        <v>1950538</v>
      </c>
      <c r="CA20">
        <v>958287</v>
      </c>
      <c r="CB20">
        <v>919938</v>
      </c>
      <c r="CC20">
        <v>925276</v>
      </c>
      <c r="CD20">
        <v>864891</v>
      </c>
      <c r="CE20">
        <v>920767</v>
      </c>
      <c r="CF20">
        <v>920334</v>
      </c>
      <c r="CG20" t="s">
        <v>178</v>
      </c>
      <c r="CH20" t="s">
        <v>178</v>
      </c>
      <c r="CI20" t="s">
        <v>178</v>
      </c>
      <c r="CJ20" t="s">
        <v>178</v>
      </c>
      <c r="CK20" t="s">
        <v>178</v>
      </c>
      <c r="CL20" t="s">
        <v>178</v>
      </c>
      <c r="CM20" t="s">
        <v>178</v>
      </c>
      <c r="CN20" t="s">
        <v>178</v>
      </c>
      <c r="CO20" t="s">
        <v>178</v>
      </c>
      <c r="CP20" t="s">
        <v>178</v>
      </c>
      <c r="CQ20" t="s">
        <v>178</v>
      </c>
      <c r="CR20" t="s">
        <v>178</v>
      </c>
      <c r="CS20" t="s">
        <v>178</v>
      </c>
      <c r="CT20" t="s">
        <v>178</v>
      </c>
      <c r="CU20">
        <v>15.707196955564671</v>
      </c>
      <c r="CV20">
        <v>15.04576419943996</v>
      </c>
      <c r="CW20">
        <v>15.53994287473356</v>
      </c>
      <c r="CX20">
        <v>15.35484271699929</v>
      </c>
      <c r="CY20">
        <v>15.405659936800481</v>
      </c>
      <c r="CZ20">
        <v>13.62576710795476</v>
      </c>
      <c r="DA20">
        <v>12.68009922167429</v>
      </c>
      <c r="DB20">
        <v>11.52959116323883</v>
      </c>
      <c r="DC20">
        <v>10.84696290318322</v>
      </c>
      <c r="DD20">
        <v>10.872992565343059</v>
      </c>
      <c r="DE20">
        <v>10.89205153430982</v>
      </c>
      <c r="DF20">
        <v>10.792457263702049</v>
      </c>
      <c r="DG20">
        <v>9.2603640254486805</v>
      </c>
      <c r="DH20">
        <v>10.73538454353697</v>
      </c>
      <c r="DI20">
        <v>10.13559413103466</v>
      </c>
      <c r="DJ20">
        <v>9.3372472217573605</v>
      </c>
      <c r="DK20">
        <v>9.8239156386788604</v>
      </c>
      <c r="DL20">
        <v>9.9484526575928491</v>
      </c>
      <c r="DM20">
        <v>8.3038099995875108</v>
      </c>
      <c r="DN20">
        <v>6.8242515110340598</v>
      </c>
      <c r="DO20" t="s">
        <v>178</v>
      </c>
      <c r="DP20" t="s">
        <v>178</v>
      </c>
      <c r="DQ20" t="s">
        <v>178</v>
      </c>
      <c r="DR20" t="s">
        <v>178</v>
      </c>
      <c r="DS20" t="s">
        <v>178</v>
      </c>
      <c r="DT20" t="s">
        <v>178</v>
      </c>
      <c r="DU20" t="s">
        <v>178</v>
      </c>
      <c r="DV20" t="s">
        <v>178</v>
      </c>
      <c r="DW20" t="s">
        <v>178</v>
      </c>
      <c r="DX20" t="s">
        <v>178</v>
      </c>
      <c r="DY20" t="s">
        <v>178</v>
      </c>
      <c r="DZ20" t="s">
        <v>178</v>
      </c>
      <c r="EA20">
        <v>10.06743990763094</v>
      </c>
      <c r="EB20">
        <v>9.6447411274722601</v>
      </c>
      <c r="EC20">
        <v>10.31324869133417</v>
      </c>
      <c r="ED20">
        <v>10.434024794911011</v>
      </c>
      <c r="EE20">
        <v>10.991736556677591</v>
      </c>
      <c r="EF20">
        <v>10.375181062905209</v>
      </c>
      <c r="EG20">
        <v>10.029503617759589</v>
      </c>
      <c r="EH20">
        <v>9.0923021771151191</v>
      </c>
      <c r="EI20">
        <v>8.6211925377743697</v>
      </c>
      <c r="EJ20">
        <v>8.6607404819775997</v>
      </c>
      <c r="EK20">
        <v>8.65806191289286</v>
      </c>
      <c r="EL20">
        <v>8.6775843738335094</v>
      </c>
      <c r="EM20">
        <v>7.3539521034955397</v>
      </c>
      <c r="EN20">
        <v>8.8257999872593693</v>
      </c>
      <c r="EO20">
        <v>8.5194757741680593</v>
      </c>
      <c r="EP20">
        <v>7.3894860739677002</v>
      </c>
      <c r="EQ20">
        <v>7.8220657343280102</v>
      </c>
      <c r="ER20">
        <v>7.8150975624066898</v>
      </c>
      <c r="ES20">
        <v>6.3635692621520699</v>
      </c>
      <c r="ET20">
        <v>4.93558965872157</v>
      </c>
      <c r="EU20" t="s">
        <v>178</v>
      </c>
      <c r="EV20" t="s">
        <v>178</v>
      </c>
      <c r="EW20" t="s">
        <v>178</v>
      </c>
      <c r="EX20" t="s">
        <v>178</v>
      </c>
      <c r="EY20" t="s">
        <v>178</v>
      </c>
      <c r="EZ20" t="s">
        <v>178</v>
      </c>
      <c r="FA20" t="s">
        <v>178</v>
      </c>
      <c r="FB20" t="s">
        <v>178</v>
      </c>
      <c r="FC20" t="s">
        <v>178</v>
      </c>
      <c r="FD20" t="s">
        <v>178</v>
      </c>
      <c r="FE20" t="s">
        <v>178</v>
      </c>
      <c r="FF20" t="s">
        <v>178</v>
      </c>
      <c r="FG20" t="s">
        <v>178</v>
      </c>
      <c r="FH20">
        <v>15.045764199439962</v>
      </c>
      <c r="FI20">
        <v>15.539942874733566</v>
      </c>
      <c r="FJ20">
        <v>15.354842716999295</v>
      </c>
      <c r="FK20">
        <v>15.405659936800486</v>
      </c>
      <c r="FL20">
        <v>13.625767107954765</v>
      </c>
      <c r="FM20">
        <v>12.680099221674292</v>
      </c>
      <c r="FN20">
        <v>11.52959116323883</v>
      </c>
      <c r="FO20">
        <v>10.846962903183229</v>
      </c>
      <c r="FP20">
        <v>10.872992565343061</v>
      </c>
      <c r="FQ20">
        <v>10.892051534309825</v>
      </c>
      <c r="FR20">
        <v>10.792457263702049</v>
      </c>
      <c r="FS20">
        <v>9.2603640254486823</v>
      </c>
      <c r="FT20">
        <v>10.735384543536975</v>
      </c>
      <c r="FU20">
        <v>10.135594131034669</v>
      </c>
      <c r="FV20">
        <v>9.3372472217573605</v>
      </c>
      <c r="FW20">
        <v>9.8239156386788711</v>
      </c>
      <c r="FX20">
        <v>9.9484526575928598</v>
      </c>
      <c r="FY20">
        <v>8.3038099995875143</v>
      </c>
      <c r="FZ20">
        <v>6.8242515110340625</v>
      </c>
      <c r="GA20" t="s">
        <v>178</v>
      </c>
      <c r="GB20" t="s">
        <v>178</v>
      </c>
      <c r="GC20" t="s">
        <v>178</v>
      </c>
      <c r="GD20" t="s">
        <v>178</v>
      </c>
      <c r="GE20" t="s">
        <v>178</v>
      </c>
      <c r="GF20" t="s">
        <v>178</v>
      </c>
      <c r="GG20" t="s">
        <v>178</v>
      </c>
      <c r="GH20" t="s">
        <v>178</v>
      </c>
      <c r="GI20" t="s">
        <v>178</v>
      </c>
      <c r="GJ20" t="s">
        <v>178</v>
      </c>
      <c r="GK20" t="s">
        <v>178</v>
      </c>
      <c r="GL20" t="s">
        <v>178</v>
      </c>
      <c r="GM20">
        <v>10.067439907630943</v>
      </c>
      <c r="GN20">
        <v>9.6447411274722672</v>
      </c>
      <c r="GO20">
        <v>10.313248691334175</v>
      </c>
      <c r="GP20">
        <v>10.43402479491102</v>
      </c>
      <c r="GQ20">
        <v>10.9917365566776</v>
      </c>
      <c r="GR20">
        <v>10.375181062905211</v>
      </c>
      <c r="GS20">
        <v>10.029503617759596</v>
      </c>
      <c r="GT20">
        <v>9.0923021771151227</v>
      </c>
      <c r="GU20">
        <v>8.6211925377743714</v>
      </c>
      <c r="GV20">
        <v>8.6607404819776015</v>
      </c>
      <c r="GW20">
        <v>8.65806191289286</v>
      </c>
      <c r="GX20">
        <v>8.6775843738335148</v>
      </c>
      <c r="GY20">
        <v>7.3539521034955424</v>
      </c>
      <c r="GZ20">
        <v>8.8257999872593729</v>
      </c>
      <c r="HA20">
        <v>8.5194757741680682</v>
      </c>
      <c r="HB20">
        <v>7.389486073967702</v>
      </c>
      <c r="HC20">
        <v>7.8220657343280111</v>
      </c>
      <c r="HD20">
        <v>7.8150975624066916</v>
      </c>
      <c r="HE20">
        <v>6.3635692621520787</v>
      </c>
      <c r="HF20">
        <v>4.9355896587215788</v>
      </c>
      <c r="HG20" t="s">
        <v>178</v>
      </c>
      <c r="HH20" t="s">
        <v>178</v>
      </c>
      <c r="HI20" t="s">
        <v>178</v>
      </c>
      <c r="HJ20" t="s">
        <v>178</v>
      </c>
      <c r="HK20" t="s">
        <v>178</v>
      </c>
      <c r="HL20" t="s">
        <v>178</v>
      </c>
      <c r="HM20" t="s">
        <v>178</v>
      </c>
      <c r="HN20" t="s">
        <v>178</v>
      </c>
      <c r="HO20" t="s">
        <v>178</v>
      </c>
      <c r="HP20" t="s">
        <v>178</v>
      </c>
      <c r="HQ20" t="s">
        <v>178</v>
      </c>
      <c r="HR20" t="s">
        <v>178</v>
      </c>
      <c r="HS20">
        <v>37893</v>
      </c>
      <c r="HT20">
        <v>37414</v>
      </c>
      <c r="HU20">
        <v>37037</v>
      </c>
      <c r="HV20">
        <v>36651</v>
      </c>
      <c r="HW20">
        <v>36330</v>
      </c>
      <c r="HX20">
        <v>36023</v>
      </c>
      <c r="HY20">
        <v>35621</v>
      </c>
      <c r="HZ20">
        <v>35514</v>
      </c>
      <c r="IA20">
        <v>35062</v>
      </c>
      <c r="IB20">
        <v>35478</v>
      </c>
      <c r="IC20">
        <v>35318</v>
      </c>
      <c r="ID20">
        <v>35174</v>
      </c>
      <c r="IE20">
        <v>35058</v>
      </c>
      <c r="IF20">
        <v>35124</v>
      </c>
      <c r="IG20">
        <v>35466</v>
      </c>
      <c r="IH20">
        <v>32390</v>
      </c>
      <c r="II20">
        <v>31776</v>
      </c>
      <c r="IJ20">
        <v>31330</v>
      </c>
      <c r="IK20" t="s">
        <v>178</v>
      </c>
      <c r="IL20" t="s">
        <v>178</v>
      </c>
      <c r="IM20" t="s">
        <v>178</v>
      </c>
      <c r="IN20" t="s">
        <v>178</v>
      </c>
      <c r="IO20" t="s">
        <v>178</v>
      </c>
      <c r="IP20" t="s">
        <v>178</v>
      </c>
      <c r="IQ20" t="s">
        <v>178</v>
      </c>
      <c r="IR20" t="s">
        <v>178</v>
      </c>
      <c r="IS20" t="s">
        <v>178</v>
      </c>
      <c r="IT20" t="s">
        <v>178</v>
      </c>
      <c r="IU20" t="s">
        <v>178</v>
      </c>
      <c r="IV20" t="s">
        <v>178</v>
      </c>
      <c r="IW20" t="s">
        <v>178</v>
      </c>
      <c r="IX20" t="s">
        <v>178</v>
      </c>
      <c r="IY20">
        <v>42997</v>
      </c>
      <c r="IZ20">
        <v>42428</v>
      </c>
      <c r="JA20">
        <v>42012</v>
      </c>
      <c r="JB20">
        <v>41582</v>
      </c>
      <c r="JC20">
        <v>41177</v>
      </c>
      <c r="JD20">
        <v>40761</v>
      </c>
      <c r="JE20">
        <v>40241</v>
      </c>
      <c r="JF20">
        <v>40062</v>
      </c>
      <c r="JG20">
        <v>39535</v>
      </c>
      <c r="JH20">
        <v>40374</v>
      </c>
      <c r="JI20">
        <v>39961</v>
      </c>
      <c r="JJ20">
        <v>39663</v>
      </c>
      <c r="JK20">
        <v>39359</v>
      </c>
      <c r="JL20">
        <v>38897</v>
      </c>
      <c r="JM20">
        <v>38287</v>
      </c>
      <c r="JN20">
        <v>38010</v>
      </c>
      <c r="JO20">
        <v>37475</v>
      </c>
      <c r="JP20">
        <v>36922</v>
      </c>
      <c r="JQ20" t="s">
        <v>178</v>
      </c>
      <c r="JR20" t="s">
        <v>178</v>
      </c>
      <c r="JS20" t="s">
        <v>178</v>
      </c>
      <c r="JT20" t="s">
        <v>178</v>
      </c>
      <c r="JU20" t="s">
        <v>178</v>
      </c>
      <c r="JV20" t="s">
        <v>178</v>
      </c>
      <c r="JW20" t="s">
        <v>178</v>
      </c>
      <c r="JX20" t="s">
        <v>178</v>
      </c>
      <c r="JY20" t="s">
        <v>178</v>
      </c>
      <c r="JZ20" t="s">
        <v>178</v>
      </c>
      <c r="KA20" t="s">
        <v>178</v>
      </c>
      <c r="KB20" t="s">
        <v>178</v>
      </c>
      <c r="KC20" t="s">
        <v>178</v>
      </c>
      <c r="KD20" t="s">
        <v>178</v>
      </c>
    </row>
    <row r="21" spans="1:290" x14ac:dyDescent="0.3">
      <c r="A21" t="s">
        <v>19</v>
      </c>
      <c r="B21">
        <v>4056982</v>
      </c>
      <c r="C21">
        <v>3588993</v>
      </c>
      <c r="D21">
        <v>3804352</v>
      </c>
      <c r="E21">
        <v>3497628</v>
      </c>
      <c r="F21">
        <v>3646111</v>
      </c>
      <c r="G21">
        <v>3788614</v>
      </c>
      <c r="H21">
        <v>3783176</v>
      </c>
      <c r="I21">
        <v>3714199</v>
      </c>
      <c r="J21">
        <v>3624444</v>
      </c>
      <c r="K21">
        <v>3877069</v>
      </c>
      <c r="L21">
        <v>3978190</v>
      </c>
      <c r="M21">
        <v>3636884</v>
      </c>
      <c r="N21">
        <v>3545376</v>
      </c>
      <c r="O21">
        <v>3595481</v>
      </c>
      <c r="P21">
        <v>3551702</v>
      </c>
      <c r="Q21">
        <v>3515981</v>
      </c>
      <c r="R21">
        <v>3507007</v>
      </c>
      <c r="S21">
        <v>3428776</v>
      </c>
      <c r="T21">
        <v>3400027</v>
      </c>
      <c r="U21">
        <v>3201025</v>
      </c>
      <c r="V21">
        <v>3357609</v>
      </c>
      <c r="W21">
        <v>3208581</v>
      </c>
      <c r="X21">
        <v>3146802</v>
      </c>
      <c r="Y21">
        <v>2838236</v>
      </c>
      <c r="Z21">
        <v>2722521</v>
      </c>
      <c r="AA21">
        <v>2762499</v>
      </c>
      <c r="AB21">
        <v>2531559</v>
      </c>
      <c r="AC21">
        <v>2469801</v>
      </c>
      <c r="AD21">
        <v>2353449</v>
      </c>
      <c r="AE21">
        <v>2313432</v>
      </c>
      <c r="AF21">
        <v>2224896</v>
      </c>
      <c r="AG21">
        <v>2157740</v>
      </c>
      <c r="AH21">
        <v>2082288</v>
      </c>
      <c r="AI21">
        <v>8516511</v>
      </c>
      <c r="AJ21">
        <v>8909074</v>
      </c>
      <c r="AK21">
        <v>8344721</v>
      </c>
      <c r="AL21">
        <v>8464108</v>
      </c>
      <c r="AM21">
        <v>8613437</v>
      </c>
      <c r="AN21">
        <v>8814120</v>
      </c>
      <c r="AO21">
        <v>8841580</v>
      </c>
      <c r="AP21">
        <v>8722671</v>
      </c>
      <c r="AQ21">
        <v>9027893</v>
      </c>
      <c r="AR21">
        <v>8991892</v>
      </c>
      <c r="AS21">
        <v>8489470</v>
      </c>
      <c r="AT21">
        <v>9027354</v>
      </c>
      <c r="AU21">
        <v>9216882</v>
      </c>
      <c r="AV21">
        <v>9035874</v>
      </c>
      <c r="AW21">
        <v>8824601</v>
      </c>
      <c r="AX21">
        <v>8860177</v>
      </c>
      <c r="AY21">
        <v>8591562</v>
      </c>
      <c r="AZ21">
        <v>8470579</v>
      </c>
      <c r="BA21">
        <v>8077418</v>
      </c>
      <c r="BB21">
        <v>8547153</v>
      </c>
      <c r="BC21">
        <v>8099437</v>
      </c>
      <c r="BD21">
        <v>7724373</v>
      </c>
      <c r="BE21">
        <v>7230529</v>
      </c>
      <c r="BF21">
        <v>6955934</v>
      </c>
      <c r="BG21">
        <v>6756327</v>
      </c>
      <c r="BH21">
        <v>6228797</v>
      </c>
      <c r="BI21">
        <v>6046621</v>
      </c>
      <c r="BJ21">
        <v>5863212</v>
      </c>
      <c r="BK21">
        <v>5747651</v>
      </c>
      <c r="BL21">
        <v>5626403</v>
      </c>
      <c r="BM21">
        <v>5414067</v>
      </c>
      <c r="BN21">
        <v>5257292</v>
      </c>
      <c r="BO21">
        <v>11562970</v>
      </c>
      <c r="BP21">
        <v>11917445</v>
      </c>
      <c r="BQ21">
        <v>11279584</v>
      </c>
      <c r="BR21">
        <v>11596427</v>
      </c>
      <c r="BS21">
        <v>12105640</v>
      </c>
      <c r="BT21">
        <v>12201940</v>
      </c>
      <c r="BU21">
        <v>11115732</v>
      </c>
      <c r="BV21">
        <v>10828849</v>
      </c>
      <c r="BW21">
        <v>11028814</v>
      </c>
      <c r="BX21">
        <v>11068724</v>
      </c>
      <c r="BY21">
        <v>9996510</v>
      </c>
      <c r="BZ21">
        <v>10330256</v>
      </c>
      <c r="CA21">
        <v>10327879</v>
      </c>
      <c r="CB21">
        <v>10251972</v>
      </c>
      <c r="CC21">
        <v>9903454</v>
      </c>
      <c r="CD21">
        <v>10118620</v>
      </c>
      <c r="CE21">
        <v>9852494</v>
      </c>
      <c r="CF21">
        <v>9331384</v>
      </c>
      <c r="CG21">
        <v>8649510</v>
      </c>
      <c r="CH21">
        <v>9141846</v>
      </c>
      <c r="CI21">
        <v>14538411</v>
      </c>
      <c r="CJ21">
        <v>9227587</v>
      </c>
      <c r="CK21">
        <v>7699292</v>
      </c>
      <c r="CL21">
        <v>7577350</v>
      </c>
      <c r="CM21">
        <v>7184606</v>
      </c>
      <c r="CN21">
        <v>6613133</v>
      </c>
      <c r="CO21">
        <v>6487687</v>
      </c>
      <c r="CP21">
        <v>6097810</v>
      </c>
      <c r="CQ21">
        <v>6009620</v>
      </c>
      <c r="CR21">
        <v>5636686</v>
      </c>
      <c r="CS21">
        <v>5423576</v>
      </c>
      <c r="CT21">
        <v>5266759</v>
      </c>
      <c r="CU21" t="s">
        <v>178</v>
      </c>
      <c r="CV21">
        <v>11.944295180856439</v>
      </c>
      <c r="CW21">
        <v>11.740963254045321</v>
      </c>
      <c r="CX21">
        <v>11.38626882176653</v>
      </c>
      <c r="CY21">
        <v>11.32020839283178</v>
      </c>
      <c r="CZ21">
        <v>11.61540240670865</v>
      </c>
      <c r="DA21">
        <v>11.69673461222729</v>
      </c>
      <c r="DB21">
        <v>11.066690504805701</v>
      </c>
      <c r="DC21">
        <v>11.81544310523152</v>
      </c>
      <c r="DD21">
        <v>11.65535080023829</v>
      </c>
      <c r="DE21">
        <v>9.58894768462571</v>
      </c>
      <c r="DF21">
        <v>11.75824510573772</v>
      </c>
      <c r="DG21">
        <v>11.37219192647659</v>
      </c>
      <c r="DH21">
        <v>11.005737530907711</v>
      </c>
      <c r="DI21">
        <v>10.0906119799851</v>
      </c>
      <c r="DJ21">
        <v>8.4960195403088701</v>
      </c>
      <c r="DK21">
        <v>8.1530260361131699</v>
      </c>
      <c r="DL21">
        <v>7.2904442495439703</v>
      </c>
      <c r="DM21">
        <v>8.2144251272472495</v>
      </c>
      <c r="DN21">
        <v>7.7838426094283104</v>
      </c>
      <c r="DO21" t="s">
        <v>178</v>
      </c>
      <c r="DP21" t="s">
        <v>178</v>
      </c>
      <c r="DQ21" t="s">
        <v>178</v>
      </c>
      <c r="DR21" t="s">
        <v>178</v>
      </c>
      <c r="DS21" t="s">
        <v>178</v>
      </c>
      <c r="DT21" t="s">
        <v>178</v>
      </c>
      <c r="DU21" t="s">
        <v>178</v>
      </c>
      <c r="DV21" t="s">
        <v>178</v>
      </c>
      <c r="DW21" t="s">
        <v>178</v>
      </c>
      <c r="DX21" t="s">
        <v>178</v>
      </c>
      <c r="DY21" t="s">
        <v>178</v>
      </c>
      <c r="DZ21" t="s">
        <v>178</v>
      </c>
      <c r="EA21" t="s">
        <v>178</v>
      </c>
      <c r="EB21">
        <v>10.535371016112331</v>
      </c>
      <c r="EC21">
        <v>10.38624029748129</v>
      </c>
      <c r="ED21">
        <v>10.167415160581591</v>
      </c>
      <c r="EE21">
        <v>10.21001256525124</v>
      </c>
      <c r="EF21">
        <v>10.384722424391491</v>
      </c>
      <c r="EG21">
        <v>10.43494370520385</v>
      </c>
      <c r="EH21">
        <v>9.6245977866183399</v>
      </c>
      <c r="EI21">
        <v>10.441594733123219</v>
      </c>
      <c r="EJ21">
        <v>10.418052174114189</v>
      </c>
      <c r="EK21">
        <v>8.6590083174793797</v>
      </c>
      <c r="EL21">
        <v>10.398816751841119</v>
      </c>
      <c r="EM21">
        <v>9.9574129298823593</v>
      </c>
      <c r="EN21">
        <v>9.7607381422095898</v>
      </c>
      <c r="EO21">
        <v>9.0121921659687505</v>
      </c>
      <c r="EP21">
        <v>7.4118496729805701</v>
      </c>
      <c r="EQ21">
        <v>7.1219878294540599</v>
      </c>
      <c r="ER21">
        <v>6.2832304615776504</v>
      </c>
      <c r="ES21">
        <v>7.2140016086204399</v>
      </c>
      <c r="ET21">
        <v>6.6868815850143299</v>
      </c>
      <c r="EU21" t="s">
        <v>178</v>
      </c>
      <c r="EV21" t="s">
        <v>178</v>
      </c>
      <c r="EW21" t="s">
        <v>178</v>
      </c>
      <c r="EX21" t="s">
        <v>178</v>
      </c>
      <c r="EY21" t="s">
        <v>178</v>
      </c>
      <c r="EZ21" t="s">
        <v>178</v>
      </c>
      <c r="FA21" t="s">
        <v>178</v>
      </c>
      <c r="FB21" t="s">
        <v>178</v>
      </c>
      <c r="FC21" t="s">
        <v>178</v>
      </c>
      <c r="FD21" t="s">
        <v>178</v>
      </c>
      <c r="FE21" t="s">
        <v>178</v>
      </c>
      <c r="FF21" t="s">
        <v>178</v>
      </c>
      <c r="FG21" t="s">
        <v>178</v>
      </c>
      <c r="FH21">
        <v>11.944295180856443</v>
      </c>
      <c r="FI21">
        <v>11.740963254045322</v>
      </c>
      <c r="FJ21">
        <v>11.386268821766535</v>
      </c>
      <c r="FK21">
        <v>11.320208392831786</v>
      </c>
      <c r="FL21">
        <v>11.61540240670865</v>
      </c>
      <c r="FM21">
        <v>11.696734612227292</v>
      </c>
      <c r="FN21">
        <v>11.066690504805702</v>
      </c>
      <c r="FO21">
        <v>11.815443105231529</v>
      </c>
      <c r="FP21">
        <v>11.655350800238299</v>
      </c>
      <c r="FQ21">
        <v>9.5889476846257171</v>
      </c>
      <c r="FR21">
        <v>11.758245105737727</v>
      </c>
      <c r="FS21">
        <v>11.372191926476598</v>
      </c>
      <c r="FT21">
        <v>11.005737530907718</v>
      </c>
      <c r="FU21">
        <v>10.090611979985102</v>
      </c>
      <c r="FV21">
        <v>8.4960195403088736</v>
      </c>
      <c r="FW21">
        <v>8.1530260361131788</v>
      </c>
      <c r="FX21">
        <v>7.2904442495439747</v>
      </c>
      <c r="FY21">
        <v>8.2144251272472513</v>
      </c>
      <c r="FZ21">
        <v>7.7838426094283166</v>
      </c>
      <c r="GA21" t="s">
        <v>178</v>
      </c>
      <c r="GB21" t="s">
        <v>178</v>
      </c>
      <c r="GC21" t="s">
        <v>178</v>
      </c>
      <c r="GD21" t="s">
        <v>178</v>
      </c>
      <c r="GE21" t="s">
        <v>178</v>
      </c>
      <c r="GF21" t="s">
        <v>178</v>
      </c>
      <c r="GG21" t="s">
        <v>178</v>
      </c>
      <c r="GH21" t="s">
        <v>178</v>
      </c>
      <c r="GI21" t="s">
        <v>178</v>
      </c>
      <c r="GJ21" t="s">
        <v>178</v>
      </c>
      <c r="GK21" t="s">
        <v>178</v>
      </c>
      <c r="GL21" t="s">
        <v>178</v>
      </c>
      <c r="GM21" t="s">
        <v>178</v>
      </c>
      <c r="GN21">
        <v>10.535371016112336</v>
      </c>
      <c r="GO21">
        <v>10.386240297481296</v>
      </c>
      <c r="GP21">
        <v>10.1674151605816</v>
      </c>
      <c r="GQ21">
        <v>10.210012565251246</v>
      </c>
      <c r="GR21">
        <v>10.384722424391496</v>
      </c>
      <c r="GS21">
        <v>10.434943705203855</v>
      </c>
      <c r="GT21">
        <v>9.6245977866183416</v>
      </c>
      <c r="GU21">
        <v>10.441594733123221</v>
      </c>
      <c r="GV21">
        <v>10.418052174114191</v>
      </c>
      <c r="GW21">
        <v>8.6590083174793815</v>
      </c>
      <c r="GX21">
        <v>10.398816751841126</v>
      </c>
      <c r="GY21">
        <v>9.957412929882361</v>
      </c>
      <c r="GZ21">
        <v>9.7607381422095969</v>
      </c>
      <c r="HA21">
        <v>9.0121921659687505</v>
      </c>
      <c r="HB21">
        <v>7.4118496729805736</v>
      </c>
      <c r="HC21">
        <v>7.1219878294540617</v>
      </c>
      <c r="HD21">
        <v>6.2832304615776557</v>
      </c>
      <c r="HE21">
        <v>7.2140016086204426</v>
      </c>
      <c r="HF21">
        <v>6.6868815850143317</v>
      </c>
      <c r="HG21" t="s">
        <v>178</v>
      </c>
      <c r="HH21" t="s">
        <v>178</v>
      </c>
      <c r="HI21" t="s">
        <v>178</v>
      </c>
      <c r="HJ21" t="s">
        <v>178</v>
      </c>
      <c r="HK21" t="s">
        <v>178</v>
      </c>
      <c r="HL21" t="s">
        <v>178</v>
      </c>
      <c r="HM21" t="s">
        <v>178</v>
      </c>
      <c r="HN21" t="s">
        <v>178</v>
      </c>
      <c r="HO21" t="s">
        <v>178</v>
      </c>
      <c r="HP21" t="s">
        <v>178</v>
      </c>
      <c r="HQ21" t="s">
        <v>178</v>
      </c>
      <c r="HR21" t="s">
        <v>178</v>
      </c>
      <c r="HS21">
        <v>245969</v>
      </c>
      <c r="HT21">
        <v>248168</v>
      </c>
      <c r="HU21">
        <v>247635</v>
      </c>
      <c r="HV21">
        <v>245627</v>
      </c>
      <c r="HW21">
        <v>244445</v>
      </c>
      <c r="HX21">
        <v>243592</v>
      </c>
      <c r="HY21">
        <v>242506</v>
      </c>
      <c r="HZ21">
        <v>241256</v>
      </c>
      <c r="IA21">
        <v>239758</v>
      </c>
      <c r="IB21">
        <v>238550</v>
      </c>
      <c r="IC21">
        <v>237126</v>
      </c>
      <c r="ID21">
        <v>235769</v>
      </c>
      <c r="IE21">
        <v>233794</v>
      </c>
      <c r="IF21">
        <v>229457</v>
      </c>
      <c r="IG21">
        <v>227799</v>
      </c>
      <c r="IH21">
        <v>225949</v>
      </c>
      <c r="II21">
        <v>225223</v>
      </c>
      <c r="IJ21">
        <v>222766</v>
      </c>
      <c r="IK21">
        <v>219809</v>
      </c>
      <c r="IL21">
        <v>217538</v>
      </c>
      <c r="IM21">
        <v>213860</v>
      </c>
      <c r="IN21">
        <v>209605</v>
      </c>
      <c r="IO21">
        <v>200216</v>
      </c>
      <c r="IP21">
        <v>187533</v>
      </c>
      <c r="IQ21">
        <v>191841</v>
      </c>
      <c r="IR21">
        <v>188965</v>
      </c>
      <c r="IS21">
        <v>185412</v>
      </c>
      <c r="IT21">
        <v>178981</v>
      </c>
      <c r="IU21">
        <v>173786</v>
      </c>
      <c r="IV21">
        <v>169453</v>
      </c>
      <c r="IW21">
        <v>168171</v>
      </c>
      <c r="IX21">
        <v>167221</v>
      </c>
      <c r="IY21">
        <v>287921</v>
      </c>
      <c r="IZ21">
        <v>290740</v>
      </c>
      <c r="JA21">
        <v>290212</v>
      </c>
      <c r="JB21">
        <v>288013</v>
      </c>
      <c r="JC21">
        <v>286610</v>
      </c>
      <c r="JD21">
        <v>285523</v>
      </c>
      <c r="JE21">
        <v>284182</v>
      </c>
      <c r="JF21">
        <v>282595</v>
      </c>
      <c r="JG21">
        <v>280857</v>
      </c>
      <c r="JH21">
        <v>279208</v>
      </c>
      <c r="JI21">
        <v>277375</v>
      </c>
      <c r="JJ21">
        <v>275524</v>
      </c>
      <c r="JK21">
        <v>273046</v>
      </c>
      <c r="JL21">
        <v>268358</v>
      </c>
      <c r="JM21">
        <v>267030</v>
      </c>
      <c r="JN21">
        <v>264845</v>
      </c>
      <c r="JO21">
        <v>264614</v>
      </c>
      <c r="JP21">
        <v>261124</v>
      </c>
      <c r="JQ21">
        <v>257365</v>
      </c>
      <c r="JR21">
        <v>254562</v>
      </c>
      <c r="JS21">
        <v>250135</v>
      </c>
      <c r="JT21">
        <v>245173</v>
      </c>
      <c r="JU21">
        <v>234293</v>
      </c>
      <c r="JV21">
        <v>219377</v>
      </c>
      <c r="JW21">
        <v>224291</v>
      </c>
      <c r="JX21">
        <v>220868</v>
      </c>
      <c r="JY21">
        <v>216000</v>
      </c>
      <c r="JZ21">
        <v>208335</v>
      </c>
      <c r="KA21">
        <v>202018</v>
      </c>
      <c r="KB21">
        <v>196672</v>
      </c>
      <c r="KC21">
        <v>195192</v>
      </c>
      <c r="KD21">
        <v>194142</v>
      </c>
    </row>
    <row r="22" spans="1:290" x14ac:dyDescent="0.3">
      <c r="A22" t="s">
        <v>20</v>
      </c>
      <c r="B22">
        <v>4056983</v>
      </c>
      <c r="C22">
        <v>5399327</v>
      </c>
      <c r="D22">
        <v>5701260</v>
      </c>
      <c r="E22">
        <v>5306464</v>
      </c>
      <c r="F22">
        <v>5668631</v>
      </c>
      <c r="G22">
        <v>5489972</v>
      </c>
      <c r="H22">
        <v>5548823</v>
      </c>
      <c r="I22">
        <v>5507951</v>
      </c>
      <c r="J22">
        <v>5677712</v>
      </c>
      <c r="K22">
        <v>5709987</v>
      </c>
      <c r="L22">
        <v>5726301</v>
      </c>
      <c r="M22">
        <v>5428739</v>
      </c>
      <c r="N22">
        <v>5606045</v>
      </c>
      <c r="O22">
        <v>5669613</v>
      </c>
      <c r="P22">
        <v>5441521</v>
      </c>
      <c r="Q22">
        <v>5699505</v>
      </c>
      <c r="R22">
        <v>5263554</v>
      </c>
      <c r="S22">
        <v>5216506</v>
      </c>
      <c r="T22">
        <v>5370074</v>
      </c>
      <c r="U22">
        <v>5060952</v>
      </c>
      <c r="V22">
        <v>5060993</v>
      </c>
      <c r="W22">
        <v>5278117</v>
      </c>
      <c r="X22">
        <v>4949087</v>
      </c>
      <c r="Y22">
        <v>4851640</v>
      </c>
      <c r="Z22">
        <v>4958274</v>
      </c>
      <c r="AA22">
        <v>5063426</v>
      </c>
      <c r="AB22">
        <v>4924490</v>
      </c>
      <c r="AC22">
        <v>4934304</v>
      </c>
      <c r="AD22">
        <v>4724996</v>
      </c>
      <c r="AE22">
        <v>4940150</v>
      </c>
      <c r="AF22">
        <v>4715976</v>
      </c>
      <c r="AG22">
        <v>4789158</v>
      </c>
      <c r="AH22">
        <v>4851903</v>
      </c>
      <c r="AI22">
        <v>18053756</v>
      </c>
      <c r="AJ22">
        <v>18806107</v>
      </c>
      <c r="AK22">
        <v>18290574</v>
      </c>
      <c r="AL22">
        <v>18817928</v>
      </c>
      <c r="AM22">
        <v>18501986</v>
      </c>
      <c r="AN22">
        <v>18733302</v>
      </c>
      <c r="AO22">
        <v>18712244</v>
      </c>
      <c r="AP22">
        <v>18804605</v>
      </c>
      <c r="AQ22">
        <v>18916146</v>
      </c>
      <c r="AR22">
        <v>18870458</v>
      </c>
      <c r="AS22">
        <v>17639417</v>
      </c>
      <c r="AT22">
        <v>19302338</v>
      </c>
      <c r="AU22">
        <v>19717707</v>
      </c>
      <c r="AV22">
        <v>19293322</v>
      </c>
      <c r="AW22">
        <v>19910466</v>
      </c>
      <c r="AX22">
        <v>19248786</v>
      </c>
      <c r="AY22">
        <v>18983340</v>
      </c>
      <c r="AZ22">
        <v>19086184</v>
      </c>
      <c r="BA22">
        <v>19727101</v>
      </c>
      <c r="BB22">
        <v>20204280</v>
      </c>
      <c r="BC22">
        <v>20021621</v>
      </c>
      <c r="BD22">
        <v>19491326</v>
      </c>
      <c r="BE22">
        <v>19295088</v>
      </c>
      <c r="BF22">
        <v>19365194</v>
      </c>
      <c r="BG22">
        <v>19553088</v>
      </c>
      <c r="BH22">
        <v>19238961</v>
      </c>
      <c r="BI22">
        <v>19011366</v>
      </c>
      <c r="BJ22">
        <v>18712814</v>
      </c>
      <c r="BK22">
        <v>19015042</v>
      </c>
      <c r="BL22">
        <v>18964499</v>
      </c>
      <c r="BM22">
        <v>19277561</v>
      </c>
      <c r="BN22">
        <v>19332581</v>
      </c>
      <c r="BO22">
        <v>18053756</v>
      </c>
      <c r="BP22">
        <v>18806107</v>
      </c>
      <c r="BQ22">
        <v>18290574</v>
      </c>
      <c r="BR22">
        <v>18817928</v>
      </c>
      <c r="BS22">
        <v>18501986</v>
      </c>
      <c r="BT22">
        <v>18733302</v>
      </c>
      <c r="BU22">
        <v>18712244</v>
      </c>
      <c r="BV22">
        <v>18804605</v>
      </c>
      <c r="BW22">
        <v>18916146</v>
      </c>
      <c r="BX22">
        <v>18870458</v>
      </c>
      <c r="BY22">
        <v>17639417</v>
      </c>
      <c r="BZ22">
        <v>19302338</v>
      </c>
      <c r="CA22">
        <v>22522602</v>
      </c>
      <c r="CB22">
        <v>22868333</v>
      </c>
      <c r="CC22">
        <v>35271239</v>
      </c>
      <c r="CD22">
        <v>35029405</v>
      </c>
      <c r="CE22">
        <v>29930006</v>
      </c>
      <c r="CF22">
        <v>31574190</v>
      </c>
      <c r="CG22">
        <v>34052265</v>
      </c>
      <c r="CH22">
        <v>24835962</v>
      </c>
      <c r="CI22">
        <v>22629101</v>
      </c>
      <c r="CJ22">
        <v>20766217</v>
      </c>
      <c r="CK22">
        <v>22280385</v>
      </c>
      <c r="CL22">
        <v>21520456</v>
      </c>
      <c r="CM22">
        <v>21061363</v>
      </c>
      <c r="CN22">
        <v>20311908</v>
      </c>
      <c r="CO22">
        <v>21301069</v>
      </c>
      <c r="CP22">
        <v>20701460</v>
      </c>
      <c r="CQ22">
        <v>21455897</v>
      </c>
      <c r="CR22">
        <v>18964782</v>
      </c>
      <c r="CS22">
        <v>19364707</v>
      </c>
      <c r="CT22">
        <v>19816409</v>
      </c>
      <c r="CU22">
        <v>12.4512310180963</v>
      </c>
      <c r="CV22">
        <v>12.891261281091779</v>
      </c>
      <c r="CW22">
        <v>12.70412319366177</v>
      </c>
      <c r="CX22">
        <v>11.97723742756169</v>
      </c>
      <c r="CY22">
        <v>12.781689644927351</v>
      </c>
      <c r="CZ22">
        <v>11.85301017714918</v>
      </c>
      <c r="DA22">
        <v>11.58008790884981</v>
      </c>
      <c r="DB22">
        <v>11.60046889149049</v>
      </c>
      <c r="DC22">
        <v>11.636301401832799</v>
      </c>
      <c r="DD22">
        <v>12.1274207790371</v>
      </c>
      <c r="DE22">
        <v>11.45931801942019</v>
      </c>
      <c r="DF22">
        <v>11.293632788019851</v>
      </c>
      <c r="DG22">
        <v>10.77112096742743</v>
      </c>
      <c r="DH22">
        <v>10.791980189162521</v>
      </c>
      <c r="DI22">
        <v>10.036206611165071</v>
      </c>
      <c r="DJ22">
        <v>10.196471844787361</v>
      </c>
      <c r="DK22">
        <v>10.210590336355679</v>
      </c>
      <c r="DL22">
        <v>10.669370582168041</v>
      </c>
      <c r="DM22">
        <v>11.1059049139179</v>
      </c>
      <c r="DN22">
        <v>11.058916698758519</v>
      </c>
      <c r="DO22" t="s">
        <v>178</v>
      </c>
      <c r="DP22" t="s">
        <v>178</v>
      </c>
      <c r="DQ22" t="s">
        <v>178</v>
      </c>
      <c r="DR22" t="s">
        <v>178</v>
      </c>
      <c r="DS22" t="s">
        <v>178</v>
      </c>
      <c r="DT22" t="s">
        <v>178</v>
      </c>
      <c r="DU22" t="s">
        <v>178</v>
      </c>
      <c r="DV22" t="s">
        <v>178</v>
      </c>
      <c r="DW22" t="s">
        <v>178</v>
      </c>
      <c r="DX22" t="s">
        <v>178</v>
      </c>
      <c r="DY22" t="s">
        <v>178</v>
      </c>
      <c r="DZ22" t="s">
        <v>178</v>
      </c>
      <c r="EA22">
        <v>11.39974736699801</v>
      </c>
      <c r="EB22">
        <v>12.082162572096079</v>
      </c>
      <c r="EC22">
        <v>11.93333256809651</v>
      </c>
      <c r="ED22">
        <v>10.9881018259293</v>
      </c>
      <c r="EE22">
        <v>11.161551509407239</v>
      </c>
      <c r="EF22">
        <v>10.43433469950673</v>
      </c>
      <c r="EG22">
        <v>10.2583971951629</v>
      </c>
      <c r="EH22">
        <v>10.134145894779801</v>
      </c>
      <c r="EI22">
        <v>10.36078387663345</v>
      </c>
      <c r="EJ22">
        <v>9.2647726720980899</v>
      </c>
      <c r="EK22">
        <v>10.412825456590589</v>
      </c>
      <c r="EL22">
        <v>9.6317738960024304</v>
      </c>
      <c r="EM22">
        <v>9.0822192201877296</v>
      </c>
      <c r="EN22">
        <v>8.9755127354605904</v>
      </c>
      <c r="EO22">
        <v>7.6754928919568002</v>
      </c>
      <c r="EP22">
        <v>7.3968718347331697</v>
      </c>
      <c r="EQ22">
        <v>7.7030675907024202</v>
      </c>
      <c r="ER22">
        <v>8.5212283488440299</v>
      </c>
      <c r="ES22">
        <v>8.8620608645542092</v>
      </c>
      <c r="ET22">
        <v>8.5170320347965802</v>
      </c>
      <c r="EU22" t="s">
        <v>178</v>
      </c>
      <c r="EV22" t="s">
        <v>178</v>
      </c>
      <c r="EW22" t="s">
        <v>178</v>
      </c>
      <c r="EX22" t="s">
        <v>178</v>
      </c>
      <c r="EY22" t="s">
        <v>178</v>
      </c>
      <c r="EZ22" t="s">
        <v>178</v>
      </c>
      <c r="FA22" t="s">
        <v>178</v>
      </c>
      <c r="FB22" t="s">
        <v>178</v>
      </c>
      <c r="FC22" t="s">
        <v>178</v>
      </c>
      <c r="FD22" t="s">
        <v>178</v>
      </c>
      <c r="FE22" t="s">
        <v>178</v>
      </c>
      <c r="FF22" t="s">
        <v>178</v>
      </c>
      <c r="FG22" t="s">
        <v>178</v>
      </c>
      <c r="FH22">
        <v>8.4962973097175016</v>
      </c>
      <c r="FI22">
        <v>8.3611610292654408</v>
      </c>
      <c r="FJ22">
        <v>7.506239160742691</v>
      </c>
      <c r="FK22">
        <v>7.6918789385446766</v>
      </c>
      <c r="FL22">
        <v>6.6815430948148826</v>
      </c>
      <c r="FM22">
        <v>6.7433061768341798</v>
      </c>
      <c r="FN22">
        <v>6.784423021104276</v>
      </c>
      <c r="FO22">
        <v>6.4118709902491897</v>
      </c>
      <c r="FP22">
        <v>8.1499222883886624</v>
      </c>
      <c r="FQ22">
        <v>10.44647753373297</v>
      </c>
      <c r="FR22">
        <v>10.869054898605862</v>
      </c>
      <c r="FS22">
        <v>10.325396107282808</v>
      </c>
      <c r="FT22">
        <v>10.371916234449889</v>
      </c>
      <c r="FU22">
        <v>7.0049942933640725</v>
      </c>
      <c r="FV22">
        <v>6.9002426877353207</v>
      </c>
      <c r="FW22">
        <v>7.3403730389651614</v>
      </c>
      <c r="FX22">
        <v>8.1488743819263441</v>
      </c>
      <c r="FY22">
        <v>10.357959684303401</v>
      </c>
      <c r="FZ22">
        <v>11.058916698758525</v>
      </c>
      <c r="GA22" t="s">
        <v>178</v>
      </c>
      <c r="GB22" t="s">
        <v>178</v>
      </c>
      <c r="GC22" t="s">
        <v>178</v>
      </c>
      <c r="GD22" t="s">
        <v>178</v>
      </c>
      <c r="GE22" t="s">
        <v>178</v>
      </c>
      <c r="GF22" t="s">
        <v>178</v>
      </c>
      <c r="GG22" t="s">
        <v>178</v>
      </c>
      <c r="GH22" t="s">
        <v>178</v>
      </c>
      <c r="GI22" t="s">
        <v>178</v>
      </c>
      <c r="GJ22" t="s">
        <v>178</v>
      </c>
      <c r="GK22" t="s">
        <v>178</v>
      </c>
      <c r="GL22" t="s">
        <v>178</v>
      </c>
      <c r="GM22">
        <v>11.399747366998019</v>
      </c>
      <c r="GN22">
        <v>5.5396685768085865</v>
      </c>
      <c r="GO22">
        <v>5.3492364618648089</v>
      </c>
      <c r="GP22">
        <v>4.851942254216298</v>
      </c>
      <c r="GQ22">
        <v>5.1355189653694477</v>
      </c>
      <c r="GR22">
        <v>4.5189630744222242</v>
      </c>
      <c r="GS22">
        <v>4.372180054941567</v>
      </c>
      <c r="GT22">
        <v>4.4466767581664168</v>
      </c>
      <c r="GU22">
        <v>4.583808985191804</v>
      </c>
      <c r="GV22">
        <v>6.4129922018850838</v>
      </c>
      <c r="GW22">
        <v>9.3914328347699918</v>
      </c>
      <c r="GX22">
        <v>9.1313031613061586</v>
      </c>
      <c r="GY22">
        <v>8.582955411600345</v>
      </c>
      <c r="GZ22">
        <v>8.486309847848382</v>
      </c>
      <c r="HA22">
        <v>6.7846679228904039</v>
      </c>
      <c r="HB22">
        <v>6.7089269941491372</v>
      </c>
      <c r="HC22">
        <v>7.0082556599628933</v>
      </c>
      <c r="HD22">
        <v>7.6946147817872061</v>
      </c>
      <c r="HE22">
        <v>8.4866909541504469</v>
      </c>
      <c r="HF22">
        <v>8.5170320347965873</v>
      </c>
      <c r="HG22" t="s">
        <v>178</v>
      </c>
      <c r="HH22" t="s">
        <v>178</v>
      </c>
      <c r="HI22" t="s">
        <v>178</v>
      </c>
      <c r="HJ22" t="s">
        <v>178</v>
      </c>
      <c r="HK22" t="s">
        <v>178</v>
      </c>
      <c r="HL22" t="s">
        <v>178</v>
      </c>
      <c r="HM22" t="s">
        <v>178</v>
      </c>
      <c r="HN22" t="s">
        <v>178</v>
      </c>
      <c r="HO22" t="s">
        <v>178</v>
      </c>
      <c r="HP22" t="s">
        <v>178</v>
      </c>
      <c r="HQ22" t="s">
        <v>178</v>
      </c>
      <c r="HR22" t="s">
        <v>178</v>
      </c>
      <c r="HS22">
        <v>668474</v>
      </c>
      <c r="HT22">
        <v>668003</v>
      </c>
      <c r="HU22">
        <v>666598</v>
      </c>
      <c r="HV22">
        <v>663556</v>
      </c>
      <c r="HW22">
        <v>661143</v>
      </c>
      <c r="HX22">
        <v>659795</v>
      </c>
      <c r="HY22">
        <v>660648</v>
      </c>
      <c r="HZ22">
        <v>660818</v>
      </c>
      <c r="IA22">
        <v>664170</v>
      </c>
      <c r="IB22">
        <v>666343</v>
      </c>
      <c r="IC22">
        <v>667171</v>
      </c>
      <c r="ID22">
        <v>668403</v>
      </c>
      <c r="IE22">
        <v>670797</v>
      </c>
      <c r="IF22">
        <v>674463</v>
      </c>
      <c r="IG22">
        <v>674151</v>
      </c>
      <c r="IH22">
        <v>670035</v>
      </c>
      <c r="II22">
        <v>671595</v>
      </c>
      <c r="IJ22">
        <v>675180</v>
      </c>
      <c r="IK22">
        <v>671153</v>
      </c>
      <c r="IL22">
        <v>667838</v>
      </c>
      <c r="IM22">
        <v>667670</v>
      </c>
      <c r="IN22">
        <v>669249</v>
      </c>
      <c r="IO22">
        <v>670588</v>
      </c>
      <c r="IP22">
        <v>665428</v>
      </c>
      <c r="IQ22">
        <v>668905</v>
      </c>
      <c r="IR22">
        <v>668542</v>
      </c>
      <c r="IS22">
        <v>669118</v>
      </c>
      <c r="IT22">
        <v>668136</v>
      </c>
      <c r="IU22">
        <v>666508</v>
      </c>
      <c r="IV22">
        <v>664554</v>
      </c>
      <c r="IW22">
        <v>658801</v>
      </c>
      <c r="IX22">
        <v>655435</v>
      </c>
      <c r="IY22">
        <v>752471</v>
      </c>
      <c r="IZ22">
        <v>751980</v>
      </c>
      <c r="JA22">
        <v>750660</v>
      </c>
      <c r="JB22">
        <v>747748</v>
      </c>
      <c r="JC22">
        <v>745641</v>
      </c>
      <c r="JD22">
        <v>744410</v>
      </c>
      <c r="JE22">
        <v>744879</v>
      </c>
      <c r="JF22">
        <v>745328</v>
      </c>
      <c r="JG22">
        <v>748935</v>
      </c>
      <c r="JH22">
        <v>752207</v>
      </c>
      <c r="JI22">
        <v>753865</v>
      </c>
      <c r="JJ22">
        <v>755807</v>
      </c>
      <c r="JK22">
        <v>758319</v>
      </c>
      <c r="JL22">
        <v>761997</v>
      </c>
      <c r="JM22">
        <v>761559</v>
      </c>
      <c r="JN22">
        <v>753315</v>
      </c>
      <c r="JO22">
        <v>752331</v>
      </c>
      <c r="JP22">
        <v>751430</v>
      </c>
      <c r="JQ22">
        <v>746261</v>
      </c>
      <c r="JR22">
        <v>743158</v>
      </c>
      <c r="JS22">
        <v>742357</v>
      </c>
      <c r="JT22">
        <v>746893</v>
      </c>
      <c r="JU22">
        <v>751684</v>
      </c>
      <c r="JV22">
        <v>744746</v>
      </c>
      <c r="JW22">
        <v>748022</v>
      </c>
      <c r="JX22">
        <v>746785</v>
      </c>
      <c r="JY22">
        <v>747820</v>
      </c>
      <c r="JZ22">
        <v>747168</v>
      </c>
      <c r="KA22">
        <v>744881</v>
      </c>
      <c r="KB22">
        <v>741225</v>
      </c>
      <c r="KC22">
        <v>734622</v>
      </c>
      <c r="KD22">
        <v>729454</v>
      </c>
    </row>
    <row r="23" spans="1:290" x14ac:dyDescent="0.3">
      <c r="A23" t="s">
        <v>21</v>
      </c>
      <c r="B23">
        <v>4000672</v>
      </c>
      <c r="C23">
        <v>26813059</v>
      </c>
      <c r="D23">
        <v>28191337</v>
      </c>
      <c r="E23">
        <v>26292284</v>
      </c>
      <c r="F23">
        <v>27789636</v>
      </c>
      <c r="G23">
        <v>26496029</v>
      </c>
      <c r="H23">
        <v>27229641</v>
      </c>
      <c r="I23">
        <v>27800261</v>
      </c>
      <c r="J23">
        <v>28528212</v>
      </c>
      <c r="K23">
        <v>28371305</v>
      </c>
      <c r="L23">
        <v>29171254</v>
      </c>
      <c r="M23">
        <v>26620224</v>
      </c>
      <c r="N23">
        <v>28390220</v>
      </c>
      <c r="O23">
        <v>29374266</v>
      </c>
      <c r="P23">
        <v>28330121</v>
      </c>
      <c r="Q23">
        <v>30042517</v>
      </c>
      <c r="R23">
        <v>26463440</v>
      </c>
      <c r="S23">
        <v>26205407</v>
      </c>
      <c r="T23">
        <v>27474341</v>
      </c>
      <c r="U23">
        <v>25281880</v>
      </c>
      <c r="V23">
        <v>23997262</v>
      </c>
      <c r="W23">
        <v>23715724</v>
      </c>
      <c r="X23">
        <v>23941412</v>
      </c>
      <c r="Y23">
        <v>22150740</v>
      </c>
      <c r="Z23">
        <v>22310297</v>
      </c>
      <c r="AA23">
        <v>23303331</v>
      </c>
      <c r="AB23">
        <v>21375782</v>
      </c>
      <c r="AC23">
        <v>20818179</v>
      </c>
      <c r="AD23">
        <v>19269209</v>
      </c>
      <c r="AE23">
        <v>21602794</v>
      </c>
      <c r="AF23">
        <v>19599719</v>
      </c>
      <c r="AG23">
        <v>19152013</v>
      </c>
      <c r="AH23">
        <v>20394430</v>
      </c>
      <c r="AI23">
        <v>86606814</v>
      </c>
      <c r="AJ23">
        <v>89439930</v>
      </c>
      <c r="AK23">
        <v>86377668</v>
      </c>
      <c r="AL23">
        <v>88903412</v>
      </c>
      <c r="AM23">
        <v>86731560</v>
      </c>
      <c r="AN23">
        <v>88580643</v>
      </c>
      <c r="AO23">
        <v>89144461</v>
      </c>
      <c r="AP23">
        <v>89977031</v>
      </c>
      <c r="AQ23">
        <v>88770629</v>
      </c>
      <c r="AR23">
        <v>91064896</v>
      </c>
      <c r="AS23">
        <v>86759918</v>
      </c>
      <c r="AT23">
        <v>91898713</v>
      </c>
      <c r="AU23">
        <v>93577096</v>
      </c>
      <c r="AV23">
        <v>90562548</v>
      </c>
      <c r="AW23">
        <v>92362811</v>
      </c>
      <c r="AX23">
        <v>87357312</v>
      </c>
      <c r="AY23">
        <v>85700744</v>
      </c>
      <c r="AZ23">
        <v>87060989</v>
      </c>
      <c r="BA23">
        <v>85605921</v>
      </c>
      <c r="BB23">
        <v>86051503</v>
      </c>
      <c r="BC23">
        <v>83500597</v>
      </c>
      <c r="BD23">
        <v>82894868</v>
      </c>
      <c r="BE23">
        <v>79825445</v>
      </c>
      <c r="BF23">
        <v>79096758</v>
      </c>
      <c r="BG23">
        <v>79940593</v>
      </c>
      <c r="BH23">
        <v>76427950</v>
      </c>
      <c r="BI23">
        <v>74344395</v>
      </c>
      <c r="BJ23">
        <v>71065816</v>
      </c>
      <c r="BK23">
        <v>74527783</v>
      </c>
      <c r="BL23">
        <v>70852787</v>
      </c>
      <c r="BM23">
        <v>69149032</v>
      </c>
      <c r="BN23">
        <v>70172886</v>
      </c>
      <c r="BO23">
        <v>88116250</v>
      </c>
      <c r="BP23">
        <v>90445380</v>
      </c>
      <c r="BQ23">
        <v>87568519</v>
      </c>
      <c r="BR23">
        <v>89608490</v>
      </c>
      <c r="BS23">
        <v>87297520</v>
      </c>
      <c r="BT23">
        <v>90578581</v>
      </c>
      <c r="BU23">
        <v>93089440</v>
      </c>
      <c r="BV23">
        <v>91730639</v>
      </c>
      <c r="BW23">
        <v>90667224</v>
      </c>
      <c r="BX23">
        <v>91477872</v>
      </c>
      <c r="BY23">
        <v>87186899</v>
      </c>
      <c r="BZ23">
        <v>91898713</v>
      </c>
      <c r="CA23">
        <v>95129081</v>
      </c>
      <c r="CB23">
        <v>94539529</v>
      </c>
      <c r="CC23">
        <v>95032957</v>
      </c>
      <c r="CD23">
        <v>89749253</v>
      </c>
      <c r="CE23">
        <v>88152705</v>
      </c>
      <c r="CF23">
        <v>89574540</v>
      </c>
      <c r="CG23">
        <v>88198853</v>
      </c>
      <c r="CH23">
        <v>120622790</v>
      </c>
      <c r="CI23">
        <v>102987884</v>
      </c>
      <c r="CJ23">
        <v>97639128</v>
      </c>
      <c r="CK23">
        <v>95504456</v>
      </c>
      <c r="CL23">
        <v>91274958</v>
      </c>
      <c r="CM23">
        <v>91352869</v>
      </c>
      <c r="CN23">
        <v>85171430</v>
      </c>
      <c r="CO23">
        <v>87760911</v>
      </c>
      <c r="CP23">
        <v>75679641</v>
      </c>
      <c r="CQ23">
        <v>78601111</v>
      </c>
      <c r="CR23">
        <v>73448004</v>
      </c>
      <c r="CS23">
        <v>72210600</v>
      </c>
      <c r="CT23">
        <v>71542383</v>
      </c>
      <c r="CU23">
        <v>13.302938447887669</v>
      </c>
      <c r="CV23">
        <v>13.036624271095739</v>
      </c>
      <c r="CW23">
        <v>12.90100760369765</v>
      </c>
      <c r="CX23">
        <v>12.23790127808539</v>
      </c>
      <c r="CY23">
        <v>13.172124659021931</v>
      </c>
      <c r="CZ23">
        <v>12.23732550764727</v>
      </c>
      <c r="DA23">
        <v>11.273700566992369</v>
      </c>
      <c r="DB23">
        <v>12.360024116796881</v>
      </c>
      <c r="DC23">
        <v>12.62375375187387</v>
      </c>
      <c r="DD23">
        <v>12.16607153486129</v>
      </c>
      <c r="DE23">
        <v>11.70432355513265</v>
      </c>
      <c r="DF23">
        <v>11.56896368251267</v>
      </c>
      <c r="DG23">
        <v>10.76139665303138</v>
      </c>
      <c r="DH23">
        <v>8.6588584870095797</v>
      </c>
      <c r="DI23">
        <v>8.5992855659007805</v>
      </c>
      <c r="DJ23">
        <v>8.6719640379330798</v>
      </c>
      <c r="DK23">
        <v>8.6683599304525192</v>
      </c>
      <c r="DL23">
        <v>8.6670359081588106</v>
      </c>
      <c r="DM23">
        <v>9.1274066643777996</v>
      </c>
      <c r="DN23">
        <v>9.3148418348726594</v>
      </c>
      <c r="DO23" t="s">
        <v>178</v>
      </c>
      <c r="DP23" t="s">
        <v>178</v>
      </c>
      <c r="DQ23" t="s">
        <v>178</v>
      </c>
      <c r="DR23" t="s">
        <v>178</v>
      </c>
      <c r="DS23" t="s">
        <v>178</v>
      </c>
      <c r="DT23" t="s">
        <v>178</v>
      </c>
      <c r="DU23" t="s">
        <v>178</v>
      </c>
      <c r="DV23" t="s">
        <v>178</v>
      </c>
      <c r="DW23" t="s">
        <v>178</v>
      </c>
      <c r="DX23" t="s">
        <v>178</v>
      </c>
      <c r="DY23" t="s">
        <v>178</v>
      </c>
      <c r="DZ23" t="s">
        <v>178</v>
      </c>
      <c r="EA23">
        <v>12.049210346937929</v>
      </c>
      <c r="EB23">
        <v>11.91939276572654</v>
      </c>
      <c r="EC23">
        <v>11.515383847744291</v>
      </c>
      <c r="ED23">
        <v>10.882366385287931</v>
      </c>
      <c r="EE23">
        <v>11.610173727095569</v>
      </c>
      <c r="EF23">
        <v>10.908760426996951</v>
      </c>
      <c r="EG23">
        <v>9.8288580589374099</v>
      </c>
      <c r="EH23">
        <v>11.390306381170159</v>
      </c>
      <c r="EI23">
        <v>11.770217353174511</v>
      </c>
      <c r="EJ23">
        <v>11.36808919907952</v>
      </c>
      <c r="EK23">
        <v>10.904275954374929</v>
      </c>
      <c r="EL23">
        <v>11.056143189204381</v>
      </c>
      <c r="EM23">
        <v>10.298652384895099</v>
      </c>
      <c r="EN23">
        <v>7.6690951408717503</v>
      </c>
      <c r="EO23">
        <v>7.56318273530316</v>
      </c>
      <c r="EP23">
        <v>7.5694271572035099</v>
      </c>
      <c r="EQ23">
        <v>7.491128401418</v>
      </c>
      <c r="ER23">
        <v>7.3909433857901297</v>
      </c>
      <c r="ES23">
        <v>7.4149065288680402</v>
      </c>
      <c r="ET23">
        <v>7.4155130680933796</v>
      </c>
      <c r="EU23" t="s">
        <v>178</v>
      </c>
      <c r="EV23" t="s">
        <v>178</v>
      </c>
      <c r="EW23" t="s">
        <v>178</v>
      </c>
      <c r="EX23" t="s">
        <v>178</v>
      </c>
      <c r="EY23" t="s">
        <v>178</v>
      </c>
      <c r="EZ23" t="s">
        <v>178</v>
      </c>
      <c r="FA23" t="s">
        <v>178</v>
      </c>
      <c r="FB23" t="s">
        <v>178</v>
      </c>
      <c r="FC23" t="s">
        <v>178</v>
      </c>
      <c r="FD23" t="s">
        <v>178</v>
      </c>
      <c r="FE23" t="s">
        <v>178</v>
      </c>
      <c r="FF23" t="s">
        <v>178</v>
      </c>
      <c r="FG23" t="s">
        <v>178</v>
      </c>
      <c r="FH23">
        <v>10.433002876025355</v>
      </c>
      <c r="FI23">
        <v>10.331236342951414</v>
      </c>
      <c r="FJ23">
        <v>9.3653508320385761</v>
      </c>
      <c r="FK23">
        <v>9.2280243201726559</v>
      </c>
      <c r="FL23">
        <v>7.7954167666037169</v>
      </c>
      <c r="FM23">
        <v>6.9441935475284371</v>
      </c>
      <c r="FN23">
        <v>10.440072078822462</v>
      </c>
      <c r="FO23">
        <v>12.411777297504086</v>
      </c>
      <c r="FP23">
        <v>12.16445134652079</v>
      </c>
      <c r="FQ23">
        <v>11.703748247948628</v>
      </c>
      <c r="FR23">
        <v>11.568611006487833</v>
      </c>
      <c r="FS23">
        <v>10.761396653031383</v>
      </c>
      <c r="FT23">
        <v>8.658858487009585</v>
      </c>
      <c r="FU23">
        <v>8.5992855659007823</v>
      </c>
      <c r="FV23">
        <v>8.6719640379330887</v>
      </c>
      <c r="FW23">
        <v>8.6683599304525192</v>
      </c>
      <c r="FX23">
        <v>8.667035908158816</v>
      </c>
      <c r="FY23">
        <v>9.1274066643778085</v>
      </c>
      <c r="FZ23">
        <v>9.3148418348726629</v>
      </c>
      <c r="GA23" t="s">
        <v>178</v>
      </c>
      <c r="GB23" t="s">
        <v>178</v>
      </c>
      <c r="GC23" t="s">
        <v>178</v>
      </c>
      <c r="GD23" t="s">
        <v>178</v>
      </c>
      <c r="GE23" t="s">
        <v>178</v>
      </c>
      <c r="GF23" t="s">
        <v>178</v>
      </c>
      <c r="GG23" t="s">
        <v>178</v>
      </c>
      <c r="GH23" t="s">
        <v>178</v>
      </c>
      <c r="GI23" t="s">
        <v>178</v>
      </c>
      <c r="GJ23" t="s">
        <v>178</v>
      </c>
      <c r="GK23" t="s">
        <v>178</v>
      </c>
      <c r="GL23" t="s">
        <v>178</v>
      </c>
      <c r="GM23">
        <v>12.049210346937937</v>
      </c>
      <c r="GN23">
        <v>5.6052615425794716</v>
      </c>
      <c r="GO23">
        <v>5.2968714702609416</v>
      </c>
      <c r="GP23">
        <v>4.9806446123800061</v>
      </c>
      <c r="GQ23">
        <v>4.9889152230168579</v>
      </c>
      <c r="GR23">
        <v>4.4929161329298548</v>
      </c>
      <c r="GS23">
        <v>3.9794530365778638</v>
      </c>
      <c r="GT23">
        <v>5.2451519543915603</v>
      </c>
      <c r="GU23">
        <v>6.0984690903323635</v>
      </c>
      <c r="GV23">
        <v>6.2013054910681795</v>
      </c>
      <c r="GW23">
        <v>6.0163012141159466</v>
      </c>
      <c r="GX23">
        <v>6.0509139012643187</v>
      </c>
      <c r="GY23">
        <v>5.9237616419248926</v>
      </c>
      <c r="GZ23">
        <v>6.1739495227099841</v>
      </c>
      <c r="HA23">
        <v>6.2539499799329406</v>
      </c>
      <c r="HB23">
        <v>6.1350136322875866</v>
      </c>
      <c r="HC23">
        <v>6.382790562471663</v>
      </c>
      <c r="HD23">
        <v>6.6359916954308895</v>
      </c>
      <c r="HE23">
        <v>6.8112800281653412</v>
      </c>
      <c r="HF23">
        <v>6.8666772734928294</v>
      </c>
      <c r="HG23" t="s">
        <v>178</v>
      </c>
      <c r="HH23" t="s">
        <v>178</v>
      </c>
      <c r="HI23" t="s">
        <v>178</v>
      </c>
      <c r="HJ23" t="s">
        <v>178</v>
      </c>
      <c r="HK23" t="s">
        <v>178</v>
      </c>
      <c r="HL23" t="s">
        <v>178</v>
      </c>
      <c r="HM23" t="s">
        <v>178</v>
      </c>
      <c r="HN23" t="s">
        <v>178</v>
      </c>
      <c r="HO23" t="s">
        <v>178</v>
      </c>
      <c r="HP23" t="s">
        <v>178</v>
      </c>
      <c r="HQ23" t="s">
        <v>178</v>
      </c>
      <c r="HR23" t="s">
        <v>178</v>
      </c>
      <c r="HS23">
        <v>3657896</v>
      </c>
      <c r="HT23">
        <v>3635111</v>
      </c>
      <c r="HU23">
        <v>3608354</v>
      </c>
      <c r="HV23">
        <v>3574520</v>
      </c>
      <c r="HW23">
        <v>3520329</v>
      </c>
      <c r="HX23">
        <v>3489576</v>
      </c>
      <c r="HY23">
        <v>3468959</v>
      </c>
      <c r="HZ23">
        <v>3456523</v>
      </c>
      <c r="IA23">
        <v>3446992</v>
      </c>
      <c r="IB23">
        <v>3433316</v>
      </c>
      <c r="IC23">
        <v>3425779</v>
      </c>
      <c r="ID23">
        <v>3439558</v>
      </c>
      <c r="IE23">
        <v>3421225</v>
      </c>
      <c r="IF23">
        <v>3382930</v>
      </c>
      <c r="IG23">
        <v>3344609</v>
      </c>
      <c r="IH23">
        <v>3312030</v>
      </c>
      <c r="II23">
        <v>3280007</v>
      </c>
      <c r="IJ23">
        <v>3248065</v>
      </c>
      <c r="IK23">
        <v>3224841</v>
      </c>
      <c r="IL23">
        <v>3172631</v>
      </c>
      <c r="IM23">
        <v>3142678</v>
      </c>
      <c r="IN23">
        <v>3132905</v>
      </c>
      <c r="IO23">
        <v>3116111</v>
      </c>
      <c r="IP23">
        <v>3092859</v>
      </c>
      <c r="IQ23">
        <v>3067228</v>
      </c>
      <c r="IR23">
        <v>3029241</v>
      </c>
      <c r="IS23">
        <v>2993590</v>
      </c>
      <c r="IT23">
        <v>2965652</v>
      </c>
      <c r="IU23">
        <v>2945911</v>
      </c>
      <c r="IV23">
        <v>2917691</v>
      </c>
      <c r="IW23">
        <v>2881355</v>
      </c>
      <c r="IX23">
        <v>2848419</v>
      </c>
      <c r="IY23">
        <v>4048298</v>
      </c>
      <c r="IZ23">
        <v>4021991</v>
      </c>
      <c r="JA23">
        <v>3991358</v>
      </c>
      <c r="JB23">
        <v>3953907</v>
      </c>
      <c r="JC23">
        <v>3896654</v>
      </c>
      <c r="JD23">
        <v>3864059</v>
      </c>
      <c r="JE23">
        <v>3842198</v>
      </c>
      <c r="JF23">
        <v>3828849</v>
      </c>
      <c r="JG23">
        <v>3818690</v>
      </c>
      <c r="JH23">
        <v>3801999</v>
      </c>
      <c r="JI23">
        <v>3792295</v>
      </c>
      <c r="JJ23">
        <v>3806862</v>
      </c>
      <c r="JK23">
        <v>3786653</v>
      </c>
      <c r="JL23">
        <v>3738629</v>
      </c>
      <c r="JM23">
        <v>3695521</v>
      </c>
      <c r="JN23">
        <v>3660930</v>
      </c>
      <c r="JO23">
        <v>3625642</v>
      </c>
      <c r="JP23">
        <v>3589532</v>
      </c>
      <c r="JQ23">
        <v>3566618</v>
      </c>
      <c r="JR23">
        <v>3507217</v>
      </c>
      <c r="JS23">
        <v>3470139</v>
      </c>
      <c r="JT23">
        <v>3444651</v>
      </c>
      <c r="JU23">
        <v>3420216</v>
      </c>
      <c r="JV23">
        <v>3395802</v>
      </c>
      <c r="JW23">
        <v>3368845</v>
      </c>
      <c r="JX23">
        <v>3328033</v>
      </c>
      <c r="JY23">
        <v>3289624</v>
      </c>
      <c r="JZ23">
        <v>3259577</v>
      </c>
      <c r="KA23">
        <v>3237640</v>
      </c>
      <c r="KB23">
        <v>3204713</v>
      </c>
      <c r="KC23">
        <v>3162560</v>
      </c>
      <c r="KD23">
        <v>3122742</v>
      </c>
    </row>
    <row r="24" spans="1:290" x14ac:dyDescent="0.3">
      <c r="A24" t="s">
        <v>22</v>
      </c>
      <c r="B24">
        <v>4056992</v>
      </c>
      <c r="C24">
        <v>9706310</v>
      </c>
      <c r="D24">
        <v>10176368</v>
      </c>
      <c r="E24">
        <v>9642277</v>
      </c>
      <c r="F24">
        <v>9906672</v>
      </c>
      <c r="G24">
        <v>10094057</v>
      </c>
      <c r="H24">
        <v>10025847</v>
      </c>
      <c r="I24">
        <v>10313530</v>
      </c>
      <c r="J24">
        <v>9977975</v>
      </c>
      <c r="K24">
        <v>10092686</v>
      </c>
      <c r="L24">
        <v>10196086</v>
      </c>
      <c r="M24">
        <v>9848250</v>
      </c>
      <c r="N24">
        <v>9913156</v>
      </c>
      <c r="O24">
        <v>10335993</v>
      </c>
      <c r="P24">
        <v>10052936</v>
      </c>
      <c r="Q24">
        <v>10759656</v>
      </c>
      <c r="R24">
        <v>10305006</v>
      </c>
      <c r="S24">
        <v>10359348</v>
      </c>
      <c r="T24">
        <v>9698657</v>
      </c>
      <c r="U24">
        <v>9340252</v>
      </c>
      <c r="V24">
        <v>9083913</v>
      </c>
      <c r="W24">
        <v>9070738</v>
      </c>
      <c r="X24">
        <v>8539546</v>
      </c>
      <c r="Y24">
        <v>8487115</v>
      </c>
      <c r="Z24">
        <v>8573444</v>
      </c>
      <c r="AA24">
        <v>8404752</v>
      </c>
      <c r="AB24">
        <v>8536314</v>
      </c>
      <c r="AC24">
        <v>8296454</v>
      </c>
      <c r="AD24">
        <v>8253207</v>
      </c>
      <c r="AE24">
        <v>8148763</v>
      </c>
      <c r="AF24">
        <v>8107908</v>
      </c>
      <c r="AG24">
        <v>8164810</v>
      </c>
      <c r="AH24">
        <v>8008420</v>
      </c>
      <c r="AI24">
        <v>20719688</v>
      </c>
      <c r="AJ24">
        <v>21467269</v>
      </c>
      <c r="AK24">
        <v>20949489</v>
      </c>
      <c r="AL24">
        <v>21616735</v>
      </c>
      <c r="AM24">
        <v>22071088</v>
      </c>
      <c r="AN24">
        <v>22045792</v>
      </c>
      <c r="AO24">
        <v>22403705</v>
      </c>
      <c r="AP24">
        <v>22109163</v>
      </c>
      <c r="AQ24">
        <v>22315269</v>
      </c>
      <c r="AR24">
        <v>22666066</v>
      </c>
      <c r="AS24">
        <v>22265850</v>
      </c>
      <c r="AT24">
        <v>23144916</v>
      </c>
      <c r="AU24">
        <v>24031810</v>
      </c>
      <c r="AV24">
        <v>23637866</v>
      </c>
      <c r="AW24">
        <v>24866157</v>
      </c>
      <c r="AX24">
        <v>24148618</v>
      </c>
      <c r="AY24">
        <v>24116876</v>
      </c>
      <c r="AZ24">
        <v>23341910</v>
      </c>
      <c r="BA24">
        <v>22935650</v>
      </c>
      <c r="BB24">
        <v>22406969</v>
      </c>
      <c r="BC24">
        <v>22315405</v>
      </c>
      <c r="BD24">
        <v>21692650</v>
      </c>
      <c r="BE24">
        <v>21223098</v>
      </c>
      <c r="BF24">
        <v>21221451</v>
      </c>
      <c r="BG24">
        <v>20855294</v>
      </c>
      <c r="BH24">
        <v>20909293</v>
      </c>
      <c r="BI24">
        <v>20307372</v>
      </c>
      <c r="BJ24">
        <v>20365822</v>
      </c>
      <c r="BK24">
        <v>20331194</v>
      </c>
      <c r="BL24">
        <v>20359635</v>
      </c>
      <c r="BM24">
        <v>20455660</v>
      </c>
      <c r="BN24">
        <v>20076014</v>
      </c>
      <c r="BO24">
        <v>23085320</v>
      </c>
      <c r="BP24">
        <v>22020420</v>
      </c>
      <c r="BQ24">
        <v>21611697</v>
      </c>
      <c r="BR24">
        <v>22342433</v>
      </c>
      <c r="BS24">
        <v>22643456</v>
      </c>
      <c r="BT24">
        <v>22647162</v>
      </c>
      <c r="BU24">
        <v>23299945</v>
      </c>
      <c r="BV24">
        <v>23273024</v>
      </c>
      <c r="BW24">
        <v>23916112</v>
      </c>
      <c r="BX24">
        <v>25770752</v>
      </c>
      <c r="BY24">
        <v>25747711</v>
      </c>
      <c r="BZ24">
        <v>26797935</v>
      </c>
      <c r="CA24">
        <v>27631706</v>
      </c>
      <c r="CB24">
        <v>27395670</v>
      </c>
      <c r="CC24">
        <v>29044741</v>
      </c>
      <c r="CD24">
        <v>29530803</v>
      </c>
      <c r="CE24">
        <v>30002079</v>
      </c>
      <c r="CF24">
        <v>29622655</v>
      </c>
      <c r="CG24">
        <v>32644691</v>
      </c>
      <c r="CH24">
        <v>42119696</v>
      </c>
      <c r="CI24">
        <v>29256787</v>
      </c>
      <c r="CJ24">
        <v>27299016</v>
      </c>
      <c r="CK24">
        <v>25720732</v>
      </c>
      <c r="CL24">
        <v>26030736</v>
      </c>
      <c r="CM24">
        <v>26366193</v>
      </c>
      <c r="CN24">
        <v>26882104</v>
      </c>
      <c r="CO24">
        <v>26106798</v>
      </c>
      <c r="CP24">
        <v>25809365</v>
      </c>
      <c r="CQ24">
        <v>24992339</v>
      </c>
      <c r="CR24">
        <v>25039470</v>
      </c>
      <c r="CS24">
        <v>20982598</v>
      </c>
      <c r="CT24">
        <v>20610693</v>
      </c>
      <c r="CU24">
        <v>21.221576806464711</v>
      </c>
      <c r="CV24">
        <v>20.322096029819011</v>
      </c>
      <c r="CW24">
        <v>19.467462992927089</v>
      </c>
      <c r="CX24">
        <v>19.240156519411389</v>
      </c>
      <c r="CY24">
        <v>20.02515808756711</v>
      </c>
      <c r="CZ24">
        <v>18.267931660154261</v>
      </c>
      <c r="DA24">
        <v>16.012216537320519</v>
      </c>
      <c r="DB24">
        <v>16.524085096244161</v>
      </c>
      <c r="DC24">
        <v>17.278486400348669</v>
      </c>
      <c r="DD24">
        <v>19.043979315302579</v>
      </c>
      <c r="DE24">
        <v>20.014984582069491</v>
      </c>
      <c r="DF24">
        <v>19.027857540262101</v>
      </c>
      <c r="DG24">
        <v>19.490070933075039</v>
      </c>
      <c r="DH24">
        <v>17.485699583335101</v>
      </c>
      <c r="DI24">
        <v>13.615663040930761</v>
      </c>
      <c r="DJ24">
        <v>11.36828346954883</v>
      </c>
      <c r="DK24">
        <v>11.288595813633741</v>
      </c>
      <c r="DL24">
        <v>10.70193706232476</v>
      </c>
      <c r="DM24">
        <v>10.629251919502281</v>
      </c>
      <c r="DN24">
        <v>10.628987750102841</v>
      </c>
      <c r="DO24" t="s">
        <v>178</v>
      </c>
      <c r="DP24" t="s">
        <v>178</v>
      </c>
      <c r="DQ24" t="s">
        <v>178</v>
      </c>
      <c r="DR24" t="s">
        <v>178</v>
      </c>
      <c r="DS24" t="s">
        <v>178</v>
      </c>
      <c r="DT24" t="s">
        <v>178</v>
      </c>
      <c r="DU24" t="s">
        <v>178</v>
      </c>
      <c r="DV24" t="s">
        <v>178</v>
      </c>
      <c r="DW24" t="s">
        <v>178</v>
      </c>
      <c r="DX24" t="s">
        <v>178</v>
      </c>
      <c r="DY24" t="s">
        <v>178</v>
      </c>
      <c r="DZ24" t="s">
        <v>178</v>
      </c>
      <c r="EA24">
        <v>20.32002219540858</v>
      </c>
      <c r="EB24">
        <v>19.615867793084071</v>
      </c>
      <c r="EC24">
        <v>18.682527876946029</v>
      </c>
      <c r="ED24">
        <v>18.46780392911997</v>
      </c>
      <c r="EE24">
        <v>19.272845752483988</v>
      </c>
      <c r="EF24">
        <v>17.445845847099118</v>
      </c>
      <c r="EG24">
        <v>15.41593527989799</v>
      </c>
      <c r="EH24">
        <v>15.90699643252988</v>
      </c>
      <c r="EI24">
        <v>16.712756180936481</v>
      </c>
      <c r="EJ24">
        <v>18.44882852427299</v>
      </c>
      <c r="EK24">
        <v>19.432448717699518</v>
      </c>
      <c r="EL24">
        <v>18.582977342835939</v>
      </c>
      <c r="EM24">
        <v>18.409982810231039</v>
      </c>
      <c r="EN24">
        <v>15.65220518095062</v>
      </c>
      <c r="EO24">
        <v>12.16588344731028</v>
      </c>
      <c r="EP24">
        <v>10.12536092372889</v>
      </c>
      <c r="EQ24">
        <v>10.252685758343439</v>
      </c>
      <c r="ER24">
        <v>9.5601018852589608</v>
      </c>
      <c r="ES24">
        <v>9.4474141788257793</v>
      </c>
      <c r="ET24">
        <v>9.4144861806163895</v>
      </c>
      <c r="EU24" t="s">
        <v>178</v>
      </c>
      <c r="EV24" t="s">
        <v>178</v>
      </c>
      <c r="EW24" t="s">
        <v>178</v>
      </c>
      <c r="EX24" t="s">
        <v>178</v>
      </c>
      <c r="EY24" t="s">
        <v>178</v>
      </c>
      <c r="EZ24" t="s">
        <v>178</v>
      </c>
      <c r="FA24" t="s">
        <v>178</v>
      </c>
      <c r="FB24" t="s">
        <v>178</v>
      </c>
      <c r="FC24" t="s">
        <v>178</v>
      </c>
      <c r="FD24" t="s">
        <v>178</v>
      </c>
      <c r="FE24" t="s">
        <v>178</v>
      </c>
      <c r="FF24" t="s">
        <v>178</v>
      </c>
      <c r="FG24" t="s">
        <v>178</v>
      </c>
      <c r="FH24">
        <v>17.965474718929709</v>
      </c>
      <c r="FI24">
        <v>17.104816932264345</v>
      </c>
      <c r="FJ24">
        <v>16.572192888800551</v>
      </c>
      <c r="FK24">
        <v>16.258723696654013</v>
      </c>
      <c r="FL24">
        <v>14.703798033981174</v>
      </c>
      <c r="FM24">
        <v>12.5481794396641</v>
      </c>
      <c r="FN24">
        <v>12.666347630656521</v>
      </c>
      <c r="FO24">
        <v>13.329351573203137</v>
      </c>
      <c r="FP24">
        <v>15.670278741465223</v>
      </c>
      <c r="FQ24">
        <v>18.691141815275166</v>
      </c>
      <c r="FR24">
        <v>18.277186397550889</v>
      </c>
      <c r="FS24">
        <v>17.937526291612343</v>
      </c>
      <c r="FT24">
        <v>17.006971893584122</v>
      </c>
      <c r="FU24">
        <v>13.384647241510324</v>
      </c>
      <c r="FV24">
        <v>11.212919235563763</v>
      </c>
      <c r="FW24">
        <v>11.117562611083246</v>
      </c>
      <c r="FX24">
        <v>10.603787720299831</v>
      </c>
      <c r="FY24">
        <v>10.62012145069763</v>
      </c>
      <c r="FZ24">
        <v>10.626478790159814</v>
      </c>
      <c r="GA24" t="s">
        <v>178</v>
      </c>
      <c r="GB24" t="s">
        <v>178</v>
      </c>
      <c r="GC24" t="s">
        <v>178</v>
      </c>
      <c r="GD24" t="s">
        <v>178</v>
      </c>
      <c r="GE24" t="s">
        <v>178</v>
      </c>
      <c r="GF24" t="s">
        <v>178</v>
      </c>
      <c r="GG24" t="s">
        <v>178</v>
      </c>
      <c r="GH24" t="s">
        <v>178</v>
      </c>
      <c r="GI24" t="s">
        <v>178</v>
      </c>
      <c r="GJ24" t="s">
        <v>178</v>
      </c>
      <c r="GK24" t="s">
        <v>178</v>
      </c>
      <c r="GL24" t="s">
        <v>178</v>
      </c>
      <c r="GM24">
        <v>20.320022195408587</v>
      </c>
      <c r="GN24">
        <v>13.52780365308694</v>
      </c>
      <c r="GO24">
        <v>12.782507487414133</v>
      </c>
      <c r="GP24">
        <v>12.297141741898042</v>
      </c>
      <c r="GQ24">
        <v>11.849257809549661</v>
      </c>
      <c r="GR24">
        <v>11.352483957029078</v>
      </c>
      <c r="GS24">
        <v>9.839010563698702</v>
      </c>
      <c r="GT24">
        <v>9.6006845668467857</v>
      </c>
      <c r="GU24">
        <v>9.9941349572857465</v>
      </c>
      <c r="GV24">
        <v>11.454003531093575</v>
      </c>
      <c r="GW24">
        <v>13.252638143639366</v>
      </c>
      <c r="GX24">
        <v>13.278721609002803</v>
      </c>
      <c r="GY24">
        <v>13.648812665478575</v>
      </c>
      <c r="GZ24">
        <v>14.965644529840384</v>
      </c>
      <c r="HA24">
        <v>11.963391310215773</v>
      </c>
      <c r="HB24">
        <v>9.9496335566697862</v>
      </c>
      <c r="HC24">
        <v>10.110219084760399</v>
      </c>
      <c r="HD24">
        <v>9.4728966052906554</v>
      </c>
      <c r="HE24">
        <v>9.4443758951675658</v>
      </c>
      <c r="HF24">
        <v>9.3959001136201472</v>
      </c>
      <c r="HG24" t="s">
        <v>178</v>
      </c>
      <c r="HH24" t="s">
        <v>178</v>
      </c>
      <c r="HI24" t="s">
        <v>178</v>
      </c>
      <c r="HJ24" t="s">
        <v>178</v>
      </c>
      <c r="HK24" t="s">
        <v>178</v>
      </c>
      <c r="HL24" t="s">
        <v>178</v>
      </c>
      <c r="HM24" t="s">
        <v>178</v>
      </c>
      <c r="HN24" t="s">
        <v>178</v>
      </c>
      <c r="HO24" t="s">
        <v>178</v>
      </c>
      <c r="HP24" t="s">
        <v>178</v>
      </c>
      <c r="HQ24" t="s">
        <v>178</v>
      </c>
      <c r="HR24" t="s">
        <v>178</v>
      </c>
      <c r="HS24">
        <v>1141723</v>
      </c>
      <c r="HT24">
        <v>1136892</v>
      </c>
      <c r="HU24">
        <v>1131436</v>
      </c>
      <c r="HV24">
        <v>1125414</v>
      </c>
      <c r="HW24">
        <v>1117778</v>
      </c>
      <c r="HX24">
        <v>1111467</v>
      </c>
      <c r="HY24">
        <v>1105417</v>
      </c>
      <c r="HZ24">
        <v>1103397</v>
      </c>
      <c r="IA24">
        <v>1100740</v>
      </c>
      <c r="IB24">
        <v>1096576</v>
      </c>
      <c r="IC24">
        <v>1093229</v>
      </c>
      <c r="ID24">
        <v>1094991</v>
      </c>
      <c r="IE24">
        <v>1091799</v>
      </c>
      <c r="IF24">
        <v>1084937</v>
      </c>
      <c r="IG24">
        <v>1076998</v>
      </c>
      <c r="IH24">
        <v>1069590</v>
      </c>
      <c r="II24">
        <v>1056670</v>
      </c>
      <c r="IJ24">
        <v>1045910</v>
      </c>
      <c r="IK24">
        <v>1050633</v>
      </c>
      <c r="IL24">
        <v>1022466</v>
      </c>
      <c r="IM24">
        <v>1022005</v>
      </c>
      <c r="IN24">
        <v>1013115</v>
      </c>
      <c r="IO24">
        <v>1005672</v>
      </c>
      <c r="IP24">
        <v>1002382</v>
      </c>
      <c r="IQ24">
        <v>997993</v>
      </c>
      <c r="IR24">
        <v>990588</v>
      </c>
      <c r="IS24">
        <v>983345</v>
      </c>
      <c r="IT24">
        <v>980146</v>
      </c>
      <c r="IU24">
        <v>974959</v>
      </c>
      <c r="IV24">
        <v>969824</v>
      </c>
      <c r="IW24">
        <v>960719</v>
      </c>
      <c r="IX24">
        <v>946271</v>
      </c>
      <c r="IY24">
        <v>1256150</v>
      </c>
      <c r="IZ24">
        <v>1251053</v>
      </c>
      <c r="JA24">
        <v>1245042</v>
      </c>
      <c r="JB24">
        <v>1238337</v>
      </c>
      <c r="JC24">
        <v>1230280</v>
      </c>
      <c r="JD24">
        <v>1223743</v>
      </c>
      <c r="JE24">
        <v>1217399</v>
      </c>
      <c r="JF24">
        <v>1215257</v>
      </c>
      <c r="JG24">
        <v>1212276</v>
      </c>
      <c r="JH24">
        <v>1207437</v>
      </c>
      <c r="JI24">
        <v>1203701</v>
      </c>
      <c r="JJ24">
        <v>1203921</v>
      </c>
      <c r="JK24">
        <v>1200506</v>
      </c>
      <c r="JL24">
        <v>1192910</v>
      </c>
      <c r="JM24">
        <v>1184032</v>
      </c>
      <c r="JN24">
        <v>1177316</v>
      </c>
      <c r="JO24">
        <v>1160298</v>
      </c>
      <c r="JP24">
        <v>1147835</v>
      </c>
      <c r="JQ24">
        <v>1153204</v>
      </c>
      <c r="JR24">
        <v>1121521</v>
      </c>
      <c r="JS24">
        <v>1120816</v>
      </c>
      <c r="JT24">
        <v>1111340</v>
      </c>
      <c r="JU24">
        <v>1103279</v>
      </c>
      <c r="JV24">
        <v>1099310</v>
      </c>
      <c r="JW24">
        <v>1094497</v>
      </c>
      <c r="JX24">
        <v>1086374</v>
      </c>
      <c r="JY24">
        <v>1078906</v>
      </c>
      <c r="JZ24">
        <v>1075409</v>
      </c>
      <c r="KA24">
        <v>1069895</v>
      </c>
      <c r="KB24">
        <v>1064674</v>
      </c>
      <c r="KC24">
        <v>1054035</v>
      </c>
      <c r="KD24">
        <v>1036563</v>
      </c>
    </row>
    <row r="25" spans="1:290" x14ac:dyDescent="0.3">
      <c r="A25" t="s">
        <v>23</v>
      </c>
      <c r="B25">
        <v>4057080</v>
      </c>
      <c r="C25">
        <v>13748460</v>
      </c>
      <c r="D25">
        <v>14216048</v>
      </c>
      <c r="E25">
        <v>13638167</v>
      </c>
      <c r="F25">
        <v>14306831</v>
      </c>
      <c r="G25">
        <v>14081387</v>
      </c>
      <c r="H25">
        <v>13529053</v>
      </c>
      <c r="I25">
        <v>14157757</v>
      </c>
      <c r="J25">
        <v>14420479</v>
      </c>
      <c r="K25">
        <v>14316504</v>
      </c>
      <c r="L25">
        <v>15012654</v>
      </c>
      <c r="M25">
        <v>14224016</v>
      </c>
      <c r="N25">
        <v>14060097</v>
      </c>
      <c r="O25">
        <v>14108355</v>
      </c>
      <c r="P25">
        <v>13634658</v>
      </c>
      <c r="Q25">
        <v>14269612</v>
      </c>
      <c r="R25">
        <v>13168606</v>
      </c>
      <c r="S25">
        <v>12440663</v>
      </c>
      <c r="T25">
        <v>12481689</v>
      </c>
      <c r="U25">
        <v>12049882</v>
      </c>
      <c r="V25">
        <v>11637167</v>
      </c>
      <c r="W25">
        <v>11854924</v>
      </c>
      <c r="X25">
        <v>11282669</v>
      </c>
      <c r="Y25">
        <v>11002745</v>
      </c>
      <c r="Z25">
        <v>10867085</v>
      </c>
      <c r="AA25">
        <v>10848648</v>
      </c>
      <c r="AB25">
        <v>10660148</v>
      </c>
      <c r="AC25">
        <v>10512496</v>
      </c>
      <c r="AD25">
        <v>9845397</v>
      </c>
      <c r="AE25">
        <v>10380814</v>
      </c>
      <c r="AF25">
        <v>9861492</v>
      </c>
      <c r="AG25">
        <v>9699143</v>
      </c>
      <c r="AH25">
        <v>9291713</v>
      </c>
      <c r="AI25">
        <v>45471465</v>
      </c>
      <c r="AJ25">
        <v>46352875</v>
      </c>
      <c r="AK25">
        <v>45545927</v>
      </c>
      <c r="AL25">
        <v>46893929</v>
      </c>
      <c r="AM25">
        <v>46744961</v>
      </c>
      <c r="AN25">
        <v>45916911</v>
      </c>
      <c r="AO25">
        <v>46730184</v>
      </c>
      <c r="AP25">
        <v>46679248</v>
      </c>
      <c r="AQ25">
        <v>46507447</v>
      </c>
      <c r="AR25">
        <v>47893002</v>
      </c>
      <c r="AS25">
        <v>47141539</v>
      </c>
      <c r="AT25">
        <v>46687088</v>
      </c>
      <c r="AU25">
        <v>46846531</v>
      </c>
      <c r="AV25">
        <v>45356982</v>
      </c>
      <c r="AW25">
        <v>46191696</v>
      </c>
      <c r="AX25">
        <v>44011348</v>
      </c>
      <c r="AY25">
        <v>30628082</v>
      </c>
      <c r="AZ25">
        <v>31773296</v>
      </c>
      <c r="BA25">
        <v>31999746</v>
      </c>
      <c r="BB25">
        <v>31920706</v>
      </c>
      <c r="BC25">
        <v>32630506</v>
      </c>
      <c r="BD25">
        <v>36374017</v>
      </c>
      <c r="BE25">
        <v>37527979</v>
      </c>
      <c r="BF25">
        <v>37203954</v>
      </c>
      <c r="BG25">
        <v>36958368</v>
      </c>
      <c r="BH25">
        <v>36774164</v>
      </c>
      <c r="BI25">
        <v>36240999</v>
      </c>
      <c r="BJ25">
        <v>35119289</v>
      </c>
      <c r="BK25">
        <v>35889676</v>
      </c>
      <c r="BL25">
        <v>35474230</v>
      </c>
      <c r="BM25">
        <v>34934610</v>
      </c>
      <c r="BN25">
        <v>33768923</v>
      </c>
      <c r="BO25">
        <v>45579922</v>
      </c>
      <c r="BP25">
        <v>47626426</v>
      </c>
      <c r="BQ25">
        <v>46342045</v>
      </c>
      <c r="BR25">
        <v>47450242</v>
      </c>
      <c r="BS25">
        <v>47202850</v>
      </c>
      <c r="BT25">
        <v>46406542</v>
      </c>
      <c r="BU25">
        <v>47335320</v>
      </c>
      <c r="BV25">
        <v>47641600</v>
      </c>
      <c r="BW25">
        <v>47197962</v>
      </c>
      <c r="BX25">
        <v>48363601</v>
      </c>
      <c r="BY25">
        <v>47940004</v>
      </c>
      <c r="BZ25">
        <v>47423233</v>
      </c>
      <c r="CA25">
        <v>46846531</v>
      </c>
      <c r="CB25">
        <v>45356982</v>
      </c>
      <c r="CC25">
        <v>46191696</v>
      </c>
      <c r="CD25">
        <v>44013466</v>
      </c>
      <c r="CE25">
        <v>30725567</v>
      </c>
      <c r="CF25">
        <v>31790853</v>
      </c>
      <c r="CG25">
        <v>32496671</v>
      </c>
      <c r="CH25">
        <v>36080525</v>
      </c>
      <c r="CI25">
        <v>41736292</v>
      </c>
      <c r="CJ25">
        <v>40329113</v>
      </c>
      <c r="CK25">
        <v>40027566</v>
      </c>
      <c r="CL25">
        <v>41121308</v>
      </c>
      <c r="CM25">
        <v>41993840</v>
      </c>
      <c r="CN25">
        <v>38558937</v>
      </c>
      <c r="CO25">
        <v>36845844</v>
      </c>
      <c r="CP25">
        <v>35562921</v>
      </c>
      <c r="CQ25">
        <v>36283734</v>
      </c>
      <c r="CR25">
        <v>36368520</v>
      </c>
      <c r="CS25">
        <v>37352293</v>
      </c>
      <c r="CT25">
        <v>36244429</v>
      </c>
      <c r="CU25">
        <v>25.297641944596862</v>
      </c>
      <c r="CV25">
        <v>26.35736822635711</v>
      </c>
      <c r="CW25">
        <v>25.342450224669271</v>
      </c>
      <c r="CX25">
        <v>24.908228969106698</v>
      </c>
      <c r="CY25">
        <v>26.304175590836859</v>
      </c>
      <c r="CZ25">
        <v>28.849002002044902</v>
      </c>
      <c r="DA25">
        <v>26.99235210120106</v>
      </c>
      <c r="DB25">
        <v>25.64890681383994</v>
      </c>
      <c r="DC25">
        <v>25.588354966738741</v>
      </c>
      <c r="DD25">
        <v>25.845467438144389</v>
      </c>
      <c r="DE25">
        <v>23.575911442699301</v>
      </c>
      <c r="DF25">
        <v>24.176434118739831</v>
      </c>
      <c r="DG25">
        <v>21.577463237515762</v>
      </c>
      <c r="DH25">
        <v>20.899591491918279</v>
      </c>
      <c r="DI25">
        <v>21.06737009666708</v>
      </c>
      <c r="DJ25">
        <v>18.928321231079419</v>
      </c>
      <c r="DK25">
        <v>19.372834068409372</v>
      </c>
      <c r="DL25">
        <v>16.99376075225884</v>
      </c>
      <c r="DM25">
        <v>18.08243433421173</v>
      </c>
      <c r="DN25">
        <v>18.47309572853942</v>
      </c>
      <c r="DO25" t="s">
        <v>178</v>
      </c>
      <c r="DP25" t="s">
        <v>178</v>
      </c>
      <c r="DQ25" t="s">
        <v>178</v>
      </c>
      <c r="DR25" t="s">
        <v>178</v>
      </c>
      <c r="DS25" t="s">
        <v>178</v>
      </c>
      <c r="DT25" t="s">
        <v>178</v>
      </c>
      <c r="DU25" t="s">
        <v>178</v>
      </c>
      <c r="DV25" t="s">
        <v>178</v>
      </c>
      <c r="DW25" t="s">
        <v>178</v>
      </c>
      <c r="DX25" t="s">
        <v>178</v>
      </c>
      <c r="DY25" t="s">
        <v>178</v>
      </c>
      <c r="DZ25" t="s">
        <v>178</v>
      </c>
      <c r="EA25">
        <v>22.040642603667429</v>
      </c>
      <c r="EB25">
        <v>23.016686254594418</v>
      </c>
      <c r="EC25">
        <v>22.61662410896021</v>
      </c>
      <c r="ED25">
        <v>22.144158001673961</v>
      </c>
      <c r="EE25">
        <v>23.54488147951071</v>
      </c>
      <c r="EF25">
        <v>25.488561704528749</v>
      </c>
      <c r="EG25">
        <v>23.856322109893039</v>
      </c>
      <c r="EH25">
        <v>22.940150579597312</v>
      </c>
      <c r="EI25">
        <v>23.15269686021281</v>
      </c>
      <c r="EJ25">
        <v>22.97416597095641</v>
      </c>
      <c r="EK25">
        <v>21.46038920812995</v>
      </c>
      <c r="EL25">
        <v>22.600343922785509</v>
      </c>
      <c r="EM25">
        <v>20.376313350278458</v>
      </c>
      <c r="EN25">
        <v>19.572050787576149</v>
      </c>
      <c r="EO25">
        <v>19.740415333285711</v>
      </c>
      <c r="EP25">
        <v>17.255680712760942</v>
      </c>
      <c r="EQ25">
        <v>17.565115569430692</v>
      </c>
      <c r="ER25">
        <v>15.34824178646986</v>
      </c>
      <c r="ES25">
        <v>16.563453347410942</v>
      </c>
      <c r="ET25">
        <v>16.56008798802883</v>
      </c>
      <c r="EU25" t="s">
        <v>178</v>
      </c>
      <c r="EV25" t="s">
        <v>178</v>
      </c>
      <c r="EW25" t="s">
        <v>178</v>
      </c>
      <c r="EX25" t="s">
        <v>178</v>
      </c>
      <c r="EY25" t="s">
        <v>178</v>
      </c>
      <c r="EZ25" t="s">
        <v>178</v>
      </c>
      <c r="FA25" t="s">
        <v>178</v>
      </c>
      <c r="FB25" t="s">
        <v>178</v>
      </c>
      <c r="FC25" t="s">
        <v>178</v>
      </c>
      <c r="FD25" t="s">
        <v>178</v>
      </c>
      <c r="FE25" t="s">
        <v>178</v>
      </c>
      <c r="FF25" t="s">
        <v>178</v>
      </c>
      <c r="FG25" t="s">
        <v>178</v>
      </c>
      <c r="FH25">
        <v>24.036104591930449</v>
      </c>
      <c r="FI25">
        <v>22.871038178075924</v>
      </c>
      <c r="FJ25">
        <v>22.483100405407448</v>
      </c>
      <c r="FK25">
        <v>23.65622843288973</v>
      </c>
      <c r="FL25">
        <v>25.410112941320413</v>
      </c>
      <c r="FM25">
        <v>23.9682918876644</v>
      </c>
      <c r="FN25">
        <v>23.206011914908814</v>
      </c>
      <c r="FO25">
        <v>23.309626890329174</v>
      </c>
      <c r="FP25">
        <v>23.477314821135849</v>
      </c>
      <c r="FQ25">
        <v>21.543717947612162</v>
      </c>
      <c r="FR25">
        <v>21.901312069024041</v>
      </c>
      <c r="FS25">
        <v>20.029137342437348</v>
      </c>
      <c r="FT25">
        <v>19.952742485564546</v>
      </c>
      <c r="FU25">
        <v>20.489499100087055</v>
      </c>
      <c r="FV25">
        <v>18.519190149602025</v>
      </c>
      <c r="FW25">
        <v>18.863055629369249</v>
      </c>
      <c r="FX25">
        <v>16.516365502570672</v>
      </c>
      <c r="FY25">
        <v>17.740640102801439</v>
      </c>
      <c r="FZ25">
        <v>18.259432064487626</v>
      </c>
      <c r="GA25" t="s">
        <v>178</v>
      </c>
      <c r="GB25" t="s">
        <v>178</v>
      </c>
      <c r="GC25" t="s">
        <v>178</v>
      </c>
      <c r="GD25" t="s">
        <v>178</v>
      </c>
      <c r="GE25" t="s">
        <v>178</v>
      </c>
      <c r="GF25" t="s">
        <v>178</v>
      </c>
      <c r="GG25" t="s">
        <v>178</v>
      </c>
      <c r="GH25" t="s">
        <v>178</v>
      </c>
      <c r="GI25" t="s">
        <v>178</v>
      </c>
      <c r="GJ25" t="s">
        <v>178</v>
      </c>
      <c r="GK25" t="s">
        <v>178</v>
      </c>
      <c r="GL25" t="s">
        <v>178</v>
      </c>
      <c r="GM25">
        <v>22.040642603667436</v>
      </c>
      <c r="GN25">
        <v>14.045681217888971</v>
      </c>
      <c r="GO25">
        <v>13.88857871172829</v>
      </c>
      <c r="GP25">
        <v>13.713611372228359</v>
      </c>
      <c r="GQ25">
        <v>14.150302894586709</v>
      </c>
      <c r="GR25">
        <v>14.730331096774997</v>
      </c>
      <c r="GS25">
        <v>14.20310030077183</v>
      </c>
      <c r="GT25">
        <v>14.199840344045308</v>
      </c>
      <c r="GU25">
        <v>14.225442817603357</v>
      </c>
      <c r="GV25">
        <v>14.09444530972403</v>
      </c>
      <c r="GW25">
        <v>13.068023516979787</v>
      </c>
      <c r="GX25">
        <v>12.939323088973239</v>
      </c>
      <c r="GY25">
        <v>11.822213891479064</v>
      </c>
      <c r="GZ25">
        <v>11.566131022642542</v>
      </c>
      <c r="HA25">
        <v>11.925733726897084</v>
      </c>
      <c r="HB25">
        <v>11.302775226282332</v>
      </c>
      <c r="HC25">
        <v>11.821535793090742</v>
      </c>
      <c r="HD25">
        <v>12.616284342364015</v>
      </c>
      <c r="HE25">
        <v>13.712220755656245</v>
      </c>
      <c r="HF25">
        <v>14.202677559292471</v>
      </c>
      <c r="HG25" t="s">
        <v>178</v>
      </c>
      <c r="HH25" t="s">
        <v>178</v>
      </c>
      <c r="HI25" t="s">
        <v>178</v>
      </c>
      <c r="HJ25" t="s">
        <v>178</v>
      </c>
      <c r="HK25" t="s">
        <v>178</v>
      </c>
      <c r="HL25" t="s">
        <v>178</v>
      </c>
      <c r="HM25" t="s">
        <v>178</v>
      </c>
      <c r="HN25" t="s">
        <v>178</v>
      </c>
      <c r="HO25" t="s">
        <v>178</v>
      </c>
      <c r="HP25" t="s">
        <v>178</v>
      </c>
      <c r="HQ25" t="s">
        <v>178</v>
      </c>
      <c r="HR25" t="s">
        <v>178</v>
      </c>
      <c r="HS25">
        <v>2959949</v>
      </c>
      <c r="HT25">
        <v>2934274</v>
      </c>
      <c r="HU25">
        <v>2910280</v>
      </c>
      <c r="HV25">
        <v>2896500</v>
      </c>
      <c r="HW25">
        <v>2886033</v>
      </c>
      <c r="HX25">
        <v>2868462</v>
      </c>
      <c r="HY25">
        <v>2859478</v>
      </c>
      <c r="HZ25">
        <v>2849583</v>
      </c>
      <c r="IA25">
        <v>2832764</v>
      </c>
      <c r="IB25">
        <v>2807485</v>
      </c>
      <c r="IC25">
        <v>2780684</v>
      </c>
      <c r="ID25">
        <v>2769280</v>
      </c>
      <c r="IE25">
        <v>2748259</v>
      </c>
      <c r="IF25">
        <v>2728950</v>
      </c>
      <c r="IG25">
        <v>2709844</v>
      </c>
      <c r="IH25">
        <v>2696196</v>
      </c>
      <c r="II25">
        <v>2691906</v>
      </c>
      <c r="IJ25">
        <v>2683349</v>
      </c>
      <c r="IK25">
        <v>2676565</v>
      </c>
      <c r="IL25">
        <v>2661874</v>
      </c>
      <c r="IM25">
        <v>2642102</v>
      </c>
      <c r="IN25">
        <v>2622074</v>
      </c>
      <c r="IO25">
        <v>2604388</v>
      </c>
      <c r="IP25">
        <v>2597305</v>
      </c>
      <c r="IQ25">
        <v>2590569</v>
      </c>
      <c r="IR25">
        <v>2577283</v>
      </c>
      <c r="IS25">
        <v>2562258</v>
      </c>
      <c r="IT25">
        <v>2544846</v>
      </c>
      <c r="IU25">
        <v>2531462</v>
      </c>
      <c r="IV25">
        <v>2520382</v>
      </c>
      <c r="IW25">
        <v>2503820</v>
      </c>
      <c r="IX25">
        <v>2489544</v>
      </c>
      <c r="IY25">
        <v>3518923</v>
      </c>
      <c r="IZ25">
        <v>3482662</v>
      </c>
      <c r="JA25">
        <v>3446102</v>
      </c>
      <c r="JB25">
        <v>3420121</v>
      </c>
      <c r="JC25">
        <v>3397758</v>
      </c>
      <c r="JD25">
        <v>3368083</v>
      </c>
      <c r="JE25">
        <v>3354613</v>
      </c>
      <c r="JF25">
        <v>3344679</v>
      </c>
      <c r="JG25">
        <v>3329304</v>
      </c>
      <c r="JH25">
        <v>3308063</v>
      </c>
      <c r="JI25">
        <v>3277855</v>
      </c>
      <c r="JJ25">
        <v>3261502</v>
      </c>
      <c r="JK25">
        <v>3236036</v>
      </c>
      <c r="JL25">
        <v>3203541</v>
      </c>
      <c r="JM25">
        <v>3176355</v>
      </c>
      <c r="JN25">
        <v>3152022</v>
      </c>
      <c r="JO25">
        <v>3137300</v>
      </c>
      <c r="JP25">
        <v>3117515</v>
      </c>
      <c r="JQ25">
        <v>3100641</v>
      </c>
      <c r="JR25">
        <v>3078641</v>
      </c>
      <c r="JS25">
        <v>3054696</v>
      </c>
      <c r="JT25">
        <v>3030746</v>
      </c>
      <c r="JU25">
        <v>3010139</v>
      </c>
      <c r="JV25">
        <v>3001870</v>
      </c>
      <c r="JW25">
        <v>2994447</v>
      </c>
      <c r="JX25">
        <v>2980021</v>
      </c>
      <c r="JY25">
        <v>2964714</v>
      </c>
      <c r="JZ25">
        <v>2950612</v>
      </c>
      <c r="KA25">
        <v>2938199</v>
      </c>
      <c r="KB25">
        <v>2928555</v>
      </c>
      <c r="KC25">
        <v>2908760</v>
      </c>
      <c r="KD25">
        <v>2883956</v>
      </c>
    </row>
    <row r="26" spans="1:290" x14ac:dyDescent="0.3">
      <c r="A26" t="s">
        <v>24</v>
      </c>
      <c r="B26">
        <v>4059417</v>
      </c>
      <c r="C26">
        <v>680</v>
      </c>
      <c r="D26">
        <v>700</v>
      </c>
      <c r="E26">
        <v>673</v>
      </c>
      <c r="F26">
        <v>678</v>
      </c>
      <c r="G26">
        <v>691</v>
      </c>
      <c r="H26">
        <v>698</v>
      </c>
      <c r="I26">
        <v>742</v>
      </c>
      <c r="J26">
        <v>734</v>
      </c>
      <c r="K26">
        <v>747</v>
      </c>
      <c r="L26">
        <v>736</v>
      </c>
      <c r="M26">
        <v>695</v>
      </c>
      <c r="N26">
        <v>733</v>
      </c>
      <c r="O26">
        <v>7970</v>
      </c>
      <c r="P26">
        <v>8103</v>
      </c>
      <c r="Q26">
        <v>8393</v>
      </c>
      <c r="R26">
        <v>8077</v>
      </c>
      <c r="S26">
        <v>8200</v>
      </c>
      <c r="T26">
        <v>8462</v>
      </c>
      <c r="U26">
        <v>8227</v>
      </c>
      <c r="V26">
        <v>8037</v>
      </c>
      <c r="W26">
        <v>8100</v>
      </c>
      <c r="X26">
        <v>7839</v>
      </c>
      <c r="Y26">
        <v>7759</v>
      </c>
      <c r="Z26">
        <v>7895</v>
      </c>
      <c r="AA26">
        <v>7818</v>
      </c>
      <c r="AB26">
        <v>7663</v>
      </c>
      <c r="AC26" t="s">
        <v>178</v>
      </c>
      <c r="AD26" t="s">
        <v>178</v>
      </c>
      <c r="AE26" t="s">
        <v>178</v>
      </c>
      <c r="AF26" t="s">
        <v>178</v>
      </c>
      <c r="AG26" t="s">
        <v>178</v>
      </c>
      <c r="AH26" t="s">
        <v>178</v>
      </c>
      <c r="AI26">
        <v>974977</v>
      </c>
      <c r="AJ26">
        <v>1085862</v>
      </c>
      <c r="AK26">
        <v>1086841</v>
      </c>
      <c r="AL26">
        <v>1048854</v>
      </c>
      <c r="AM26">
        <v>1017026</v>
      </c>
      <c r="AN26">
        <v>1029843</v>
      </c>
      <c r="AO26">
        <v>1052487</v>
      </c>
      <c r="AP26">
        <v>1012810</v>
      </c>
      <c r="AQ26">
        <v>1094662</v>
      </c>
      <c r="AR26">
        <v>1496257</v>
      </c>
      <c r="AS26">
        <v>1297160</v>
      </c>
      <c r="AT26">
        <v>1394573</v>
      </c>
      <c r="AU26">
        <v>1403109</v>
      </c>
      <c r="AV26">
        <v>1370110</v>
      </c>
      <c r="AW26">
        <v>1444158</v>
      </c>
      <c r="AX26">
        <v>1442034</v>
      </c>
      <c r="AY26">
        <v>1405172</v>
      </c>
      <c r="AZ26">
        <v>1451355</v>
      </c>
      <c r="BA26">
        <v>1363219</v>
      </c>
      <c r="BB26">
        <v>1460823</v>
      </c>
      <c r="BC26">
        <v>1376263</v>
      </c>
      <c r="BD26">
        <v>1425515</v>
      </c>
      <c r="BE26">
        <v>1430617</v>
      </c>
      <c r="BF26">
        <v>1280758</v>
      </c>
      <c r="BG26">
        <v>1328340</v>
      </c>
      <c r="BH26">
        <v>1182859</v>
      </c>
      <c r="BI26" t="s">
        <v>178</v>
      </c>
      <c r="BJ26" t="s">
        <v>178</v>
      </c>
      <c r="BK26" t="s">
        <v>178</v>
      </c>
      <c r="BL26" t="s">
        <v>178</v>
      </c>
      <c r="BM26" t="s">
        <v>178</v>
      </c>
      <c r="BN26" t="s">
        <v>178</v>
      </c>
      <c r="BO26">
        <v>974977</v>
      </c>
      <c r="BP26">
        <v>1085862</v>
      </c>
      <c r="BQ26">
        <v>1086841</v>
      </c>
      <c r="BR26">
        <v>1048854</v>
      </c>
      <c r="BS26">
        <v>1017026</v>
      </c>
      <c r="BT26">
        <v>1029843</v>
      </c>
      <c r="BU26">
        <v>1052487</v>
      </c>
      <c r="BV26">
        <v>1012810</v>
      </c>
      <c r="BW26">
        <v>1114972</v>
      </c>
      <c r="BX26">
        <v>1518808</v>
      </c>
      <c r="BY26">
        <v>1314962</v>
      </c>
      <c r="BZ26">
        <v>1438435</v>
      </c>
      <c r="CA26">
        <v>1496108</v>
      </c>
      <c r="CB26">
        <v>1421765</v>
      </c>
      <c r="CC26">
        <v>1552713</v>
      </c>
      <c r="CD26">
        <v>1517222</v>
      </c>
      <c r="CE26">
        <v>1422766</v>
      </c>
      <c r="CF26">
        <v>1457901</v>
      </c>
      <c r="CG26">
        <v>1390389</v>
      </c>
      <c r="CH26">
        <v>1461077</v>
      </c>
      <c r="CI26">
        <v>1376920</v>
      </c>
      <c r="CJ26">
        <v>1425888</v>
      </c>
      <c r="CK26">
        <v>1431359</v>
      </c>
      <c r="CL26">
        <v>1281197</v>
      </c>
      <c r="CM26">
        <v>1329219</v>
      </c>
      <c r="CN26">
        <v>1183320</v>
      </c>
      <c r="CO26" t="s">
        <v>178</v>
      </c>
      <c r="CP26" t="s">
        <v>178</v>
      </c>
      <c r="CQ26" t="s">
        <v>178</v>
      </c>
      <c r="CR26" t="s">
        <v>178</v>
      </c>
      <c r="CS26" t="s">
        <v>178</v>
      </c>
      <c r="CT26" t="s">
        <v>178</v>
      </c>
      <c r="CU26">
        <v>8.8235294117646994</v>
      </c>
      <c r="CV26">
        <v>8.8698140200286097</v>
      </c>
      <c r="CW26">
        <v>9.0638930163447196</v>
      </c>
      <c r="CX26">
        <v>8.2595870206489597</v>
      </c>
      <c r="CY26">
        <v>8.3936324167872591</v>
      </c>
      <c r="CZ26">
        <v>8.8952654232424599</v>
      </c>
      <c r="DA26">
        <v>8.3557951482479709</v>
      </c>
      <c r="DB26">
        <v>8.5351787773933108</v>
      </c>
      <c r="DC26">
        <v>8.5057471264367805</v>
      </c>
      <c r="DD26">
        <v>8.4295612009237804</v>
      </c>
      <c r="DE26">
        <v>8.5956416464890992</v>
      </c>
      <c r="DF26">
        <v>7.8478002378121197</v>
      </c>
      <c r="DG26">
        <v>7.1822541966426803</v>
      </c>
      <c r="DH26">
        <v>6.7616916008952703</v>
      </c>
      <c r="DI26">
        <v>6.4841009392327704</v>
      </c>
      <c r="DJ26">
        <v>6.0463474885307598</v>
      </c>
      <c r="DK26">
        <v>6.3292682926829196</v>
      </c>
      <c r="DL26">
        <v>5.5187898841881298</v>
      </c>
      <c r="DM26">
        <v>6.1018597301568001</v>
      </c>
      <c r="DN26">
        <v>5.3129277093442804</v>
      </c>
      <c r="DO26" t="s">
        <v>178</v>
      </c>
      <c r="DP26" t="s">
        <v>178</v>
      </c>
      <c r="DQ26" t="s">
        <v>178</v>
      </c>
      <c r="DR26" t="s">
        <v>178</v>
      </c>
      <c r="DS26" t="s">
        <v>178</v>
      </c>
      <c r="DT26" t="s">
        <v>178</v>
      </c>
      <c r="DU26" t="s">
        <v>178</v>
      </c>
      <c r="DV26" t="s">
        <v>178</v>
      </c>
      <c r="DW26" t="s">
        <v>178</v>
      </c>
      <c r="DX26" t="s">
        <v>178</v>
      </c>
      <c r="DY26" t="s">
        <v>178</v>
      </c>
      <c r="DZ26" t="s">
        <v>178</v>
      </c>
      <c r="EA26">
        <v>5.05612941556614</v>
      </c>
      <c r="EB26">
        <v>4.74756897982338</v>
      </c>
      <c r="EC26">
        <v>5.0585941633092002</v>
      </c>
      <c r="ED26">
        <v>4.8888596506282003</v>
      </c>
      <c r="EE26">
        <v>5.3044920019589403</v>
      </c>
      <c r="EF26">
        <v>5.8445171420331503</v>
      </c>
      <c r="EG26">
        <v>5.29967273183395</v>
      </c>
      <c r="EH26">
        <v>5.64054462337457</v>
      </c>
      <c r="EI26">
        <v>5.6738061611712096</v>
      </c>
      <c r="EJ26">
        <v>5.3358480528411798</v>
      </c>
      <c r="EK26">
        <v>5.9600203521539301</v>
      </c>
      <c r="EL26">
        <v>5.6658919970485497</v>
      </c>
      <c r="EM26">
        <v>5.2827684805670803</v>
      </c>
      <c r="EN26">
        <v>4.9567552970199404</v>
      </c>
      <c r="EO26">
        <v>4.6637588572433604</v>
      </c>
      <c r="EP26">
        <v>4.0582954354751601</v>
      </c>
      <c r="EQ26">
        <v>4.4818712584651497</v>
      </c>
      <c r="ER26">
        <v>3.6517599071212699</v>
      </c>
      <c r="ES26">
        <v>4.2334357135573901</v>
      </c>
      <c r="ET26">
        <v>3.56333381936073</v>
      </c>
      <c r="EU26" t="s">
        <v>178</v>
      </c>
      <c r="EV26" t="s">
        <v>178</v>
      </c>
      <c r="EW26" t="s">
        <v>178</v>
      </c>
      <c r="EX26" t="s">
        <v>178</v>
      </c>
      <c r="EY26" t="s">
        <v>178</v>
      </c>
      <c r="EZ26" t="s">
        <v>178</v>
      </c>
      <c r="FA26" t="s">
        <v>178</v>
      </c>
      <c r="FB26" t="s">
        <v>178</v>
      </c>
      <c r="FC26" t="s">
        <v>178</v>
      </c>
      <c r="FD26" t="s">
        <v>178</v>
      </c>
      <c r="FE26" t="s">
        <v>178</v>
      </c>
      <c r="FF26" t="s">
        <v>178</v>
      </c>
      <c r="FG26" t="s">
        <v>178</v>
      </c>
      <c r="FH26">
        <v>8.8698140200286133</v>
      </c>
      <c r="FI26">
        <v>9.0638930163447249</v>
      </c>
      <c r="FJ26">
        <v>8.2595870206489685</v>
      </c>
      <c r="FK26">
        <v>8.3936324167872645</v>
      </c>
      <c r="FL26">
        <v>8.8952654232424671</v>
      </c>
      <c r="FM26">
        <v>8.355795148247978</v>
      </c>
      <c r="FN26">
        <v>8.5351787773933108</v>
      </c>
      <c r="FO26">
        <v>8.5057471264367805</v>
      </c>
      <c r="FP26">
        <v>8.4295612009237875</v>
      </c>
      <c r="FQ26">
        <v>8.5956416464891046</v>
      </c>
      <c r="FR26">
        <v>7.8478002378121277</v>
      </c>
      <c r="FS26">
        <v>7.1822541966426856</v>
      </c>
      <c r="FT26">
        <v>6.7616916008952757</v>
      </c>
      <c r="FU26">
        <v>6.4841009392327713</v>
      </c>
      <c r="FV26">
        <v>6.0463474885307606</v>
      </c>
      <c r="FW26">
        <v>6.3292682926829267</v>
      </c>
      <c r="FX26">
        <v>5.5187898841881351</v>
      </c>
      <c r="FY26">
        <v>6.1018597301568009</v>
      </c>
      <c r="FZ26">
        <v>5.3129277093442822</v>
      </c>
      <c r="GA26" t="s">
        <v>178</v>
      </c>
      <c r="GB26" t="s">
        <v>178</v>
      </c>
      <c r="GC26" t="s">
        <v>178</v>
      </c>
      <c r="GD26" t="s">
        <v>178</v>
      </c>
      <c r="GE26" t="s">
        <v>178</v>
      </c>
      <c r="GF26" t="s">
        <v>178</v>
      </c>
      <c r="GG26" t="s">
        <v>178</v>
      </c>
      <c r="GH26" t="s">
        <v>178</v>
      </c>
      <c r="GI26" t="s">
        <v>178</v>
      </c>
      <c r="GJ26" t="s">
        <v>178</v>
      </c>
      <c r="GK26" t="s">
        <v>178</v>
      </c>
      <c r="GL26" t="s">
        <v>178</v>
      </c>
      <c r="GM26">
        <v>5.0561294155661409</v>
      </c>
      <c r="GN26">
        <v>4.7475689798233844</v>
      </c>
      <c r="GO26">
        <v>5.0585941633092064</v>
      </c>
      <c r="GP26">
        <v>4.8888596506282092</v>
      </c>
      <c r="GQ26">
        <v>5.3044920019589448</v>
      </c>
      <c r="GR26">
        <v>5.8445171420331565</v>
      </c>
      <c r="GS26">
        <v>5.2996727318339563</v>
      </c>
      <c r="GT26">
        <v>5.6405446233745717</v>
      </c>
      <c r="GU26">
        <v>5.6738061611712105</v>
      </c>
      <c r="GV26">
        <v>5.3358480528411896</v>
      </c>
      <c r="GW26">
        <v>5.9600203521539363</v>
      </c>
      <c r="GX26">
        <v>5.6658919970485586</v>
      </c>
      <c r="GY26">
        <v>5.2827684805670838</v>
      </c>
      <c r="GZ26">
        <v>4.9567552970199475</v>
      </c>
      <c r="HA26">
        <v>4.6637588572433604</v>
      </c>
      <c r="HB26">
        <v>4.058295435475169</v>
      </c>
      <c r="HC26">
        <v>4.4818712584651559</v>
      </c>
      <c r="HD26">
        <v>3.6517599071212765</v>
      </c>
      <c r="HE26">
        <v>4.2334357135573963</v>
      </c>
      <c r="HF26">
        <v>3.56333381936073</v>
      </c>
      <c r="HG26" t="s">
        <v>178</v>
      </c>
      <c r="HH26" t="s">
        <v>178</v>
      </c>
      <c r="HI26" t="s">
        <v>178</v>
      </c>
      <c r="HJ26" t="s">
        <v>178</v>
      </c>
      <c r="HK26" t="s">
        <v>178</v>
      </c>
      <c r="HL26" t="s">
        <v>178</v>
      </c>
      <c r="HM26" t="s">
        <v>178</v>
      </c>
      <c r="HN26" t="s">
        <v>178</v>
      </c>
      <c r="HO26" t="s">
        <v>178</v>
      </c>
      <c r="HP26" t="s">
        <v>178</v>
      </c>
      <c r="HQ26" t="s">
        <v>178</v>
      </c>
      <c r="HR26" t="s">
        <v>178</v>
      </c>
      <c r="HS26">
        <v>84</v>
      </c>
      <c r="HT26">
        <v>86</v>
      </c>
      <c r="HU26">
        <v>86</v>
      </c>
      <c r="HV26">
        <v>86</v>
      </c>
      <c r="HW26">
        <v>85</v>
      </c>
      <c r="HX26">
        <v>87</v>
      </c>
      <c r="HY26">
        <v>88</v>
      </c>
      <c r="HZ26">
        <v>87</v>
      </c>
      <c r="IA26">
        <v>89</v>
      </c>
      <c r="IB26">
        <v>92</v>
      </c>
      <c r="IC26">
        <v>94</v>
      </c>
      <c r="ID26">
        <v>94</v>
      </c>
      <c r="IE26">
        <v>965</v>
      </c>
      <c r="IF26">
        <v>963</v>
      </c>
      <c r="IG26">
        <v>967</v>
      </c>
      <c r="IH26">
        <v>972</v>
      </c>
      <c r="II26">
        <v>991</v>
      </c>
      <c r="IJ26">
        <v>976</v>
      </c>
      <c r="IK26">
        <v>889</v>
      </c>
      <c r="IL26">
        <v>871</v>
      </c>
      <c r="IM26">
        <v>866</v>
      </c>
      <c r="IN26">
        <v>859</v>
      </c>
      <c r="IO26">
        <v>859</v>
      </c>
      <c r="IP26">
        <v>854</v>
      </c>
      <c r="IQ26">
        <v>849</v>
      </c>
      <c r="IR26">
        <v>842</v>
      </c>
      <c r="IS26" t="s">
        <v>178</v>
      </c>
      <c r="IT26" t="s">
        <v>178</v>
      </c>
      <c r="IU26" t="s">
        <v>178</v>
      </c>
      <c r="IV26" t="s">
        <v>178</v>
      </c>
      <c r="IW26" t="s">
        <v>178</v>
      </c>
      <c r="IX26" t="s">
        <v>178</v>
      </c>
      <c r="IY26">
        <v>110</v>
      </c>
      <c r="IZ26">
        <v>112</v>
      </c>
      <c r="JA26">
        <v>112</v>
      </c>
      <c r="JB26">
        <v>113</v>
      </c>
      <c r="JC26">
        <v>108</v>
      </c>
      <c r="JD26">
        <v>108</v>
      </c>
      <c r="JE26">
        <v>110</v>
      </c>
      <c r="JF26">
        <v>110</v>
      </c>
      <c r="JG26">
        <v>112</v>
      </c>
      <c r="JH26">
        <v>116</v>
      </c>
      <c r="JI26">
        <v>116</v>
      </c>
      <c r="JJ26">
        <v>116</v>
      </c>
      <c r="JK26">
        <v>1174</v>
      </c>
      <c r="JL26">
        <v>1169</v>
      </c>
      <c r="JM26">
        <v>1169</v>
      </c>
      <c r="JN26">
        <v>1170</v>
      </c>
      <c r="JO26">
        <v>1188</v>
      </c>
      <c r="JP26">
        <v>1172</v>
      </c>
      <c r="JQ26">
        <v>1076</v>
      </c>
      <c r="JR26">
        <v>1045</v>
      </c>
      <c r="JS26">
        <v>1045</v>
      </c>
      <c r="JT26">
        <v>1035</v>
      </c>
      <c r="JU26">
        <v>1029</v>
      </c>
      <c r="JV26">
        <v>1023</v>
      </c>
      <c r="JW26">
        <v>1011</v>
      </c>
      <c r="JX26">
        <v>998</v>
      </c>
      <c r="JY26" t="s">
        <v>178</v>
      </c>
      <c r="JZ26" t="s">
        <v>178</v>
      </c>
      <c r="KA26" t="s">
        <v>178</v>
      </c>
      <c r="KB26" t="s">
        <v>178</v>
      </c>
      <c r="KC26" t="s">
        <v>178</v>
      </c>
      <c r="KD26" t="s">
        <v>178</v>
      </c>
    </row>
    <row r="27" spans="1:290" x14ac:dyDescent="0.3">
      <c r="A27" t="s">
        <v>25</v>
      </c>
      <c r="B27">
        <v>4057081</v>
      </c>
      <c r="C27">
        <v>12484700</v>
      </c>
      <c r="D27">
        <v>13051498</v>
      </c>
      <c r="E27">
        <v>12341231</v>
      </c>
      <c r="F27">
        <v>12789439</v>
      </c>
      <c r="G27">
        <v>12494679</v>
      </c>
      <c r="H27">
        <v>12593983</v>
      </c>
      <c r="I27">
        <v>12792609</v>
      </c>
      <c r="J27">
        <v>12901196</v>
      </c>
      <c r="K27">
        <v>12931530</v>
      </c>
      <c r="L27">
        <v>12968152</v>
      </c>
      <c r="M27">
        <v>12385603</v>
      </c>
      <c r="N27">
        <v>12853576</v>
      </c>
      <c r="O27">
        <v>13205447</v>
      </c>
      <c r="P27">
        <v>12975048</v>
      </c>
      <c r="Q27">
        <v>13286010</v>
      </c>
      <c r="R27">
        <v>12346200</v>
      </c>
      <c r="S27">
        <v>12462333</v>
      </c>
      <c r="T27">
        <v>12698034</v>
      </c>
      <c r="U27">
        <v>11813350</v>
      </c>
      <c r="V27">
        <v>11539312</v>
      </c>
      <c r="W27">
        <v>11447338</v>
      </c>
      <c r="X27">
        <v>11031902</v>
      </c>
      <c r="Y27">
        <v>10812365</v>
      </c>
      <c r="Z27">
        <v>10920777</v>
      </c>
      <c r="AA27">
        <v>10711599</v>
      </c>
      <c r="AB27">
        <v>10222146</v>
      </c>
      <c r="AC27">
        <v>10066140</v>
      </c>
      <c r="AD27">
        <v>9732528</v>
      </c>
      <c r="AE27">
        <v>9997392</v>
      </c>
      <c r="AF27">
        <v>9419020</v>
      </c>
      <c r="AG27">
        <v>9431120</v>
      </c>
      <c r="AH27">
        <v>9305752</v>
      </c>
      <c r="AI27">
        <v>32707948</v>
      </c>
      <c r="AJ27">
        <v>34088752</v>
      </c>
      <c r="AK27">
        <v>33248491</v>
      </c>
      <c r="AL27">
        <v>33659725</v>
      </c>
      <c r="AM27">
        <v>32992002</v>
      </c>
      <c r="AN27">
        <v>33253922</v>
      </c>
      <c r="AO27">
        <v>32556015</v>
      </c>
      <c r="AP27">
        <v>33756264</v>
      </c>
      <c r="AQ27">
        <v>33602986</v>
      </c>
      <c r="AR27">
        <v>33290120</v>
      </c>
      <c r="AS27">
        <v>33114933</v>
      </c>
      <c r="AT27">
        <v>35610695</v>
      </c>
      <c r="AU27">
        <v>36973716</v>
      </c>
      <c r="AV27">
        <v>36543835</v>
      </c>
      <c r="AW27">
        <v>34421732</v>
      </c>
      <c r="AX27">
        <v>33039318</v>
      </c>
      <c r="AY27">
        <v>34238970</v>
      </c>
      <c r="AZ27">
        <v>35746492</v>
      </c>
      <c r="BA27">
        <v>35504051</v>
      </c>
      <c r="BB27">
        <v>35860022</v>
      </c>
      <c r="BC27">
        <v>35754795</v>
      </c>
      <c r="BD27">
        <v>35061067</v>
      </c>
      <c r="BE27">
        <v>34451496</v>
      </c>
      <c r="BF27">
        <v>34015058</v>
      </c>
      <c r="BG27">
        <v>33266223</v>
      </c>
      <c r="BH27">
        <v>31932200</v>
      </c>
      <c r="BI27">
        <v>30729059</v>
      </c>
      <c r="BJ27">
        <v>29427787</v>
      </c>
      <c r="BK27">
        <v>29593467</v>
      </c>
      <c r="BL27">
        <v>28668298</v>
      </c>
      <c r="BM27">
        <v>28766767</v>
      </c>
      <c r="BN27">
        <v>28374374</v>
      </c>
      <c r="BO27">
        <v>37155929</v>
      </c>
      <c r="BP27">
        <v>37717794</v>
      </c>
      <c r="BQ27">
        <v>36119073</v>
      </c>
      <c r="BR27">
        <v>36746531</v>
      </c>
      <c r="BS27">
        <v>36357438</v>
      </c>
      <c r="BT27">
        <v>35893242</v>
      </c>
      <c r="BU27">
        <v>35276791</v>
      </c>
      <c r="BV27">
        <v>35814492</v>
      </c>
      <c r="BW27">
        <v>35283585</v>
      </c>
      <c r="BX27">
        <v>35008853</v>
      </c>
      <c r="BY27">
        <v>34719252</v>
      </c>
      <c r="BZ27">
        <v>37119800</v>
      </c>
      <c r="CA27">
        <v>38798898</v>
      </c>
      <c r="CB27">
        <v>37855350</v>
      </c>
      <c r="CC27">
        <v>38513231</v>
      </c>
      <c r="CD27">
        <v>35980746</v>
      </c>
      <c r="CE27">
        <v>36010387</v>
      </c>
      <c r="CF27">
        <v>37371745</v>
      </c>
      <c r="CG27">
        <v>38934190</v>
      </c>
      <c r="CH27">
        <v>40307415</v>
      </c>
      <c r="CI27">
        <v>40379595</v>
      </c>
      <c r="CJ27">
        <v>39766507</v>
      </c>
      <c r="CK27">
        <v>37880714</v>
      </c>
      <c r="CL27">
        <v>37051271</v>
      </c>
      <c r="CM27">
        <v>35506300</v>
      </c>
      <c r="CN27">
        <v>34461749</v>
      </c>
      <c r="CO27">
        <v>32764347</v>
      </c>
      <c r="CP27">
        <v>31601094</v>
      </c>
      <c r="CQ27">
        <v>30692171</v>
      </c>
      <c r="CR27">
        <v>29672734</v>
      </c>
      <c r="CS27">
        <v>29667035</v>
      </c>
      <c r="CT27">
        <v>29293914</v>
      </c>
      <c r="CU27">
        <v>15.850344822062199</v>
      </c>
      <c r="CV27">
        <v>15.86129040513203</v>
      </c>
      <c r="CW27">
        <v>15.858661101149471</v>
      </c>
      <c r="CX27">
        <v>15.39929937505468</v>
      </c>
      <c r="CY27">
        <v>14.64299322935787</v>
      </c>
      <c r="CZ27">
        <v>14.884592110375239</v>
      </c>
      <c r="DA27">
        <v>14.38973082035103</v>
      </c>
      <c r="DB27">
        <v>13.71387582980678</v>
      </c>
      <c r="DC27">
        <v>13.3706143047265</v>
      </c>
      <c r="DD27">
        <v>12.946169970864</v>
      </c>
      <c r="DE27">
        <v>11.70725397867184</v>
      </c>
      <c r="DF27">
        <v>11.097238620598651</v>
      </c>
      <c r="DG27">
        <v>10.29045215818171</v>
      </c>
      <c r="DH27">
        <v>9.5345935933796593</v>
      </c>
      <c r="DI27">
        <v>8.0489627811509994</v>
      </c>
      <c r="DJ27">
        <v>8.0733343052923097</v>
      </c>
      <c r="DK27">
        <v>8.0662826133758401</v>
      </c>
      <c r="DL27">
        <v>8.1028370218570807</v>
      </c>
      <c r="DM27">
        <v>8.0219158833015101</v>
      </c>
      <c r="DN27">
        <v>8.2625896587248793</v>
      </c>
      <c r="DO27" t="s">
        <v>178</v>
      </c>
      <c r="DP27" t="s">
        <v>178</v>
      </c>
      <c r="DQ27" t="s">
        <v>178</v>
      </c>
      <c r="DR27" t="s">
        <v>178</v>
      </c>
      <c r="DS27" t="s">
        <v>178</v>
      </c>
      <c r="DT27" t="s">
        <v>178</v>
      </c>
      <c r="DU27" t="s">
        <v>178</v>
      </c>
      <c r="DV27" t="s">
        <v>178</v>
      </c>
      <c r="DW27" t="s">
        <v>178</v>
      </c>
      <c r="DX27" t="s">
        <v>178</v>
      </c>
      <c r="DY27" t="s">
        <v>178</v>
      </c>
      <c r="DZ27" t="s">
        <v>178</v>
      </c>
      <c r="EA27">
        <v>12.89966013458441</v>
      </c>
      <c r="EB27">
        <v>12.75084520548009</v>
      </c>
      <c r="EC27">
        <v>12.66355817471535</v>
      </c>
      <c r="ED27">
        <v>12.25821957844278</v>
      </c>
      <c r="EE27">
        <v>12.08530479599267</v>
      </c>
      <c r="EF27">
        <v>12.34143148588608</v>
      </c>
      <c r="EG27">
        <v>12.1862457674872</v>
      </c>
      <c r="EH27">
        <v>11.470377764553559</v>
      </c>
      <c r="EI27">
        <v>11.178399443430409</v>
      </c>
      <c r="EJ27">
        <v>11.00529826867551</v>
      </c>
      <c r="EK27">
        <v>9.9202978909847097</v>
      </c>
      <c r="EL27">
        <v>9.6013402715111198</v>
      </c>
      <c r="EM27">
        <v>9.0812321920793604</v>
      </c>
      <c r="EN27">
        <v>8.2647239476843009</v>
      </c>
      <c r="EO27">
        <v>7.2443158874167004</v>
      </c>
      <c r="EP27">
        <v>7.1484163202158104</v>
      </c>
      <c r="EQ27">
        <v>7.0499755103614303</v>
      </c>
      <c r="ER27">
        <v>7.0245410374813799</v>
      </c>
      <c r="ES27">
        <v>6.9208496799421502</v>
      </c>
      <c r="ET27">
        <v>6.9172071338941103</v>
      </c>
      <c r="EU27" t="s">
        <v>178</v>
      </c>
      <c r="EV27" t="s">
        <v>178</v>
      </c>
      <c r="EW27" t="s">
        <v>178</v>
      </c>
      <c r="EX27" t="s">
        <v>178</v>
      </c>
      <c r="EY27" t="s">
        <v>178</v>
      </c>
      <c r="EZ27" t="s">
        <v>178</v>
      </c>
      <c r="FA27" t="s">
        <v>178</v>
      </c>
      <c r="FB27" t="s">
        <v>178</v>
      </c>
      <c r="FC27" t="s">
        <v>178</v>
      </c>
      <c r="FD27" t="s">
        <v>178</v>
      </c>
      <c r="FE27" t="s">
        <v>178</v>
      </c>
      <c r="FF27" t="s">
        <v>178</v>
      </c>
      <c r="FG27" t="s">
        <v>178</v>
      </c>
      <c r="FH27">
        <v>15.861290405132038</v>
      </c>
      <c r="FI27">
        <v>15.858661101149472</v>
      </c>
      <c r="FJ27">
        <v>15.399299375054685</v>
      </c>
      <c r="FK27">
        <v>14.642993229357872</v>
      </c>
      <c r="FL27">
        <v>14.884592110375248</v>
      </c>
      <c r="FM27">
        <v>14.389730820351032</v>
      </c>
      <c r="FN27">
        <v>13.713875829806787</v>
      </c>
      <c r="FO27">
        <v>13.370614304726509</v>
      </c>
      <c r="FP27">
        <v>12.946169970864007</v>
      </c>
      <c r="FQ27">
        <v>11.707253978671849</v>
      </c>
      <c r="FR27">
        <v>11.097238620598656</v>
      </c>
      <c r="FS27">
        <v>10.29045215818172</v>
      </c>
      <c r="FT27">
        <v>9.5345935933796628</v>
      </c>
      <c r="FU27">
        <v>8.0489627811509994</v>
      </c>
      <c r="FV27">
        <v>8.0733343052923168</v>
      </c>
      <c r="FW27">
        <v>8.0662826133758418</v>
      </c>
      <c r="FX27">
        <v>8.1028370218570842</v>
      </c>
      <c r="FY27">
        <v>8.0219158833015189</v>
      </c>
      <c r="FZ27">
        <v>8.2625896587248882</v>
      </c>
      <c r="GA27" t="s">
        <v>178</v>
      </c>
      <c r="GB27" t="s">
        <v>178</v>
      </c>
      <c r="GC27" t="s">
        <v>178</v>
      </c>
      <c r="GD27" t="s">
        <v>178</v>
      </c>
      <c r="GE27" t="s">
        <v>178</v>
      </c>
      <c r="GF27" t="s">
        <v>178</v>
      </c>
      <c r="GG27" t="s">
        <v>178</v>
      </c>
      <c r="GH27" t="s">
        <v>178</v>
      </c>
      <c r="GI27" t="s">
        <v>178</v>
      </c>
      <c r="GJ27" t="s">
        <v>178</v>
      </c>
      <c r="GK27" t="s">
        <v>178</v>
      </c>
      <c r="GL27" t="s">
        <v>178</v>
      </c>
      <c r="GM27">
        <v>12.899660134584417</v>
      </c>
      <c r="GN27">
        <v>11.575405469283142</v>
      </c>
      <c r="GO27">
        <v>11.465744097816467</v>
      </c>
      <c r="GP27">
        <v>11.070019792143087</v>
      </c>
      <c r="GQ27">
        <v>10.917313896464643</v>
      </c>
      <c r="GR27">
        <v>11.129954772437522</v>
      </c>
      <c r="GS27">
        <v>10.962220072743524</v>
      </c>
      <c r="GT27">
        <v>10.378026516756917</v>
      </c>
      <c r="GU27">
        <v>10.117834175738341</v>
      </c>
      <c r="GV27">
        <v>9.9503985611049508</v>
      </c>
      <c r="GW27">
        <v>9.3609141871789081</v>
      </c>
      <c r="GX27">
        <v>9.2441667920957897</v>
      </c>
      <c r="GY27">
        <v>8.7959909194031294</v>
      </c>
      <c r="GZ27">
        <v>7.9923555953460399</v>
      </c>
      <c r="HA27">
        <v>6.5514950304261088</v>
      </c>
      <c r="HB27">
        <v>6.4267623279705122</v>
      </c>
      <c r="HC27">
        <v>6.5546025892324415</v>
      </c>
      <c r="HD27">
        <v>6.6906407673001285</v>
      </c>
      <c r="HE27">
        <v>6.8114107407008202</v>
      </c>
      <c r="HF27">
        <v>6.8045990008105308</v>
      </c>
      <c r="HG27" t="s">
        <v>178</v>
      </c>
      <c r="HH27" t="s">
        <v>178</v>
      </c>
      <c r="HI27" t="s">
        <v>178</v>
      </c>
      <c r="HJ27" t="s">
        <v>178</v>
      </c>
      <c r="HK27" t="s">
        <v>178</v>
      </c>
      <c r="HL27" t="s">
        <v>178</v>
      </c>
      <c r="HM27" t="s">
        <v>178</v>
      </c>
      <c r="HN27" t="s">
        <v>178</v>
      </c>
      <c r="HO27" t="s">
        <v>178</v>
      </c>
      <c r="HP27" t="s">
        <v>178</v>
      </c>
      <c r="HQ27" t="s">
        <v>178</v>
      </c>
      <c r="HR27" t="s">
        <v>178</v>
      </c>
      <c r="HS27">
        <v>1611320</v>
      </c>
      <c r="HT27">
        <v>1603125</v>
      </c>
      <c r="HU27">
        <v>1594270</v>
      </c>
      <c r="HV27">
        <v>1584318</v>
      </c>
      <c r="HW27">
        <v>1577087</v>
      </c>
      <c r="HX27">
        <v>1574243</v>
      </c>
      <c r="HY27">
        <v>1573802</v>
      </c>
      <c r="HZ27">
        <v>1571873</v>
      </c>
      <c r="IA27">
        <v>1571319</v>
      </c>
      <c r="IB27">
        <v>1569183</v>
      </c>
      <c r="IC27">
        <v>1566980</v>
      </c>
      <c r="ID27">
        <v>1584752</v>
      </c>
      <c r="IE27">
        <v>1575386</v>
      </c>
      <c r="IF27">
        <v>1570113</v>
      </c>
      <c r="IG27">
        <v>1558388</v>
      </c>
      <c r="IH27">
        <v>1542527</v>
      </c>
      <c r="II27">
        <v>1530540</v>
      </c>
      <c r="IJ27">
        <v>1516169</v>
      </c>
      <c r="IK27">
        <v>1497558</v>
      </c>
      <c r="IL27">
        <v>1478731</v>
      </c>
      <c r="IM27">
        <v>1457459</v>
      </c>
      <c r="IN27">
        <v>1437678</v>
      </c>
      <c r="IO27">
        <v>1417168</v>
      </c>
      <c r="IP27">
        <v>1397964</v>
      </c>
      <c r="IQ27">
        <v>1378803</v>
      </c>
      <c r="IR27">
        <v>1359826</v>
      </c>
      <c r="IS27">
        <v>1342457</v>
      </c>
      <c r="IT27">
        <v>1327681</v>
      </c>
      <c r="IU27">
        <v>1315770</v>
      </c>
      <c r="IV27">
        <v>1299328</v>
      </c>
      <c r="IW27">
        <v>1281269</v>
      </c>
      <c r="IX27">
        <v>1264251</v>
      </c>
      <c r="IY27">
        <v>1836668</v>
      </c>
      <c r="IZ27">
        <v>1826166</v>
      </c>
      <c r="JA27">
        <v>1816438</v>
      </c>
      <c r="JB27">
        <v>1804630</v>
      </c>
      <c r="JC27">
        <v>1795336</v>
      </c>
      <c r="JD27">
        <v>1791366</v>
      </c>
      <c r="JE27">
        <v>1790148</v>
      </c>
      <c r="JF27">
        <v>1788525</v>
      </c>
      <c r="JG27">
        <v>1788799</v>
      </c>
      <c r="JH27">
        <v>1788635</v>
      </c>
      <c r="JI27">
        <v>1787254</v>
      </c>
      <c r="JJ27">
        <v>1804232</v>
      </c>
      <c r="JK27">
        <v>1797387</v>
      </c>
      <c r="JL27">
        <v>1792470</v>
      </c>
      <c r="JM27">
        <v>1779184</v>
      </c>
      <c r="JN27">
        <v>1760880</v>
      </c>
      <c r="JO27">
        <v>1741397</v>
      </c>
      <c r="JP27">
        <v>1721532</v>
      </c>
      <c r="JQ27">
        <v>1700014</v>
      </c>
      <c r="JR27">
        <v>1677235</v>
      </c>
      <c r="JS27">
        <v>1651437</v>
      </c>
      <c r="JT27">
        <v>1627792</v>
      </c>
      <c r="JU27">
        <v>1603469</v>
      </c>
      <c r="JV27">
        <v>1580343</v>
      </c>
      <c r="JW27">
        <v>1557477</v>
      </c>
      <c r="JX27">
        <v>1535038</v>
      </c>
      <c r="JY27">
        <v>1514561</v>
      </c>
      <c r="JZ27">
        <v>1497023</v>
      </c>
      <c r="KA27">
        <v>1482757</v>
      </c>
      <c r="KB27">
        <v>1463453</v>
      </c>
      <c r="KC27">
        <v>1440863</v>
      </c>
      <c r="KD27">
        <v>1419635</v>
      </c>
    </row>
    <row r="28" spans="1:290" x14ac:dyDescent="0.3">
      <c r="A28" t="s">
        <v>26</v>
      </c>
      <c r="B28">
        <v>4017451</v>
      </c>
      <c r="C28">
        <v>2772735</v>
      </c>
      <c r="D28">
        <v>2835024</v>
      </c>
      <c r="E28">
        <v>2610624</v>
      </c>
      <c r="F28">
        <v>2747945</v>
      </c>
      <c r="G28">
        <v>2726730</v>
      </c>
      <c r="H28">
        <v>2811931</v>
      </c>
      <c r="I28">
        <v>3251291</v>
      </c>
      <c r="J28">
        <v>4122293</v>
      </c>
      <c r="K28">
        <v>5256981</v>
      </c>
      <c r="L28">
        <v>5521597</v>
      </c>
      <c r="M28">
        <v>5120047</v>
      </c>
      <c r="N28">
        <v>5532673</v>
      </c>
      <c r="O28">
        <v>5535219</v>
      </c>
      <c r="P28">
        <v>5217605</v>
      </c>
      <c r="Q28">
        <v>5519913</v>
      </c>
      <c r="R28">
        <v>5140258</v>
      </c>
      <c r="S28">
        <v>5070736</v>
      </c>
      <c r="T28">
        <v>5301821</v>
      </c>
      <c r="U28">
        <v>4909198</v>
      </c>
      <c r="V28">
        <v>4816187</v>
      </c>
      <c r="W28">
        <v>4724615</v>
      </c>
      <c r="X28">
        <v>4789662</v>
      </c>
      <c r="Y28">
        <v>4788034</v>
      </c>
      <c r="Z28">
        <v>4923578</v>
      </c>
      <c r="AA28">
        <v>4870925</v>
      </c>
      <c r="AB28">
        <v>4465489</v>
      </c>
      <c r="AC28">
        <v>4557846</v>
      </c>
      <c r="AD28">
        <v>4259572</v>
      </c>
      <c r="AE28">
        <v>4571014</v>
      </c>
      <c r="AF28">
        <v>4124506</v>
      </c>
      <c r="AG28">
        <v>4321247</v>
      </c>
      <c r="AH28">
        <v>4307621</v>
      </c>
      <c r="AI28">
        <v>3912648</v>
      </c>
      <c r="AJ28">
        <v>3977393</v>
      </c>
      <c r="AK28">
        <v>3684426</v>
      </c>
      <c r="AL28">
        <v>3856016</v>
      </c>
      <c r="AM28">
        <v>3905044</v>
      </c>
      <c r="AN28">
        <v>4015531</v>
      </c>
      <c r="AO28">
        <v>4524882</v>
      </c>
      <c r="AP28">
        <v>5849714</v>
      </c>
      <c r="AQ28">
        <v>13159284</v>
      </c>
      <c r="AR28">
        <v>14277069</v>
      </c>
      <c r="AS28">
        <v>13536425</v>
      </c>
      <c r="AT28">
        <v>14932108</v>
      </c>
      <c r="AU28">
        <v>15234104</v>
      </c>
      <c r="AV28">
        <v>14767261</v>
      </c>
      <c r="AW28">
        <v>15189864</v>
      </c>
      <c r="AX28">
        <v>14717192</v>
      </c>
      <c r="AY28">
        <v>14508923</v>
      </c>
      <c r="AZ28">
        <v>14888792</v>
      </c>
      <c r="BA28">
        <v>14464134</v>
      </c>
      <c r="BB28">
        <v>14577371</v>
      </c>
      <c r="BC28">
        <v>14296354</v>
      </c>
      <c r="BD28">
        <v>14323633</v>
      </c>
      <c r="BE28">
        <v>14275551</v>
      </c>
      <c r="BF28">
        <v>14265788</v>
      </c>
      <c r="BG28">
        <v>14077571</v>
      </c>
      <c r="BH28">
        <v>13257931</v>
      </c>
      <c r="BI28">
        <v>13011791</v>
      </c>
      <c r="BJ28">
        <v>12408522</v>
      </c>
      <c r="BK28">
        <v>12827668</v>
      </c>
      <c r="BL28">
        <v>12112767</v>
      </c>
      <c r="BM28">
        <v>12089749</v>
      </c>
      <c r="BN28">
        <v>11933117</v>
      </c>
      <c r="BO28">
        <v>4491194</v>
      </c>
      <c r="BP28">
        <v>4236084</v>
      </c>
      <c r="BQ28">
        <v>12236126</v>
      </c>
      <c r="BR28">
        <v>16158129</v>
      </c>
      <c r="BS28">
        <v>16433036</v>
      </c>
      <c r="BT28">
        <v>18643195</v>
      </c>
      <c r="BU28">
        <v>19416290</v>
      </c>
      <c r="BV28">
        <v>15638358</v>
      </c>
      <c r="BW28">
        <v>15599325</v>
      </c>
      <c r="BX28">
        <v>17083136</v>
      </c>
      <c r="BY28">
        <v>16589859</v>
      </c>
      <c r="BZ28">
        <v>17105223</v>
      </c>
      <c r="CA28">
        <v>18597719</v>
      </c>
      <c r="CB28">
        <v>18417684</v>
      </c>
      <c r="CC28">
        <v>17906310</v>
      </c>
      <c r="CD28">
        <v>18464710</v>
      </c>
      <c r="CE28">
        <v>19344606</v>
      </c>
      <c r="CF28">
        <v>19246550</v>
      </c>
      <c r="CG28">
        <v>18054823</v>
      </c>
      <c r="CH28">
        <v>17522911</v>
      </c>
      <c r="CI28">
        <v>16867293</v>
      </c>
      <c r="CJ28">
        <v>17481400</v>
      </c>
      <c r="CK28">
        <v>16609954</v>
      </c>
      <c r="CL28">
        <v>16316514</v>
      </c>
      <c r="CM28">
        <v>16816835</v>
      </c>
      <c r="CN28">
        <v>14222775</v>
      </c>
      <c r="CO28">
        <v>14678804</v>
      </c>
      <c r="CP28">
        <v>14057340</v>
      </c>
      <c r="CQ28">
        <v>13318418</v>
      </c>
      <c r="CR28">
        <v>12632197</v>
      </c>
      <c r="CS28">
        <v>12587718</v>
      </c>
      <c r="CT28">
        <v>13563242</v>
      </c>
      <c r="CU28">
        <v>10.743125841662311</v>
      </c>
      <c r="CV28">
        <v>10.743471660204641</v>
      </c>
      <c r="CW28">
        <v>11.278316569560269</v>
      </c>
      <c r="CX28">
        <v>12.24096552150789</v>
      </c>
      <c r="CY28">
        <v>12.978732767820791</v>
      </c>
      <c r="CZ28">
        <v>13.63861379096477</v>
      </c>
      <c r="DA28">
        <v>13.39375239135703</v>
      </c>
      <c r="DB28">
        <v>13.64983032501571</v>
      </c>
      <c r="DC28">
        <v>13.21746753240442</v>
      </c>
      <c r="DD28">
        <v>12.481912966665419</v>
      </c>
      <c r="DE28">
        <v>10.941739769865301</v>
      </c>
      <c r="DF28">
        <v>9.8426565242514705</v>
      </c>
      <c r="DG28">
        <v>9.6284717912696802</v>
      </c>
      <c r="DH28">
        <v>9.4011350803932192</v>
      </c>
      <c r="DI28">
        <v>8.6636510394276094</v>
      </c>
      <c r="DJ28">
        <v>8.7429852742800005</v>
      </c>
      <c r="DK28">
        <v>7.2208255369634697</v>
      </c>
      <c r="DL28">
        <v>7.23681542624694</v>
      </c>
      <c r="DM28">
        <v>7.9928737850866796</v>
      </c>
      <c r="DN28">
        <v>8.7773377570264604</v>
      </c>
      <c r="DO28" t="s">
        <v>178</v>
      </c>
      <c r="DP28" t="s">
        <v>178</v>
      </c>
      <c r="DQ28" t="s">
        <v>178</v>
      </c>
      <c r="DR28" t="s">
        <v>178</v>
      </c>
      <c r="DS28" t="s">
        <v>178</v>
      </c>
      <c r="DT28" t="s">
        <v>178</v>
      </c>
      <c r="DU28" t="s">
        <v>178</v>
      </c>
      <c r="DV28" t="s">
        <v>178</v>
      </c>
      <c r="DW28" t="s">
        <v>178</v>
      </c>
      <c r="DX28" t="s">
        <v>178</v>
      </c>
      <c r="DY28" t="s">
        <v>178</v>
      </c>
      <c r="DZ28" t="s">
        <v>178</v>
      </c>
      <c r="EA28">
        <v>10.10209064424286</v>
      </c>
      <c r="EB28">
        <v>9.7583039338340196</v>
      </c>
      <c r="EC28">
        <v>10.547648310874481</v>
      </c>
      <c r="ED28">
        <v>11.41672207774424</v>
      </c>
      <c r="EE28">
        <v>12.080984449350909</v>
      </c>
      <c r="EF28">
        <v>12.606402490729121</v>
      </c>
      <c r="EG28">
        <v>12.4471754180551</v>
      </c>
      <c r="EH28">
        <v>12.643511338677859</v>
      </c>
      <c r="EI28">
        <v>12.46709949587904</v>
      </c>
      <c r="EJ28">
        <v>11.21654162051558</v>
      </c>
      <c r="EK28">
        <v>9.5031080550270701</v>
      </c>
      <c r="EL28">
        <v>8.8495346735071401</v>
      </c>
      <c r="EM28">
        <v>8.5868622013615603</v>
      </c>
      <c r="EN28">
        <v>8.2316869120026404</v>
      </c>
      <c r="EO28">
        <v>7.6159813999613402</v>
      </c>
      <c r="EP28">
        <v>7.6345825429001097</v>
      </c>
      <c r="EQ28">
        <v>6.0285242772130703</v>
      </c>
      <c r="ER28">
        <v>5.8303739937714898</v>
      </c>
      <c r="ES28">
        <v>6.0717703527912503</v>
      </c>
      <c r="ET28">
        <v>6.7437533168653898</v>
      </c>
      <c r="EU28" t="s">
        <v>178</v>
      </c>
      <c r="EV28" t="s">
        <v>178</v>
      </c>
      <c r="EW28" t="s">
        <v>178</v>
      </c>
      <c r="EX28" t="s">
        <v>178</v>
      </c>
      <c r="EY28" t="s">
        <v>178</v>
      </c>
      <c r="EZ28" t="s">
        <v>178</v>
      </c>
      <c r="FA28" t="s">
        <v>178</v>
      </c>
      <c r="FB28" t="s">
        <v>178</v>
      </c>
      <c r="FC28" t="s">
        <v>178</v>
      </c>
      <c r="FD28" t="s">
        <v>178</v>
      </c>
      <c r="FE28" t="s">
        <v>178</v>
      </c>
      <c r="FF28" t="s">
        <v>178</v>
      </c>
      <c r="FG28" t="s">
        <v>178</v>
      </c>
      <c r="FH28">
        <v>8.1464352869394823</v>
      </c>
      <c r="FI28">
        <v>8.1172603647084323</v>
      </c>
      <c r="FJ28">
        <v>8.7805366043618118</v>
      </c>
      <c r="FK28">
        <v>9.5643498762689738</v>
      </c>
      <c r="FL28">
        <v>9.8476582550150233</v>
      </c>
      <c r="FM28">
        <v>10.090983797116948</v>
      </c>
      <c r="FN28">
        <v>11.792037422567828</v>
      </c>
      <c r="FO28">
        <v>12.872647631620284</v>
      </c>
      <c r="FP28">
        <v>12.480774628478825</v>
      </c>
      <c r="FQ28">
        <v>10.941739769865304</v>
      </c>
      <c r="FR28">
        <v>9.8426565242514776</v>
      </c>
      <c r="FS28">
        <v>9.6284717912696856</v>
      </c>
      <c r="FT28">
        <v>9.4011350803932228</v>
      </c>
      <c r="FU28">
        <v>8.6636510394276147</v>
      </c>
      <c r="FV28">
        <v>8.7429852742800058</v>
      </c>
      <c r="FW28">
        <v>7.2208255369634706</v>
      </c>
      <c r="FX28">
        <v>7.2368154262469444</v>
      </c>
      <c r="FY28">
        <v>7.9928737850866884</v>
      </c>
      <c r="FZ28">
        <v>8.7773377570264604</v>
      </c>
      <c r="GA28" t="s">
        <v>178</v>
      </c>
      <c r="GB28" t="s">
        <v>178</v>
      </c>
      <c r="GC28" t="s">
        <v>178</v>
      </c>
      <c r="GD28" t="s">
        <v>178</v>
      </c>
      <c r="GE28" t="s">
        <v>178</v>
      </c>
      <c r="GF28" t="s">
        <v>178</v>
      </c>
      <c r="GG28" t="s">
        <v>178</v>
      </c>
      <c r="GH28" t="s">
        <v>178</v>
      </c>
      <c r="GI28" t="s">
        <v>178</v>
      </c>
      <c r="GJ28" t="s">
        <v>178</v>
      </c>
      <c r="GK28" t="s">
        <v>178</v>
      </c>
      <c r="GL28" t="s">
        <v>178</v>
      </c>
      <c r="GM28">
        <v>10.102090644242866</v>
      </c>
      <c r="GN28">
        <v>4.7983934388966496</v>
      </c>
      <c r="GO28">
        <v>4.8988764824110147</v>
      </c>
      <c r="GP28">
        <v>5.4265687878839062</v>
      </c>
      <c r="GQ28">
        <v>5.9537164184626326</v>
      </c>
      <c r="GR28">
        <v>6.1984841195825995</v>
      </c>
      <c r="GS28">
        <v>5.8232986711500665</v>
      </c>
      <c r="GT28">
        <v>6.6717875828901585</v>
      </c>
      <c r="GU28">
        <v>7.4407587873175816</v>
      </c>
      <c r="GV28">
        <v>8.2280403631865902</v>
      </c>
      <c r="GW28">
        <v>8.556697946466663</v>
      </c>
      <c r="GX28">
        <v>7.1405323347513958</v>
      </c>
      <c r="GY28">
        <v>6.8527430297180585</v>
      </c>
      <c r="GZ28">
        <v>6.6831553935425125</v>
      </c>
      <c r="HA28">
        <v>6.1522736477429953</v>
      </c>
      <c r="HB28">
        <v>6.1020132101286713</v>
      </c>
      <c r="HC28">
        <v>5.0717892706440031</v>
      </c>
      <c r="HD28">
        <v>5.4625788311100054</v>
      </c>
      <c r="HE28">
        <v>6.0717703527912557</v>
      </c>
      <c r="HF28">
        <v>6.7437533168653996</v>
      </c>
      <c r="HG28" t="s">
        <v>178</v>
      </c>
      <c r="HH28" t="s">
        <v>178</v>
      </c>
      <c r="HI28" t="s">
        <v>178</v>
      </c>
      <c r="HJ28" t="s">
        <v>178</v>
      </c>
      <c r="HK28" t="s">
        <v>178</v>
      </c>
      <c r="HL28" t="s">
        <v>178</v>
      </c>
      <c r="HM28" t="s">
        <v>178</v>
      </c>
      <c r="HN28" t="s">
        <v>178</v>
      </c>
      <c r="HO28" t="s">
        <v>178</v>
      </c>
      <c r="HP28" t="s">
        <v>178</v>
      </c>
      <c r="HQ28" t="s">
        <v>178</v>
      </c>
      <c r="HR28" t="s">
        <v>178</v>
      </c>
      <c r="HS28">
        <v>248442</v>
      </c>
      <c r="HT28">
        <v>245508</v>
      </c>
      <c r="HU28">
        <v>242080</v>
      </c>
      <c r="HV28">
        <v>249878</v>
      </c>
      <c r="HW28">
        <v>254349</v>
      </c>
      <c r="HX28">
        <v>256671</v>
      </c>
      <c r="HY28">
        <v>297455</v>
      </c>
      <c r="HZ28">
        <v>373168</v>
      </c>
      <c r="IA28">
        <v>454912</v>
      </c>
      <c r="IB28">
        <v>455684</v>
      </c>
      <c r="IC28">
        <v>456152</v>
      </c>
      <c r="ID28">
        <v>456610</v>
      </c>
      <c r="IE28">
        <v>456688</v>
      </c>
      <c r="IF28">
        <v>456674</v>
      </c>
      <c r="IG28">
        <v>454928</v>
      </c>
      <c r="IH28">
        <v>452031</v>
      </c>
      <c r="II28">
        <v>449689</v>
      </c>
      <c r="IJ28">
        <v>447762</v>
      </c>
      <c r="IK28">
        <v>445668</v>
      </c>
      <c r="IL28">
        <v>442856</v>
      </c>
      <c r="IM28">
        <v>439158</v>
      </c>
      <c r="IN28">
        <v>435449</v>
      </c>
      <c r="IO28">
        <v>430568</v>
      </c>
      <c r="IP28">
        <v>426765</v>
      </c>
      <c r="IQ28">
        <v>422886</v>
      </c>
      <c r="IR28">
        <v>418263</v>
      </c>
      <c r="IS28">
        <v>414410</v>
      </c>
      <c r="IT28">
        <v>411254</v>
      </c>
      <c r="IU28">
        <v>407670</v>
      </c>
      <c r="IV28">
        <v>404908</v>
      </c>
      <c r="IW28">
        <v>401477</v>
      </c>
      <c r="IX28">
        <v>396737</v>
      </c>
      <c r="IY28">
        <v>267768</v>
      </c>
      <c r="IZ28">
        <v>264944</v>
      </c>
      <c r="JA28">
        <v>261210</v>
      </c>
      <c r="JB28">
        <v>271323</v>
      </c>
      <c r="JC28">
        <v>277686</v>
      </c>
      <c r="JD28">
        <v>280473</v>
      </c>
      <c r="JE28">
        <v>323798</v>
      </c>
      <c r="JF28">
        <v>406484</v>
      </c>
      <c r="JG28">
        <v>513539</v>
      </c>
      <c r="JH28">
        <v>514246</v>
      </c>
      <c r="JI28">
        <v>514570</v>
      </c>
      <c r="JJ28">
        <v>514882</v>
      </c>
      <c r="JK28">
        <v>514405</v>
      </c>
      <c r="JL28">
        <v>513925</v>
      </c>
      <c r="JM28">
        <v>511595</v>
      </c>
      <c r="JN28">
        <v>507757</v>
      </c>
      <c r="JO28">
        <v>505326</v>
      </c>
      <c r="JP28">
        <v>503158</v>
      </c>
      <c r="JQ28">
        <v>500502</v>
      </c>
      <c r="JR28">
        <v>496623</v>
      </c>
      <c r="JS28">
        <v>492081</v>
      </c>
      <c r="JT28">
        <v>487560</v>
      </c>
      <c r="JU28">
        <v>481913</v>
      </c>
      <c r="JV28">
        <v>477307</v>
      </c>
      <c r="JW28">
        <v>472509</v>
      </c>
      <c r="JX28">
        <v>467091</v>
      </c>
      <c r="JY28">
        <v>462056</v>
      </c>
      <c r="JZ28">
        <v>458188</v>
      </c>
      <c r="KA28">
        <v>453996</v>
      </c>
      <c r="KB28">
        <v>450688</v>
      </c>
      <c r="KC28">
        <v>446549</v>
      </c>
      <c r="KD28">
        <v>440854</v>
      </c>
    </row>
    <row r="29" spans="1:290" x14ac:dyDescent="0.3">
      <c r="A29" t="s">
        <v>27</v>
      </c>
      <c r="B29">
        <v>4057082</v>
      </c>
      <c r="C29">
        <v>5286839</v>
      </c>
      <c r="D29">
        <v>5423442</v>
      </c>
      <c r="E29">
        <v>5009763</v>
      </c>
      <c r="F29">
        <v>5181322</v>
      </c>
      <c r="G29">
        <v>5337441</v>
      </c>
      <c r="H29">
        <v>5187745</v>
      </c>
      <c r="I29">
        <v>5121720</v>
      </c>
      <c r="J29">
        <v>5051067</v>
      </c>
      <c r="K29">
        <v>5197204</v>
      </c>
      <c r="L29">
        <v>5357690</v>
      </c>
      <c r="M29">
        <v>4921914</v>
      </c>
      <c r="N29">
        <v>5036528</v>
      </c>
      <c r="O29">
        <v>5333062</v>
      </c>
      <c r="P29">
        <v>5169900</v>
      </c>
      <c r="Q29">
        <v>5577645</v>
      </c>
      <c r="R29">
        <v>5362614</v>
      </c>
      <c r="S29">
        <v>5219599</v>
      </c>
      <c r="T29">
        <v>5013493</v>
      </c>
      <c r="U29">
        <v>4690527</v>
      </c>
      <c r="V29">
        <v>4494712</v>
      </c>
      <c r="W29">
        <v>4440595</v>
      </c>
      <c r="X29">
        <v>4179745</v>
      </c>
      <c r="Y29">
        <v>4102313</v>
      </c>
      <c r="Z29">
        <v>4225611</v>
      </c>
      <c r="AA29">
        <v>3871531</v>
      </c>
      <c r="AB29">
        <v>3569887</v>
      </c>
      <c r="AC29">
        <v>3501655</v>
      </c>
      <c r="AD29">
        <v>3232067</v>
      </c>
      <c r="AE29">
        <v>3236616</v>
      </c>
      <c r="AF29">
        <v>3081943</v>
      </c>
      <c r="AG29">
        <v>3049882</v>
      </c>
      <c r="AH29">
        <v>2944477</v>
      </c>
      <c r="AI29">
        <v>12104265</v>
      </c>
      <c r="AJ29">
        <v>12498259</v>
      </c>
      <c r="AK29">
        <v>11876306</v>
      </c>
      <c r="AL29">
        <v>12141119</v>
      </c>
      <c r="AM29">
        <v>12474704</v>
      </c>
      <c r="AN29">
        <v>12419201</v>
      </c>
      <c r="AO29">
        <v>12470035</v>
      </c>
      <c r="AP29">
        <v>12645081</v>
      </c>
      <c r="AQ29">
        <v>12690577</v>
      </c>
      <c r="AR29">
        <v>12857272</v>
      </c>
      <c r="AS29">
        <v>12496104</v>
      </c>
      <c r="AT29">
        <v>13016089</v>
      </c>
      <c r="AU29">
        <v>13684590</v>
      </c>
      <c r="AV29">
        <v>13478686</v>
      </c>
      <c r="AW29">
        <v>14101673</v>
      </c>
      <c r="AX29">
        <v>13902860</v>
      </c>
      <c r="AY29">
        <v>14674650</v>
      </c>
      <c r="AZ29">
        <v>14036309</v>
      </c>
      <c r="BA29">
        <v>13339105</v>
      </c>
      <c r="BB29">
        <v>13137146</v>
      </c>
      <c r="BC29">
        <v>12363783</v>
      </c>
      <c r="BD29">
        <v>12192614</v>
      </c>
      <c r="BE29">
        <v>11896539</v>
      </c>
      <c r="BF29">
        <v>11592448</v>
      </c>
      <c r="BG29">
        <v>11097464</v>
      </c>
      <c r="BH29">
        <v>10338928</v>
      </c>
      <c r="BI29">
        <v>10148310</v>
      </c>
      <c r="BJ29">
        <v>9533418</v>
      </c>
      <c r="BK29">
        <v>9489154</v>
      </c>
      <c r="BL29">
        <v>9251638</v>
      </c>
      <c r="BM29">
        <v>8997823</v>
      </c>
      <c r="BN29">
        <v>8453729</v>
      </c>
      <c r="BO29">
        <v>12408307</v>
      </c>
      <c r="BP29">
        <v>12837353</v>
      </c>
      <c r="BQ29">
        <v>12222536</v>
      </c>
      <c r="BR29">
        <v>12486406</v>
      </c>
      <c r="BS29">
        <v>12805844</v>
      </c>
      <c r="BT29">
        <v>12782957</v>
      </c>
      <c r="BU29">
        <v>12817180</v>
      </c>
      <c r="BV29">
        <v>12960744</v>
      </c>
      <c r="BW29">
        <v>12923635</v>
      </c>
      <c r="BX29">
        <v>12984728</v>
      </c>
      <c r="BY29">
        <v>12496774</v>
      </c>
      <c r="BZ29">
        <v>13016751</v>
      </c>
      <c r="CA29">
        <v>13695905</v>
      </c>
      <c r="CB29">
        <v>13479607</v>
      </c>
      <c r="CC29">
        <v>14102470</v>
      </c>
      <c r="CD29">
        <v>13903579</v>
      </c>
      <c r="CE29">
        <v>15671846</v>
      </c>
      <c r="CF29">
        <v>14636339</v>
      </c>
      <c r="CG29">
        <v>16720980</v>
      </c>
      <c r="CH29">
        <v>20562699</v>
      </c>
      <c r="CI29">
        <v>21521577</v>
      </c>
      <c r="CJ29">
        <v>22279549</v>
      </c>
      <c r="CK29">
        <v>18511856</v>
      </c>
      <c r="CL29">
        <v>15780825</v>
      </c>
      <c r="CM29">
        <v>14173390</v>
      </c>
      <c r="CN29">
        <v>14725980</v>
      </c>
      <c r="CO29">
        <v>14505614</v>
      </c>
      <c r="CP29">
        <v>12519490</v>
      </c>
      <c r="CQ29">
        <v>11441466</v>
      </c>
      <c r="CR29">
        <v>11081211</v>
      </c>
      <c r="CS29">
        <v>10828839</v>
      </c>
      <c r="CT29">
        <v>10225043</v>
      </c>
      <c r="CU29">
        <v>13.15423428163227</v>
      </c>
      <c r="CV29">
        <v>13.3868298128722</v>
      </c>
      <c r="CW29">
        <v>14.07469095087915</v>
      </c>
      <c r="CX29">
        <v>14.160529240454681</v>
      </c>
      <c r="CY29">
        <v>14.141915990570009</v>
      </c>
      <c r="CZ29">
        <v>13.97765266537249</v>
      </c>
      <c r="DA29">
        <v>13.626447003975549</v>
      </c>
      <c r="DB29">
        <v>13.83656226171494</v>
      </c>
      <c r="DC29">
        <v>14.014681606104929</v>
      </c>
      <c r="DD29">
        <v>14.57877719497675</v>
      </c>
      <c r="DE29">
        <v>14.61285997227009</v>
      </c>
      <c r="DF29">
        <v>14.350015422171269</v>
      </c>
      <c r="DG29">
        <v>13.689287739506639</v>
      </c>
      <c r="DH29">
        <v>11.86916585621741</v>
      </c>
      <c r="DI29">
        <v>9.1439626626903596</v>
      </c>
      <c r="DJ29">
        <v>8.5789657028731607</v>
      </c>
      <c r="DK29">
        <v>8.3135864308891598</v>
      </c>
      <c r="DL29">
        <v>8.4080643001899205</v>
      </c>
      <c r="DM29">
        <v>8.4262052061400592</v>
      </c>
      <c r="DN29">
        <v>8.7351560127395391</v>
      </c>
      <c r="DO29" t="s">
        <v>178</v>
      </c>
      <c r="DP29" t="s">
        <v>178</v>
      </c>
      <c r="DQ29" t="s">
        <v>178</v>
      </c>
      <c r="DR29" t="s">
        <v>178</v>
      </c>
      <c r="DS29" t="s">
        <v>178</v>
      </c>
      <c r="DT29" t="s">
        <v>178</v>
      </c>
      <c r="DU29" t="s">
        <v>178</v>
      </c>
      <c r="DV29" t="s">
        <v>178</v>
      </c>
      <c r="DW29" t="s">
        <v>178</v>
      </c>
      <c r="DX29" t="s">
        <v>178</v>
      </c>
      <c r="DY29" t="s">
        <v>178</v>
      </c>
      <c r="DZ29" t="s">
        <v>178</v>
      </c>
      <c r="EA29">
        <v>12.94032366572911</v>
      </c>
      <c r="EB29">
        <v>12.985365281743119</v>
      </c>
      <c r="EC29">
        <v>13.58070300607821</v>
      </c>
      <c r="ED29">
        <v>13.727268183056941</v>
      </c>
      <c r="EE29">
        <v>13.74562794943194</v>
      </c>
      <c r="EF29">
        <v>13.41837512417507</v>
      </c>
      <c r="EG29">
        <v>13.29681292793607</v>
      </c>
      <c r="EH29">
        <v>13.030355818715419</v>
      </c>
      <c r="EI29">
        <v>13.13506000077526</v>
      </c>
      <c r="EJ29">
        <v>13.852008608331349</v>
      </c>
      <c r="EK29">
        <v>14.05792916529721</v>
      </c>
      <c r="EL29">
        <v>13.889060996756781</v>
      </c>
      <c r="EM29">
        <v>13.11149139801336</v>
      </c>
      <c r="EN29">
        <v>10.67340069732604</v>
      </c>
      <c r="EO29">
        <v>8.1018140908451599</v>
      </c>
      <c r="EP29">
        <v>7.6830150217640902</v>
      </c>
      <c r="EQ29">
        <v>7.4006075261069402</v>
      </c>
      <c r="ER29">
        <v>7.2265783657077396</v>
      </c>
      <c r="ES29">
        <v>7.1543947604272597</v>
      </c>
      <c r="ET29">
        <v>6.5626673310021202</v>
      </c>
      <c r="EU29" t="s">
        <v>178</v>
      </c>
      <c r="EV29" t="s">
        <v>178</v>
      </c>
      <c r="EW29" t="s">
        <v>178</v>
      </c>
      <c r="EX29" t="s">
        <v>178</v>
      </c>
      <c r="EY29" t="s">
        <v>178</v>
      </c>
      <c r="EZ29" t="s">
        <v>178</v>
      </c>
      <c r="FA29" t="s">
        <v>178</v>
      </c>
      <c r="FB29" t="s">
        <v>178</v>
      </c>
      <c r="FC29" t="s">
        <v>178</v>
      </c>
      <c r="FD29" t="s">
        <v>178</v>
      </c>
      <c r="FE29" t="s">
        <v>178</v>
      </c>
      <c r="FF29" t="s">
        <v>178</v>
      </c>
      <c r="FG29" t="s">
        <v>178</v>
      </c>
      <c r="FH29">
        <v>12.494634401781894</v>
      </c>
      <c r="FI29">
        <v>13.006101684630254</v>
      </c>
      <c r="FJ29">
        <v>12.970647259521799</v>
      </c>
      <c r="FK29">
        <v>12.889472689253145</v>
      </c>
      <c r="FL29">
        <v>12.661416472860559</v>
      </c>
      <c r="FM29">
        <v>12.500937185164359</v>
      </c>
      <c r="FN29">
        <v>12.955223124143869</v>
      </c>
      <c r="FO29">
        <v>13.333878498154297</v>
      </c>
      <c r="FP29">
        <v>14.262210019616662</v>
      </c>
      <c r="FQ29">
        <v>14.394519206447084</v>
      </c>
      <c r="FR29">
        <v>14.108111778590329</v>
      </c>
      <c r="FS29">
        <v>13.526375654361416</v>
      </c>
      <c r="FT29">
        <v>11.845548269792452</v>
      </c>
      <c r="FU29">
        <v>9.1413251111414286</v>
      </c>
      <c r="FV29">
        <v>8.5759977692788425</v>
      </c>
      <c r="FW29">
        <v>8.3133589381099959</v>
      </c>
      <c r="FX29">
        <v>8.4080643001899293</v>
      </c>
      <c r="FY29">
        <v>8.4216776121043679</v>
      </c>
      <c r="FZ29">
        <v>8.7350888633329262</v>
      </c>
      <c r="GA29" t="s">
        <v>178</v>
      </c>
      <c r="GB29" t="s">
        <v>178</v>
      </c>
      <c r="GC29" t="s">
        <v>178</v>
      </c>
      <c r="GD29" t="s">
        <v>178</v>
      </c>
      <c r="GE29" t="s">
        <v>178</v>
      </c>
      <c r="GF29" t="s">
        <v>178</v>
      </c>
      <c r="GG29" t="s">
        <v>178</v>
      </c>
      <c r="GH29" t="s">
        <v>178</v>
      </c>
      <c r="GI29" t="s">
        <v>178</v>
      </c>
      <c r="GJ29" t="s">
        <v>178</v>
      </c>
      <c r="GK29" t="s">
        <v>178</v>
      </c>
      <c r="GL29" t="s">
        <v>178</v>
      </c>
      <c r="GM29">
        <v>12.940323665729117</v>
      </c>
      <c r="GN29">
        <v>7.8282387008999335</v>
      </c>
      <c r="GO29">
        <v>8.0092321628263736</v>
      </c>
      <c r="GP29">
        <v>7.9706409269195042</v>
      </c>
      <c r="GQ29">
        <v>7.9211736950964751</v>
      </c>
      <c r="GR29">
        <v>7.5156767331489363</v>
      </c>
      <c r="GS29">
        <v>7.3041174303039247</v>
      </c>
      <c r="GT29">
        <v>7.26314898759043</v>
      </c>
      <c r="GU29">
        <v>7.593618477709879</v>
      </c>
      <c r="GV29">
        <v>8.2984972465075764</v>
      </c>
      <c r="GW29">
        <v>8.2299097566657373</v>
      </c>
      <c r="GX29">
        <v>8.5061685315906193</v>
      </c>
      <c r="GY29">
        <v>8.1462512319515046</v>
      </c>
      <c r="GZ29">
        <v>8.0378458256242489</v>
      </c>
      <c r="HA29">
        <v>7.0224788221936505</v>
      </c>
      <c r="HB29">
        <v>6.7088210627165923</v>
      </c>
      <c r="HC29">
        <v>6.2748890092779046</v>
      </c>
      <c r="HD29">
        <v>6.5776190466012787</v>
      </c>
      <c r="HE29">
        <v>6.6824381167944207</v>
      </c>
      <c r="HF29">
        <v>6.3757835986598614</v>
      </c>
      <c r="HG29" t="s">
        <v>178</v>
      </c>
      <c r="HH29" t="s">
        <v>178</v>
      </c>
      <c r="HI29" t="s">
        <v>178</v>
      </c>
      <c r="HJ29" t="s">
        <v>178</v>
      </c>
      <c r="HK29" t="s">
        <v>178</v>
      </c>
      <c r="HL29" t="s">
        <v>178</v>
      </c>
      <c r="HM29" t="s">
        <v>178</v>
      </c>
      <c r="HN29" t="s">
        <v>178</v>
      </c>
      <c r="HO29" t="s">
        <v>178</v>
      </c>
      <c r="HP29" t="s">
        <v>178</v>
      </c>
      <c r="HQ29" t="s">
        <v>178</v>
      </c>
      <c r="HR29" t="s">
        <v>178</v>
      </c>
      <c r="HS29">
        <v>465731</v>
      </c>
      <c r="HT29">
        <v>462182</v>
      </c>
      <c r="HU29">
        <v>458170</v>
      </c>
      <c r="HV29">
        <v>454702</v>
      </c>
      <c r="HW29">
        <v>450247</v>
      </c>
      <c r="HX29">
        <v>446918</v>
      </c>
      <c r="HY29">
        <v>443844</v>
      </c>
      <c r="HZ29">
        <v>441640</v>
      </c>
      <c r="IA29">
        <v>440980</v>
      </c>
      <c r="IB29">
        <v>439914</v>
      </c>
      <c r="IC29">
        <v>438461</v>
      </c>
      <c r="ID29">
        <v>437478</v>
      </c>
      <c r="IE29">
        <v>454108</v>
      </c>
      <c r="IF29">
        <v>451249</v>
      </c>
      <c r="IG29">
        <v>445442</v>
      </c>
      <c r="IH29">
        <v>438196</v>
      </c>
      <c r="II29">
        <v>430901</v>
      </c>
      <c r="IJ29">
        <v>425471</v>
      </c>
      <c r="IK29">
        <v>420007</v>
      </c>
      <c r="IL29">
        <v>412394</v>
      </c>
      <c r="IM29">
        <v>406487</v>
      </c>
      <c r="IN29">
        <v>399964</v>
      </c>
      <c r="IO29">
        <v>394396</v>
      </c>
      <c r="IP29">
        <v>389376</v>
      </c>
      <c r="IQ29">
        <v>369495</v>
      </c>
      <c r="IR29">
        <v>345480</v>
      </c>
      <c r="IS29">
        <v>338578</v>
      </c>
      <c r="IT29">
        <v>333485</v>
      </c>
      <c r="IU29">
        <v>328839</v>
      </c>
      <c r="IV29">
        <v>323607</v>
      </c>
      <c r="IW29">
        <v>316396</v>
      </c>
      <c r="IX29">
        <v>307514</v>
      </c>
      <c r="IY29">
        <v>529284</v>
      </c>
      <c r="IZ29">
        <v>525355</v>
      </c>
      <c r="JA29">
        <v>520657</v>
      </c>
      <c r="JB29">
        <v>516709</v>
      </c>
      <c r="JC29">
        <v>511765</v>
      </c>
      <c r="JD29">
        <v>507922</v>
      </c>
      <c r="JE29">
        <v>504496</v>
      </c>
      <c r="JF29">
        <v>501965</v>
      </c>
      <c r="JG29">
        <v>500998</v>
      </c>
      <c r="JH29">
        <v>499689</v>
      </c>
      <c r="JI29">
        <v>498046</v>
      </c>
      <c r="JJ29">
        <v>496682</v>
      </c>
      <c r="JK29">
        <v>516058</v>
      </c>
      <c r="JL29">
        <v>512673</v>
      </c>
      <c r="JM29">
        <v>505820</v>
      </c>
      <c r="JN29">
        <v>497416</v>
      </c>
      <c r="JO29">
        <v>488901</v>
      </c>
      <c r="JP29">
        <v>482698</v>
      </c>
      <c r="JQ29">
        <v>476373</v>
      </c>
      <c r="JR29">
        <v>470916</v>
      </c>
      <c r="JS29">
        <v>459830</v>
      </c>
      <c r="JT29">
        <v>452126</v>
      </c>
      <c r="JU29">
        <v>445302</v>
      </c>
      <c r="JV29">
        <v>439378</v>
      </c>
      <c r="JW29">
        <v>417101</v>
      </c>
      <c r="JX29">
        <v>390397</v>
      </c>
      <c r="JY29">
        <v>382557</v>
      </c>
      <c r="JZ29">
        <v>376704</v>
      </c>
      <c r="KA29">
        <v>371352</v>
      </c>
      <c r="KB29">
        <v>365375</v>
      </c>
      <c r="KC29">
        <v>357274</v>
      </c>
      <c r="KD29">
        <v>346537</v>
      </c>
    </row>
    <row r="30" spans="1:290" x14ac:dyDescent="0.3">
      <c r="A30" t="s">
        <v>28</v>
      </c>
      <c r="B30">
        <v>4057099</v>
      </c>
      <c r="C30">
        <v>8253672</v>
      </c>
      <c r="D30">
        <v>8366547</v>
      </c>
      <c r="E30">
        <v>7781917</v>
      </c>
      <c r="F30">
        <v>8139813</v>
      </c>
      <c r="G30">
        <v>7977834</v>
      </c>
      <c r="H30">
        <v>8155692</v>
      </c>
      <c r="I30">
        <v>7571438</v>
      </c>
      <c r="J30">
        <v>7571107</v>
      </c>
      <c r="K30">
        <v>8232253</v>
      </c>
      <c r="L30">
        <v>8790593</v>
      </c>
      <c r="M30">
        <v>7893334</v>
      </c>
      <c r="N30">
        <v>7828251</v>
      </c>
      <c r="O30">
        <v>7814159</v>
      </c>
      <c r="P30">
        <v>7598169</v>
      </c>
      <c r="Q30">
        <v>7633956</v>
      </c>
      <c r="R30">
        <v>7459974</v>
      </c>
      <c r="S30">
        <v>6998139</v>
      </c>
      <c r="T30">
        <v>7229801</v>
      </c>
      <c r="U30">
        <v>6494226</v>
      </c>
      <c r="V30">
        <v>6664735</v>
      </c>
      <c r="W30">
        <v>6268556</v>
      </c>
      <c r="X30">
        <v>6323764</v>
      </c>
      <c r="Y30">
        <v>5647185</v>
      </c>
      <c r="Z30">
        <v>5939703</v>
      </c>
      <c r="AA30">
        <v>5726815</v>
      </c>
      <c r="AB30">
        <v>5311139</v>
      </c>
      <c r="AC30">
        <v>5650759</v>
      </c>
      <c r="AD30">
        <v>5155886</v>
      </c>
      <c r="AE30">
        <v>5153506</v>
      </c>
      <c r="AF30">
        <v>5082965</v>
      </c>
      <c r="AG30">
        <v>4818109</v>
      </c>
      <c r="AH30">
        <v>4689257</v>
      </c>
      <c r="AI30">
        <v>21983941</v>
      </c>
      <c r="AJ30">
        <v>22657235</v>
      </c>
      <c r="AK30">
        <v>21963071</v>
      </c>
      <c r="AL30">
        <v>22524213</v>
      </c>
      <c r="AM30">
        <v>22172583</v>
      </c>
      <c r="AN30">
        <v>22374515</v>
      </c>
      <c r="AO30">
        <v>21371090</v>
      </c>
      <c r="AP30">
        <v>21304407</v>
      </c>
      <c r="AQ30">
        <v>22151222</v>
      </c>
      <c r="AR30">
        <v>22921978</v>
      </c>
      <c r="AS30">
        <v>21131988</v>
      </c>
      <c r="AT30">
        <v>22001834</v>
      </c>
      <c r="AU30">
        <v>22116532</v>
      </c>
      <c r="AV30">
        <v>21580435</v>
      </c>
      <c r="AW30">
        <v>21877039</v>
      </c>
      <c r="AX30">
        <v>21679929</v>
      </c>
      <c r="AY30">
        <v>20668054</v>
      </c>
      <c r="AZ30">
        <v>20928898</v>
      </c>
      <c r="BA30">
        <v>19663967</v>
      </c>
      <c r="BB30">
        <v>20188257</v>
      </c>
      <c r="BC30">
        <v>18878812</v>
      </c>
      <c r="BD30">
        <v>18583146</v>
      </c>
      <c r="BE30">
        <v>16908962</v>
      </c>
      <c r="BF30">
        <v>16988528</v>
      </c>
      <c r="BG30">
        <v>16522174</v>
      </c>
      <c r="BH30">
        <v>15815506</v>
      </c>
      <c r="BI30">
        <v>15883369</v>
      </c>
      <c r="BJ30">
        <v>14854884</v>
      </c>
      <c r="BK30">
        <v>14768623</v>
      </c>
      <c r="BL30">
        <v>14481707</v>
      </c>
      <c r="BM30">
        <v>14033939</v>
      </c>
      <c r="BN30">
        <v>13650304</v>
      </c>
      <c r="BO30">
        <v>23029798</v>
      </c>
      <c r="BP30">
        <v>23671043</v>
      </c>
      <c r="BQ30">
        <v>22879069</v>
      </c>
      <c r="BR30">
        <v>23471194</v>
      </c>
      <c r="BS30">
        <v>23114845</v>
      </c>
      <c r="BT30">
        <v>23332942</v>
      </c>
      <c r="BU30">
        <v>22326578</v>
      </c>
      <c r="BV30">
        <v>23899168</v>
      </c>
      <c r="BW30">
        <v>24199564</v>
      </c>
      <c r="BX30">
        <v>24886777</v>
      </c>
      <c r="BY30">
        <v>23107061</v>
      </c>
      <c r="BZ30">
        <v>24286576</v>
      </c>
      <c r="CA30">
        <v>24888263</v>
      </c>
      <c r="CB30">
        <v>24542303</v>
      </c>
      <c r="CC30">
        <v>25158031</v>
      </c>
      <c r="CD30">
        <v>25050003</v>
      </c>
      <c r="CE30">
        <v>22530743</v>
      </c>
      <c r="CF30">
        <v>23085647</v>
      </c>
      <c r="CG30">
        <v>22928680</v>
      </c>
      <c r="CH30">
        <v>23353221</v>
      </c>
      <c r="CI30">
        <v>21746014</v>
      </c>
      <c r="CJ30">
        <v>21203600</v>
      </c>
      <c r="CK30">
        <v>18853265</v>
      </c>
      <c r="CL30">
        <v>18906755</v>
      </c>
      <c r="CM30">
        <v>17780829</v>
      </c>
      <c r="CN30">
        <v>17010928</v>
      </c>
      <c r="CO30">
        <v>17087396</v>
      </c>
      <c r="CP30">
        <v>15878287</v>
      </c>
      <c r="CQ30">
        <v>15762523</v>
      </c>
      <c r="CR30">
        <v>15393849</v>
      </c>
      <c r="CS30">
        <v>14896344</v>
      </c>
      <c r="CT30">
        <v>14471550</v>
      </c>
      <c r="CU30" t="s">
        <v>178</v>
      </c>
      <c r="CV30">
        <v>13.018931226944639</v>
      </c>
      <c r="CW30">
        <v>15.12545045134765</v>
      </c>
      <c r="CX30">
        <v>14.56422893253198</v>
      </c>
      <c r="CY30">
        <v>14.415215959620109</v>
      </c>
      <c r="CZ30">
        <v>14.46507543443278</v>
      </c>
      <c r="DA30">
        <v>14.187344596891631</v>
      </c>
      <c r="DB30">
        <v>13.6356546011039</v>
      </c>
      <c r="DC30">
        <v>12.51385404625611</v>
      </c>
      <c r="DD30">
        <v>11.46977228953723</v>
      </c>
      <c r="DE30">
        <v>11.4981972761063</v>
      </c>
      <c r="DF30">
        <v>11.532269468620759</v>
      </c>
      <c r="DG30">
        <v>10.02633808705453</v>
      </c>
      <c r="DH30">
        <v>9.8640211872096994</v>
      </c>
      <c r="DI30">
        <v>9.7648191841818299</v>
      </c>
      <c r="DJ30">
        <v>8.8550576717827703</v>
      </c>
      <c r="DK30">
        <v>8.6323521153266594</v>
      </c>
      <c r="DL30">
        <v>8.0468051610272493</v>
      </c>
      <c r="DM30">
        <v>8.1687794665599807</v>
      </c>
      <c r="DN30">
        <v>7.9733552796922904</v>
      </c>
      <c r="DO30" t="s">
        <v>178</v>
      </c>
      <c r="DP30" t="s">
        <v>178</v>
      </c>
      <c r="DQ30" t="s">
        <v>178</v>
      </c>
      <c r="DR30" t="s">
        <v>178</v>
      </c>
      <c r="DS30" t="s">
        <v>178</v>
      </c>
      <c r="DT30" t="s">
        <v>178</v>
      </c>
      <c r="DU30" t="s">
        <v>178</v>
      </c>
      <c r="DV30" t="s">
        <v>178</v>
      </c>
      <c r="DW30" t="s">
        <v>178</v>
      </c>
      <c r="DX30" t="s">
        <v>178</v>
      </c>
      <c r="DY30" t="s">
        <v>178</v>
      </c>
      <c r="DZ30" t="s">
        <v>178</v>
      </c>
      <c r="EA30" t="s">
        <v>178</v>
      </c>
      <c r="EB30">
        <v>10.185726546067951</v>
      </c>
      <c r="EC30">
        <v>11.738349341037051</v>
      </c>
      <c r="ED30">
        <v>11.239087465564269</v>
      </c>
      <c r="EE30">
        <v>11.17554053129488</v>
      </c>
      <c r="EF30">
        <v>11.512178029333819</v>
      </c>
      <c r="EG30">
        <v>11.120401439514779</v>
      </c>
      <c r="EH30">
        <v>10.698166815908079</v>
      </c>
      <c r="EI30">
        <v>10.21703452748566</v>
      </c>
      <c r="EJ30">
        <v>9.5841816094579606</v>
      </c>
      <c r="EK30">
        <v>9.3915536957526093</v>
      </c>
      <c r="EL30">
        <v>9.2500788797879299</v>
      </c>
      <c r="EM30">
        <v>7.9311033031760996</v>
      </c>
      <c r="EN30">
        <v>7.7651863829436198</v>
      </c>
      <c r="EO30">
        <v>7.6083239601117798</v>
      </c>
      <c r="EP30">
        <v>6.87201051258055</v>
      </c>
      <c r="EQ30">
        <v>6.6856947441689396</v>
      </c>
      <c r="ER30">
        <v>6.1740231138782304</v>
      </c>
      <c r="ES30">
        <v>6.1688569758075698</v>
      </c>
      <c r="ET30">
        <v>6.0125993046353603</v>
      </c>
      <c r="EU30" t="s">
        <v>178</v>
      </c>
      <c r="EV30" t="s">
        <v>178</v>
      </c>
      <c r="EW30" t="s">
        <v>178</v>
      </c>
      <c r="EX30" t="s">
        <v>178</v>
      </c>
      <c r="EY30" t="s">
        <v>178</v>
      </c>
      <c r="EZ30" t="s">
        <v>178</v>
      </c>
      <c r="FA30" t="s">
        <v>178</v>
      </c>
      <c r="FB30" t="s">
        <v>178</v>
      </c>
      <c r="FC30" t="s">
        <v>178</v>
      </c>
      <c r="FD30" t="s">
        <v>178</v>
      </c>
      <c r="FE30" t="s">
        <v>178</v>
      </c>
      <c r="FF30" t="s">
        <v>178</v>
      </c>
      <c r="FG30" t="s">
        <v>178</v>
      </c>
      <c r="FH30">
        <v>13.018931226944639</v>
      </c>
      <c r="FI30">
        <v>15.125450451347657</v>
      </c>
      <c r="FJ30">
        <v>14.564228932531988</v>
      </c>
      <c r="FK30">
        <v>14.415215959620118</v>
      </c>
      <c r="FL30">
        <v>14.465075434432787</v>
      </c>
      <c r="FM30">
        <v>14.187344596891634</v>
      </c>
      <c r="FN30">
        <v>13.635654601103907</v>
      </c>
      <c r="FO30">
        <v>12.513854046256116</v>
      </c>
      <c r="FP30">
        <v>11.469772289537236</v>
      </c>
      <c r="FQ30">
        <v>11.498197276106303</v>
      </c>
      <c r="FR30">
        <v>11.532269468620768</v>
      </c>
      <c r="FS30">
        <v>10.026338087054537</v>
      </c>
      <c r="FT30">
        <v>9.8640211872097083</v>
      </c>
      <c r="FU30">
        <v>9.7648191841818317</v>
      </c>
      <c r="FV30">
        <v>8.8550576717827703</v>
      </c>
      <c r="FW30">
        <v>8.6323521153266611</v>
      </c>
      <c r="FX30">
        <v>8.0468051610272546</v>
      </c>
      <c r="FY30">
        <v>8.1687794665599878</v>
      </c>
      <c r="FZ30">
        <v>7.9733552796922913</v>
      </c>
      <c r="GA30" t="s">
        <v>178</v>
      </c>
      <c r="GB30" t="s">
        <v>178</v>
      </c>
      <c r="GC30" t="s">
        <v>178</v>
      </c>
      <c r="GD30" t="s">
        <v>178</v>
      </c>
      <c r="GE30" t="s">
        <v>178</v>
      </c>
      <c r="GF30" t="s">
        <v>178</v>
      </c>
      <c r="GG30" t="s">
        <v>178</v>
      </c>
      <c r="GH30" t="s">
        <v>178</v>
      </c>
      <c r="GI30" t="s">
        <v>178</v>
      </c>
      <c r="GJ30" t="s">
        <v>178</v>
      </c>
      <c r="GK30" t="s">
        <v>178</v>
      </c>
      <c r="GL30" t="s">
        <v>178</v>
      </c>
      <c r="GM30" t="s">
        <v>178</v>
      </c>
      <c r="GN30">
        <v>10.185726546067956</v>
      </c>
      <c r="GO30">
        <v>11.738349341037052</v>
      </c>
      <c r="GP30">
        <v>11.23908746556428</v>
      </c>
      <c r="GQ30">
        <v>11.175540531294889</v>
      </c>
      <c r="GR30">
        <v>11.512178029333819</v>
      </c>
      <c r="GS30">
        <v>11.120401439514783</v>
      </c>
      <c r="GT30">
        <v>10.698166815908088</v>
      </c>
      <c r="GU30">
        <v>10.217034527485662</v>
      </c>
      <c r="GV30">
        <v>9.5841816094579624</v>
      </c>
      <c r="GW30">
        <v>9.39155369575262</v>
      </c>
      <c r="GX30">
        <v>9.2500788797879299</v>
      </c>
      <c r="GY30">
        <v>7.931103303176104</v>
      </c>
      <c r="GZ30">
        <v>7.7651863829436243</v>
      </c>
      <c r="HA30">
        <v>7.6083239601117869</v>
      </c>
      <c r="HB30">
        <v>6.8720105125805535</v>
      </c>
      <c r="HC30">
        <v>6.6856947441689476</v>
      </c>
      <c r="HD30">
        <v>6.1740231138782367</v>
      </c>
      <c r="HE30">
        <v>6.1688569758075777</v>
      </c>
      <c r="HF30">
        <v>6.012599304635363</v>
      </c>
      <c r="HG30" t="s">
        <v>178</v>
      </c>
      <c r="HH30" t="s">
        <v>178</v>
      </c>
      <c r="HI30" t="s">
        <v>178</v>
      </c>
      <c r="HJ30" t="s">
        <v>178</v>
      </c>
      <c r="HK30" t="s">
        <v>178</v>
      </c>
      <c r="HL30" t="s">
        <v>178</v>
      </c>
      <c r="HM30" t="s">
        <v>178</v>
      </c>
      <c r="HN30" t="s">
        <v>178</v>
      </c>
      <c r="HO30" t="s">
        <v>178</v>
      </c>
      <c r="HP30" t="s">
        <v>178</v>
      </c>
      <c r="HQ30" t="s">
        <v>178</v>
      </c>
      <c r="HR30" t="s">
        <v>178</v>
      </c>
      <c r="HS30">
        <v>636386</v>
      </c>
      <c r="HT30">
        <v>625021</v>
      </c>
      <c r="HU30">
        <v>615096</v>
      </c>
      <c r="HV30">
        <v>605717</v>
      </c>
      <c r="HW30">
        <v>596686</v>
      </c>
      <c r="HX30">
        <v>587870</v>
      </c>
      <c r="HY30">
        <v>580407</v>
      </c>
      <c r="HZ30">
        <v>574222</v>
      </c>
      <c r="IA30">
        <v>569948</v>
      </c>
      <c r="IB30">
        <v>565981</v>
      </c>
      <c r="IC30">
        <v>560401</v>
      </c>
      <c r="ID30">
        <v>553548</v>
      </c>
      <c r="IE30">
        <v>541629</v>
      </c>
      <c r="IF30">
        <v>526429</v>
      </c>
      <c r="IG30">
        <v>512289</v>
      </c>
      <c r="IH30">
        <v>492275</v>
      </c>
      <c r="II30">
        <v>481380</v>
      </c>
      <c r="IJ30">
        <v>472228</v>
      </c>
      <c r="IK30">
        <v>462162</v>
      </c>
      <c r="IL30">
        <v>452873</v>
      </c>
      <c r="IM30">
        <v>446173</v>
      </c>
      <c r="IN30">
        <v>436693</v>
      </c>
      <c r="IO30">
        <v>427375</v>
      </c>
      <c r="IP30">
        <v>419789</v>
      </c>
      <c r="IQ30">
        <v>413207</v>
      </c>
      <c r="IR30">
        <v>407055</v>
      </c>
      <c r="IS30">
        <v>401427</v>
      </c>
      <c r="IT30">
        <v>395471</v>
      </c>
      <c r="IU30">
        <v>389070</v>
      </c>
      <c r="IV30">
        <v>381320</v>
      </c>
      <c r="IW30">
        <v>373769</v>
      </c>
      <c r="IX30">
        <v>366199</v>
      </c>
      <c r="IY30">
        <v>739385</v>
      </c>
      <c r="IZ30">
        <v>726679</v>
      </c>
      <c r="JA30">
        <v>715592</v>
      </c>
      <c r="JB30">
        <v>705025</v>
      </c>
      <c r="JC30">
        <v>694834</v>
      </c>
      <c r="JD30">
        <v>684671</v>
      </c>
      <c r="JE30">
        <v>675948</v>
      </c>
      <c r="JF30">
        <v>668719</v>
      </c>
      <c r="JG30">
        <v>663433</v>
      </c>
      <c r="JH30">
        <v>658951</v>
      </c>
      <c r="JI30">
        <v>653181</v>
      </c>
      <c r="JJ30">
        <v>646519</v>
      </c>
      <c r="JK30">
        <v>633567</v>
      </c>
      <c r="JL30">
        <v>616630</v>
      </c>
      <c r="JM30">
        <v>600175</v>
      </c>
      <c r="JN30">
        <v>578096</v>
      </c>
      <c r="JO30">
        <v>565041</v>
      </c>
      <c r="JP30">
        <v>553918</v>
      </c>
      <c r="JQ30">
        <v>541999</v>
      </c>
      <c r="JR30">
        <v>530696</v>
      </c>
      <c r="JS30">
        <v>522302</v>
      </c>
      <c r="JT30">
        <v>510471</v>
      </c>
      <c r="JU30">
        <v>498710</v>
      </c>
      <c r="JV30">
        <v>488984</v>
      </c>
      <c r="JW30">
        <v>480554</v>
      </c>
      <c r="JX30">
        <v>472817</v>
      </c>
      <c r="JY30">
        <v>465573</v>
      </c>
      <c r="JZ30">
        <v>458205</v>
      </c>
      <c r="KA30">
        <v>450240</v>
      </c>
      <c r="KB30">
        <v>441110</v>
      </c>
      <c r="KC30">
        <v>431932</v>
      </c>
      <c r="KD30">
        <v>422464</v>
      </c>
    </row>
    <row r="31" spans="1:290" x14ac:dyDescent="0.3">
      <c r="A31" t="s">
        <v>29</v>
      </c>
      <c r="B31">
        <v>4057083</v>
      </c>
      <c r="C31">
        <v>15065768</v>
      </c>
      <c r="D31">
        <v>15938964</v>
      </c>
      <c r="E31">
        <v>14884781</v>
      </c>
      <c r="F31">
        <v>15874913</v>
      </c>
      <c r="G31">
        <v>15000789</v>
      </c>
      <c r="H31">
        <v>14939840</v>
      </c>
      <c r="I31">
        <v>15273084</v>
      </c>
      <c r="J31">
        <v>15666032</v>
      </c>
      <c r="K31">
        <v>15907355</v>
      </c>
      <c r="L31">
        <v>15726131</v>
      </c>
      <c r="M31">
        <v>14625206</v>
      </c>
      <c r="N31">
        <v>15492548</v>
      </c>
      <c r="O31">
        <v>16146745</v>
      </c>
      <c r="P31">
        <v>15768800</v>
      </c>
      <c r="Q31">
        <v>16811958</v>
      </c>
      <c r="R31">
        <v>15081590</v>
      </c>
      <c r="S31">
        <v>15074412</v>
      </c>
      <c r="T31">
        <v>15957874</v>
      </c>
      <c r="U31">
        <v>14503497</v>
      </c>
      <c r="V31">
        <v>13903046</v>
      </c>
      <c r="W31">
        <v>14064096</v>
      </c>
      <c r="X31">
        <v>13751782</v>
      </c>
      <c r="Y31">
        <v>12898365</v>
      </c>
      <c r="Z31">
        <v>12948602</v>
      </c>
      <c r="AA31">
        <v>13006210</v>
      </c>
      <c r="AB31">
        <v>12169417</v>
      </c>
      <c r="AC31">
        <v>12032342</v>
      </c>
      <c r="AD31">
        <v>11309007</v>
      </c>
      <c r="AE31">
        <v>12221577</v>
      </c>
      <c r="AF31">
        <v>11513261</v>
      </c>
      <c r="AG31">
        <v>11523820</v>
      </c>
      <c r="AH31">
        <v>11723406</v>
      </c>
      <c r="AI31">
        <v>42072635</v>
      </c>
      <c r="AJ31">
        <v>43789344</v>
      </c>
      <c r="AK31">
        <v>42322880</v>
      </c>
      <c r="AL31">
        <v>43664588</v>
      </c>
      <c r="AM31">
        <v>42173283</v>
      </c>
      <c r="AN31">
        <v>42200819</v>
      </c>
      <c r="AO31">
        <v>42514994</v>
      </c>
      <c r="AP31">
        <v>42772684</v>
      </c>
      <c r="AQ31">
        <v>42760234</v>
      </c>
      <c r="AR31">
        <v>42831209</v>
      </c>
      <c r="AS31">
        <v>43126702</v>
      </c>
      <c r="AT31">
        <v>47891809</v>
      </c>
      <c r="AU31">
        <v>49214506</v>
      </c>
      <c r="AV31">
        <v>47353823</v>
      </c>
      <c r="AW31">
        <v>45137017</v>
      </c>
      <c r="AX31">
        <v>40378836</v>
      </c>
      <c r="AY31">
        <v>43671787</v>
      </c>
      <c r="AZ31">
        <v>48345861</v>
      </c>
      <c r="BA31">
        <v>48089315</v>
      </c>
      <c r="BB31">
        <v>50131010</v>
      </c>
      <c r="BC31">
        <v>49822240</v>
      </c>
      <c r="BD31">
        <v>47905201</v>
      </c>
      <c r="BE31">
        <v>45822259</v>
      </c>
      <c r="BF31">
        <v>45327646</v>
      </c>
      <c r="BG31">
        <v>44926064</v>
      </c>
      <c r="BH31">
        <v>43211456</v>
      </c>
      <c r="BI31">
        <v>41716211</v>
      </c>
      <c r="BJ31">
        <v>39307330</v>
      </c>
      <c r="BK31">
        <v>40134957</v>
      </c>
      <c r="BL31">
        <v>39673769</v>
      </c>
      <c r="BM31">
        <v>39594170</v>
      </c>
      <c r="BN31">
        <v>39947548</v>
      </c>
      <c r="BO31">
        <v>45118244</v>
      </c>
      <c r="BP31">
        <v>46593146</v>
      </c>
      <c r="BQ31">
        <v>44946216</v>
      </c>
      <c r="BR31">
        <v>45998164</v>
      </c>
      <c r="BS31">
        <v>46281765</v>
      </c>
      <c r="BT31">
        <v>46076577</v>
      </c>
      <c r="BU31">
        <v>47062371</v>
      </c>
      <c r="BV31">
        <v>45570243</v>
      </c>
      <c r="BW31">
        <v>49072652</v>
      </c>
      <c r="BX31">
        <v>50577320</v>
      </c>
      <c r="BY31">
        <v>51132499</v>
      </c>
      <c r="BZ31">
        <v>54299237</v>
      </c>
      <c r="CA31">
        <v>55704127</v>
      </c>
      <c r="CB31">
        <v>53421425</v>
      </c>
      <c r="CC31">
        <v>52108904</v>
      </c>
      <c r="CD31">
        <v>48947981</v>
      </c>
      <c r="CE31">
        <v>49271444</v>
      </c>
      <c r="CF31">
        <v>54474313</v>
      </c>
      <c r="CG31">
        <v>52054390</v>
      </c>
      <c r="CH31">
        <v>54999865</v>
      </c>
      <c r="CI31">
        <v>55524472</v>
      </c>
      <c r="CJ31">
        <v>54912598</v>
      </c>
      <c r="CK31">
        <v>50642290</v>
      </c>
      <c r="CL31">
        <v>48452760</v>
      </c>
      <c r="CM31">
        <v>48941703</v>
      </c>
      <c r="CN31">
        <v>46131511</v>
      </c>
      <c r="CO31">
        <v>46575915</v>
      </c>
      <c r="CP31">
        <v>43831638</v>
      </c>
      <c r="CQ31">
        <v>46609992</v>
      </c>
      <c r="CR31">
        <v>40595715</v>
      </c>
      <c r="CS31">
        <v>40585276</v>
      </c>
      <c r="CT31">
        <v>40958448</v>
      </c>
      <c r="CU31">
        <v>16.1086378072462</v>
      </c>
      <c r="CV31">
        <v>15.62625750587279</v>
      </c>
      <c r="CW31">
        <v>15.51666580560345</v>
      </c>
      <c r="CX31">
        <v>15.60463354980276</v>
      </c>
      <c r="CY31">
        <v>14.546627808800819</v>
      </c>
      <c r="CZ31">
        <v>14.58257772801422</v>
      </c>
      <c r="DA31">
        <v>15.39177025412811</v>
      </c>
      <c r="DB31">
        <v>15.02672789127457</v>
      </c>
      <c r="DC31">
        <v>13.71876016433677</v>
      </c>
      <c r="DD31">
        <v>12.571184864223749</v>
      </c>
      <c r="DE31">
        <v>11.991188363432279</v>
      </c>
      <c r="DF31">
        <v>10.77583235501352</v>
      </c>
      <c r="DG31">
        <v>10.406704261447119</v>
      </c>
      <c r="DH31">
        <v>10.20659783877022</v>
      </c>
      <c r="DI31">
        <v>8.6373817969328694</v>
      </c>
      <c r="DJ31">
        <v>8.5521287874819496</v>
      </c>
      <c r="DK31">
        <v>8.6208005990548706</v>
      </c>
      <c r="DL31">
        <v>8.5884623478039703</v>
      </c>
      <c r="DM31">
        <v>8.6642690380119998</v>
      </c>
      <c r="DN31">
        <v>9.0968914294033105</v>
      </c>
      <c r="DO31" t="s">
        <v>178</v>
      </c>
      <c r="DP31" t="s">
        <v>178</v>
      </c>
      <c r="DQ31" t="s">
        <v>178</v>
      </c>
      <c r="DR31" t="s">
        <v>178</v>
      </c>
      <c r="DS31" t="s">
        <v>178</v>
      </c>
      <c r="DT31" t="s">
        <v>178</v>
      </c>
      <c r="DU31" t="s">
        <v>178</v>
      </c>
      <c r="DV31" t="s">
        <v>178</v>
      </c>
      <c r="DW31" t="s">
        <v>178</v>
      </c>
      <c r="DX31" t="s">
        <v>178</v>
      </c>
      <c r="DY31" t="s">
        <v>178</v>
      </c>
      <c r="DZ31" t="s">
        <v>178</v>
      </c>
      <c r="EA31">
        <v>11.736773238150009</v>
      </c>
      <c r="EB31">
        <v>11.47179124695918</v>
      </c>
      <c r="EC31">
        <v>11.31009179784731</v>
      </c>
      <c r="ED31">
        <v>11.256618723616601</v>
      </c>
      <c r="EE31">
        <v>10.81228853667864</v>
      </c>
      <c r="EF31">
        <v>11.22343896105482</v>
      </c>
      <c r="EG31">
        <v>11.92841546021897</v>
      </c>
      <c r="EH31">
        <v>11.913811906538569</v>
      </c>
      <c r="EI31">
        <v>10.85792975685294</v>
      </c>
      <c r="EJ31">
        <v>9.8009985000095003</v>
      </c>
      <c r="EK31">
        <v>9.4932747897714602</v>
      </c>
      <c r="EL31">
        <v>8.8424166351380098</v>
      </c>
      <c r="EM31">
        <v>8.4758793200892804</v>
      </c>
      <c r="EN31">
        <v>8.3635811575101702</v>
      </c>
      <c r="EO31">
        <v>7.5374935772035299</v>
      </c>
      <c r="EP31">
        <v>7.1696572172608501</v>
      </c>
      <c r="EQ31">
        <v>7.3111778091425403</v>
      </c>
      <c r="ER31">
        <v>7.2260580900606897</v>
      </c>
      <c r="ES31">
        <v>7.3009669611638204</v>
      </c>
      <c r="ET31">
        <v>7.6472885744771499</v>
      </c>
      <c r="EU31" t="s">
        <v>178</v>
      </c>
      <c r="EV31" t="s">
        <v>178</v>
      </c>
      <c r="EW31" t="s">
        <v>178</v>
      </c>
      <c r="EX31" t="s">
        <v>178</v>
      </c>
      <c r="EY31" t="s">
        <v>178</v>
      </c>
      <c r="EZ31" t="s">
        <v>178</v>
      </c>
      <c r="FA31" t="s">
        <v>178</v>
      </c>
      <c r="FB31" t="s">
        <v>178</v>
      </c>
      <c r="FC31" t="s">
        <v>178</v>
      </c>
      <c r="FD31" t="s">
        <v>178</v>
      </c>
      <c r="FE31" t="s">
        <v>178</v>
      </c>
      <c r="FF31" t="s">
        <v>178</v>
      </c>
      <c r="FG31" t="s">
        <v>178</v>
      </c>
      <c r="FH31">
        <v>15.626061081847174</v>
      </c>
      <c r="FI31">
        <v>15.51645165035144</v>
      </c>
      <c r="FJ31">
        <v>15.60440535066639</v>
      </c>
      <c r="FK31">
        <v>14.546350008676388</v>
      </c>
      <c r="FL31">
        <v>14.582280325487572</v>
      </c>
      <c r="FM31">
        <v>15.3914592494811</v>
      </c>
      <c r="FN31">
        <v>15.026323511135942</v>
      </c>
      <c r="FO31">
        <v>13.718334803330032</v>
      </c>
      <c r="FP31">
        <v>12.570756540529102</v>
      </c>
      <c r="FQ31">
        <v>11.991072278361782</v>
      </c>
      <c r="FR31">
        <v>10.775705490173703</v>
      </c>
      <c r="FS31">
        <v>10.406538635157265</v>
      </c>
      <c r="FT31">
        <v>10.206321669942273</v>
      </c>
      <c r="FU31">
        <v>8.6369212818333398</v>
      </c>
      <c r="FV31">
        <v>8.5516797303000924</v>
      </c>
      <c r="FW31">
        <v>8.6208005990548759</v>
      </c>
      <c r="FX31">
        <v>8.5884623478039739</v>
      </c>
      <c r="FY31">
        <v>8.6642690380120051</v>
      </c>
      <c r="FZ31">
        <v>9.0968914294033123</v>
      </c>
      <c r="GA31" t="s">
        <v>178</v>
      </c>
      <c r="GB31" t="s">
        <v>178</v>
      </c>
      <c r="GC31" t="s">
        <v>178</v>
      </c>
      <c r="GD31" t="s">
        <v>178</v>
      </c>
      <c r="GE31" t="s">
        <v>178</v>
      </c>
      <c r="GF31" t="s">
        <v>178</v>
      </c>
      <c r="GG31" t="s">
        <v>178</v>
      </c>
      <c r="GH31" t="s">
        <v>178</v>
      </c>
      <c r="GI31" t="s">
        <v>178</v>
      </c>
      <c r="GJ31" t="s">
        <v>178</v>
      </c>
      <c r="GK31" t="s">
        <v>178</v>
      </c>
      <c r="GL31" t="s">
        <v>178</v>
      </c>
      <c r="GM31">
        <v>11.736773238150011</v>
      </c>
      <c r="GN31">
        <v>10.496490565901084</v>
      </c>
      <c r="GO31">
        <v>10.300846755456863</v>
      </c>
      <c r="GP31">
        <v>10.245666352494368</v>
      </c>
      <c r="GQ31">
        <v>9.790295990526813</v>
      </c>
      <c r="GR31">
        <v>10.215576623330712</v>
      </c>
      <c r="GS31">
        <v>10.827698479319048</v>
      </c>
      <c r="GT31">
        <v>10.810253496018627</v>
      </c>
      <c r="GU31">
        <v>9.8419469561353861</v>
      </c>
      <c r="GV31">
        <v>8.9924565578233651</v>
      </c>
      <c r="GW31">
        <v>9.2060980307991489</v>
      </c>
      <c r="GX31">
        <v>8.6493740233445049</v>
      </c>
      <c r="GY31">
        <v>8.1938607262694703</v>
      </c>
      <c r="GZ31">
        <v>7.9332740204019974</v>
      </c>
      <c r="HA31">
        <v>6.7561258987658102</v>
      </c>
      <c r="HB31">
        <v>6.1022924701628156</v>
      </c>
      <c r="HC31">
        <v>6.3359929654093312</v>
      </c>
      <c r="HD31">
        <v>7.2260580900606985</v>
      </c>
      <c r="HE31">
        <v>7.3009669611638257</v>
      </c>
      <c r="HF31">
        <v>7.6472885744771553</v>
      </c>
      <c r="HG31" t="s">
        <v>178</v>
      </c>
      <c r="HH31" t="s">
        <v>178</v>
      </c>
      <c r="HI31" t="s">
        <v>178</v>
      </c>
      <c r="HJ31" t="s">
        <v>178</v>
      </c>
      <c r="HK31" t="s">
        <v>178</v>
      </c>
      <c r="HL31" t="s">
        <v>178</v>
      </c>
      <c r="HM31" t="s">
        <v>178</v>
      </c>
      <c r="HN31" t="s">
        <v>178</v>
      </c>
      <c r="HO31" t="s">
        <v>178</v>
      </c>
      <c r="HP31" t="s">
        <v>178</v>
      </c>
      <c r="HQ31" t="s">
        <v>178</v>
      </c>
      <c r="HR31" t="s">
        <v>178</v>
      </c>
      <c r="HS31">
        <v>2003510</v>
      </c>
      <c r="HT31">
        <v>1991840</v>
      </c>
      <c r="HU31">
        <v>1978247</v>
      </c>
      <c r="HV31">
        <v>1966635</v>
      </c>
      <c r="HW31">
        <v>1953736</v>
      </c>
      <c r="HX31">
        <v>1943879</v>
      </c>
      <c r="HY31">
        <v>1935087</v>
      </c>
      <c r="HZ31">
        <v>1925908</v>
      </c>
      <c r="IA31">
        <v>1922760</v>
      </c>
      <c r="IB31">
        <v>1922753</v>
      </c>
      <c r="IC31">
        <v>1932344</v>
      </c>
      <c r="ID31">
        <v>1950805</v>
      </c>
      <c r="IE31">
        <v>1967223</v>
      </c>
      <c r="IF31">
        <v>1976982</v>
      </c>
      <c r="IG31">
        <v>1977013</v>
      </c>
      <c r="IH31">
        <v>1966973</v>
      </c>
      <c r="II31">
        <v>1952000</v>
      </c>
      <c r="IJ31">
        <v>1945275</v>
      </c>
      <c r="IK31">
        <v>1930478</v>
      </c>
      <c r="IL31">
        <v>1913436</v>
      </c>
      <c r="IM31">
        <v>1893736</v>
      </c>
      <c r="IN31">
        <v>1878556</v>
      </c>
      <c r="IO31">
        <v>1859432</v>
      </c>
      <c r="IP31">
        <v>1835944</v>
      </c>
      <c r="IQ31">
        <v>1815372</v>
      </c>
      <c r="IR31">
        <v>1796781</v>
      </c>
      <c r="IS31">
        <v>1783287</v>
      </c>
      <c r="IT31">
        <v>1774085</v>
      </c>
      <c r="IU31">
        <v>1763738</v>
      </c>
      <c r="IV31">
        <v>1749062</v>
      </c>
      <c r="IW31">
        <v>1728348</v>
      </c>
      <c r="IX31">
        <v>1707466</v>
      </c>
      <c r="IY31">
        <v>2208925</v>
      </c>
      <c r="IZ31">
        <v>2196473</v>
      </c>
      <c r="JA31">
        <v>2181941</v>
      </c>
      <c r="JB31">
        <v>2169416</v>
      </c>
      <c r="JC31">
        <v>2154874</v>
      </c>
      <c r="JD31">
        <v>2143851</v>
      </c>
      <c r="JE31">
        <v>2134161</v>
      </c>
      <c r="JF31">
        <v>2124244</v>
      </c>
      <c r="JG31">
        <v>2120262</v>
      </c>
      <c r="JH31">
        <v>2119747</v>
      </c>
      <c r="JI31">
        <v>2133001</v>
      </c>
      <c r="JJ31">
        <v>2150421</v>
      </c>
      <c r="JK31">
        <v>2163360</v>
      </c>
      <c r="JL31">
        <v>2168454</v>
      </c>
      <c r="JM31">
        <v>2158201</v>
      </c>
      <c r="JN31">
        <v>2146636</v>
      </c>
      <c r="JO31">
        <v>2136357</v>
      </c>
      <c r="JP31">
        <v>2132404</v>
      </c>
      <c r="JQ31">
        <v>2117948</v>
      </c>
      <c r="JR31">
        <v>2101124</v>
      </c>
      <c r="JS31">
        <v>2078607</v>
      </c>
      <c r="JT31">
        <v>2061667</v>
      </c>
      <c r="JU31">
        <v>2039495</v>
      </c>
      <c r="JV31">
        <v>2013608</v>
      </c>
      <c r="JW31">
        <v>1991488</v>
      </c>
      <c r="JX31">
        <v>1971111</v>
      </c>
      <c r="JY31">
        <v>1955978</v>
      </c>
      <c r="JZ31">
        <v>1945624</v>
      </c>
      <c r="KA31">
        <v>1934119</v>
      </c>
      <c r="KB31">
        <v>1917648</v>
      </c>
      <c r="KC31">
        <v>1893685</v>
      </c>
      <c r="KD31">
        <v>1869061</v>
      </c>
    </row>
    <row r="32" spans="1:290" x14ac:dyDescent="0.3">
      <c r="A32" t="s">
        <v>30</v>
      </c>
      <c r="B32">
        <v>4004320</v>
      </c>
      <c r="C32">
        <v>28724810</v>
      </c>
      <c r="D32">
        <v>29557841</v>
      </c>
      <c r="E32">
        <v>26717072</v>
      </c>
      <c r="F32">
        <v>28380458</v>
      </c>
      <c r="G32">
        <v>27618726</v>
      </c>
      <c r="H32">
        <v>27865981</v>
      </c>
      <c r="I32">
        <v>26915110</v>
      </c>
      <c r="J32">
        <v>26367603</v>
      </c>
      <c r="K32">
        <v>27835829</v>
      </c>
      <c r="L32">
        <v>30374862</v>
      </c>
      <c r="M32">
        <v>27583498</v>
      </c>
      <c r="N32">
        <v>27370072</v>
      </c>
      <c r="O32">
        <v>27426860</v>
      </c>
      <c r="P32">
        <v>25729097</v>
      </c>
      <c r="Q32">
        <v>26148820</v>
      </c>
      <c r="R32">
        <v>25094202</v>
      </c>
      <c r="S32">
        <v>24078658</v>
      </c>
      <c r="T32">
        <v>24685433</v>
      </c>
      <c r="U32">
        <v>22713966</v>
      </c>
      <c r="V32">
        <v>23302240</v>
      </c>
      <c r="W32">
        <v>22032753</v>
      </c>
      <c r="X32">
        <v>21620683</v>
      </c>
      <c r="Y32">
        <v>20114160</v>
      </c>
      <c r="Z32">
        <v>20944969</v>
      </c>
      <c r="AA32">
        <v>20027293</v>
      </c>
      <c r="AB32">
        <v>18788622</v>
      </c>
      <c r="AC32">
        <v>19476309</v>
      </c>
      <c r="AD32">
        <v>17827792</v>
      </c>
      <c r="AE32">
        <v>17918354</v>
      </c>
      <c r="AF32">
        <v>17220681</v>
      </c>
      <c r="AG32">
        <v>16895409</v>
      </c>
      <c r="AH32">
        <v>16743966</v>
      </c>
      <c r="AI32">
        <v>79894279</v>
      </c>
      <c r="AJ32">
        <v>81033245</v>
      </c>
      <c r="AK32">
        <v>77435296</v>
      </c>
      <c r="AL32">
        <v>79462909</v>
      </c>
      <c r="AM32">
        <v>78943228</v>
      </c>
      <c r="AN32">
        <v>77953405</v>
      </c>
      <c r="AO32">
        <v>75867871</v>
      </c>
      <c r="AP32">
        <v>75231515</v>
      </c>
      <c r="AQ32">
        <v>76216475</v>
      </c>
      <c r="AR32">
        <v>79553460</v>
      </c>
      <c r="AS32">
        <v>74443058</v>
      </c>
      <c r="AT32">
        <v>77246972</v>
      </c>
      <c r="AU32">
        <v>79000660</v>
      </c>
      <c r="AV32">
        <v>76604365</v>
      </c>
      <c r="AW32">
        <v>77413429</v>
      </c>
      <c r="AX32">
        <v>75774994</v>
      </c>
      <c r="AY32">
        <v>73763185</v>
      </c>
      <c r="AZ32">
        <v>75362410</v>
      </c>
      <c r="BA32">
        <v>72976962</v>
      </c>
      <c r="BB32">
        <v>76385729</v>
      </c>
      <c r="BC32">
        <v>74109763</v>
      </c>
      <c r="BD32">
        <v>73357642</v>
      </c>
      <c r="BE32">
        <v>70254809</v>
      </c>
      <c r="BF32">
        <v>70023116</v>
      </c>
      <c r="BG32">
        <v>68643968</v>
      </c>
      <c r="BH32">
        <v>65612937</v>
      </c>
      <c r="BI32">
        <v>64938453</v>
      </c>
      <c r="BJ32">
        <v>60935188</v>
      </c>
      <c r="BK32">
        <v>59989549</v>
      </c>
      <c r="BL32">
        <v>58359308</v>
      </c>
      <c r="BM32">
        <v>57239028</v>
      </c>
      <c r="BN32">
        <v>55728210</v>
      </c>
      <c r="BO32">
        <v>89920778</v>
      </c>
      <c r="BP32">
        <v>92280213</v>
      </c>
      <c r="BQ32">
        <v>87306564</v>
      </c>
      <c r="BR32">
        <v>88544715</v>
      </c>
      <c r="BS32">
        <v>87375571</v>
      </c>
      <c r="BT32">
        <v>87645520</v>
      </c>
      <c r="BU32">
        <v>85789697</v>
      </c>
      <c r="BV32">
        <v>81361881</v>
      </c>
      <c r="BW32">
        <v>82127428</v>
      </c>
      <c r="BX32">
        <v>85443031</v>
      </c>
      <c r="BY32">
        <v>79829687</v>
      </c>
      <c r="BZ32">
        <v>85476081</v>
      </c>
      <c r="CA32">
        <v>86603699</v>
      </c>
      <c r="CB32">
        <v>82652168</v>
      </c>
      <c r="CC32">
        <v>85276919</v>
      </c>
      <c r="CD32">
        <v>82708269</v>
      </c>
      <c r="CE32">
        <v>82828429</v>
      </c>
      <c r="CF32">
        <v>83782666</v>
      </c>
      <c r="CG32">
        <v>79684691</v>
      </c>
      <c r="CH32">
        <v>84766559</v>
      </c>
      <c r="CI32">
        <v>81547672</v>
      </c>
      <c r="CJ32">
        <v>82011091</v>
      </c>
      <c r="CK32">
        <v>77541337</v>
      </c>
      <c r="CL32">
        <v>76851957</v>
      </c>
      <c r="CM32">
        <v>76737181</v>
      </c>
      <c r="CN32">
        <v>75562887</v>
      </c>
      <c r="CO32">
        <v>76057599</v>
      </c>
      <c r="CP32">
        <v>71041794</v>
      </c>
      <c r="CQ32">
        <v>69906922</v>
      </c>
      <c r="CR32">
        <v>67521352</v>
      </c>
      <c r="CS32">
        <v>66628153</v>
      </c>
      <c r="CT32">
        <v>66197778</v>
      </c>
      <c r="CU32">
        <v>10.623565482243389</v>
      </c>
      <c r="CV32">
        <v>10.30314764870681</v>
      </c>
      <c r="CW32">
        <v>10.26975148063562</v>
      </c>
      <c r="CX32">
        <v>10.55894944041772</v>
      </c>
      <c r="CY32">
        <v>10.73212428408174</v>
      </c>
      <c r="CZ32">
        <v>10.55522672402043</v>
      </c>
      <c r="DA32">
        <v>10.05081415410028</v>
      </c>
      <c r="DB32">
        <v>10.13072746885638</v>
      </c>
      <c r="DC32">
        <v>9.1342459796777007</v>
      </c>
      <c r="DD32">
        <v>8.8634312149302907</v>
      </c>
      <c r="DE32">
        <v>8.3412474849094504</v>
      </c>
      <c r="DF32">
        <v>8.1427334206501101</v>
      </c>
      <c r="DG32">
        <v>8.0731297713263501</v>
      </c>
      <c r="DH32">
        <v>7.8134767030494601</v>
      </c>
      <c r="DI32">
        <v>7.6200264486122098</v>
      </c>
      <c r="DJ32">
        <v>7.5084435839003696</v>
      </c>
      <c r="DK32">
        <v>7.4169831225643801</v>
      </c>
      <c r="DL32">
        <v>7.32333518314221</v>
      </c>
      <c r="DM32">
        <v>7.3395901006455597</v>
      </c>
      <c r="DN32">
        <v>7.2410077314455599</v>
      </c>
      <c r="DO32" t="s">
        <v>178</v>
      </c>
      <c r="DP32" t="s">
        <v>178</v>
      </c>
      <c r="DQ32" t="s">
        <v>178</v>
      </c>
      <c r="DR32" t="s">
        <v>178</v>
      </c>
      <c r="DS32" t="s">
        <v>178</v>
      </c>
      <c r="DT32" t="s">
        <v>178</v>
      </c>
      <c r="DU32" t="s">
        <v>178</v>
      </c>
      <c r="DV32" t="s">
        <v>178</v>
      </c>
      <c r="DW32" t="s">
        <v>178</v>
      </c>
      <c r="DX32" t="s">
        <v>178</v>
      </c>
      <c r="DY32" t="s">
        <v>178</v>
      </c>
      <c r="DZ32" t="s">
        <v>178</v>
      </c>
      <c r="EA32">
        <v>8.3726282829337499</v>
      </c>
      <c r="EB32">
        <v>8.1692557172059406</v>
      </c>
      <c r="EC32">
        <v>8.0455313297956508</v>
      </c>
      <c r="ED32">
        <v>8.2978286133471393</v>
      </c>
      <c r="EE32">
        <v>8.3814599017917004</v>
      </c>
      <c r="EF32">
        <v>8.3469734259844</v>
      </c>
      <c r="EG32">
        <v>8.0712677438912106</v>
      </c>
      <c r="EH32">
        <v>8.0993969083302293</v>
      </c>
      <c r="EI32">
        <v>7.3442520137542404</v>
      </c>
      <c r="EJ32">
        <v>7.2649875945056301</v>
      </c>
      <c r="EK32">
        <v>6.93159730219572</v>
      </c>
      <c r="EL32">
        <v>6.5930092379543304</v>
      </c>
      <c r="EM32">
        <v>6.5262107484084702</v>
      </c>
      <c r="EN32">
        <v>6.2382816728300199</v>
      </c>
      <c r="EO32">
        <v>6.0646260741143498</v>
      </c>
      <c r="EP32">
        <v>5.9419272273383399</v>
      </c>
      <c r="EQ32">
        <v>5.8764178905777902</v>
      </c>
      <c r="ER32">
        <v>5.7657247363964199</v>
      </c>
      <c r="ES32">
        <v>5.6987874378932402</v>
      </c>
      <c r="ET32">
        <v>5.5802399948293999</v>
      </c>
      <c r="EU32" t="s">
        <v>178</v>
      </c>
      <c r="EV32" t="s">
        <v>178</v>
      </c>
      <c r="EW32" t="s">
        <v>178</v>
      </c>
      <c r="EX32" t="s">
        <v>178</v>
      </c>
      <c r="EY32" t="s">
        <v>178</v>
      </c>
      <c r="EZ32" t="s">
        <v>178</v>
      </c>
      <c r="FA32" t="s">
        <v>178</v>
      </c>
      <c r="FB32" t="s">
        <v>178</v>
      </c>
      <c r="FC32" t="s">
        <v>178</v>
      </c>
      <c r="FD32" t="s">
        <v>178</v>
      </c>
      <c r="FE32" t="s">
        <v>178</v>
      </c>
      <c r="FF32" t="s">
        <v>178</v>
      </c>
      <c r="FG32" t="s">
        <v>178</v>
      </c>
      <c r="FH32">
        <v>10.303147648706819</v>
      </c>
      <c r="FI32">
        <v>10.269751480635623</v>
      </c>
      <c r="FJ32">
        <v>10.558949440417729</v>
      </c>
      <c r="FK32">
        <v>10.732124284081749</v>
      </c>
      <c r="FL32">
        <v>10.555226724020438</v>
      </c>
      <c r="FM32">
        <v>10.050814154100289</v>
      </c>
      <c r="FN32">
        <v>10.130727468856383</v>
      </c>
      <c r="FO32">
        <v>9.1342459796777025</v>
      </c>
      <c r="FP32">
        <v>8.8634312149302925</v>
      </c>
      <c r="FQ32">
        <v>8.3412474849094558</v>
      </c>
      <c r="FR32">
        <v>8.1427334206501172</v>
      </c>
      <c r="FS32">
        <v>8.0731297713263572</v>
      </c>
      <c r="FT32">
        <v>7.813476703049469</v>
      </c>
      <c r="FU32">
        <v>7.6200264486122125</v>
      </c>
      <c r="FV32">
        <v>7.5084435839003758</v>
      </c>
      <c r="FW32">
        <v>7.416983122564389</v>
      </c>
      <c r="FX32">
        <v>7.3233351831422189</v>
      </c>
      <c r="FY32">
        <v>7.3395901006455677</v>
      </c>
      <c r="FZ32">
        <v>7.2410077314455599</v>
      </c>
      <c r="GA32" t="s">
        <v>178</v>
      </c>
      <c r="GB32" t="s">
        <v>178</v>
      </c>
      <c r="GC32" t="s">
        <v>178</v>
      </c>
      <c r="GD32" t="s">
        <v>178</v>
      </c>
      <c r="GE32" t="s">
        <v>178</v>
      </c>
      <c r="GF32" t="s">
        <v>178</v>
      </c>
      <c r="GG32" t="s">
        <v>178</v>
      </c>
      <c r="GH32" t="s">
        <v>178</v>
      </c>
      <c r="GI32" t="s">
        <v>178</v>
      </c>
      <c r="GJ32" t="s">
        <v>178</v>
      </c>
      <c r="GK32" t="s">
        <v>178</v>
      </c>
      <c r="GL32" t="s">
        <v>178</v>
      </c>
      <c r="GM32">
        <v>8.3726282829337499</v>
      </c>
      <c r="GN32">
        <v>8.1692557172059441</v>
      </c>
      <c r="GO32">
        <v>8.0455313297956526</v>
      </c>
      <c r="GP32">
        <v>8.2978286133471411</v>
      </c>
      <c r="GQ32">
        <v>8.3814599017917022</v>
      </c>
      <c r="GR32">
        <v>8.3469734259844071</v>
      </c>
      <c r="GS32">
        <v>8.0712677438912177</v>
      </c>
      <c r="GT32">
        <v>8.0993969083302382</v>
      </c>
      <c r="GU32">
        <v>7.344252013754244</v>
      </c>
      <c r="GV32">
        <v>7.2649875945056319</v>
      </c>
      <c r="GW32">
        <v>6.9315973021957262</v>
      </c>
      <c r="GX32">
        <v>6.5930092379543366</v>
      </c>
      <c r="GY32">
        <v>6.5262107484084755</v>
      </c>
      <c r="GZ32">
        <v>6.2382816728300234</v>
      </c>
      <c r="HA32">
        <v>6.0646260741143507</v>
      </c>
      <c r="HB32">
        <v>5.9419272273383488</v>
      </c>
      <c r="HC32">
        <v>5.8764178905778</v>
      </c>
      <c r="HD32">
        <v>5.765724736396427</v>
      </c>
      <c r="HE32">
        <v>5.6987874378932428</v>
      </c>
      <c r="HF32">
        <v>5.5802399948294008</v>
      </c>
      <c r="HG32" t="s">
        <v>178</v>
      </c>
      <c r="HH32" t="s">
        <v>178</v>
      </c>
      <c r="HI32" t="s">
        <v>178</v>
      </c>
      <c r="HJ32" t="s">
        <v>178</v>
      </c>
      <c r="HK32" t="s">
        <v>178</v>
      </c>
      <c r="HL32" t="s">
        <v>178</v>
      </c>
      <c r="HM32" t="s">
        <v>178</v>
      </c>
      <c r="HN32" t="s">
        <v>178</v>
      </c>
      <c r="HO32" t="s">
        <v>178</v>
      </c>
      <c r="HP32" t="s">
        <v>178</v>
      </c>
      <c r="HQ32" t="s">
        <v>178</v>
      </c>
      <c r="HR32" t="s">
        <v>178</v>
      </c>
      <c r="HS32">
        <v>2260939</v>
      </c>
      <c r="HT32">
        <v>2215198</v>
      </c>
      <c r="HU32">
        <v>2181646</v>
      </c>
      <c r="HV32">
        <v>2148432</v>
      </c>
      <c r="HW32">
        <v>2117482</v>
      </c>
      <c r="HX32">
        <v>2089299</v>
      </c>
      <c r="HY32">
        <v>2068329</v>
      </c>
      <c r="HZ32">
        <v>2052799</v>
      </c>
      <c r="IA32">
        <v>2040848</v>
      </c>
      <c r="IB32">
        <v>2034357</v>
      </c>
      <c r="IC32">
        <v>2024098</v>
      </c>
      <c r="ID32">
        <v>2012004</v>
      </c>
      <c r="IE32">
        <v>1980604</v>
      </c>
      <c r="IF32">
        <v>1939776</v>
      </c>
      <c r="IG32">
        <v>1901089</v>
      </c>
      <c r="IH32">
        <v>1865189</v>
      </c>
      <c r="II32">
        <v>1835015</v>
      </c>
      <c r="IJ32">
        <v>1839688</v>
      </c>
      <c r="IK32">
        <v>1813868</v>
      </c>
      <c r="IL32">
        <v>1764183</v>
      </c>
      <c r="IM32">
        <v>1722109</v>
      </c>
      <c r="IN32">
        <v>1677936</v>
      </c>
      <c r="IO32">
        <v>1587029</v>
      </c>
      <c r="IP32">
        <v>1549346</v>
      </c>
      <c r="IQ32">
        <v>1514434</v>
      </c>
      <c r="IR32">
        <v>1483497</v>
      </c>
      <c r="IS32">
        <v>1455609</v>
      </c>
      <c r="IT32">
        <v>1431403</v>
      </c>
      <c r="IU32">
        <v>1409775</v>
      </c>
      <c r="IV32">
        <v>1383799</v>
      </c>
      <c r="IW32">
        <v>1356088</v>
      </c>
      <c r="IX32">
        <v>1327452</v>
      </c>
      <c r="IY32">
        <v>2650817</v>
      </c>
      <c r="IZ32">
        <v>2596447</v>
      </c>
      <c r="JA32">
        <v>2558843</v>
      </c>
      <c r="JB32">
        <v>2519317</v>
      </c>
      <c r="JC32">
        <v>2484059</v>
      </c>
      <c r="JD32">
        <v>2452127</v>
      </c>
      <c r="JE32">
        <v>2428441</v>
      </c>
      <c r="JF32">
        <v>2410646</v>
      </c>
      <c r="JG32">
        <v>2396555</v>
      </c>
      <c r="JH32">
        <v>2388580</v>
      </c>
      <c r="JI32">
        <v>2376853</v>
      </c>
      <c r="JJ32">
        <v>2364417</v>
      </c>
      <c r="JK32">
        <v>2330251</v>
      </c>
      <c r="JL32">
        <v>2284274</v>
      </c>
      <c r="JM32">
        <v>2239513</v>
      </c>
      <c r="JN32">
        <v>2196638</v>
      </c>
      <c r="JO32">
        <v>2159749</v>
      </c>
      <c r="JP32">
        <v>2159296</v>
      </c>
      <c r="JQ32">
        <v>2128194</v>
      </c>
      <c r="JR32">
        <v>2072404</v>
      </c>
      <c r="JS32">
        <v>2022836</v>
      </c>
      <c r="JT32">
        <v>1968201</v>
      </c>
      <c r="JU32">
        <v>1862854</v>
      </c>
      <c r="JV32">
        <v>1816565</v>
      </c>
      <c r="JW32">
        <v>1774325</v>
      </c>
      <c r="JX32">
        <v>1736612</v>
      </c>
      <c r="JY32">
        <v>1702533</v>
      </c>
      <c r="JZ32">
        <v>1672970</v>
      </c>
      <c r="KA32">
        <v>1653461</v>
      </c>
      <c r="KB32">
        <v>1621421</v>
      </c>
      <c r="KC32">
        <v>1585820</v>
      </c>
      <c r="KD32">
        <v>1549435</v>
      </c>
    </row>
    <row r="33" spans="1:290" x14ac:dyDescent="0.3">
      <c r="A33" t="s">
        <v>31</v>
      </c>
      <c r="B33">
        <v>4056998</v>
      </c>
      <c r="C33">
        <v>20775082</v>
      </c>
      <c r="D33">
        <v>20635602</v>
      </c>
      <c r="E33">
        <v>19790794</v>
      </c>
      <c r="F33">
        <v>20265419</v>
      </c>
      <c r="G33">
        <v>19931985</v>
      </c>
      <c r="H33">
        <v>19002681</v>
      </c>
      <c r="I33">
        <v>18507962</v>
      </c>
      <c r="J33">
        <v>18251334</v>
      </c>
      <c r="K33">
        <v>19237836</v>
      </c>
      <c r="L33">
        <v>20524060</v>
      </c>
      <c r="M33">
        <v>19399195</v>
      </c>
      <c r="N33">
        <v>19328406</v>
      </c>
      <c r="O33">
        <v>19911884</v>
      </c>
      <c r="P33">
        <v>20020717</v>
      </c>
      <c r="Q33">
        <v>19893534</v>
      </c>
      <c r="R33">
        <v>19347267</v>
      </c>
      <c r="S33">
        <v>19428943</v>
      </c>
      <c r="T33">
        <v>18753816</v>
      </c>
      <c r="U33">
        <v>17603735</v>
      </c>
      <c r="V33">
        <v>17115692</v>
      </c>
      <c r="W33">
        <v>16244772</v>
      </c>
      <c r="X33">
        <v>16526269</v>
      </c>
      <c r="Y33">
        <v>15079778</v>
      </c>
      <c r="Z33">
        <v>15481371</v>
      </c>
      <c r="AA33">
        <v>14937961</v>
      </c>
      <c r="AB33">
        <v>13863412</v>
      </c>
      <c r="AC33">
        <v>13372584</v>
      </c>
      <c r="AD33">
        <v>12825815</v>
      </c>
      <c r="AE33">
        <v>12623947</v>
      </c>
      <c r="AF33">
        <v>12415513</v>
      </c>
      <c r="AG33">
        <v>11786858</v>
      </c>
      <c r="AH33">
        <v>11065591</v>
      </c>
      <c r="AI33">
        <v>39187343</v>
      </c>
      <c r="AJ33">
        <v>39144651</v>
      </c>
      <c r="AK33">
        <v>38024012</v>
      </c>
      <c r="AL33">
        <v>38773961</v>
      </c>
      <c r="AM33">
        <v>38553183</v>
      </c>
      <c r="AN33">
        <v>37240099</v>
      </c>
      <c r="AO33">
        <v>36615990</v>
      </c>
      <c r="AP33">
        <v>36380683</v>
      </c>
      <c r="AQ33">
        <v>37596936</v>
      </c>
      <c r="AR33">
        <v>38925066</v>
      </c>
      <c r="AS33">
        <v>37824252</v>
      </c>
      <c r="AT33">
        <v>38555709</v>
      </c>
      <c r="AU33">
        <v>39281638</v>
      </c>
      <c r="AV33">
        <v>39431837</v>
      </c>
      <c r="AW33">
        <v>39176586</v>
      </c>
      <c r="AX33">
        <v>38193103</v>
      </c>
      <c r="AY33">
        <v>37956702</v>
      </c>
      <c r="AZ33">
        <v>36859347</v>
      </c>
      <c r="BA33">
        <v>35262906</v>
      </c>
      <c r="BB33">
        <v>34831964</v>
      </c>
      <c r="BC33">
        <v>33441029</v>
      </c>
      <c r="BD33">
        <v>33386612</v>
      </c>
      <c r="BE33">
        <v>30850268</v>
      </c>
      <c r="BF33">
        <v>30784795</v>
      </c>
      <c r="BG33">
        <v>29499476</v>
      </c>
      <c r="BH33">
        <v>27675220</v>
      </c>
      <c r="BI33">
        <v>26528258</v>
      </c>
      <c r="BJ33">
        <v>25414014</v>
      </c>
      <c r="BK33">
        <v>25179114</v>
      </c>
      <c r="BL33">
        <v>24878329</v>
      </c>
      <c r="BM33">
        <v>24123296</v>
      </c>
      <c r="BN33">
        <v>22691671</v>
      </c>
      <c r="BO33">
        <v>42257337</v>
      </c>
      <c r="BP33">
        <v>41528282</v>
      </c>
      <c r="BQ33">
        <v>40290293</v>
      </c>
      <c r="BR33">
        <v>40660935</v>
      </c>
      <c r="BS33">
        <v>39989379</v>
      </c>
      <c r="BT33">
        <v>38728049</v>
      </c>
      <c r="BU33">
        <v>38164155</v>
      </c>
      <c r="BV33">
        <v>38199194</v>
      </c>
      <c r="BW33">
        <v>40359823</v>
      </c>
      <c r="BX33">
        <v>42615979</v>
      </c>
      <c r="BY33">
        <v>41865641</v>
      </c>
      <c r="BZ33">
        <v>45333062</v>
      </c>
      <c r="CA33">
        <v>45211677</v>
      </c>
      <c r="CB33">
        <v>43964779</v>
      </c>
      <c r="CC33">
        <v>44632672</v>
      </c>
      <c r="CD33">
        <v>43293950</v>
      </c>
      <c r="CE33">
        <v>42279318</v>
      </c>
      <c r="CF33">
        <v>41038954</v>
      </c>
      <c r="CG33">
        <v>39982303</v>
      </c>
      <c r="CH33">
        <v>40041064</v>
      </c>
      <c r="CI33">
        <v>38297267</v>
      </c>
      <c r="CJ33">
        <v>37251077</v>
      </c>
      <c r="CK33">
        <v>33289873</v>
      </c>
      <c r="CL33">
        <v>33492528</v>
      </c>
      <c r="CM33">
        <v>32402597</v>
      </c>
      <c r="CN33">
        <v>30014616</v>
      </c>
      <c r="CO33">
        <v>28647760</v>
      </c>
      <c r="CP33">
        <v>27375514</v>
      </c>
      <c r="CQ33">
        <v>27350241</v>
      </c>
      <c r="CR33">
        <v>27143674</v>
      </c>
      <c r="CS33">
        <v>26510476</v>
      </c>
      <c r="CT33">
        <v>26130921</v>
      </c>
      <c r="CU33">
        <v>13.62375303145599</v>
      </c>
      <c r="CV33">
        <v>13.13543036619093</v>
      </c>
      <c r="CW33">
        <v>12.38843171223953</v>
      </c>
      <c r="CX33">
        <v>11.862740168362659</v>
      </c>
      <c r="CY33">
        <v>13.17209500207831</v>
      </c>
      <c r="CZ33">
        <v>13.45313327103686</v>
      </c>
      <c r="DA33">
        <v>12.48926813227734</v>
      </c>
      <c r="DB33">
        <v>13.17468082059097</v>
      </c>
      <c r="DC33">
        <v>12.804163628383151</v>
      </c>
      <c r="DD33">
        <v>13.56998566560417</v>
      </c>
      <c r="DE33">
        <v>13.72564100079199</v>
      </c>
      <c r="DF33">
        <v>11.76325662861179</v>
      </c>
      <c r="DG33">
        <v>11.867998025701629</v>
      </c>
      <c r="DH33">
        <v>11.791365913618369</v>
      </c>
      <c r="DI33">
        <v>10.05656913447354</v>
      </c>
      <c r="DJ33">
        <v>9.3359491033022906</v>
      </c>
      <c r="DK33">
        <v>8.7046835229276205</v>
      </c>
      <c r="DL33">
        <v>8.67582896195632</v>
      </c>
      <c r="DM33">
        <v>9.3346724430923302</v>
      </c>
      <c r="DN33">
        <v>8.6211121349928401</v>
      </c>
      <c r="DO33" t="s">
        <v>178</v>
      </c>
      <c r="DP33" t="s">
        <v>178</v>
      </c>
      <c r="DQ33" t="s">
        <v>178</v>
      </c>
      <c r="DR33" t="s">
        <v>178</v>
      </c>
      <c r="DS33" t="s">
        <v>178</v>
      </c>
      <c r="DT33" t="s">
        <v>178</v>
      </c>
      <c r="DU33" t="s">
        <v>178</v>
      </c>
      <c r="DV33" t="s">
        <v>178</v>
      </c>
      <c r="DW33" t="s">
        <v>178</v>
      </c>
      <c r="DX33" t="s">
        <v>178</v>
      </c>
      <c r="DY33" t="s">
        <v>178</v>
      </c>
      <c r="DZ33" t="s">
        <v>178</v>
      </c>
      <c r="EA33">
        <v>11.86818091401701</v>
      </c>
      <c r="EB33">
        <v>11.46050835911144</v>
      </c>
      <c r="EC33">
        <v>10.778510168784919</v>
      </c>
      <c r="ED33">
        <v>10.25380409290657</v>
      </c>
      <c r="EE33">
        <v>11.52399271416837</v>
      </c>
      <c r="EF33">
        <v>11.716840494972899</v>
      </c>
      <c r="EG33">
        <v>10.83595718701037</v>
      </c>
      <c r="EH33">
        <v>11.61967464986844</v>
      </c>
      <c r="EI33">
        <v>11.27758655652152</v>
      </c>
      <c r="EJ33">
        <v>11.99648576061502</v>
      </c>
      <c r="EK33">
        <v>12.287973335203031</v>
      </c>
      <c r="EL33">
        <v>10.38163505176367</v>
      </c>
      <c r="EM33">
        <v>10.53514621768063</v>
      </c>
      <c r="EN33">
        <v>10.54739093185032</v>
      </c>
      <c r="EO33">
        <v>8.8710486411449896</v>
      </c>
      <c r="EP33">
        <v>8.1797543394156698</v>
      </c>
      <c r="EQ33">
        <v>7.4579951651226102</v>
      </c>
      <c r="ER33">
        <v>7.3909176958560803</v>
      </c>
      <c r="ES33">
        <v>7.9279115566935898</v>
      </c>
      <c r="ET33">
        <v>7.1835254538044397</v>
      </c>
      <c r="EU33" t="s">
        <v>178</v>
      </c>
      <c r="EV33" t="s">
        <v>178</v>
      </c>
      <c r="EW33" t="s">
        <v>178</v>
      </c>
      <c r="EX33" t="s">
        <v>178</v>
      </c>
      <c r="EY33" t="s">
        <v>178</v>
      </c>
      <c r="EZ33" t="s">
        <v>178</v>
      </c>
      <c r="FA33" t="s">
        <v>178</v>
      </c>
      <c r="FB33" t="s">
        <v>178</v>
      </c>
      <c r="FC33" t="s">
        <v>178</v>
      </c>
      <c r="FD33" t="s">
        <v>178</v>
      </c>
      <c r="FE33" t="s">
        <v>178</v>
      </c>
      <c r="FF33" t="s">
        <v>178</v>
      </c>
      <c r="FG33" t="s">
        <v>178</v>
      </c>
      <c r="FH33">
        <v>13.135430366190935</v>
      </c>
      <c r="FI33">
        <v>12.388431712239539</v>
      </c>
      <c r="FJ33">
        <v>11.862740168362667</v>
      </c>
      <c r="FK33">
        <v>13.172095002078319</v>
      </c>
      <c r="FL33">
        <v>13.453133271036862</v>
      </c>
      <c r="FM33">
        <v>12.48926813227734</v>
      </c>
      <c r="FN33">
        <v>13.174680820590977</v>
      </c>
      <c r="FO33">
        <v>12.804163628383151</v>
      </c>
      <c r="FP33">
        <v>13.569985665604174</v>
      </c>
      <c r="FQ33">
        <v>13.725641000791992</v>
      </c>
      <c r="FR33">
        <v>11.763256628611796</v>
      </c>
      <c r="FS33">
        <v>11.867998025701636</v>
      </c>
      <c r="FT33">
        <v>11.791365913618378</v>
      </c>
      <c r="FU33">
        <v>10.056569134473543</v>
      </c>
      <c r="FV33">
        <v>9.3359491033022906</v>
      </c>
      <c r="FW33">
        <v>8.704683522927624</v>
      </c>
      <c r="FX33">
        <v>8.6758289619563289</v>
      </c>
      <c r="FY33">
        <v>9.334672443092332</v>
      </c>
      <c r="FZ33">
        <v>8.6211121349928472</v>
      </c>
      <c r="GA33" t="s">
        <v>178</v>
      </c>
      <c r="GB33" t="s">
        <v>178</v>
      </c>
      <c r="GC33" t="s">
        <v>178</v>
      </c>
      <c r="GD33" t="s">
        <v>178</v>
      </c>
      <c r="GE33" t="s">
        <v>178</v>
      </c>
      <c r="GF33" t="s">
        <v>178</v>
      </c>
      <c r="GG33" t="s">
        <v>178</v>
      </c>
      <c r="GH33" t="s">
        <v>178</v>
      </c>
      <c r="GI33" t="s">
        <v>178</v>
      </c>
      <c r="GJ33" t="s">
        <v>178</v>
      </c>
      <c r="GK33" t="s">
        <v>178</v>
      </c>
      <c r="GL33" t="s">
        <v>178</v>
      </c>
      <c r="GM33">
        <v>11.868180914017012</v>
      </c>
      <c r="GN33">
        <v>11.46050835911144</v>
      </c>
      <c r="GO33">
        <v>10.778510168784925</v>
      </c>
      <c r="GP33">
        <v>10.253804092906577</v>
      </c>
      <c r="GQ33">
        <v>11.523992714168374</v>
      </c>
      <c r="GR33">
        <v>11.716840494972905</v>
      </c>
      <c r="GS33">
        <v>10.835957187010374</v>
      </c>
      <c r="GT33">
        <v>11.619674649868449</v>
      </c>
      <c r="GU33">
        <v>11.277586556521522</v>
      </c>
      <c r="GV33">
        <v>11.996485760615023</v>
      </c>
      <c r="GW33">
        <v>12.287973335203032</v>
      </c>
      <c r="GX33">
        <v>10.38163505176367</v>
      </c>
      <c r="GY33">
        <v>10.535146217680637</v>
      </c>
      <c r="GZ33">
        <v>10.547390931850321</v>
      </c>
      <c r="HA33">
        <v>8.8710486411449949</v>
      </c>
      <c r="HB33">
        <v>8.1797543394156786</v>
      </c>
      <c r="HC33">
        <v>7.4579951651226182</v>
      </c>
      <c r="HD33">
        <v>7.3909176958560874</v>
      </c>
      <c r="HE33">
        <v>7.9279115566935978</v>
      </c>
      <c r="HF33">
        <v>7.1835254538044424</v>
      </c>
      <c r="HG33" t="s">
        <v>178</v>
      </c>
      <c r="HH33" t="s">
        <v>178</v>
      </c>
      <c r="HI33" t="s">
        <v>178</v>
      </c>
      <c r="HJ33" t="s">
        <v>178</v>
      </c>
      <c r="HK33" t="s">
        <v>178</v>
      </c>
      <c r="HL33" t="s">
        <v>178</v>
      </c>
      <c r="HM33" t="s">
        <v>178</v>
      </c>
      <c r="HN33" t="s">
        <v>178</v>
      </c>
      <c r="HO33" t="s">
        <v>178</v>
      </c>
      <c r="HP33" t="s">
        <v>178</v>
      </c>
      <c r="HQ33" t="s">
        <v>178</v>
      </c>
      <c r="HR33" t="s">
        <v>178</v>
      </c>
      <c r="HS33">
        <v>1626117</v>
      </c>
      <c r="HT33">
        <v>1597132</v>
      </c>
      <c r="HU33">
        <v>1573260</v>
      </c>
      <c r="HV33">
        <v>1543967</v>
      </c>
      <c r="HW33">
        <v>1524605</v>
      </c>
      <c r="HX33">
        <v>1503757</v>
      </c>
      <c r="HY33">
        <v>1488159</v>
      </c>
      <c r="HZ33">
        <v>1458689</v>
      </c>
      <c r="IA33">
        <v>1452455</v>
      </c>
      <c r="IB33">
        <v>1451467</v>
      </c>
      <c r="IC33">
        <v>1441325</v>
      </c>
      <c r="ID33">
        <v>1449041</v>
      </c>
      <c r="IE33">
        <v>1442854</v>
      </c>
      <c r="IF33">
        <v>1431742</v>
      </c>
      <c r="IG33">
        <v>1397013</v>
      </c>
      <c r="IH33">
        <v>1364676</v>
      </c>
      <c r="II33">
        <v>1331914</v>
      </c>
      <c r="IJ33">
        <v>1301515</v>
      </c>
      <c r="IK33">
        <v>1274672</v>
      </c>
      <c r="IL33">
        <v>1234285</v>
      </c>
      <c r="IM33">
        <v>1213470</v>
      </c>
      <c r="IN33">
        <v>1182787</v>
      </c>
      <c r="IO33">
        <v>1160610</v>
      </c>
      <c r="IP33">
        <v>1141671</v>
      </c>
      <c r="IQ33">
        <v>1124679</v>
      </c>
      <c r="IR33">
        <v>1100537</v>
      </c>
      <c r="IS33">
        <v>1076658</v>
      </c>
      <c r="IT33">
        <v>1050077</v>
      </c>
      <c r="IU33">
        <v>1029901</v>
      </c>
      <c r="IV33">
        <v>1007806</v>
      </c>
      <c r="IW33">
        <v>977448</v>
      </c>
      <c r="IX33">
        <v>941439</v>
      </c>
      <c r="IY33">
        <v>1832872</v>
      </c>
      <c r="IZ33">
        <v>1801551</v>
      </c>
      <c r="JA33">
        <v>1775327</v>
      </c>
      <c r="JB33">
        <v>1743136</v>
      </c>
      <c r="JC33">
        <v>1721848</v>
      </c>
      <c r="JD33">
        <v>1699077</v>
      </c>
      <c r="JE33">
        <v>1682182</v>
      </c>
      <c r="JF33">
        <v>1649823</v>
      </c>
      <c r="JG33">
        <v>1642146</v>
      </c>
      <c r="JH33">
        <v>1640814</v>
      </c>
      <c r="JI33">
        <v>1630172</v>
      </c>
      <c r="JJ33">
        <v>1638911</v>
      </c>
      <c r="JK33">
        <v>1632430</v>
      </c>
      <c r="JL33">
        <v>1620373</v>
      </c>
      <c r="JM33">
        <v>1583391</v>
      </c>
      <c r="JN33">
        <v>1548602</v>
      </c>
      <c r="JO33">
        <v>1510494</v>
      </c>
      <c r="JP33">
        <v>1475761</v>
      </c>
      <c r="JQ33">
        <v>1444938</v>
      </c>
      <c r="JR33">
        <v>1400281</v>
      </c>
      <c r="JS33">
        <v>1376579</v>
      </c>
      <c r="JT33">
        <v>1340836</v>
      </c>
      <c r="JU33">
        <v>1314491</v>
      </c>
      <c r="JV33">
        <v>1292057</v>
      </c>
      <c r="JW33">
        <v>1271769</v>
      </c>
      <c r="JX33">
        <v>1243875</v>
      </c>
      <c r="JY33">
        <v>1214637</v>
      </c>
      <c r="JZ33">
        <v>1182154</v>
      </c>
      <c r="KA33">
        <v>1159220</v>
      </c>
      <c r="KB33">
        <v>1135482</v>
      </c>
      <c r="KC33">
        <v>1101801</v>
      </c>
      <c r="KD33">
        <v>1060954</v>
      </c>
    </row>
    <row r="34" spans="1:290" x14ac:dyDescent="0.3">
      <c r="A34" t="s">
        <v>32</v>
      </c>
      <c r="B34">
        <v>4062444</v>
      </c>
      <c r="C34">
        <v>9246749</v>
      </c>
      <c r="D34">
        <v>9550112</v>
      </c>
      <c r="E34">
        <v>8644836</v>
      </c>
      <c r="F34">
        <v>9036012</v>
      </c>
      <c r="G34">
        <v>8924185</v>
      </c>
      <c r="H34">
        <v>9245016</v>
      </c>
      <c r="I34">
        <v>9183527</v>
      </c>
      <c r="J34">
        <v>8934854</v>
      </c>
      <c r="K34">
        <v>9228204</v>
      </c>
      <c r="L34">
        <v>9627037</v>
      </c>
      <c r="M34">
        <v>8881263</v>
      </c>
      <c r="N34">
        <v>9283226</v>
      </c>
      <c r="O34">
        <v>9418614</v>
      </c>
      <c r="P34">
        <v>8707170</v>
      </c>
      <c r="Q34">
        <v>9069635</v>
      </c>
      <c r="R34">
        <v>8451630</v>
      </c>
      <c r="S34">
        <v>8286086</v>
      </c>
      <c r="T34">
        <v>8483853</v>
      </c>
      <c r="U34">
        <v>7865063</v>
      </c>
      <c r="V34">
        <v>7701426</v>
      </c>
      <c r="W34">
        <v>7871763</v>
      </c>
      <c r="X34">
        <v>7206474</v>
      </c>
      <c r="Y34">
        <v>7055370</v>
      </c>
      <c r="Z34">
        <v>7092679</v>
      </c>
      <c r="AA34">
        <v>7094008</v>
      </c>
      <c r="AB34">
        <v>6574558</v>
      </c>
      <c r="AC34">
        <v>6668740</v>
      </c>
      <c r="AD34">
        <v>5942542</v>
      </c>
      <c r="AE34">
        <v>6293738</v>
      </c>
      <c r="AF34">
        <v>5653361</v>
      </c>
      <c r="AG34">
        <v>5758726</v>
      </c>
      <c r="AH34">
        <v>5700289</v>
      </c>
      <c r="AI34">
        <v>27836983</v>
      </c>
      <c r="AJ34">
        <v>28630670</v>
      </c>
      <c r="AK34">
        <v>27496412</v>
      </c>
      <c r="AL34">
        <v>28058383</v>
      </c>
      <c r="AM34">
        <v>27820955</v>
      </c>
      <c r="AN34">
        <v>28224148</v>
      </c>
      <c r="AO34">
        <v>28003070</v>
      </c>
      <c r="AP34">
        <v>27781825</v>
      </c>
      <c r="AQ34">
        <v>27810378</v>
      </c>
      <c r="AR34">
        <v>28258839</v>
      </c>
      <c r="AS34">
        <v>26215892</v>
      </c>
      <c r="AT34">
        <v>28547519</v>
      </c>
      <c r="AU34">
        <v>29734206</v>
      </c>
      <c r="AV34">
        <v>28591830</v>
      </c>
      <c r="AW34">
        <v>28861759</v>
      </c>
      <c r="AX34">
        <v>27737055</v>
      </c>
      <c r="AY34">
        <v>27014573</v>
      </c>
      <c r="AZ34">
        <v>27272384</v>
      </c>
      <c r="BA34">
        <v>26065607</v>
      </c>
      <c r="BB34">
        <v>25976605</v>
      </c>
      <c r="BC34">
        <v>26100392</v>
      </c>
      <c r="BD34">
        <v>24325548</v>
      </c>
      <c r="BE34">
        <v>23300018</v>
      </c>
      <c r="BF34">
        <v>23045989</v>
      </c>
      <c r="BG34">
        <v>22709682</v>
      </c>
      <c r="BH34">
        <v>21428177</v>
      </c>
      <c r="BI34">
        <v>21013536</v>
      </c>
      <c r="BJ34">
        <v>19460853</v>
      </c>
      <c r="BK34">
        <v>19484433</v>
      </c>
      <c r="BL34">
        <v>18222544</v>
      </c>
      <c r="BM34">
        <v>17585622</v>
      </c>
      <c r="BN34">
        <v>16992567</v>
      </c>
      <c r="BO34">
        <v>31887363</v>
      </c>
      <c r="BP34">
        <v>34254697</v>
      </c>
      <c r="BQ34">
        <v>33145670</v>
      </c>
      <c r="BR34">
        <v>34368826</v>
      </c>
      <c r="BS34">
        <v>33517569</v>
      </c>
      <c r="BT34">
        <v>33433620</v>
      </c>
      <c r="BU34">
        <v>33714982</v>
      </c>
      <c r="BV34">
        <v>33577930</v>
      </c>
      <c r="BW34">
        <v>33180757</v>
      </c>
      <c r="BX34">
        <v>34899271</v>
      </c>
      <c r="BY34">
        <v>32620768</v>
      </c>
      <c r="BZ34">
        <v>36933358</v>
      </c>
      <c r="CA34">
        <v>38002695</v>
      </c>
      <c r="CB34">
        <v>35069799</v>
      </c>
      <c r="CC34">
        <v>43514908</v>
      </c>
      <c r="CD34">
        <v>44003959</v>
      </c>
      <c r="CE34">
        <v>41776473</v>
      </c>
      <c r="CF34">
        <v>60288588</v>
      </c>
      <c r="CG34">
        <v>92802728</v>
      </c>
      <c r="CH34">
        <v>68072342</v>
      </c>
      <c r="CI34">
        <v>55071731</v>
      </c>
      <c r="CJ34">
        <v>68291789</v>
      </c>
      <c r="CK34">
        <v>56617148</v>
      </c>
      <c r="CL34">
        <v>33490537</v>
      </c>
      <c r="CM34">
        <v>30165823</v>
      </c>
      <c r="CN34">
        <v>28369566</v>
      </c>
      <c r="CO34">
        <v>26686806</v>
      </c>
      <c r="CP34">
        <v>25751063</v>
      </c>
      <c r="CQ34">
        <v>27185188</v>
      </c>
      <c r="CR34">
        <v>21146616</v>
      </c>
      <c r="CS34">
        <v>20690191</v>
      </c>
      <c r="CT34">
        <v>19972202</v>
      </c>
      <c r="CU34">
        <v>11.73408081045565</v>
      </c>
      <c r="CV34">
        <v>11.525016669961561</v>
      </c>
      <c r="CW34">
        <v>11.63182274365875</v>
      </c>
      <c r="CX34">
        <v>11.04955371905216</v>
      </c>
      <c r="CY34">
        <v>11.01316254649584</v>
      </c>
      <c r="CZ34">
        <v>11.692851586195189</v>
      </c>
      <c r="DA34">
        <v>10.885556279194249</v>
      </c>
      <c r="DB34">
        <v>10.29291581037586</v>
      </c>
      <c r="DC34">
        <v>9.8321731942640103</v>
      </c>
      <c r="DD34">
        <v>9.0817039552252599</v>
      </c>
      <c r="DE34">
        <v>9.2665311228819505</v>
      </c>
      <c r="DF34">
        <v>8.7927300272556099</v>
      </c>
      <c r="DG34">
        <v>7.8259391456110201</v>
      </c>
      <c r="DH34">
        <v>8.1916857027024808</v>
      </c>
      <c r="DI34">
        <v>7.2206985176360403</v>
      </c>
      <c r="DJ34">
        <v>7.0122568072667599</v>
      </c>
      <c r="DK34">
        <v>6.6919653018324903</v>
      </c>
      <c r="DL34">
        <v>6.5178404199129796</v>
      </c>
      <c r="DM34">
        <v>6.3857466875980498</v>
      </c>
      <c r="DN34">
        <v>6.3444094639096704</v>
      </c>
      <c r="DO34" t="s">
        <v>178</v>
      </c>
      <c r="DP34" t="s">
        <v>178</v>
      </c>
      <c r="DQ34" t="s">
        <v>178</v>
      </c>
      <c r="DR34" t="s">
        <v>178</v>
      </c>
      <c r="DS34" t="s">
        <v>178</v>
      </c>
      <c r="DT34" t="s">
        <v>178</v>
      </c>
      <c r="DU34" t="s">
        <v>178</v>
      </c>
      <c r="DV34" t="s">
        <v>178</v>
      </c>
      <c r="DW34" t="s">
        <v>178</v>
      </c>
      <c r="DX34" t="s">
        <v>178</v>
      </c>
      <c r="DY34" t="s">
        <v>178</v>
      </c>
      <c r="DZ34" t="s">
        <v>178</v>
      </c>
      <c r="EA34">
        <v>9.6034114041740803</v>
      </c>
      <c r="EB34">
        <v>9.3648349829046893</v>
      </c>
      <c r="EC34">
        <v>9.2813782394590199</v>
      </c>
      <c r="ED34">
        <v>8.85121925949902</v>
      </c>
      <c r="EE34">
        <v>8.8098737085049699</v>
      </c>
      <c r="EF34">
        <v>9.6731671049910801</v>
      </c>
      <c r="EG34">
        <v>9.0269066927304706</v>
      </c>
      <c r="EH34">
        <v>8.3807957180638706</v>
      </c>
      <c r="EI34">
        <v>8.0143175328289296</v>
      </c>
      <c r="EJ34">
        <v>7.5023747437040802</v>
      </c>
      <c r="EK34">
        <v>7.63856518786391</v>
      </c>
      <c r="EL34">
        <v>7.1251901084644098</v>
      </c>
      <c r="EM34">
        <v>6.1810293505062797</v>
      </c>
      <c r="EN34">
        <v>6.4324738920174003</v>
      </c>
      <c r="EO34">
        <v>5.57925088421496</v>
      </c>
      <c r="EP34">
        <v>5.2972134208191797</v>
      </c>
      <c r="EQ34">
        <v>5.0560710324756899</v>
      </c>
      <c r="ER34">
        <v>4.9853068561453497</v>
      </c>
      <c r="ES34">
        <v>4.7848070447774296</v>
      </c>
      <c r="ET34">
        <v>4.6582773813877303</v>
      </c>
      <c r="EU34" t="s">
        <v>178</v>
      </c>
      <c r="EV34" t="s">
        <v>178</v>
      </c>
      <c r="EW34" t="s">
        <v>178</v>
      </c>
      <c r="EX34" t="s">
        <v>178</v>
      </c>
      <c r="EY34" t="s">
        <v>178</v>
      </c>
      <c r="EZ34" t="s">
        <v>178</v>
      </c>
      <c r="FA34" t="s">
        <v>178</v>
      </c>
      <c r="FB34" t="s">
        <v>178</v>
      </c>
      <c r="FC34" t="s">
        <v>178</v>
      </c>
      <c r="FD34" t="s">
        <v>178</v>
      </c>
      <c r="FE34" t="s">
        <v>178</v>
      </c>
      <c r="FF34" t="s">
        <v>178</v>
      </c>
      <c r="FG34" t="s">
        <v>178</v>
      </c>
      <c r="FH34">
        <v>11.525016669961566</v>
      </c>
      <c r="FI34">
        <v>11.631822743658759</v>
      </c>
      <c r="FJ34">
        <v>11.049553719052167</v>
      </c>
      <c r="FK34">
        <v>11.013162546495844</v>
      </c>
      <c r="FL34">
        <v>11.6928515861952</v>
      </c>
      <c r="FM34">
        <v>10.885556279194258</v>
      </c>
      <c r="FN34">
        <v>10.292915810375861</v>
      </c>
      <c r="FO34">
        <v>9.8321731942640191</v>
      </c>
      <c r="FP34">
        <v>9.0817039552252687</v>
      </c>
      <c r="FQ34">
        <v>9.2665311228819593</v>
      </c>
      <c r="FR34">
        <v>8.7927300272556117</v>
      </c>
      <c r="FS34">
        <v>7.825939145611021</v>
      </c>
      <c r="FT34">
        <v>8.1916857027024843</v>
      </c>
      <c r="FU34">
        <v>7.2206985176360465</v>
      </c>
      <c r="FV34">
        <v>7.0122568072667644</v>
      </c>
      <c r="FW34">
        <v>6.6919653018324938</v>
      </c>
      <c r="FX34">
        <v>6.5178404199129805</v>
      </c>
      <c r="FY34">
        <v>6.3857466875980524</v>
      </c>
      <c r="FZ34">
        <v>6.3444094639096704</v>
      </c>
      <c r="GA34" t="s">
        <v>178</v>
      </c>
      <c r="GB34" t="s">
        <v>178</v>
      </c>
      <c r="GC34" t="s">
        <v>178</v>
      </c>
      <c r="GD34" t="s">
        <v>178</v>
      </c>
      <c r="GE34" t="s">
        <v>178</v>
      </c>
      <c r="GF34" t="s">
        <v>178</v>
      </c>
      <c r="GG34" t="s">
        <v>178</v>
      </c>
      <c r="GH34" t="s">
        <v>178</v>
      </c>
      <c r="GI34" t="s">
        <v>178</v>
      </c>
      <c r="GJ34" t="s">
        <v>178</v>
      </c>
      <c r="GK34" t="s">
        <v>178</v>
      </c>
      <c r="GL34" t="s">
        <v>178</v>
      </c>
      <c r="GM34">
        <v>9.6034114041740803</v>
      </c>
      <c r="GN34">
        <v>9.3648349829046964</v>
      </c>
      <c r="GO34">
        <v>9.2813782394590252</v>
      </c>
      <c r="GP34">
        <v>8.8512192594990236</v>
      </c>
      <c r="GQ34">
        <v>8.8098737085049734</v>
      </c>
      <c r="GR34">
        <v>9.6731671049910872</v>
      </c>
      <c r="GS34">
        <v>9.026906692730476</v>
      </c>
      <c r="GT34">
        <v>8.3807957180638777</v>
      </c>
      <c r="GU34">
        <v>8.0143175328289313</v>
      </c>
      <c r="GV34">
        <v>7.5023747437040846</v>
      </c>
      <c r="GW34">
        <v>7.6385651878639109</v>
      </c>
      <c r="GX34">
        <v>7.1251901084644169</v>
      </c>
      <c r="GY34">
        <v>6.1810293505062823</v>
      </c>
      <c r="GZ34">
        <v>6.4324738920174047</v>
      </c>
      <c r="HA34">
        <v>5.5792508842149608</v>
      </c>
      <c r="HB34">
        <v>5.2972134208191894</v>
      </c>
      <c r="HC34">
        <v>5.0560710324756934</v>
      </c>
      <c r="HD34">
        <v>4.9853068561453506</v>
      </c>
      <c r="HE34">
        <v>4.784807044777434</v>
      </c>
      <c r="HF34">
        <v>4.6580990856965334</v>
      </c>
      <c r="HG34" t="s">
        <v>178</v>
      </c>
      <c r="HH34" t="s">
        <v>178</v>
      </c>
      <c r="HI34" t="s">
        <v>178</v>
      </c>
      <c r="HJ34" t="s">
        <v>178</v>
      </c>
      <c r="HK34" t="s">
        <v>178</v>
      </c>
      <c r="HL34" t="s">
        <v>178</v>
      </c>
      <c r="HM34" t="s">
        <v>178</v>
      </c>
      <c r="HN34" t="s">
        <v>178</v>
      </c>
      <c r="HO34" t="s">
        <v>178</v>
      </c>
      <c r="HP34" t="s">
        <v>178</v>
      </c>
      <c r="HQ34" t="s">
        <v>178</v>
      </c>
      <c r="HR34" t="s">
        <v>178</v>
      </c>
      <c r="HS34">
        <v>733944</v>
      </c>
      <c r="HT34">
        <v>724302</v>
      </c>
      <c r="HU34">
        <v>714024</v>
      </c>
      <c r="HV34">
        <v>707782</v>
      </c>
      <c r="HW34">
        <v>699440</v>
      </c>
      <c r="HX34">
        <v>693006</v>
      </c>
      <c r="HY34">
        <v>688302</v>
      </c>
      <c r="HZ34">
        <v>683335</v>
      </c>
      <c r="IA34">
        <v>678931</v>
      </c>
      <c r="IB34">
        <v>677998</v>
      </c>
      <c r="IC34">
        <v>672740</v>
      </c>
      <c r="ID34">
        <v>673414</v>
      </c>
      <c r="IE34">
        <v>671749</v>
      </c>
      <c r="IF34">
        <v>665217</v>
      </c>
      <c r="IG34">
        <v>659371</v>
      </c>
      <c r="IH34">
        <v>649717</v>
      </c>
      <c r="II34">
        <v>648572</v>
      </c>
      <c r="IJ34">
        <v>641394</v>
      </c>
      <c r="IK34">
        <v>631614</v>
      </c>
      <c r="IL34">
        <v>621418</v>
      </c>
      <c r="IM34">
        <v>609000</v>
      </c>
      <c r="IN34">
        <v>596530</v>
      </c>
      <c r="IO34">
        <v>584487</v>
      </c>
      <c r="IP34">
        <v>573119</v>
      </c>
      <c r="IQ34">
        <v>560215</v>
      </c>
      <c r="IR34">
        <v>549502</v>
      </c>
      <c r="IS34">
        <v>539955</v>
      </c>
      <c r="IT34">
        <v>530920</v>
      </c>
      <c r="IU34">
        <v>522769</v>
      </c>
      <c r="IV34">
        <v>515727</v>
      </c>
      <c r="IW34">
        <v>509013</v>
      </c>
      <c r="IX34">
        <v>501965</v>
      </c>
      <c r="IY34">
        <v>840116</v>
      </c>
      <c r="IZ34">
        <v>830270</v>
      </c>
      <c r="JA34">
        <v>819569</v>
      </c>
      <c r="JB34">
        <v>812986</v>
      </c>
      <c r="JC34">
        <v>804322</v>
      </c>
      <c r="JD34">
        <v>797580</v>
      </c>
      <c r="JE34">
        <v>792756</v>
      </c>
      <c r="JF34">
        <v>787622</v>
      </c>
      <c r="JG34">
        <v>782879</v>
      </c>
      <c r="JH34">
        <v>781819</v>
      </c>
      <c r="JI34">
        <v>776145</v>
      </c>
      <c r="JJ34">
        <v>776647</v>
      </c>
      <c r="JK34">
        <v>773954</v>
      </c>
      <c r="JL34">
        <v>766165</v>
      </c>
      <c r="JM34">
        <v>758912</v>
      </c>
      <c r="JN34">
        <v>747696</v>
      </c>
      <c r="JO34">
        <v>742436</v>
      </c>
      <c r="JP34">
        <v>733201</v>
      </c>
      <c r="JQ34">
        <v>722231</v>
      </c>
      <c r="JR34">
        <v>710524</v>
      </c>
      <c r="JS34">
        <v>696330</v>
      </c>
      <c r="JT34">
        <v>682160</v>
      </c>
      <c r="JU34">
        <v>668327</v>
      </c>
      <c r="JV34">
        <v>655626</v>
      </c>
      <c r="JW34">
        <v>642640</v>
      </c>
      <c r="JX34">
        <v>629541</v>
      </c>
      <c r="JY34">
        <v>618163</v>
      </c>
      <c r="JZ34">
        <v>607473</v>
      </c>
      <c r="KA34">
        <v>597978</v>
      </c>
      <c r="KB34">
        <v>589583</v>
      </c>
      <c r="KC34">
        <v>581159</v>
      </c>
      <c r="KD34">
        <v>572385</v>
      </c>
    </row>
    <row r="35" spans="1:290" x14ac:dyDescent="0.3">
      <c r="A35" t="s">
        <v>33</v>
      </c>
      <c r="B35">
        <v>4057103</v>
      </c>
      <c r="C35">
        <v>1507639</v>
      </c>
      <c r="D35">
        <v>1547286</v>
      </c>
      <c r="E35">
        <v>1406689</v>
      </c>
      <c r="F35">
        <v>1472994</v>
      </c>
      <c r="G35">
        <v>1433316</v>
      </c>
      <c r="H35">
        <v>1479517</v>
      </c>
      <c r="I35">
        <v>1461552</v>
      </c>
      <c r="J35">
        <v>1459567</v>
      </c>
      <c r="K35">
        <v>1494371</v>
      </c>
      <c r="L35">
        <v>1555035</v>
      </c>
      <c r="M35">
        <v>1404421</v>
      </c>
      <c r="N35">
        <v>1472798</v>
      </c>
      <c r="O35">
        <v>1537077</v>
      </c>
      <c r="P35">
        <v>1402220</v>
      </c>
      <c r="Q35">
        <v>1478082</v>
      </c>
      <c r="R35">
        <v>1382100</v>
      </c>
      <c r="S35">
        <v>1344648</v>
      </c>
      <c r="T35">
        <v>1399674</v>
      </c>
      <c r="U35">
        <v>1280477</v>
      </c>
      <c r="V35">
        <v>1279227</v>
      </c>
      <c r="W35">
        <v>1309768</v>
      </c>
      <c r="X35">
        <v>1048516</v>
      </c>
      <c r="Y35">
        <v>1185923</v>
      </c>
      <c r="Z35">
        <v>1255817</v>
      </c>
      <c r="AA35">
        <v>1150435</v>
      </c>
      <c r="AB35">
        <v>1045464</v>
      </c>
      <c r="AC35">
        <v>1096048</v>
      </c>
      <c r="AD35">
        <v>1028082</v>
      </c>
      <c r="AE35">
        <v>1094598</v>
      </c>
      <c r="AF35">
        <v>945861</v>
      </c>
      <c r="AG35">
        <v>981789</v>
      </c>
      <c r="AH35">
        <v>960703</v>
      </c>
      <c r="AI35">
        <v>4070995</v>
      </c>
      <c r="AJ35">
        <v>4133607</v>
      </c>
      <c r="AK35">
        <v>3957490</v>
      </c>
      <c r="AL35">
        <v>4099199</v>
      </c>
      <c r="AM35">
        <v>4033290</v>
      </c>
      <c r="AN35">
        <v>4062378</v>
      </c>
      <c r="AO35">
        <v>4032604</v>
      </c>
      <c r="AP35">
        <v>3998687</v>
      </c>
      <c r="AQ35">
        <v>4022677</v>
      </c>
      <c r="AR35">
        <v>4116600</v>
      </c>
      <c r="AS35">
        <v>3838465</v>
      </c>
      <c r="AT35">
        <v>4041377</v>
      </c>
      <c r="AU35">
        <v>4142152</v>
      </c>
      <c r="AV35">
        <v>3884050</v>
      </c>
      <c r="AW35">
        <v>3968232</v>
      </c>
      <c r="AX35">
        <v>3812355</v>
      </c>
      <c r="AY35">
        <v>3728276</v>
      </c>
      <c r="AZ35">
        <v>3797166</v>
      </c>
      <c r="BA35">
        <v>3734877</v>
      </c>
      <c r="BB35">
        <v>3843664</v>
      </c>
      <c r="BC35">
        <v>3711708</v>
      </c>
      <c r="BD35">
        <v>3432468</v>
      </c>
      <c r="BE35">
        <v>3445298</v>
      </c>
      <c r="BF35">
        <v>3462444</v>
      </c>
      <c r="BG35">
        <v>3272464</v>
      </c>
      <c r="BH35">
        <v>3053733</v>
      </c>
      <c r="BI35">
        <v>2971694</v>
      </c>
      <c r="BJ35">
        <v>2807171</v>
      </c>
      <c r="BK35">
        <v>2767728</v>
      </c>
      <c r="BL35">
        <v>2580861</v>
      </c>
      <c r="BM35">
        <v>2531851</v>
      </c>
      <c r="BN35">
        <v>2436919</v>
      </c>
      <c r="BO35">
        <v>4554566</v>
      </c>
      <c r="BP35">
        <v>4641035</v>
      </c>
      <c r="BQ35">
        <v>4908072</v>
      </c>
      <c r="BR35">
        <v>4672987</v>
      </c>
      <c r="BS35">
        <v>5277786</v>
      </c>
      <c r="BT35">
        <v>4447988</v>
      </c>
      <c r="BU35">
        <v>4546692</v>
      </c>
      <c r="BV35">
        <v>4423431</v>
      </c>
      <c r="BW35">
        <v>4685518</v>
      </c>
      <c r="BX35">
        <v>4688285</v>
      </c>
      <c r="BY35">
        <v>4498263</v>
      </c>
      <c r="BZ35">
        <v>4580203</v>
      </c>
      <c r="CA35">
        <v>4684997</v>
      </c>
      <c r="CB35">
        <v>4614785</v>
      </c>
      <c r="CC35">
        <v>3968232</v>
      </c>
      <c r="CD35">
        <v>3812355</v>
      </c>
      <c r="CE35">
        <v>3728276</v>
      </c>
      <c r="CF35">
        <v>3797166</v>
      </c>
      <c r="CG35">
        <v>3734877</v>
      </c>
      <c r="CH35">
        <v>3843664</v>
      </c>
      <c r="CI35">
        <v>3711708</v>
      </c>
      <c r="CJ35">
        <v>3432468</v>
      </c>
      <c r="CK35">
        <v>3474428</v>
      </c>
      <c r="CL35">
        <v>3515513</v>
      </c>
      <c r="CM35">
        <v>3323460</v>
      </c>
      <c r="CN35">
        <v>3101205</v>
      </c>
      <c r="CO35">
        <v>3016848</v>
      </c>
      <c r="CP35">
        <v>2850279</v>
      </c>
      <c r="CQ35">
        <v>2810472</v>
      </c>
      <c r="CR35">
        <v>2619083</v>
      </c>
      <c r="CS35">
        <v>2572481</v>
      </c>
      <c r="CT35">
        <v>2478352</v>
      </c>
      <c r="CU35" t="s">
        <v>178</v>
      </c>
      <c r="CV35">
        <v>9.2052148083805996</v>
      </c>
      <c r="CW35">
        <v>8.6364505587233502</v>
      </c>
      <c r="CX35">
        <v>8.8586239998262002</v>
      </c>
      <c r="CY35">
        <v>8.6381509729885106</v>
      </c>
      <c r="CZ35">
        <v>9.0657964727678007</v>
      </c>
      <c r="DA35">
        <v>8.7276402071222901</v>
      </c>
      <c r="DB35">
        <v>8.7646541748340407</v>
      </c>
      <c r="DC35">
        <v>8.3926280689333499</v>
      </c>
      <c r="DD35">
        <v>8.2574990273530808</v>
      </c>
      <c r="DE35">
        <v>8.7443927030375495</v>
      </c>
      <c r="DF35">
        <v>8.2497396112705204</v>
      </c>
      <c r="DG35">
        <v>7.8960208915878001</v>
      </c>
      <c r="DH35">
        <v>6.4794397455463404</v>
      </c>
      <c r="DI35">
        <v>6.6137016662799004</v>
      </c>
      <c r="DJ35">
        <v>6.5791910860284997</v>
      </c>
      <c r="DK35">
        <v>6.4874970996126802</v>
      </c>
      <c r="DL35">
        <v>6.4552888744093204</v>
      </c>
      <c r="DM35">
        <v>6.6511151703622904</v>
      </c>
      <c r="DN35">
        <v>6.7193703697623599</v>
      </c>
      <c r="DO35" t="s">
        <v>178</v>
      </c>
      <c r="DP35" t="s">
        <v>178</v>
      </c>
      <c r="DQ35" t="s">
        <v>178</v>
      </c>
      <c r="DR35" t="s">
        <v>178</v>
      </c>
      <c r="DS35" t="s">
        <v>178</v>
      </c>
      <c r="DT35" t="s">
        <v>178</v>
      </c>
      <c r="DU35" t="s">
        <v>178</v>
      </c>
      <c r="DV35" t="s">
        <v>178</v>
      </c>
      <c r="DW35" t="s">
        <v>178</v>
      </c>
      <c r="DX35" t="s">
        <v>178</v>
      </c>
      <c r="DY35" t="s">
        <v>178</v>
      </c>
      <c r="DZ35" t="s">
        <v>178</v>
      </c>
      <c r="EA35" t="s">
        <v>178</v>
      </c>
      <c r="EB35">
        <v>8.4552546964430793</v>
      </c>
      <c r="EC35">
        <v>7.6039610965536202</v>
      </c>
      <c r="ED35">
        <v>7.89832355052779</v>
      </c>
      <c r="EE35">
        <v>7.73928976096437</v>
      </c>
      <c r="EF35">
        <v>8.3443982810068302</v>
      </c>
      <c r="EG35">
        <v>8.0244675648786696</v>
      </c>
      <c r="EH35">
        <v>8.0864293704408396</v>
      </c>
      <c r="EI35">
        <v>7.7675140211356704</v>
      </c>
      <c r="EJ35">
        <v>7.6197833163290003</v>
      </c>
      <c r="EK35">
        <v>8.1486740142218306</v>
      </c>
      <c r="EL35">
        <v>7.7068286378627802</v>
      </c>
      <c r="EM35">
        <v>7.3724962290133202</v>
      </c>
      <c r="EN35">
        <v>5.9371789755538602</v>
      </c>
      <c r="EO35">
        <v>5.99992641559263</v>
      </c>
      <c r="EP35">
        <v>5.9320288902791001</v>
      </c>
      <c r="EQ35">
        <v>5.9100238287079598</v>
      </c>
      <c r="ER35">
        <v>5.9120143812516996</v>
      </c>
      <c r="ES35">
        <v>5.8216910489957199</v>
      </c>
      <c r="ET35">
        <v>5.90493862106573</v>
      </c>
      <c r="EU35" t="s">
        <v>178</v>
      </c>
      <c r="EV35" t="s">
        <v>178</v>
      </c>
      <c r="EW35" t="s">
        <v>178</v>
      </c>
      <c r="EX35" t="s">
        <v>178</v>
      </c>
      <c r="EY35" t="s">
        <v>178</v>
      </c>
      <c r="EZ35" t="s">
        <v>178</v>
      </c>
      <c r="FA35" t="s">
        <v>178</v>
      </c>
      <c r="FB35" t="s">
        <v>178</v>
      </c>
      <c r="FC35" t="s">
        <v>178</v>
      </c>
      <c r="FD35" t="s">
        <v>178</v>
      </c>
      <c r="FE35" t="s">
        <v>178</v>
      </c>
      <c r="FF35" t="s">
        <v>178</v>
      </c>
      <c r="FG35" t="s">
        <v>178</v>
      </c>
      <c r="FH35">
        <v>9.2052148083806102</v>
      </c>
      <c r="FI35">
        <v>8.6364505587233573</v>
      </c>
      <c r="FJ35">
        <v>8.8586239998262055</v>
      </c>
      <c r="FK35">
        <v>8.6381509729885106</v>
      </c>
      <c r="FL35">
        <v>9.0657964727678024</v>
      </c>
      <c r="FM35">
        <v>8.7276402071222918</v>
      </c>
      <c r="FN35">
        <v>8.7646541748340425</v>
      </c>
      <c r="FO35">
        <v>8.3926280689333499</v>
      </c>
      <c r="FP35">
        <v>8.2574990273530808</v>
      </c>
      <c r="FQ35">
        <v>8.7443927030375512</v>
      </c>
      <c r="FR35">
        <v>8.2497396112705204</v>
      </c>
      <c r="FS35">
        <v>7.8960208915878045</v>
      </c>
      <c r="FT35">
        <v>6.4794397455463484</v>
      </c>
      <c r="FU35">
        <v>6.613701666279904</v>
      </c>
      <c r="FV35">
        <v>6.5791910860285068</v>
      </c>
      <c r="FW35">
        <v>6.4874970996126864</v>
      </c>
      <c r="FX35">
        <v>6.4552888744093266</v>
      </c>
      <c r="FY35">
        <v>6.6511151703622948</v>
      </c>
      <c r="FZ35">
        <v>6.7193703697623643</v>
      </c>
      <c r="GA35" t="s">
        <v>178</v>
      </c>
      <c r="GB35" t="s">
        <v>178</v>
      </c>
      <c r="GC35" t="s">
        <v>178</v>
      </c>
      <c r="GD35" t="s">
        <v>178</v>
      </c>
      <c r="GE35" t="s">
        <v>178</v>
      </c>
      <c r="GF35" t="s">
        <v>178</v>
      </c>
      <c r="GG35" t="s">
        <v>178</v>
      </c>
      <c r="GH35" t="s">
        <v>178</v>
      </c>
      <c r="GI35" t="s">
        <v>178</v>
      </c>
      <c r="GJ35" t="s">
        <v>178</v>
      </c>
      <c r="GK35" t="s">
        <v>178</v>
      </c>
      <c r="GL35" t="s">
        <v>178</v>
      </c>
      <c r="GM35" t="s">
        <v>178</v>
      </c>
      <c r="GN35">
        <v>8.4552546964430828</v>
      </c>
      <c r="GO35">
        <v>7.6039610965536237</v>
      </c>
      <c r="GP35">
        <v>7.898323550527798</v>
      </c>
      <c r="GQ35">
        <v>7.7392897609643736</v>
      </c>
      <c r="GR35">
        <v>8.3443982810068391</v>
      </c>
      <c r="GS35">
        <v>8.0244675648786732</v>
      </c>
      <c r="GT35">
        <v>8.0864293704408468</v>
      </c>
      <c r="GU35">
        <v>7.7675140211356766</v>
      </c>
      <c r="GV35">
        <v>7.6197833163290092</v>
      </c>
      <c r="GW35">
        <v>8.1486740142218306</v>
      </c>
      <c r="GX35">
        <v>7.7068286378627882</v>
      </c>
      <c r="GY35">
        <v>7.3724962290133247</v>
      </c>
      <c r="GZ35">
        <v>5.9371789755538673</v>
      </c>
      <c r="HA35">
        <v>5.9999264155926371</v>
      </c>
      <c r="HB35">
        <v>5.9320288902791054</v>
      </c>
      <c r="HC35">
        <v>5.9100238287079607</v>
      </c>
      <c r="HD35">
        <v>5.9120143812517023</v>
      </c>
      <c r="HE35">
        <v>5.8216910489957234</v>
      </c>
      <c r="HF35">
        <v>5.9049386210657335</v>
      </c>
      <c r="HG35" t="s">
        <v>178</v>
      </c>
      <c r="HH35" t="s">
        <v>178</v>
      </c>
      <c r="HI35" t="s">
        <v>178</v>
      </c>
      <c r="HJ35" t="s">
        <v>178</v>
      </c>
      <c r="HK35" t="s">
        <v>178</v>
      </c>
      <c r="HL35" t="s">
        <v>178</v>
      </c>
      <c r="HM35" t="s">
        <v>178</v>
      </c>
      <c r="HN35" t="s">
        <v>178</v>
      </c>
      <c r="HO35" t="s">
        <v>178</v>
      </c>
      <c r="HP35" t="s">
        <v>178</v>
      </c>
      <c r="HQ35" t="s">
        <v>178</v>
      </c>
      <c r="HR35" t="s">
        <v>178</v>
      </c>
      <c r="HS35">
        <v>128049</v>
      </c>
      <c r="HT35">
        <v>126987</v>
      </c>
      <c r="HU35">
        <v>125795</v>
      </c>
      <c r="HV35">
        <v>124307</v>
      </c>
      <c r="HW35">
        <v>122962</v>
      </c>
      <c r="HX35">
        <v>122287</v>
      </c>
      <c r="HY35">
        <v>121661</v>
      </c>
      <c r="HZ35">
        <v>121088</v>
      </c>
      <c r="IA35">
        <v>120423</v>
      </c>
      <c r="IB35">
        <v>120099</v>
      </c>
      <c r="IC35">
        <v>119747</v>
      </c>
      <c r="ID35">
        <v>119534</v>
      </c>
      <c r="IE35">
        <v>118843</v>
      </c>
      <c r="IF35">
        <v>117722</v>
      </c>
      <c r="IG35">
        <v>116500</v>
      </c>
      <c r="IH35">
        <v>115217</v>
      </c>
      <c r="II35">
        <v>113989</v>
      </c>
      <c r="IJ35">
        <v>113009</v>
      </c>
      <c r="IK35">
        <v>112163</v>
      </c>
      <c r="IL35">
        <v>110477</v>
      </c>
      <c r="IM35">
        <v>108453</v>
      </c>
      <c r="IN35">
        <v>106433</v>
      </c>
      <c r="IO35">
        <v>104529</v>
      </c>
      <c r="IP35">
        <v>102196</v>
      </c>
      <c r="IQ35">
        <v>100830</v>
      </c>
      <c r="IR35">
        <v>98765</v>
      </c>
      <c r="IS35">
        <v>97686</v>
      </c>
      <c r="IT35">
        <v>96723</v>
      </c>
      <c r="IU35">
        <v>95257</v>
      </c>
      <c r="IV35">
        <v>93565</v>
      </c>
      <c r="IW35">
        <v>91655</v>
      </c>
      <c r="IX35">
        <v>89776</v>
      </c>
      <c r="IY35">
        <v>143431</v>
      </c>
      <c r="IZ35">
        <v>142393</v>
      </c>
      <c r="JA35">
        <v>141273</v>
      </c>
      <c r="JB35">
        <v>140014</v>
      </c>
      <c r="JC35">
        <v>138605</v>
      </c>
      <c r="JD35">
        <v>137869</v>
      </c>
      <c r="JE35">
        <v>137115</v>
      </c>
      <c r="JF35">
        <v>136377</v>
      </c>
      <c r="JG35">
        <v>135574</v>
      </c>
      <c r="JH35">
        <v>135213</v>
      </c>
      <c r="JI35">
        <v>134819</v>
      </c>
      <c r="JJ35">
        <v>134703</v>
      </c>
      <c r="JK35">
        <v>133868</v>
      </c>
      <c r="JL35">
        <v>132546</v>
      </c>
      <c r="JM35">
        <v>131028</v>
      </c>
      <c r="JN35">
        <v>129602</v>
      </c>
      <c r="JO35">
        <v>128250</v>
      </c>
      <c r="JP35">
        <v>127058</v>
      </c>
      <c r="JQ35">
        <v>126041</v>
      </c>
      <c r="JR35">
        <v>123945</v>
      </c>
      <c r="JS35">
        <v>121514</v>
      </c>
      <c r="JT35">
        <v>119046</v>
      </c>
      <c r="JU35">
        <v>116860</v>
      </c>
      <c r="JV35">
        <v>114283</v>
      </c>
      <c r="JW35">
        <v>112669</v>
      </c>
      <c r="JX35">
        <v>110449</v>
      </c>
      <c r="JY35">
        <v>109211</v>
      </c>
      <c r="JZ35">
        <v>108127</v>
      </c>
      <c r="KA35">
        <v>106506</v>
      </c>
      <c r="KB35">
        <v>104638</v>
      </c>
      <c r="KC35">
        <v>102402</v>
      </c>
      <c r="KD35">
        <v>100204</v>
      </c>
    </row>
    <row r="36" spans="1:290" x14ac:dyDescent="0.3">
      <c r="A36" t="s">
        <v>34</v>
      </c>
      <c r="B36">
        <v>4057079</v>
      </c>
      <c r="C36">
        <v>7467301</v>
      </c>
      <c r="D36">
        <v>7712381</v>
      </c>
      <c r="E36">
        <v>7011701</v>
      </c>
      <c r="F36">
        <v>7364509</v>
      </c>
      <c r="G36">
        <v>7136587</v>
      </c>
      <c r="H36">
        <v>7325305</v>
      </c>
      <c r="I36">
        <v>7247457</v>
      </c>
      <c r="J36">
        <v>7186457</v>
      </c>
      <c r="K36">
        <v>7331858</v>
      </c>
      <c r="L36">
        <v>7640842</v>
      </c>
      <c r="M36">
        <v>7040514</v>
      </c>
      <c r="N36">
        <v>7393924</v>
      </c>
      <c r="O36">
        <v>7783694</v>
      </c>
      <c r="P36">
        <v>7207067</v>
      </c>
      <c r="Q36">
        <v>7677452</v>
      </c>
      <c r="R36">
        <v>7197172</v>
      </c>
      <c r="S36">
        <v>7020368</v>
      </c>
      <c r="T36">
        <v>7302647</v>
      </c>
      <c r="U36">
        <v>6666015</v>
      </c>
      <c r="V36">
        <v>6649480</v>
      </c>
      <c r="W36">
        <v>6833949</v>
      </c>
      <c r="X36">
        <v>6342731</v>
      </c>
      <c r="Y36">
        <v>5903188</v>
      </c>
      <c r="Z36">
        <v>6353457</v>
      </c>
      <c r="AA36">
        <v>6118381</v>
      </c>
      <c r="AB36">
        <v>5931770</v>
      </c>
      <c r="AC36">
        <v>6073314</v>
      </c>
      <c r="AD36">
        <v>5552285</v>
      </c>
      <c r="AE36">
        <v>6012972</v>
      </c>
      <c r="AF36">
        <v>5308142</v>
      </c>
      <c r="AG36">
        <v>5538672</v>
      </c>
      <c r="AH36">
        <v>5523397</v>
      </c>
      <c r="AI36">
        <v>20174172</v>
      </c>
      <c r="AJ36">
        <v>20687064</v>
      </c>
      <c r="AK36">
        <v>19730738</v>
      </c>
      <c r="AL36">
        <v>20489648</v>
      </c>
      <c r="AM36">
        <v>20162115</v>
      </c>
      <c r="AN36">
        <v>20286737</v>
      </c>
      <c r="AO36">
        <v>20010063</v>
      </c>
      <c r="AP36">
        <v>19919494</v>
      </c>
      <c r="AQ36">
        <v>20238172</v>
      </c>
      <c r="AR36">
        <v>20830286</v>
      </c>
      <c r="AS36">
        <v>19633388</v>
      </c>
      <c r="AT36">
        <v>21009453</v>
      </c>
      <c r="AU36">
        <v>21900363</v>
      </c>
      <c r="AV36">
        <v>20989524</v>
      </c>
      <c r="AW36">
        <v>21723135</v>
      </c>
      <c r="AX36">
        <v>21106139</v>
      </c>
      <c r="AY36">
        <v>20590342</v>
      </c>
      <c r="AZ36">
        <v>21055621</v>
      </c>
      <c r="BA36">
        <v>19954681</v>
      </c>
      <c r="BB36">
        <v>20300417</v>
      </c>
      <c r="BC36">
        <v>20070826</v>
      </c>
      <c r="BD36">
        <v>19268201</v>
      </c>
      <c r="BE36">
        <v>18508551</v>
      </c>
      <c r="BF36">
        <v>18605356</v>
      </c>
      <c r="BG36">
        <v>18083892</v>
      </c>
      <c r="BH36">
        <v>17526577</v>
      </c>
      <c r="BI36">
        <v>17381250</v>
      </c>
      <c r="BJ36">
        <v>16436040</v>
      </c>
      <c r="BK36">
        <v>16755760</v>
      </c>
      <c r="BL36">
        <v>15535386</v>
      </c>
      <c r="BM36">
        <v>15670703</v>
      </c>
      <c r="BN36">
        <v>15500682</v>
      </c>
      <c r="BO36">
        <v>21237518</v>
      </c>
      <c r="BP36">
        <v>21785878</v>
      </c>
      <c r="BQ36">
        <v>20805946</v>
      </c>
      <c r="BR36">
        <v>21320518</v>
      </c>
      <c r="BS36">
        <v>20805363</v>
      </c>
      <c r="BT36">
        <v>27741596</v>
      </c>
      <c r="BU36">
        <v>39309749</v>
      </c>
      <c r="BV36">
        <v>36868678</v>
      </c>
      <c r="BW36">
        <v>38742673</v>
      </c>
      <c r="BX36">
        <v>44716936</v>
      </c>
      <c r="BY36">
        <v>35525041</v>
      </c>
      <c r="BZ36">
        <v>32592585</v>
      </c>
      <c r="CA36">
        <v>37584241</v>
      </c>
      <c r="CB36">
        <v>133164017</v>
      </c>
      <c r="CC36">
        <v>288006842</v>
      </c>
      <c r="CD36">
        <v>255403852</v>
      </c>
      <c r="CE36">
        <v>179078246</v>
      </c>
      <c r="CF36">
        <v>135262782</v>
      </c>
      <c r="CG36">
        <v>83122693</v>
      </c>
      <c r="CH36">
        <v>58685081</v>
      </c>
      <c r="CI36">
        <v>47637544</v>
      </c>
      <c r="CJ36">
        <v>60774014</v>
      </c>
      <c r="CK36">
        <v>48780854</v>
      </c>
      <c r="CL36">
        <v>28250711</v>
      </c>
      <c r="CM36">
        <v>25628563</v>
      </c>
      <c r="CN36">
        <v>22208836</v>
      </c>
      <c r="CO36">
        <v>22473866</v>
      </c>
      <c r="CP36">
        <v>21321893</v>
      </c>
      <c r="CQ36">
        <v>21079435</v>
      </c>
      <c r="CR36">
        <v>22107852</v>
      </c>
      <c r="CS36">
        <v>19216396</v>
      </c>
      <c r="CT36">
        <v>18426405</v>
      </c>
      <c r="CU36">
        <v>11.05403297383071</v>
      </c>
      <c r="CV36">
        <v>11.114268712583071</v>
      </c>
      <c r="CW36">
        <v>11.607827025578089</v>
      </c>
      <c r="CX36">
        <v>11.686278928429349</v>
      </c>
      <c r="CY36">
        <v>11.3090632959575</v>
      </c>
      <c r="CZ36">
        <v>11.31898932522137</v>
      </c>
      <c r="DA36">
        <v>11.098753151144781</v>
      </c>
      <c r="DB36">
        <v>10.636299606246141</v>
      </c>
      <c r="DC36">
        <v>12.14791743740048</v>
      </c>
      <c r="DD36">
        <v>12.9414546433447</v>
      </c>
      <c r="DE36">
        <v>11.402386859984571</v>
      </c>
      <c r="DF36">
        <v>10.649355222234989</v>
      </c>
      <c r="DG36">
        <v>10.16857924423781</v>
      </c>
      <c r="DH36">
        <v>9.4668776034913495</v>
      </c>
      <c r="DI36">
        <v>7.4914299768973098</v>
      </c>
      <c r="DJ36">
        <v>7.5307007324987296</v>
      </c>
      <c r="DK36">
        <v>7.5034611662857502</v>
      </c>
      <c r="DL36">
        <v>7.5629511394800604</v>
      </c>
      <c r="DM36">
        <v>7.5239796025036103</v>
      </c>
      <c r="DN36">
        <v>7.7330257403586398</v>
      </c>
      <c r="DO36" t="s">
        <v>178</v>
      </c>
      <c r="DP36" t="s">
        <v>178</v>
      </c>
      <c r="DQ36" t="s">
        <v>178</v>
      </c>
      <c r="DR36" t="s">
        <v>178</v>
      </c>
      <c r="DS36" t="s">
        <v>178</v>
      </c>
      <c r="DT36" t="s">
        <v>178</v>
      </c>
      <c r="DU36" t="s">
        <v>178</v>
      </c>
      <c r="DV36" t="s">
        <v>178</v>
      </c>
      <c r="DW36" t="s">
        <v>178</v>
      </c>
      <c r="DX36" t="s">
        <v>178</v>
      </c>
      <c r="DY36" t="s">
        <v>178</v>
      </c>
      <c r="DZ36" t="s">
        <v>178</v>
      </c>
      <c r="EA36">
        <v>10.7249037765386</v>
      </c>
      <c r="EB36">
        <v>10.70147766813046</v>
      </c>
      <c r="EC36">
        <v>11.018976511352699</v>
      </c>
      <c r="ED36">
        <v>11.160665070195369</v>
      </c>
      <c r="EE36">
        <v>10.88667918644777</v>
      </c>
      <c r="EF36">
        <v>11.221404392428431</v>
      </c>
      <c r="EG36">
        <v>10.93800807025459</v>
      </c>
      <c r="EH36">
        <v>10.40348207207593</v>
      </c>
      <c r="EI36">
        <v>12.29043000421569</v>
      </c>
      <c r="EJ36">
        <v>12.647077304851759</v>
      </c>
      <c r="EK36">
        <v>10.203871231214871</v>
      </c>
      <c r="EL36">
        <v>9.1676109081110297</v>
      </c>
      <c r="EM36">
        <v>8.8224970189379004</v>
      </c>
      <c r="EN36">
        <v>8.1291994520249808</v>
      </c>
      <c r="EO36">
        <v>7.22278183863002</v>
      </c>
      <c r="EP36">
        <v>6.43607701498913</v>
      </c>
      <c r="EQ36">
        <v>6.4936099478341198</v>
      </c>
      <c r="ER36">
        <v>6.4300269656582598</v>
      </c>
      <c r="ES36">
        <v>6.3047306017585303</v>
      </c>
      <c r="ET36">
        <v>6.2140644697101504</v>
      </c>
      <c r="EU36" t="s">
        <v>178</v>
      </c>
      <c r="EV36" t="s">
        <v>178</v>
      </c>
      <c r="EW36" t="s">
        <v>178</v>
      </c>
      <c r="EX36" t="s">
        <v>178</v>
      </c>
      <c r="EY36" t="s">
        <v>178</v>
      </c>
      <c r="EZ36" t="s">
        <v>178</v>
      </c>
      <c r="FA36" t="s">
        <v>178</v>
      </c>
      <c r="FB36" t="s">
        <v>178</v>
      </c>
      <c r="FC36" t="s">
        <v>178</v>
      </c>
      <c r="FD36" t="s">
        <v>178</v>
      </c>
      <c r="FE36" t="s">
        <v>178</v>
      </c>
      <c r="FF36" t="s">
        <v>178</v>
      </c>
      <c r="FG36" t="s">
        <v>178</v>
      </c>
      <c r="FH36">
        <v>7.8669868617745937</v>
      </c>
      <c r="FI36">
        <v>8.3909168402931034</v>
      </c>
      <c r="FJ36">
        <v>8.6216745746389893</v>
      </c>
      <c r="FK36">
        <v>8.2941888048166454</v>
      </c>
      <c r="FL36">
        <v>8.4127555098388402</v>
      </c>
      <c r="FM36">
        <v>8.3206691228841887</v>
      </c>
      <c r="FN36">
        <v>8.2895646630878055</v>
      </c>
      <c r="FO36">
        <v>9.3683620168312043</v>
      </c>
      <c r="FP36">
        <v>11.263078074379759</v>
      </c>
      <c r="FQ36">
        <v>11.0080315158808</v>
      </c>
      <c r="FR36">
        <v>10.538883007182655</v>
      </c>
      <c r="FS36">
        <v>10.048723646031865</v>
      </c>
      <c r="FT36">
        <v>9.3336443243832754</v>
      </c>
      <c r="FU36">
        <v>7.2977076248734605</v>
      </c>
      <c r="FV36">
        <v>7.2751224057341428</v>
      </c>
      <c r="FW36">
        <v>7.2915265980358868</v>
      </c>
      <c r="FX36">
        <v>7.4965283136375076</v>
      </c>
      <c r="FY36">
        <v>7.510139116098598</v>
      </c>
      <c r="FZ36">
        <v>7.7330257403586451</v>
      </c>
      <c r="GA36" t="s">
        <v>178</v>
      </c>
      <c r="GB36" t="s">
        <v>178</v>
      </c>
      <c r="GC36" t="s">
        <v>178</v>
      </c>
      <c r="GD36" t="s">
        <v>178</v>
      </c>
      <c r="GE36" t="s">
        <v>178</v>
      </c>
      <c r="GF36" t="s">
        <v>178</v>
      </c>
      <c r="GG36" t="s">
        <v>178</v>
      </c>
      <c r="GH36" t="s">
        <v>178</v>
      </c>
      <c r="GI36" t="s">
        <v>178</v>
      </c>
      <c r="GJ36" t="s">
        <v>178</v>
      </c>
      <c r="GK36" t="s">
        <v>178</v>
      </c>
      <c r="GL36" t="s">
        <v>178</v>
      </c>
      <c r="GM36">
        <v>10.724903776538609</v>
      </c>
      <c r="GN36">
        <v>4.6887272161965567</v>
      </c>
      <c r="GO36">
        <v>4.8899742118110332</v>
      </c>
      <c r="GP36">
        <v>4.9613009419489238</v>
      </c>
      <c r="GQ36">
        <v>4.7969231876629657</v>
      </c>
      <c r="GR36">
        <v>5.1162934679933985</v>
      </c>
      <c r="GS36">
        <v>5.0120184535160357</v>
      </c>
      <c r="GT36">
        <v>5.0038568401548114</v>
      </c>
      <c r="GU36">
        <v>5.3329819181782785</v>
      </c>
      <c r="GV36">
        <v>7.1632573839840701</v>
      </c>
      <c r="GW36">
        <v>9.0980222058464904</v>
      </c>
      <c r="GX36">
        <v>8.9515077854232779</v>
      </c>
      <c r="GY36">
        <v>8.6227155230258052</v>
      </c>
      <c r="GZ36">
        <v>7.9326382056115232</v>
      </c>
      <c r="HA36">
        <v>6.2922136373140267</v>
      </c>
      <c r="HB36">
        <v>5.429055756197557</v>
      </c>
      <c r="HC36">
        <v>5.4210901402220513</v>
      </c>
      <c r="HD36">
        <v>5.7028334619054935</v>
      </c>
      <c r="HE36">
        <v>6.1252144296368352</v>
      </c>
      <c r="HF36">
        <v>6.2140644697101539</v>
      </c>
      <c r="HG36" t="s">
        <v>178</v>
      </c>
      <c r="HH36" t="s">
        <v>178</v>
      </c>
      <c r="HI36" t="s">
        <v>178</v>
      </c>
      <c r="HJ36" t="s">
        <v>178</v>
      </c>
      <c r="HK36" t="s">
        <v>178</v>
      </c>
      <c r="HL36" t="s">
        <v>178</v>
      </c>
      <c r="HM36" t="s">
        <v>178</v>
      </c>
      <c r="HN36" t="s">
        <v>178</v>
      </c>
      <c r="HO36" t="s">
        <v>178</v>
      </c>
      <c r="HP36" t="s">
        <v>178</v>
      </c>
      <c r="HQ36" t="s">
        <v>178</v>
      </c>
      <c r="HR36" t="s">
        <v>178</v>
      </c>
      <c r="HS36">
        <v>644016</v>
      </c>
      <c r="HT36">
        <v>639394</v>
      </c>
      <c r="HU36">
        <v>634069</v>
      </c>
      <c r="HV36">
        <v>629102</v>
      </c>
      <c r="HW36">
        <v>623795</v>
      </c>
      <c r="HX36">
        <v>619513</v>
      </c>
      <c r="HY36">
        <v>615738</v>
      </c>
      <c r="HZ36">
        <v>613181</v>
      </c>
      <c r="IA36">
        <v>610416</v>
      </c>
      <c r="IB36">
        <v>608961</v>
      </c>
      <c r="IC36">
        <v>607980</v>
      </c>
      <c r="ID36">
        <v>611926</v>
      </c>
      <c r="IE36">
        <v>610626</v>
      </c>
      <c r="IF36">
        <v>607172</v>
      </c>
      <c r="IG36">
        <v>602537</v>
      </c>
      <c r="IH36">
        <v>596692</v>
      </c>
      <c r="II36">
        <v>591050</v>
      </c>
      <c r="IJ36">
        <v>585995</v>
      </c>
      <c r="IK36">
        <v>585931</v>
      </c>
      <c r="IL36">
        <v>572706</v>
      </c>
      <c r="IM36">
        <v>562920</v>
      </c>
      <c r="IN36">
        <v>554604</v>
      </c>
      <c r="IO36">
        <v>547681</v>
      </c>
      <c r="IP36">
        <v>540189</v>
      </c>
      <c r="IQ36">
        <v>534000</v>
      </c>
      <c r="IR36">
        <v>526163</v>
      </c>
      <c r="IS36">
        <v>522592</v>
      </c>
      <c r="IT36">
        <v>520026</v>
      </c>
      <c r="IU36">
        <v>513321</v>
      </c>
      <c r="IV36">
        <v>506513</v>
      </c>
      <c r="IW36">
        <v>497972</v>
      </c>
      <c r="IX36">
        <v>489606</v>
      </c>
      <c r="IY36">
        <v>722911</v>
      </c>
      <c r="IZ36">
        <v>718099</v>
      </c>
      <c r="JA36">
        <v>712328</v>
      </c>
      <c r="JB36">
        <v>706793</v>
      </c>
      <c r="JC36">
        <v>701129</v>
      </c>
      <c r="JD36">
        <v>696157</v>
      </c>
      <c r="JE36">
        <v>691985</v>
      </c>
      <c r="JF36">
        <v>689044</v>
      </c>
      <c r="JG36">
        <v>685859</v>
      </c>
      <c r="JH36">
        <v>684529</v>
      </c>
      <c r="JI36">
        <v>683606</v>
      </c>
      <c r="JJ36">
        <v>687930</v>
      </c>
      <c r="JK36">
        <v>686578</v>
      </c>
      <c r="JL36">
        <v>682853</v>
      </c>
      <c r="JM36">
        <v>677662</v>
      </c>
      <c r="JN36">
        <v>671381</v>
      </c>
      <c r="JO36">
        <v>664815</v>
      </c>
      <c r="JP36">
        <v>659442</v>
      </c>
      <c r="JQ36">
        <v>659127</v>
      </c>
      <c r="JR36">
        <v>643563</v>
      </c>
      <c r="JS36">
        <v>632452</v>
      </c>
      <c r="JT36">
        <v>622803</v>
      </c>
      <c r="JU36">
        <v>615254</v>
      </c>
      <c r="JV36">
        <v>607168</v>
      </c>
      <c r="JW36">
        <v>599908</v>
      </c>
      <c r="JX36">
        <v>591190</v>
      </c>
      <c r="JY36">
        <v>587479</v>
      </c>
      <c r="JZ36">
        <v>584691</v>
      </c>
      <c r="KA36">
        <v>577353</v>
      </c>
      <c r="KB36">
        <v>569785</v>
      </c>
      <c r="KC36">
        <v>559668</v>
      </c>
      <c r="KD36">
        <v>549625</v>
      </c>
    </row>
    <row r="37" spans="1:290" x14ac:dyDescent="0.3">
      <c r="A37" t="s">
        <v>35</v>
      </c>
      <c r="B37">
        <v>4004192</v>
      </c>
      <c r="C37">
        <v>18242806</v>
      </c>
      <c r="D37">
        <v>18717246</v>
      </c>
      <c r="E37">
        <v>17372065</v>
      </c>
      <c r="F37">
        <v>17946817</v>
      </c>
      <c r="G37">
        <v>17685926</v>
      </c>
      <c r="H37">
        <v>18232019</v>
      </c>
      <c r="I37">
        <v>17371628</v>
      </c>
      <c r="J37">
        <v>16776982</v>
      </c>
      <c r="K37">
        <v>17762809</v>
      </c>
      <c r="L37">
        <v>19270778</v>
      </c>
      <c r="M37">
        <v>17229226</v>
      </c>
      <c r="N37">
        <v>17081010</v>
      </c>
      <c r="O37">
        <v>17184046</v>
      </c>
      <c r="P37">
        <v>16177572</v>
      </c>
      <c r="Q37">
        <v>16720430</v>
      </c>
      <c r="R37">
        <v>16030536</v>
      </c>
      <c r="S37">
        <v>15221143</v>
      </c>
      <c r="T37">
        <v>15455132</v>
      </c>
      <c r="U37">
        <v>14085801</v>
      </c>
      <c r="V37">
        <v>14443147</v>
      </c>
      <c r="W37">
        <v>13318127</v>
      </c>
      <c r="X37">
        <v>13117263</v>
      </c>
      <c r="Y37">
        <v>12487639</v>
      </c>
      <c r="Z37">
        <v>12610662</v>
      </c>
      <c r="AA37">
        <v>12074209</v>
      </c>
      <c r="AB37">
        <v>11147199</v>
      </c>
      <c r="AC37">
        <v>11397710</v>
      </c>
      <c r="AD37">
        <v>10490030</v>
      </c>
      <c r="AE37">
        <v>10340063</v>
      </c>
      <c r="AF37">
        <v>10013870</v>
      </c>
      <c r="AG37">
        <v>9942970</v>
      </c>
      <c r="AH37">
        <v>9854258</v>
      </c>
      <c r="AI37">
        <v>44190984</v>
      </c>
      <c r="AJ37">
        <v>44827278</v>
      </c>
      <c r="AK37">
        <v>43270010</v>
      </c>
      <c r="AL37">
        <v>43867827</v>
      </c>
      <c r="AM37">
        <v>43574984</v>
      </c>
      <c r="AN37">
        <v>44065500</v>
      </c>
      <c r="AO37">
        <v>43120581</v>
      </c>
      <c r="AP37">
        <v>42520804</v>
      </c>
      <c r="AQ37">
        <v>43618260</v>
      </c>
      <c r="AR37">
        <v>45703382</v>
      </c>
      <c r="AS37">
        <v>42980718</v>
      </c>
      <c r="AT37">
        <v>43786847</v>
      </c>
      <c r="AU37">
        <v>44515184</v>
      </c>
      <c r="AV37">
        <v>43291620</v>
      </c>
      <c r="AW37">
        <v>44148207</v>
      </c>
      <c r="AX37">
        <v>43586697</v>
      </c>
      <c r="AY37">
        <v>41927371</v>
      </c>
      <c r="AZ37">
        <v>42430720</v>
      </c>
      <c r="BA37">
        <v>40648720</v>
      </c>
      <c r="BB37">
        <v>41999963</v>
      </c>
      <c r="BC37">
        <v>40217290</v>
      </c>
      <c r="BD37">
        <v>40049754</v>
      </c>
      <c r="BE37">
        <v>38865421</v>
      </c>
      <c r="BF37">
        <v>37944793</v>
      </c>
      <c r="BG37">
        <v>36950305</v>
      </c>
      <c r="BH37">
        <v>35129604</v>
      </c>
      <c r="BI37">
        <v>34750405</v>
      </c>
      <c r="BJ37">
        <v>32896617</v>
      </c>
      <c r="BK37">
        <v>31831066</v>
      </c>
      <c r="BL37">
        <v>31182247</v>
      </c>
      <c r="BM37">
        <v>30820083</v>
      </c>
      <c r="BN37">
        <v>29950118</v>
      </c>
      <c r="BO37">
        <v>68356825</v>
      </c>
      <c r="BP37">
        <v>69332749</v>
      </c>
      <c r="BQ37">
        <v>66822736</v>
      </c>
      <c r="BR37">
        <v>69052154</v>
      </c>
      <c r="BS37">
        <v>64880560</v>
      </c>
      <c r="BT37">
        <v>62871047</v>
      </c>
      <c r="BU37">
        <v>60204063</v>
      </c>
      <c r="BV37">
        <v>58390142</v>
      </c>
      <c r="BW37">
        <v>56223125</v>
      </c>
      <c r="BX37">
        <v>59702002</v>
      </c>
      <c r="BY37">
        <v>56946640</v>
      </c>
      <c r="BZ37">
        <v>58115817</v>
      </c>
      <c r="CA37">
        <v>59824614</v>
      </c>
      <c r="CB37">
        <v>57875207</v>
      </c>
      <c r="CC37">
        <v>59541285</v>
      </c>
      <c r="CD37">
        <v>56802377</v>
      </c>
      <c r="CE37">
        <v>57470061</v>
      </c>
      <c r="CF37">
        <v>57527067</v>
      </c>
      <c r="CG37">
        <v>53560600</v>
      </c>
      <c r="CH37">
        <v>56652785</v>
      </c>
      <c r="CI37">
        <v>54759161</v>
      </c>
      <c r="CJ37">
        <v>54476052</v>
      </c>
      <c r="CK37">
        <v>52765312</v>
      </c>
      <c r="CL37">
        <v>51328109</v>
      </c>
      <c r="CM37">
        <v>49890360</v>
      </c>
      <c r="CN37">
        <v>45571717</v>
      </c>
      <c r="CO37">
        <v>45504807</v>
      </c>
      <c r="CP37">
        <v>42829073</v>
      </c>
      <c r="CQ37">
        <v>40995410</v>
      </c>
      <c r="CR37">
        <v>40384651</v>
      </c>
      <c r="CS37">
        <v>38596653</v>
      </c>
      <c r="CT37">
        <v>37587749</v>
      </c>
      <c r="CU37">
        <v>11.890363796008129</v>
      </c>
      <c r="CV37">
        <v>11.221656220151189</v>
      </c>
      <c r="CW37">
        <v>10.46524405705366</v>
      </c>
      <c r="CX37">
        <v>10.683844383101469</v>
      </c>
      <c r="CY37">
        <v>10.90091070153748</v>
      </c>
      <c r="CZ37">
        <v>10.477398463160689</v>
      </c>
      <c r="DA37">
        <v>10.532254086951429</v>
      </c>
      <c r="DB37">
        <v>10.37148397727314</v>
      </c>
      <c r="DC37">
        <v>10.08515658109911</v>
      </c>
      <c r="DD37">
        <v>10.245641860144829</v>
      </c>
      <c r="DE37">
        <v>10.35145165546032</v>
      </c>
      <c r="DF37">
        <v>9.5762604201976291</v>
      </c>
      <c r="DG37">
        <v>9.3867178086745202</v>
      </c>
      <c r="DH37">
        <v>9.0228676452271301</v>
      </c>
      <c r="DI37">
        <v>8.5554976755980494</v>
      </c>
      <c r="DJ37">
        <v>8.2845951002511704</v>
      </c>
      <c r="DK37">
        <v>8.2451889454031093</v>
      </c>
      <c r="DL37">
        <v>8.1196847752578201</v>
      </c>
      <c r="DM37">
        <v>8.0480691158422495</v>
      </c>
      <c r="DN37">
        <v>7.8890770827161099</v>
      </c>
      <c r="DO37" t="s">
        <v>178</v>
      </c>
      <c r="DP37" t="s">
        <v>178</v>
      </c>
      <c r="DQ37" t="s">
        <v>178</v>
      </c>
      <c r="DR37" t="s">
        <v>178</v>
      </c>
      <c r="DS37" t="s">
        <v>178</v>
      </c>
      <c r="DT37" t="s">
        <v>178</v>
      </c>
      <c r="DU37" t="s">
        <v>178</v>
      </c>
      <c r="DV37" t="s">
        <v>178</v>
      </c>
      <c r="DW37" t="s">
        <v>178</v>
      </c>
      <c r="DX37" t="s">
        <v>178</v>
      </c>
      <c r="DY37" t="s">
        <v>178</v>
      </c>
      <c r="DZ37" t="s">
        <v>178</v>
      </c>
      <c r="EA37">
        <v>9.7316389243561492</v>
      </c>
      <c r="EB37">
        <v>9.2970423053570102</v>
      </c>
      <c r="EC37">
        <v>8.6126418736672292</v>
      </c>
      <c r="ED37">
        <v>8.8912404984181208</v>
      </c>
      <c r="EE37">
        <v>9.0739103885844195</v>
      </c>
      <c r="EF37">
        <v>8.8795747239904195</v>
      </c>
      <c r="EG37">
        <v>8.8791732393209895</v>
      </c>
      <c r="EH37">
        <v>8.7678516144708798</v>
      </c>
      <c r="EI37">
        <v>8.6008657841922105</v>
      </c>
      <c r="EJ37">
        <v>8.8719758200826302</v>
      </c>
      <c r="EK37">
        <v>8.8614713230244302</v>
      </c>
      <c r="EL37">
        <v>8.1988844732300503</v>
      </c>
      <c r="EM37">
        <v>7.9383093193549401</v>
      </c>
      <c r="EN37">
        <v>7.5456381627668296</v>
      </c>
      <c r="EO37">
        <v>7.12802900466603</v>
      </c>
      <c r="EP37">
        <v>6.7984229224802197</v>
      </c>
      <c r="EQ37">
        <v>6.7240611562327901</v>
      </c>
      <c r="ER37">
        <v>6.6152895826420099</v>
      </c>
      <c r="ES37">
        <v>6.4983276226164</v>
      </c>
      <c r="ET37">
        <v>6.3159031830575598</v>
      </c>
      <c r="EU37" t="s">
        <v>178</v>
      </c>
      <c r="EV37" t="s">
        <v>178</v>
      </c>
      <c r="EW37" t="s">
        <v>178</v>
      </c>
      <c r="EX37" t="s">
        <v>178</v>
      </c>
      <c r="EY37" t="s">
        <v>178</v>
      </c>
      <c r="EZ37" t="s">
        <v>178</v>
      </c>
      <c r="FA37" t="s">
        <v>178</v>
      </c>
      <c r="FB37" t="s">
        <v>178</v>
      </c>
      <c r="FC37" t="s">
        <v>178</v>
      </c>
      <c r="FD37" t="s">
        <v>178</v>
      </c>
      <c r="FE37" t="s">
        <v>178</v>
      </c>
      <c r="FF37" t="s">
        <v>178</v>
      </c>
      <c r="FG37" t="s">
        <v>178</v>
      </c>
      <c r="FH37">
        <v>11.221656220151191</v>
      </c>
      <c r="FI37">
        <v>10.465244057053665</v>
      </c>
      <c r="FJ37">
        <v>10.683844383101473</v>
      </c>
      <c r="FK37">
        <v>10.900910701537482</v>
      </c>
      <c r="FL37">
        <v>10.477398463160691</v>
      </c>
      <c r="FM37">
        <v>10.532254086951435</v>
      </c>
      <c r="FN37">
        <v>10.371483977273147</v>
      </c>
      <c r="FO37">
        <v>10.085156581099115</v>
      </c>
      <c r="FP37">
        <v>10.245641860144834</v>
      </c>
      <c r="FQ37">
        <v>10.35145165546032</v>
      </c>
      <c r="FR37">
        <v>9.5762604201976345</v>
      </c>
      <c r="FS37">
        <v>9.386717808674522</v>
      </c>
      <c r="FT37">
        <v>9.0228676452271301</v>
      </c>
      <c r="FU37">
        <v>8.5554976755980565</v>
      </c>
      <c r="FV37">
        <v>8.2845951002511704</v>
      </c>
      <c r="FW37">
        <v>8.2451889454031146</v>
      </c>
      <c r="FX37">
        <v>8.1196847752578236</v>
      </c>
      <c r="FY37">
        <v>8.0480691158422584</v>
      </c>
      <c r="FZ37">
        <v>7.8890770827161152</v>
      </c>
      <c r="GA37" t="s">
        <v>178</v>
      </c>
      <c r="GB37" t="s">
        <v>178</v>
      </c>
      <c r="GC37" t="s">
        <v>178</v>
      </c>
      <c r="GD37" t="s">
        <v>178</v>
      </c>
      <c r="GE37" t="s">
        <v>178</v>
      </c>
      <c r="GF37" t="s">
        <v>178</v>
      </c>
      <c r="GG37" t="s">
        <v>178</v>
      </c>
      <c r="GH37" t="s">
        <v>178</v>
      </c>
      <c r="GI37" t="s">
        <v>178</v>
      </c>
      <c r="GJ37" t="s">
        <v>178</v>
      </c>
      <c r="GK37" t="s">
        <v>178</v>
      </c>
      <c r="GL37" t="s">
        <v>178</v>
      </c>
      <c r="GM37">
        <v>9.7316389243561545</v>
      </c>
      <c r="GN37">
        <v>9.297042305357019</v>
      </c>
      <c r="GO37">
        <v>8.6126418736672345</v>
      </c>
      <c r="GP37">
        <v>8.8912404984181226</v>
      </c>
      <c r="GQ37">
        <v>9.073910388584423</v>
      </c>
      <c r="GR37">
        <v>8.879574723990423</v>
      </c>
      <c r="GS37">
        <v>8.879173239320993</v>
      </c>
      <c r="GT37">
        <v>8.7678516144708833</v>
      </c>
      <c r="GU37">
        <v>8.6008657841922176</v>
      </c>
      <c r="GV37">
        <v>8.8719758200826355</v>
      </c>
      <c r="GW37">
        <v>8.861471323024432</v>
      </c>
      <c r="GX37">
        <v>8.1988844732300539</v>
      </c>
      <c r="GY37">
        <v>7.9383093193549419</v>
      </c>
      <c r="GZ37">
        <v>7.5456381627668359</v>
      </c>
      <c r="HA37">
        <v>7.1280290046660335</v>
      </c>
      <c r="HB37">
        <v>6.7984229224802233</v>
      </c>
      <c r="HC37">
        <v>6.7240611562327901</v>
      </c>
      <c r="HD37">
        <v>6.6152895826420099</v>
      </c>
      <c r="HE37">
        <v>6.4983276226164071</v>
      </c>
      <c r="HF37">
        <v>6.315903183057566</v>
      </c>
      <c r="HG37" t="s">
        <v>178</v>
      </c>
      <c r="HH37" t="s">
        <v>178</v>
      </c>
      <c r="HI37" t="s">
        <v>178</v>
      </c>
      <c r="HJ37" t="s">
        <v>178</v>
      </c>
      <c r="HK37" t="s">
        <v>178</v>
      </c>
      <c r="HL37" t="s">
        <v>178</v>
      </c>
      <c r="HM37" t="s">
        <v>178</v>
      </c>
      <c r="HN37" t="s">
        <v>178</v>
      </c>
      <c r="HO37" t="s">
        <v>178</v>
      </c>
      <c r="HP37" t="s">
        <v>178</v>
      </c>
      <c r="HQ37" t="s">
        <v>178</v>
      </c>
      <c r="HR37" t="s">
        <v>178</v>
      </c>
      <c r="HS37">
        <v>1348978</v>
      </c>
      <c r="HT37">
        <v>1330794</v>
      </c>
      <c r="HU37">
        <v>1309968</v>
      </c>
      <c r="HV37">
        <v>1291742</v>
      </c>
      <c r="HW37">
        <v>1274550</v>
      </c>
      <c r="HX37">
        <v>1257007</v>
      </c>
      <c r="HY37">
        <v>1242328</v>
      </c>
      <c r="HZ37">
        <v>1231065</v>
      </c>
      <c r="IA37">
        <v>1221426</v>
      </c>
      <c r="IB37">
        <v>1216054</v>
      </c>
      <c r="IC37">
        <v>1232488</v>
      </c>
      <c r="ID37">
        <v>1218822</v>
      </c>
      <c r="IE37">
        <v>1197211</v>
      </c>
      <c r="IF37">
        <v>1172853</v>
      </c>
      <c r="IG37">
        <v>1148509</v>
      </c>
      <c r="IH37">
        <v>1125895</v>
      </c>
      <c r="II37">
        <v>1106049</v>
      </c>
      <c r="IJ37">
        <v>1085944</v>
      </c>
      <c r="IK37">
        <v>1062094</v>
      </c>
      <c r="IL37">
        <v>1034889</v>
      </c>
      <c r="IM37">
        <v>1009694</v>
      </c>
      <c r="IN37">
        <v>984750</v>
      </c>
      <c r="IO37">
        <v>959915</v>
      </c>
      <c r="IP37">
        <v>934930</v>
      </c>
      <c r="IQ37">
        <v>911834</v>
      </c>
      <c r="IR37">
        <v>887581</v>
      </c>
      <c r="IS37">
        <v>865646</v>
      </c>
      <c r="IT37">
        <v>846232</v>
      </c>
      <c r="IU37">
        <v>829090</v>
      </c>
      <c r="IV37">
        <v>815497</v>
      </c>
      <c r="IW37">
        <v>800618</v>
      </c>
      <c r="IX37">
        <v>783870</v>
      </c>
      <c r="IY37">
        <v>1590969</v>
      </c>
      <c r="IZ37">
        <v>1571011</v>
      </c>
      <c r="JA37">
        <v>1547496</v>
      </c>
      <c r="JB37">
        <v>1526422</v>
      </c>
      <c r="JC37">
        <v>1506535</v>
      </c>
      <c r="JD37">
        <v>1486287</v>
      </c>
      <c r="JE37">
        <v>1470039</v>
      </c>
      <c r="JF37">
        <v>1456809</v>
      </c>
      <c r="JG37">
        <v>1445158</v>
      </c>
      <c r="JH37">
        <v>1438889</v>
      </c>
      <c r="JI37">
        <v>1461874</v>
      </c>
      <c r="JJ37">
        <v>1447424</v>
      </c>
      <c r="JK37">
        <v>1423759</v>
      </c>
      <c r="JL37">
        <v>1395954</v>
      </c>
      <c r="JM37">
        <v>1367435</v>
      </c>
      <c r="JN37">
        <v>1339495</v>
      </c>
      <c r="JO37">
        <v>1314214</v>
      </c>
      <c r="JP37">
        <v>1290632</v>
      </c>
      <c r="JQ37">
        <v>1262766</v>
      </c>
      <c r="JR37">
        <v>1229772</v>
      </c>
      <c r="JS37">
        <v>1199456</v>
      </c>
      <c r="JT37">
        <v>1168550</v>
      </c>
      <c r="JU37">
        <v>1138214</v>
      </c>
      <c r="JV37">
        <v>1108633</v>
      </c>
      <c r="JW37">
        <v>1077024</v>
      </c>
      <c r="JX37">
        <v>1048350</v>
      </c>
      <c r="JY37">
        <v>1022609</v>
      </c>
      <c r="JZ37">
        <v>999063</v>
      </c>
      <c r="KA37">
        <v>978929</v>
      </c>
      <c r="KB37">
        <v>963104</v>
      </c>
      <c r="KC37">
        <v>944207</v>
      </c>
      <c r="KD37">
        <v>922707</v>
      </c>
    </row>
    <row r="38" spans="1:290" x14ac:dyDescent="0.3">
      <c r="A38" t="s">
        <v>36</v>
      </c>
      <c r="B38">
        <v>4004307</v>
      </c>
      <c r="C38">
        <v>4047883</v>
      </c>
      <c r="D38">
        <v>4257666</v>
      </c>
      <c r="E38">
        <v>3876119</v>
      </c>
      <c r="F38">
        <v>4197290</v>
      </c>
      <c r="G38">
        <v>4108765</v>
      </c>
      <c r="H38">
        <v>4068016</v>
      </c>
      <c r="I38">
        <v>4090906</v>
      </c>
      <c r="J38">
        <v>4188051</v>
      </c>
      <c r="K38">
        <v>4231990</v>
      </c>
      <c r="L38">
        <v>4326761</v>
      </c>
      <c r="M38">
        <v>3945655</v>
      </c>
      <c r="N38">
        <v>4060410</v>
      </c>
      <c r="O38">
        <v>4210531</v>
      </c>
      <c r="P38">
        <v>3990794</v>
      </c>
      <c r="Q38">
        <v>4133600</v>
      </c>
      <c r="R38">
        <v>3885587</v>
      </c>
      <c r="S38">
        <v>3758737</v>
      </c>
      <c r="T38">
        <v>3924096</v>
      </c>
      <c r="U38">
        <v>3583859</v>
      </c>
      <c r="V38">
        <v>3508516</v>
      </c>
      <c r="W38">
        <v>3525851</v>
      </c>
      <c r="X38">
        <v>3382323</v>
      </c>
      <c r="Y38">
        <v>3273532</v>
      </c>
      <c r="Z38">
        <v>3320870</v>
      </c>
      <c r="AA38">
        <v>3378533</v>
      </c>
      <c r="AB38">
        <v>3219263</v>
      </c>
      <c r="AC38">
        <v>3230508</v>
      </c>
      <c r="AD38">
        <v>3069087</v>
      </c>
      <c r="AE38">
        <v>3285561</v>
      </c>
      <c r="AF38">
        <v>3077721</v>
      </c>
      <c r="AG38">
        <v>3119456</v>
      </c>
      <c r="AH38">
        <v>3156293</v>
      </c>
      <c r="AI38">
        <v>12625965</v>
      </c>
      <c r="AJ38">
        <v>13153523</v>
      </c>
      <c r="AK38">
        <v>12672936</v>
      </c>
      <c r="AL38">
        <v>13153540</v>
      </c>
      <c r="AM38">
        <v>13483108</v>
      </c>
      <c r="AN38">
        <v>13722504</v>
      </c>
      <c r="AO38">
        <v>13983050</v>
      </c>
      <c r="AP38">
        <v>14202467</v>
      </c>
      <c r="AQ38">
        <v>14027155</v>
      </c>
      <c r="AR38">
        <v>14089963</v>
      </c>
      <c r="AS38">
        <v>13163573</v>
      </c>
      <c r="AT38">
        <v>13837926</v>
      </c>
      <c r="AU38">
        <v>14138379</v>
      </c>
      <c r="AV38">
        <v>13714343</v>
      </c>
      <c r="AW38">
        <v>13896547</v>
      </c>
      <c r="AX38">
        <v>13637497</v>
      </c>
      <c r="AY38">
        <v>13363091</v>
      </c>
      <c r="AZ38">
        <v>13780130</v>
      </c>
      <c r="BA38">
        <v>13107723</v>
      </c>
      <c r="BB38">
        <v>13251740</v>
      </c>
      <c r="BC38">
        <v>13074243</v>
      </c>
      <c r="BD38">
        <v>12690231</v>
      </c>
      <c r="BE38">
        <v>12548160</v>
      </c>
      <c r="BF38">
        <v>12413633</v>
      </c>
      <c r="BG38">
        <v>12415259</v>
      </c>
      <c r="BH38">
        <v>12109484</v>
      </c>
      <c r="BI38">
        <v>11838405</v>
      </c>
      <c r="BJ38">
        <v>11557196</v>
      </c>
      <c r="BK38">
        <v>11849078</v>
      </c>
      <c r="BL38">
        <v>11682322</v>
      </c>
      <c r="BM38">
        <v>11557477</v>
      </c>
      <c r="BN38">
        <v>11591277</v>
      </c>
      <c r="BO38">
        <v>12654983</v>
      </c>
      <c r="BP38">
        <v>13178049</v>
      </c>
      <c r="BQ38">
        <v>12696823</v>
      </c>
      <c r="BR38">
        <v>13172591</v>
      </c>
      <c r="BS38">
        <v>13503863</v>
      </c>
      <c r="BT38">
        <v>13747339</v>
      </c>
      <c r="BU38">
        <v>14007273</v>
      </c>
      <c r="BV38">
        <v>14222059</v>
      </c>
      <c r="BW38">
        <v>14049670</v>
      </c>
      <c r="BX38">
        <v>14109961</v>
      </c>
      <c r="BY38">
        <v>13185422</v>
      </c>
      <c r="BZ38">
        <v>13860634</v>
      </c>
      <c r="CA38">
        <v>14160858</v>
      </c>
      <c r="CB38">
        <v>13784129</v>
      </c>
      <c r="CC38">
        <v>13979271</v>
      </c>
      <c r="CD38">
        <v>13949600</v>
      </c>
      <c r="CE38">
        <v>13574855</v>
      </c>
      <c r="CF38">
        <v>13974623</v>
      </c>
      <c r="CG38">
        <v>13470906</v>
      </c>
      <c r="CH38">
        <v>14214421</v>
      </c>
      <c r="CI38">
        <v>16420832</v>
      </c>
      <c r="CJ38">
        <v>14599349</v>
      </c>
      <c r="CK38">
        <v>14005206</v>
      </c>
      <c r="CL38">
        <v>15736647</v>
      </c>
      <c r="CM38">
        <v>15402928</v>
      </c>
      <c r="CN38">
        <v>15333950</v>
      </c>
      <c r="CO38">
        <v>14671548</v>
      </c>
      <c r="CP38">
        <v>15628965</v>
      </c>
      <c r="CQ38">
        <v>14840160</v>
      </c>
      <c r="CR38">
        <v>13524063</v>
      </c>
      <c r="CS38">
        <v>13739475</v>
      </c>
      <c r="CT38">
        <v>11604361</v>
      </c>
      <c r="CU38">
        <v>16.024522494996031</v>
      </c>
      <c r="CV38">
        <v>15.83523301219973</v>
      </c>
      <c r="CW38">
        <v>16.069676527449921</v>
      </c>
      <c r="CX38">
        <v>15.386447151548539</v>
      </c>
      <c r="CY38">
        <v>15.58982970216935</v>
      </c>
      <c r="CZ38">
        <v>14.265147916070941</v>
      </c>
      <c r="DA38">
        <v>14.008701477990581</v>
      </c>
      <c r="DB38">
        <v>15.653403804848489</v>
      </c>
      <c r="DC38">
        <v>14.97692491916732</v>
      </c>
      <c r="DD38">
        <v>13.533200535307129</v>
      </c>
      <c r="DE38">
        <v>13.57612234963306</v>
      </c>
      <c r="DF38">
        <v>13.446444727915621</v>
      </c>
      <c r="DG38">
        <v>12.04580888697342</v>
      </c>
      <c r="DH38">
        <v>10.43416089774415</v>
      </c>
      <c r="DI38">
        <v>10.278270906846091</v>
      </c>
      <c r="DJ38">
        <v>9.4860665752348101</v>
      </c>
      <c r="DK38">
        <v>9.5499496582658701</v>
      </c>
      <c r="DL38">
        <v>10.23280789119449</v>
      </c>
      <c r="DM38">
        <v>11.840978080712141</v>
      </c>
      <c r="DN38">
        <v>12.975609025446939</v>
      </c>
      <c r="DO38" t="s">
        <v>178</v>
      </c>
      <c r="DP38" t="s">
        <v>178</v>
      </c>
      <c r="DQ38" t="s">
        <v>178</v>
      </c>
      <c r="DR38" t="s">
        <v>178</v>
      </c>
      <c r="DS38" t="s">
        <v>178</v>
      </c>
      <c r="DT38" t="s">
        <v>178</v>
      </c>
      <c r="DU38" t="s">
        <v>178</v>
      </c>
      <c r="DV38" t="s">
        <v>178</v>
      </c>
      <c r="DW38" t="s">
        <v>178</v>
      </c>
      <c r="DX38" t="s">
        <v>178</v>
      </c>
      <c r="DY38" t="s">
        <v>178</v>
      </c>
      <c r="DZ38" t="s">
        <v>178</v>
      </c>
      <c r="EA38">
        <v>14.57675042102476</v>
      </c>
      <c r="EB38">
        <v>14.46635768350073</v>
      </c>
      <c r="EC38">
        <v>14.71969084293122</v>
      </c>
      <c r="ED38">
        <v>14.171916554715949</v>
      </c>
      <c r="EE38">
        <v>14.295823589389791</v>
      </c>
      <c r="EF38">
        <v>13.133685756998069</v>
      </c>
      <c r="EG38">
        <v>12.51105276843659</v>
      </c>
      <c r="EH38">
        <v>13.62658777250644</v>
      </c>
      <c r="EI38">
        <v>13.209168503790011</v>
      </c>
      <c r="EJ38">
        <v>12.28662736219588</v>
      </c>
      <c r="EK38">
        <v>12.134832270255369</v>
      </c>
      <c r="EL38">
        <v>12.10509871000022</v>
      </c>
      <c r="EM38">
        <v>10.89392284808668</v>
      </c>
      <c r="EN38">
        <v>9.6665551138509294</v>
      </c>
      <c r="EO38">
        <v>8.9073324122159203</v>
      </c>
      <c r="EP38">
        <v>7.2937704713327696</v>
      </c>
      <c r="EQ38">
        <v>7.1303618089088499</v>
      </c>
      <c r="ER38">
        <v>7.5406583336875199</v>
      </c>
      <c r="ES38">
        <v>8.1406258867613506</v>
      </c>
      <c r="ET38">
        <v>8.7423852935251904</v>
      </c>
      <c r="EU38" t="s">
        <v>178</v>
      </c>
      <c r="EV38" t="s">
        <v>178</v>
      </c>
      <c r="EW38" t="s">
        <v>178</v>
      </c>
      <c r="EX38" t="s">
        <v>178</v>
      </c>
      <c r="EY38" t="s">
        <v>178</v>
      </c>
      <c r="EZ38" t="s">
        <v>178</v>
      </c>
      <c r="FA38" t="s">
        <v>178</v>
      </c>
      <c r="FB38" t="s">
        <v>178</v>
      </c>
      <c r="FC38" t="s">
        <v>178</v>
      </c>
      <c r="FD38" t="s">
        <v>178</v>
      </c>
      <c r="FE38" t="s">
        <v>178</v>
      </c>
      <c r="FF38" t="s">
        <v>178</v>
      </c>
      <c r="FG38" t="s">
        <v>178</v>
      </c>
      <c r="FH38">
        <v>13.39116313961687</v>
      </c>
      <c r="FI38">
        <v>13.407696413704745</v>
      </c>
      <c r="FJ38">
        <v>12.629821923108445</v>
      </c>
      <c r="FK38">
        <v>12.531706630853771</v>
      </c>
      <c r="FL38">
        <v>10.724736579207162</v>
      </c>
      <c r="FM38">
        <v>9.9993766660433323</v>
      </c>
      <c r="FN38">
        <v>11.443962836173677</v>
      </c>
      <c r="FO38">
        <v>12.35886663248259</v>
      </c>
      <c r="FP38">
        <v>11.815790148797218</v>
      </c>
      <c r="FQ38">
        <v>11.821940843788928</v>
      </c>
      <c r="FR38">
        <v>11.56964444477282</v>
      </c>
      <c r="FS38">
        <v>10.726029222428609</v>
      </c>
      <c r="FT38">
        <v>9.2133726671639771</v>
      </c>
      <c r="FU38">
        <v>8.7822984280768406</v>
      </c>
      <c r="FV38">
        <v>8.0838493643302805</v>
      </c>
      <c r="FW38">
        <v>8.0502040978126423</v>
      </c>
      <c r="FX38">
        <v>8.5420693071729143</v>
      </c>
      <c r="FY38">
        <v>10.307166970475242</v>
      </c>
      <c r="FZ38">
        <v>11.275002590942067</v>
      </c>
      <c r="GA38" t="s">
        <v>178</v>
      </c>
      <c r="GB38" t="s">
        <v>178</v>
      </c>
      <c r="GC38" t="s">
        <v>178</v>
      </c>
      <c r="GD38" t="s">
        <v>178</v>
      </c>
      <c r="GE38" t="s">
        <v>178</v>
      </c>
      <c r="GF38" t="s">
        <v>178</v>
      </c>
      <c r="GG38" t="s">
        <v>178</v>
      </c>
      <c r="GH38" t="s">
        <v>178</v>
      </c>
      <c r="GI38" t="s">
        <v>178</v>
      </c>
      <c r="GJ38" t="s">
        <v>178</v>
      </c>
      <c r="GK38" t="s">
        <v>178</v>
      </c>
      <c r="GL38" t="s">
        <v>178</v>
      </c>
      <c r="GM38">
        <v>14.576750421024766</v>
      </c>
      <c r="GN38">
        <v>6.7398161122349514</v>
      </c>
      <c r="GO38">
        <v>6.5053405212519566</v>
      </c>
      <c r="GP38">
        <v>6.3084501233870309</v>
      </c>
      <c r="GQ38">
        <v>6.1520473214441331</v>
      </c>
      <c r="GR38">
        <v>5.4301314104189728</v>
      </c>
      <c r="GS38">
        <v>4.9371281568939764</v>
      </c>
      <c r="GT38">
        <v>5.4303886987497378</v>
      </c>
      <c r="GU38">
        <v>6.0315580743208441</v>
      </c>
      <c r="GV38">
        <v>6.2268154997993959</v>
      </c>
      <c r="GW38">
        <v>6.2690198170359981</v>
      </c>
      <c r="GX38">
        <v>6.3932774318926118</v>
      </c>
      <c r="GY38">
        <v>5.9736426209795201</v>
      </c>
      <c r="GZ38">
        <v>5.0066918981548154</v>
      </c>
      <c r="HA38">
        <v>5.0977400865682494</v>
      </c>
      <c r="HB38">
        <v>5.475791820464428</v>
      </c>
      <c r="HC38">
        <v>5.7481756467739649</v>
      </c>
      <c r="HD38">
        <v>6.6093566164211355</v>
      </c>
      <c r="HE38">
        <v>7.7198045866131828</v>
      </c>
      <c r="HF38">
        <v>7.9416362902386988</v>
      </c>
      <c r="HG38" t="s">
        <v>178</v>
      </c>
      <c r="HH38" t="s">
        <v>178</v>
      </c>
      <c r="HI38" t="s">
        <v>178</v>
      </c>
      <c r="HJ38" t="s">
        <v>178</v>
      </c>
      <c r="HK38" t="s">
        <v>178</v>
      </c>
      <c r="HL38" t="s">
        <v>178</v>
      </c>
      <c r="HM38" t="s">
        <v>178</v>
      </c>
      <c r="HN38" t="s">
        <v>178</v>
      </c>
      <c r="HO38" t="s">
        <v>178</v>
      </c>
      <c r="HP38" t="s">
        <v>178</v>
      </c>
      <c r="HQ38" t="s">
        <v>178</v>
      </c>
      <c r="HR38" t="s">
        <v>178</v>
      </c>
      <c r="HS38">
        <v>538534</v>
      </c>
      <c r="HT38">
        <v>535487</v>
      </c>
      <c r="HU38">
        <v>532204</v>
      </c>
      <c r="HV38">
        <v>526284</v>
      </c>
      <c r="HW38">
        <v>525593</v>
      </c>
      <c r="HX38">
        <v>527512</v>
      </c>
      <c r="HY38">
        <v>526814</v>
      </c>
      <c r="HZ38">
        <v>525683</v>
      </c>
      <c r="IA38">
        <v>524865</v>
      </c>
      <c r="IB38">
        <v>524584</v>
      </c>
      <c r="IC38">
        <v>524351</v>
      </c>
      <c r="ID38">
        <v>524404</v>
      </c>
      <c r="IE38">
        <v>524412</v>
      </c>
      <c r="IF38">
        <v>524272</v>
      </c>
      <c r="IG38">
        <v>524694</v>
      </c>
      <c r="IH38">
        <v>525858</v>
      </c>
      <c r="II38">
        <v>526288</v>
      </c>
      <c r="IJ38">
        <v>525886</v>
      </c>
      <c r="IK38">
        <v>525920</v>
      </c>
      <c r="IL38">
        <v>524987</v>
      </c>
      <c r="IM38">
        <v>523414</v>
      </c>
      <c r="IN38">
        <v>522749</v>
      </c>
      <c r="IO38">
        <v>522668</v>
      </c>
      <c r="IP38">
        <v>522004</v>
      </c>
      <c r="IQ38">
        <v>521896</v>
      </c>
      <c r="IR38">
        <v>521733</v>
      </c>
      <c r="IS38">
        <v>520989</v>
      </c>
      <c r="IT38">
        <v>520077</v>
      </c>
      <c r="IU38">
        <v>518990</v>
      </c>
      <c r="IV38">
        <v>516980</v>
      </c>
      <c r="IW38">
        <v>514804</v>
      </c>
      <c r="IX38">
        <v>511753</v>
      </c>
      <c r="IY38">
        <v>600804</v>
      </c>
      <c r="IZ38">
        <v>597498</v>
      </c>
      <c r="JA38">
        <v>594106</v>
      </c>
      <c r="JB38">
        <v>587954</v>
      </c>
      <c r="JC38">
        <v>587359</v>
      </c>
      <c r="JD38">
        <v>591422</v>
      </c>
      <c r="JE38">
        <v>590346</v>
      </c>
      <c r="JF38">
        <v>588676</v>
      </c>
      <c r="JG38">
        <v>587610</v>
      </c>
      <c r="JH38">
        <v>587094</v>
      </c>
      <c r="JI38">
        <v>586835</v>
      </c>
      <c r="JJ38">
        <v>586996</v>
      </c>
      <c r="JK38">
        <v>585944</v>
      </c>
      <c r="JL38">
        <v>585678</v>
      </c>
      <c r="JM38">
        <v>586050</v>
      </c>
      <c r="JN38">
        <v>586772</v>
      </c>
      <c r="JO38">
        <v>587202</v>
      </c>
      <c r="JP38">
        <v>586184</v>
      </c>
      <c r="JQ38">
        <v>585667</v>
      </c>
      <c r="JR38">
        <v>584250</v>
      </c>
      <c r="JS38">
        <v>582106</v>
      </c>
      <c r="JT38">
        <v>581205</v>
      </c>
      <c r="JU38">
        <v>580798</v>
      </c>
      <c r="JV38">
        <v>579738</v>
      </c>
      <c r="JW38">
        <v>579526</v>
      </c>
      <c r="JX38">
        <v>578876</v>
      </c>
      <c r="JY38">
        <v>577599</v>
      </c>
      <c r="JZ38">
        <v>576616</v>
      </c>
      <c r="KA38">
        <v>575321</v>
      </c>
      <c r="KB38">
        <v>572915</v>
      </c>
      <c r="KC38">
        <v>570351</v>
      </c>
      <c r="KD38">
        <v>566765</v>
      </c>
    </row>
    <row r="39" spans="1:290" x14ac:dyDescent="0.3">
      <c r="A39" t="s">
        <v>37</v>
      </c>
      <c r="B39">
        <v>4056994</v>
      </c>
      <c r="C39">
        <v>2998517</v>
      </c>
      <c r="D39">
        <v>2988695</v>
      </c>
      <c r="E39">
        <v>2823260</v>
      </c>
      <c r="F39">
        <v>2805789</v>
      </c>
      <c r="G39">
        <v>2771138</v>
      </c>
      <c r="H39">
        <v>2640535</v>
      </c>
      <c r="I39">
        <v>2679262</v>
      </c>
      <c r="J39">
        <v>2648348</v>
      </c>
      <c r="K39">
        <v>2633390</v>
      </c>
      <c r="L39">
        <v>2508834</v>
      </c>
      <c r="M39">
        <v>2361650</v>
      </c>
      <c r="N39">
        <v>2227838</v>
      </c>
      <c r="O39">
        <v>2232668</v>
      </c>
      <c r="P39">
        <v>2113733</v>
      </c>
      <c r="Q39">
        <v>2090098</v>
      </c>
      <c r="R39">
        <v>1986085</v>
      </c>
      <c r="S39">
        <v>1932171</v>
      </c>
      <c r="T39">
        <v>1870931</v>
      </c>
      <c r="U39">
        <v>1789199</v>
      </c>
      <c r="V39">
        <v>1767928</v>
      </c>
      <c r="W39">
        <v>1653859</v>
      </c>
      <c r="X39">
        <v>1621436</v>
      </c>
      <c r="Y39">
        <v>1587733</v>
      </c>
      <c r="Z39">
        <v>1545274</v>
      </c>
      <c r="AA39">
        <v>1472771</v>
      </c>
      <c r="AB39">
        <v>1497094</v>
      </c>
      <c r="AC39">
        <v>1424935</v>
      </c>
      <c r="AD39">
        <v>1395387</v>
      </c>
      <c r="AE39">
        <v>1342830</v>
      </c>
      <c r="AF39">
        <v>1318471</v>
      </c>
      <c r="AG39">
        <v>1299768</v>
      </c>
      <c r="AH39">
        <v>1246081</v>
      </c>
      <c r="AI39">
        <v>8001660</v>
      </c>
      <c r="AJ39">
        <v>8034676</v>
      </c>
      <c r="AK39">
        <v>7843959</v>
      </c>
      <c r="AL39">
        <v>7812491</v>
      </c>
      <c r="AM39">
        <v>7803882</v>
      </c>
      <c r="AN39">
        <v>7625640</v>
      </c>
      <c r="AO39">
        <v>7746396</v>
      </c>
      <c r="AP39">
        <v>7715468</v>
      </c>
      <c r="AQ39">
        <v>7661213</v>
      </c>
      <c r="AR39">
        <v>7434173</v>
      </c>
      <c r="AS39">
        <v>7119683</v>
      </c>
      <c r="AT39">
        <v>7034354</v>
      </c>
      <c r="AU39">
        <v>7028514</v>
      </c>
      <c r="AV39">
        <v>6821168</v>
      </c>
      <c r="AW39">
        <v>6652638</v>
      </c>
      <c r="AX39">
        <v>6581336</v>
      </c>
      <c r="AY39">
        <v>6450445</v>
      </c>
      <c r="AZ39">
        <v>6321684</v>
      </c>
      <c r="BA39">
        <v>6218472</v>
      </c>
      <c r="BB39">
        <v>6114742</v>
      </c>
      <c r="BC39">
        <v>5866168</v>
      </c>
      <c r="BD39">
        <v>5948221</v>
      </c>
      <c r="BE39">
        <v>5784447</v>
      </c>
      <c r="BF39">
        <v>5652907</v>
      </c>
      <c r="BG39">
        <v>5410470</v>
      </c>
      <c r="BH39">
        <v>5380998</v>
      </c>
      <c r="BI39">
        <v>4948077</v>
      </c>
      <c r="BJ39">
        <v>4859667</v>
      </c>
      <c r="BK39">
        <v>4675096</v>
      </c>
      <c r="BL39">
        <v>4541296</v>
      </c>
      <c r="BM39">
        <v>4462183</v>
      </c>
      <c r="BN39">
        <v>4249990</v>
      </c>
      <c r="BO39">
        <v>11880603</v>
      </c>
      <c r="BP39">
        <v>11728995</v>
      </c>
      <c r="BQ39">
        <v>10904754</v>
      </c>
      <c r="BR39">
        <v>10598511</v>
      </c>
      <c r="BS39">
        <v>10915601</v>
      </c>
      <c r="BT39">
        <v>11009422</v>
      </c>
      <c r="BU39">
        <v>10884241</v>
      </c>
      <c r="BV39">
        <v>10844444</v>
      </c>
      <c r="BW39">
        <v>11020188</v>
      </c>
      <c r="BX39">
        <v>10895853</v>
      </c>
      <c r="BY39">
        <v>10687696</v>
      </c>
      <c r="BZ39">
        <v>11300424</v>
      </c>
      <c r="CA39">
        <v>10110800</v>
      </c>
      <c r="CB39">
        <v>8932342</v>
      </c>
      <c r="CC39">
        <v>8115299</v>
      </c>
      <c r="CD39">
        <v>8460897</v>
      </c>
      <c r="CE39">
        <v>8439081</v>
      </c>
      <c r="CF39">
        <v>8791283</v>
      </c>
      <c r="CG39">
        <v>8608769</v>
      </c>
      <c r="CH39">
        <v>9111570</v>
      </c>
      <c r="CI39">
        <v>8270023</v>
      </c>
      <c r="CJ39">
        <v>8594809</v>
      </c>
      <c r="CK39">
        <v>8322349</v>
      </c>
      <c r="CL39">
        <v>8164459</v>
      </c>
      <c r="CM39">
        <v>7594469</v>
      </c>
      <c r="CN39">
        <v>7626692</v>
      </c>
      <c r="CO39">
        <v>7596764</v>
      </c>
      <c r="CP39">
        <v>7485525</v>
      </c>
      <c r="CQ39">
        <v>7030371</v>
      </c>
      <c r="CR39">
        <v>5984095</v>
      </c>
      <c r="CS39">
        <v>5873345</v>
      </c>
      <c r="CT39">
        <v>5521356</v>
      </c>
      <c r="CU39">
        <v>11.616446529338511</v>
      </c>
      <c r="CV39">
        <v>12.00835147112703</v>
      </c>
      <c r="CW39">
        <v>12.80320843278351</v>
      </c>
      <c r="CX39">
        <v>12.30739841014586</v>
      </c>
      <c r="CY39">
        <v>11.491093584764361</v>
      </c>
      <c r="CZ39">
        <v>11.994191619608021</v>
      </c>
      <c r="DA39">
        <v>11.57456547947015</v>
      </c>
      <c r="DB39">
        <v>11.304065779874851</v>
      </c>
      <c r="DC39">
        <v>11.969438632333221</v>
      </c>
      <c r="DD39">
        <v>11.541098374782861</v>
      </c>
      <c r="DE39">
        <v>11.144411746025019</v>
      </c>
      <c r="DF39">
        <v>12.779250555920131</v>
      </c>
      <c r="DG39">
        <v>12.12423880308223</v>
      </c>
      <c r="DH39">
        <v>12.08586321646905</v>
      </c>
      <c r="DI39">
        <v>12.403868143981761</v>
      </c>
      <c r="DJ39">
        <v>11.201534677518829</v>
      </c>
      <c r="DK39">
        <v>10.74066425797716</v>
      </c>
      <c r="DL39">
        <v>10.995488342434861</v>
      </c>
      <c r="DM39">
        <v>10.9106924383481</v>
      </c>
      <c r="DN39">
        <v>10.45114908395694</v>
      </c>
      <c r="DO39" t="s">
        <v>178</v>
      </c>
      <c r="DP39" t="s">
        <v>178</v>
      </c>
      <c r="DQ39" t="s">
        <v>178</v>
      </c>
      <c r="DR39" t="s">
        <v>178</v>
      </c>
      <c r="DS39" t="s">
        <v>178</v>
      </c>
      <c r="DT39" t="s">
        <v>178</v>
      </c>
      <c r="DU39" t="s">
        <v>178</v>
      </c>
      <c r="DV39" t="s">
        <v>178</v>
      </c>
      <c r="DW39" t="s">
        <v>178</v>
      </c>
      <c r="DX39" t="s">
        <v>178</v>
      </c>
      <c r="DY39" t="s">
        <v>178</v>
      </c>
      <c r="DZ39" t="s">
        <v>178</v>
      </c>
      <c r="EA39">
        <v>9.3716880674905205</v>
      </c>
      <c r="EB39">
        <v>9.7313444873197099</v>
      </c>
      <c r="EC39">
        <v>10.611437592644039</v>
      </c>
      <c r="ED39">
        <v>10.12205966061272</v>
      </c>
      <c r="EE39">
        <v>9.7880720550396596</v>
      </c>
      <c r="EF39">
        <v>10.25759374673904</v>
      </c>
      <c r="EG39">
        <v>9.8553848775516002</v>
      </c>
      <c r="EH39">
        <v>9.6521947858509591</v>
      </c>
      <c r="EI39">
        <v>10.451673905946739</v>
      </c>
      <c r="EJ39">
        <v>9.9811505597192802</v>
      </c>
      <c r="EK39">
        <v>9.5569423526300206</v>
      </c>
      <c r="EL39">
        <v>11.06223826665533</v>
      </c>
      <c r="EM39">
        <v>10.40342240194726</v>
      </c>
      <c r="EN39">
        <v>10.229318497946389</v>
      </c>
      <c r="EO39">
        <v>10.67163131377357</v>
      </c>
      <c r="EP39">
        <v>9.3815906071350792</v>
      </c>
      <c r="EQ39">
        <v>8.9300350595966602</v>
      </c>
      <c r="ER39">
        <v>9.1742485072015594</v>
      </c>
      <c r="ES39">
        <v>9.1026702379619895</v>
      </c>
      <c r="ET39">
        <v>8.6726144782559906</v>
      </c>
      <c r="EU39" t="s">
        <v>178</v>
      </c>
      <c r="EV39" t="s">
        <v>178</v>
      </c>
      <c r="EW39" t="s">
        <v>178</v>
      </c>
      <c r="EX39" t="s">
        <v>178</v>
      </c>
      <c r="EY39" t="s">
        <v>178</v>
      </c>
      <c r="EZ39" t="s">
        <v>178</v>
      </c>
      <c r="FA39" t="s">
        <v>178</v>
      </c>
      <c r="FB39" t="s">
        <v>178</v>
      </c>
      <c r="FC39" t="s">
        <v>178</v>
      </c>
      <c r="FD39" t="s">
        <v>178</v>
      </c>
      <c r="FE39" t="s">
        <v>178</v>
      </c>
      <c r="FF39" t="s">
        <v>178</v>
      </c>
      <c r="FG39" t="s">
        <v>178</v>
      </c>
      <c r="FH39">
        <v>12.00835147112703</v>
      </c>
      <c r="FI39">
        <v>12.80320843278351</v>
      </c>
      <c r="FJ39">
        <v>12.307398410145868</v>
      </c>
      <c r="FK39">
        <v>11.491093584764366</v>
      </c>
      <c r="FL39">
        <v>11.99419161960803</v>
      </c>
      <c r="FM39">
        <v>11.574565479470154</v>
      </c>
      <c r="FN39">
        <v>11.304065779874849</v>
      </c>
      <c r="FO39">
        <v>11.96943863233323</v>
      </c>
      <c r="FP39">
        <v>11.541098374782868</v>
      </c>
      <c r="FQ39">
        <v>11.144411746025025</v>
      </c>
      <c r="FR39">
        <v>12.779250555920134</v>
      </c>
      <c r="FS39">
        <v>12.124238803082232</v>
      </c>
      <c r="FT39">
        <v>12.085863216469054</v>
      </c>
      <c r="FU39">
        <v>12.403868143981764</v>
      </c>
      <c r="FV39">
        <v>11.201534677518836</v>
      </c>
      <c r="FW39">
        <v>10.740664257977166</v>
      </c>
      <c r="FX39">
        <v>10.995488342434863</v>
      </c>
      <c r="FY39">
        <v>10.910692438348111</v>
      </c>
      <c r="FZ39">
        <v>10.451149083956944</v>
      </c>
      <c r="GA39" t="s">
        <v>178</v>
      </c>
      <c r="GB39" t="s">
        <v>178</v>
      </c>
      <c r="GC39" t="s">
        <v>178</v>
      </c>
      <c r="GD39" t="s">
        <v>178</v>
      </c>
      <c r="GE39" t="s">
        <v>178</v>
      </c>
      <c r="GF39" t="s">
        <v>178</v>
      </c>
      <c r="GG39" t="s">
        <v>178</v>
      </c>
      <c r="GH39" t="s">
        <v>178</v>
      </c>
      <c r="GI39" t="s">
        <v>178</v>
      </c>
      <c r="GJ39" t="s">
        <v>178</v>
      </c>
      <c r="GK39" t="s">
        <v>178</v>
      </c>
      <c r="GL39" t="s">
        <v>178</v>
      </c>
      <c r="GM39">
        <v>9.3716880674905223</v>
      </c>
      <c r="GN39">
        <v>9.7313444873197135</v>
      </c>
      <c r="GO39">
        <v>10.611437592644045</v>
      </c>
      <c r="GP39">
        <v>10.122059660612729</v>
      </c>
      <c r="GQ39">
        <v>9.7880720550396649</v>
      </c>
      <c r="GR39">
        <v>10.25759374673904</v>
      </c>
      <c r="GS39">
        <v>9.8553848775516055</v>
      </c>
      <c r="GT39">
        <v>9.652194785850968</v>
      </c>
      <c r="GU39">
        <v>10.451673905946748</v>
      </c>
      <c r="GV39">
        <v>9.9811505597192856</v>
      </c>
      <c r="GW39">
        <v>9.5569423526300259</v>
      </c>
      <c r="GX39">
        <v>11.062238266655331</v>
      </c>
      <c r="GY39">
        <v>10.403422401947267</v>
      </c>
      <c r="GZ39">
        <v>10.229318497946393</v>
      </c>
      <c r="HA39">
        <v>10.671631313773574</v>
      </c>
      <c r="HB39">
        <v>9.3815906071350863</v>
      </c>
      <c r="HC39">
        <v>8.9300350595966638</v>
      </c>
      <c r="HD39">
        <v>9.1742485072015629</v>
      </c>
      <c r="HE39">
        <v>9.1026702379619948</v>
      </c>
      <c r="HF39">
        <v>8.6726144782559924</v>
      </c>
      <c r="HG39" t="s">
        <v>178</v>
      </c>
      <c r="HH39" t="s">
        <v>178</v>
      </c>
      <c r="HI39" t="s">
        <v>178</v>
      </c>
      <c r="HJ39" t="s">
        <v>178</v>
      </c>
      <c r="HK39" t="s">
        <v>178</v>
      </c>
      <c r="HL39" t="s">
        <v>178</v>
      </c>
      <c r="HM39" t="s">
        <v>178</v>
      </c>
      <c r="HN39" t="s">
        <v>178</v>
      </c>
      <c r="HO39" t="s">
        <v>178</v>
      </c>
      <c r="HP39" t="s">
        <v>178</v>
      </c>
      <c r="HQ39" t="s">
        <v>178</v>
      </c>
      <c r="HR39" t="s">
        <v>178</v>
      </c>
      <c r="HS39">
        <v>380155</v>
      </c>
      <c r="HT39">
        <v>374138</v>
      </c>
      <c r="HU39">
        <v>368044</v>
      </c>
      <c r="HV39">
        <v>362138</v>
      </c>
      <c r="HW39">
        <v>356969</v>
      </c>
      <c r="HX39">
        <v>352277</v>
      </c>
      <c r="HY39">
        <v>347891</v>
      </c>
      <c r="HZ39">
        <v>340962</v>
      </c>
      <c r="IA39">
        <v>336219</v>
      </c>
      <c r="IB39">
        <v>331869</v>
      </c>
      <c r="IC39">
        <v>326002</v>
      </c>
      <c r="ID39">
        <v>320323</v>
      </c>
      <c r="IE39">
        <v>315114</v>
      </c>
      <c r="IF39">
        <v>308483</v>
      </c>
      <c r="IG39">
        <v>301331</v>
      </c>
      <c r="IH39">
        <v>293395</v>
      </c>
      <c r="II39">
        <v>285792</v>
      </c>
      <c r="IJ39">
        <v>279483</v>
      </c>
      <c r="IK39">
        <v>274046</v>
      </c>
      <c r="IL39">
        <v>269786</v>
      </c>
      <c r="IM39">
        <v>263866</v>
      </c>
      <c r="IN39">
        <v>257742</v>
      </c>
      <c r="IO39">
        <v>252604</v>
      </c>
      <c r="IP39">
        <v>247703</v>
      </c>
      <c r="IQ39">
        <v>243228</v>
      </c>
      <c r="IR39">
        <v>237670</v>
      </c>
      <c r="IS39">
        <v>232006</v>
      </c>
      <c r="IT39">
        <v>226179</v>
      </c>
      <c r="IU39">
        <v>221490</v>
      </c>
      <c r="IV39">
        <v>216776</v>
      </c>
      <c r="IW39">
        <v>212256</v>
      </c>
      <c r="IX39">
        <v>206831</v>
      </c>
      <c r="IY39">
        <v>429191</v>
      </c>
      <c r="IZ39">
        <v>422281</v>
      </c>
      <c r="JA39">
        <v>415602</v>
      </c>
      <c r="JB39">
        <v>408504</v>
      </c>
      <c r="JC39">
        <v>402518</v>
      </c>
      <c r="JD39">
        <v>397014</v>
      </c>
      <c r="JE39">
        <v>391774</v>
      </c>
      <c r="JF39">
        <v>383588</v>
      </c>
      <c r="JG39">
        <v>378547</v>
      </c>
      <c r="JH39">
        <v>373155</v>
      </c>
      <c r="JI39">
        <v>367031</v>
      </c>
      <c r="JJ39">
        <v>361034</v>
      </c>
      <c r="JK39">
        <v>354203</v>
      </c>
      <c r="JL39">
        <v>345929</v>
      </c>
      <c r="JM39">
        <v>337621</v>
      </c>
      <c r="JN39">
        <v>328779</v>
      </c>
      <c r="JO39">
        <v>320180</v>
      </c>
      <c r="JP39">
        <v>312953</v>
      </c>
      <c r="JQ39">
        <v>306721</v>
      </c>
      <c r="JR39">
        <v>301601</v>
      </c>
      <c r="JS39">
        <v>294811</v>
      </c>
      <c r="JT39">
        <v>287911</v>
      </c>
      <c r="JU39">
        <v>282124</v>
      </c>
      <c r="JV39">
        <v>276461</v>
      </c>
      <c r="JW39">
        <v>271187</v>
      </c>
      <c r="JX39">
        <v>264806</v>
      </c>
      <c r="JY39">
        <v>258545</v>
      </c>
      <c r="JZ39">
        <v>252093</v>
      </c>
      <c r="KA39">
        <v>246838</v>
      </c>
      <c r="KB39">
        <v>241592</v>
      </c>
      <c r="KC39">
        <v>236394</v>
      </c>
      <c r="KD39">
        <v>230275</v>
      </c>
    </row>
    <row r="40" spans="1:290" x14ac:dyDescent="0.3">
      <c r="A40" t="s">
        <v>38</v>
      </c>
      <c r="B40">
        <v>3005475</v>
      </c>
      <c r="C40">
        <v>1912242</v>
      </c>
      <c r="D40">
        <v>2002307</v>
      </c>
      <c r="E40">
        <v>1745673</v>
      </c>
      <c r="F40">
        <v>1825014</v>
      </c>
      <c r="G40">
        <v>1836255</v>
      </c>
      <c r="H40">
        <v>1950416</v>
      </c>
      <c r="I40">
        <v>1936603</v>
      </c>
      <c r="J40">
        <v>1850812</v>
      </c>
      <c r="K40">
        <v>1982703</v>
      </c>
      <c r="L40">
        <v>2060368</v>
      </c>
      <c r="M40">
        <v>1866473</v>
      </c>
      <c r="N40">
        <v>1952869</v>
      </c>
      <c r="O40">
        <v>1930493</v>
      </c>
      <c r="P40">
        <v>1898846</v>
      </c>
      <c r="Q40">
        <v>1881441</v>
      </c>
      <c r="R40">
        <v>1703858</v>
      </c>
      <c r="S40">
        <v>1728315</v>
      </c>
      <c r="T40">
        <v>1726449</v>
      </c>
      <c r="U40">
        <v>1681085</v>
      </c>
      <c r="V40">
        <v>1660928</v>
      </c>
      <c r="W40">
        <v>1509176</v>
      </c>
      <c r="X40">
        <v>1548630</v>
      </c>
      <c r="Y40">
        <v>1429787</v>
      </c>
      <c r="Z40">
        <v>1440512</v>
      </c>
      <c r="AA40">
        <v>1350340</v>
      </c>
      <c r="AB40">
        <v>1264721</v>
      </c>
      <c r="AC40">
        <v>1248483</v>
      </c>
      <c r="AD40">
        <v>1068595</v>
      </c>
      <c r="AE40">
        <v>1142752</v>
      </c>
      <c r="AF40">
        <v>1057656</v>
      </c>
      <c r="AG40">
        <v>1005670</v>
      </c>
      <c r="AH40">
        <v>1006264</v>
      </c>
      <c r="AI40">
        <v>4780568</v>
      </c>
      <c r="AJ40">
        <v>4891522</v>
      </c>
      <c r="AK40">
        <v>4515535</v>
      </c>
      <c r="AL40">
        <v>4618760</v>
      </c>
      <c r="AM40">
        <v>4609241</v>
      </c>
      <c r="AN40">
        <v>4693833</v>
      </c>
      <c r="AO40">
        <v>4623234</v>
      </c>
      <c r="AP40">
        <v>4561708</v>
      </c>
      <c r="AQ40">
        <v>4710490</v>
      </c>
      <c r="AR40">
        <v>4838772</v>
      </c>
      <c r="AS40">
        <v>4561879</v>
      </c>
      <c r="AT40">
        <v>4771977</v>
      </c>
      <c r="AU40">
        <v>4768386</v>
      </c>
      <c r="AV40">
        <v>4704140</v>
      </c>
      <c r="AW40">
        <v>4586094</v>
      </c>
      <c r="AX40">
        <v>4314604</v>
      </c>
      <c r="AY40">
        <v>4277750</v>
      </c>
      <c r="AZ40">
        <v>4234863</v>
      </c>
      <c r="BA40">
        <v>4163389</v>
      </c>
      <c r="BB40">
        <v>4107599</v>
      </c>
      <c r="BC40">
        <v>3859167</v>
      </c>
      <c r="BD40">
        <v>3855971</v>
      </c>
      <c r="BE40">
        <v>3647733</v>
      </c>
      <c r="BF40">
        <v>3616430</v>
      </c>
      <c r="BG40">
        <v>3388177</v>
      </c>
      <c r="BH40">
        <v>3197751</v>
      </c>
      <c r="BI40">
        <v>3044736</v>
      </c>
      <c r="BJ40">
        <v>2694130</v>
      </c>
      <c r="BK40">
        <v>2737393</v>
      </c>
      <c r="BL40">
        <v>2576917</v>
      </c>
      <c r="BM40">
        <v>2470904</v>
      </c>
      <c r="BN40">
        <v>2438416</v>
      </c>
      <c r="BO40">
        <v>5113889</v>
      </c>
      <c r="BP40">
        <v>5236677</v>
      </c>
      <c r="BQ40">
        <v>4841355</v>
      </c>
      <c r="BR40">
        <v>4950707</v>
      </c>
      <c r="BS40">
        <v>4940028</v>
      </c>
      <c r="BT40">
        <v>5131750</v>
      </c>
      <c r="BU40">
        <v>5620276</v>
      </c>
      <c r="BV40">
        <v>5618811</v>
      </c>
      <c r="BW40">
        <v>5815365</v>
      </c>
      <c r="BX40">
        <v>5992663</v>
      </c>
      <c r="BY40">
        <v>5409839</v>
      </c>
      <c r="BZ40">
        <v>5804705</v>
      </c>
      <c r="CA40">
        <v>5570398</v>
      </c>
      <c r="CB40">
        <v>5345291</v>
      </c>
      <c r="CC40">
        <v>5268035</v>
      </c>
      <c r="CD40">
        <v>4848664</v>
      </c>
      <c r="CE40">
        <v>4910979</v>
      </c>
      <c r="CF40">
        <v>5293120</v>
      </c>
      <c r="CG40">
        <v>4591700</v>
      </c>
      <c r="CH40">
        <v>4578525</v>
      </c>
      <c r="CI40">
        <v>4355015</v>
      </c>
      <c r="CJ40">
        <v>4390618</v>
      </c>
      <c r="CK40">
        <v>4173828</v>
      </c>
      <c r="CL40">
        <v>4098574</v>
      </c>
      <c r="CM40">
        <v>3845636</v>
      </c>
      <c r="CN40">
        <v>3736533</v>
      </c>
      <c r="CO40">
        <v>3644280</v>
      </c>
      <c r="CP40">
        <v>3275297</v>
      </c>
      <c r="CQ40">
        <v>3235400</v>
      </c>
      <c r="CR40">
        <v>3246261</v>
      </c>
      <c r="CS40">
        <v>3122231</v>
      </c>
      <c r="CT40">
        <v>3613827</v>
      </c>
      <c r="CU40">
        <v>13.249637467243931</v>
      </c>
      <c r="CV40">
        <v>13.74748540184626</v>
      </c>
      <c r="CW40">
        <v>13.652892808164641</v>
      </c>
      <c r="CX40">
        <v>12.96390450654005</v>
      </c>
      <c r="CY40">
        <v>12.55664382125576</v>
      </c>
      <c r="CZ40">
        <v>12.12397765399791</v>
      </c>
      <c r="DA40">
        <v>11.755487188384601</v>
      </c>
      <c r="DB40">
        <v>11.590906266597431</v>
      </c>
      <c r="DC40">
        <v>11.181099741110989</v>
      </c>
      <c r="DD40">
        <v>9.9448205636951403</v>
      </c>
      <c r="DE40">
        <v>9.6654440404741706</v>
      </c>
      <c r="DF40">
        <v>9.1810002713954297</v>
      </c>
      <c r="DG40">
        <v>9.0434459194857997</v>
      </c>
      <c r="DH40">
        <v>8.3935716745855107</v>
      </c>
      <c r="DI40">
        <v>7.92887362870992</v>
      </c>
      <c r="DJ40">
        <v>7.30066707436887</v>
      </c>
      <c r="DK40">
        <v>7.2438720696909504</v>
      </c>
      <c r="DL40">
        <v>7.3033681832662296</v>
      </c>
      <c r="DM40">
        <v>6.5781959735503897</v>
      </c>
      <c r="DN40">
        <v>6.5368878121146698</v>
      </c>
      <c r="DO40" t="s">
        <v>178</v>
      </c>
      <c r="DP40" t="s">
        <v>178</v>
      </c>
      <c r="DQ40" t="s">
        <v>178</v>
      </c>
      <c r="DR40" t="s">
        <v>178</v>
      </c>
      <c r="DS40" t="s">
        <v>178</v>
      </c>
      <c r="DT40" t="s">
        <v>178</v>
      </c>
      <c r="DU40" t="s">
        <v>178</v>
      </c>
      <c r="DV40" t="s">
        <v>178</v>
      </c>
      <c r="DW40" t="s">
        <v>178</v>
      </c>
      <c r="DX40" t="s">
        <v>178</v>
      </c>
      <c r="DY40" t="s">
        <v>178</v>
      </c>
      <c r="DZ40" t="s">
        <v>178</v>
      </c>
      <c r="EA40">
        <v>11.27466443318032</v>
      </c>
      <c r="EB40">
        <v>11.81779171844842</v>
      </c>
      <c r="EC40">
        <v>11.472040411601281</v>
      </c>
      <c r="ED40">
        <v>11.05619013803973</v>
      </c>
      <c r="EE40">
        <v>10.9823094479784</v>
      </c>
      <c r="EF40">
        <v>10.838199825174859</v>
      </c>
      <c r="EG40">
        <v>10.502042509637191</v>
      </c>
      <c r="EH40">
        <v>10.217661845593391</v>
      </c>
      <c r="EI40">
        <v>10.018127621940041</v>
      </c>
      <c r="EJ40">
        <v>8.9525193582173301</v>
      </c>
      <c r="EK40">
        <v>8.6318817311901501</v>
      </c>
      <c r="EL40">
        <v>8.1845549935707904</v>
      </c>
      <c r="EM40">
        <v>7.9982199427646998</v>
      </c>
      <c r="EN40">
        <v>7.4031172541633499</v>
      </c>
      <c r="EO40">
        <v>7.0523630784715703</v>
      </c>
      <c r="EP40">
        <v>6.4014000824641304</v>
      </c>
      <c r="EQ40">
        <v>6.39864414703991</v>
      </c>
      <c r="ER40">
        <v>6.4819996665773996</v>
      </c>
      <c r="ES40">
        <v>5.8541985517563999</v>
      </c>
      <c r="ET40">
        <v>5.7180849445138104</v>
      </c>
      <c r="EU40" t="s">
        <v>178</v>
      </c>
      <c r="EV40" t="s">
        <v>178</v>
      </c>
      <c r="EW40" t="s">
        <v>178</v>
      </c>
      <c r="EX40" t="s">
        <v>178</v>
      </c>
      <c r="EY40" t="s">
        <v>178</v>
      </c>
      <c r="EZ40" t="s">
        <v>178</v>
      </c>
      <c r="FA40" t="s">
        <v>178</v>
      </c>
      <c r="FB40" t="s">
        <v>178</v>
      </c>
      <c r="FC40" t="s">
        <v>178</v>
      </c>
      <c r="FD40" t="s">
        <v>178</v>
      </c>
      <c r="FE40" t="s">
        <v>178</v>
      </c>
      <c r="FF40" t="s">
        <v>178</v>
      </c>
      <c r="FG40" t="s">
        <v>178</v>
      </c>
      <c r="FH40">
        <v>13.747485401846269</v>
      </c>
      <c r="FI40">
        <v>13.652892808164641</v>
      </c>
      <c r="FJ40">
        <v>12.963904506540054</v>
      </c>
      <c r="FK40">
        <v>12.556643821255763</v>
      </c>
      <c r="FL40">
        <v>12.123977653997917</v>
      </c>
      <c r="FM40">
        <v>11.755487188384603</v>
      </c>
      <c r="FN40">
        <v>11.590906266597436</v>
      </c>
      <c r="FO40">
        <v>11.181099741110998</v>
      </c>
      <c r="FP40">
        <v>9.9448205636951439</v>
      </c>
      <c r="FQ40">
        <v>9.6654440404741777</v>
      </c>
      <c r="FR40">
        <v>9.1810002713954333</v>
      </c>
      <c r="FS40">
        <v>9.0434459194858103</v>
      </c>
      <c r="FT40">
        <v>8.3935716745855125</v>
      </c>
      <c r="FU40">
        <v>7.9288736287099244</v>
      </c>
      <c r="FV40">
        <v>7.3006670743688735</v>
      </c>
      <c r="FW40">
        <v>7.2438720696909602</v>
      </c>
      <c r="FX40">
        <v>7.3033681832662403</v>
      </c>
      <c r="FY40">
        <v>6.5781959735504003</v>
      </c>
      <c r="FZ40">
        <v>6.5368878121146734</v>
      </c>
      <c r="GA40" t="s">
        <v>178</v>
      </c>
      <c r="GB40" t="s">
        <v>178</v>
      </c>
      <c r="GC40" t="s">
        <v>178</v>
      </c>
      <c r="GD40" t="s">
        <v>178</v>
      </c>
      <c r="GE40" t="s">
        <v>178</v>
      </c>
      <c r="GF40" t="s">
        <v>178</v>
      </c>
      <c r="GG40" t="s">
        <v>178</v>
      </c>
      <c r="GH40" t="s">
        <v>178</v>
      </c>
      <c r="GI40" t="s">
        <v>178</v>
      </c>
      <c r="GJ40" t="s">
        <v>178</v>
      </c>
      <c r="GK40" t="s">
        <v>178</v>
      </c>
      <c r="GL40" t="s">
        <v>178</v>
      </c>
      <c r="GM40">
        <v>11.274664433180325</v>
      </c>
      <c r="GN40">
        <v>11.817791718448426</v>
      </c>
      <c r="GO40">
        <v>11.472040411601283</v>
      </c>
      <c r="GP40">
        <v>11.056190138039732</v>
      </c>
      <c r="GQ40">
        <v>10.982309447978409</v>
      </c>
      <c r="GR40">
        <v>10.838199825174863</v>
      </c>
      <c r="GS40">
        <v>10.502042509637194</v>
      </c>
      <c r="GT40">
        <v>10.217661845593394</v>
      </c>
      <c r="GU40">
        <v>10.018127621940048</v>
      </c>
      <c r="GV40">
        <v>8.9525193582173337</v>
      </c>
      <c r="GW40">
        <v>8.6318817311901519</v>
      </c>
      <c r="GX40">
        <v>8.1845549935707975</v>
      </c>
      <c r="GY40">
        <v>7.9982199427647007</v>
      </c>
      <c r="GZ40">
        <v>7.4031172541633543</v>
      </c>
      <c r="HA40">
        <v>7.0523630784715712</v>
      </c>
      <c r="HB40">
        <v>6.4014000824641339</v>
      </c>
      <c r="HC40">
        <v>6.3986441470399162</v>
      </c>
      <c r="HD40">
        <v>6.4819996665774076</v>
      </c>
      <c r="HE40">
        <v>5.8541985517564061</v>
      </c>
      <c r="HF40">
        <v>5.7180849445138149</v>
      </c>
      <c r="HG40" t="s">
        <v>178</v>
      </c>
      <c r="HH40" t="s">
        <v>178</v>
      </c>
      <c r="HI40" t="s">
        <v>178</v>
      </c>
      <c r="HJ40" t="s">
        <v>178</v>
      </c>
      <c r="HK40" t="s">
        <v>178</v>
      </c>
      <c r="HL40" t="s">
        <v>178</v>
      </c>
      <c r="HM40" t="s">
        <v>178</v>
      </c>
      <c r="HN40" t="s">
        <v>178</v>
      </c>
      <c r="HO40" t="s">
        <v>178</v>
      </c>
      <c r="HP40" t="s">
        <v>178</v>
      </c>
      <c r="HQ40" t="s">
        <v>178</v>
      </c>
      <c r="HR40" t="s">
        <v>178</v>
      </c>
      <c r="HS40">
        <v>147112</v>
      </c>
      <c r="HT40">
        <v>145798</v>
      </c>
      <c r="HU40">
        <v>144718</v>
      </c>
      <c r="HV40">
        <v>143555</v>
      </c>
      <c r="HW40">
        <v>142555</v>
      </c>
      <c r="HX40">
        <v>141838</v>
      </c>
      <c r="HY40">
        <v>141376</v>
      </c>
      <c r="HZ40">
        <v>140602</v>
      </c>
      <c r="IA40">
        <v>139641</v>
      </c>
      <c r="IB40">
        <v>141694</v>
      </c>
      <c r="IC40">
        <v>141207</v>
      </c>
      <c r="ID40">
        <v>140791</v>
      </c>
      <c r="IE40">
        <v>139840</v>
      </c>
      <c r="IF40">
        <v>137689</v>
      </c>
      <c r="IG40">
        <v>134725</v>
      </c>
      <c r="IH40">
        <v>132222</v>
      </c>
      <c r="II40">
        <v>129878</v>
      </c>
      <c r="IJ40">
        <v>127681</v>
      </c>
      <c r="IK40">
        <v>125996</v>
      </c>
      <c r="IL40">
        <v>123618</v>
      </c>
      <c r="IM40">
        <v>121523</v>
      </c>
      <c r="IN40">
        <v>119265</v>
      </c>
      <c r="IO40">
        <v>117271</v>
      </c>
      <c r="IP40">
        <v>115116</v>
      </c>
      <c r="IQ40">
        <v>112605</v>
      </c>
      <c r="IR40">
        <v>109032</v>
      </c>
      <c r="IS40">
        <v>105079</v>
      </c>
      <c r="IT40">
        <v>101943</v>
      </c>
      <c r="IU40">
        <v>99916</v>
      </c>
      <c r="IV40">
        <v>98437</v>
      </c>
      <c r="IW40">
        <v>96710</v>
      </c>
      <c r="IX40">
        <v>95174</v>
      </c>
      <c r="IY40">
        <v>174520</v>
      </c>
      <c r="IZ40">
        <v>173041</v>
      </c>
      <c r="JA40">
        <v>171835</v>
      </c>
      <c r="JB40">
        <v>170529</v>
      </c>
      <c r="JC40">
        <v>169342</v>
      </c>
      <c r="JD40">
        <v>168545</v>
      </c>
      <c r="JE40">
        <v>168054</v>
      </c>
      <c r="JF40">
        <v>167151</v>
      </c>
      <c r="JG40">
        <v>166207</v>
      </c>
      <c r="JH40">
        <v>168593</v>
      </c>
      <c r="JI40">
        <v>167999</v>
      </c>
      <c r="JJ40">
        <v>167643</v>
      </c>
      <c r="JK40">
        <v>166473</v>
      </c>
      <c r="JL40">
        <v>164012</v>
      </c>
      <c r="JM40">
        <v>160622</v>
      </c>
      <c r="JN40">
        <v>157660</v>
      </c>
      <c r="JO40">
        <v>155044</v>
      </c>
      <c r="JP40">
        <v>152589</v>
      </c>
      <c r="JQ40">
        <v>150659</v>
      </c>
      <c r="JR40">
        <v>148152</v>
      </c>
      <c r="JS40">
        <v>145848</v>
      </c>
      <c r="JT40">
        <v>143142</v>
      </c>
      <c r="JU40">
        <v>140670</v>
      </c>
      <c r="JV40">
        <v>137926</v>
      </c>
      <c r="JW40">
        <v>134689</v>
      </c>
      <c r="JX40">
        <v>130093</v>
      </c>
      <c r="JY40">
        <v>125335</v>
      </c>
      <c r="JZ40">
        <v>121482</v>
      </c>
      <c r="KA40">
        <v>118893</v>
      </c>
      <c r="KB40">
        <v>117036</v>
      </c>
      <c r="KC40">
        <v>114776</v>
      </c>
      <c r="KD40">
        <v>112655</v>
      </c>
    </row>
    <row r="41" spans="1:290" x14ac:dyDescent="0.3">
      <c r="A41" t="s">
        <v>39</v>
      </c>
      <c r="B41">
        <v>4056995</v>
      </c>
      <c r="C41">
        <v>7996195</v>
      </c>
      <c r="D41">
        <v>8248061</v>
      </c>
      <c r="E41">
        <v>7298416</v>
      </c>
      <c r="F41">
        <v>7618443</v>
      </c>
      <c r="G41">
        <v>8016308</v>
      </c>
      <c r="H41">
        <v>8069921</v>
      </c>
      <c r="I41">
        <v>7921078</v>
      </c>
      <c r="J41">
        <v>7858973</v>
      </c>
      <c r="K41">
        <v>8228536</v>
      </c>
      <c r="L41">
        <v>8500577</v>
      </c>
      <c r="M41">
        <v>7464428</v>
      </c>
      <c r="N41">
        <v>7678130</v>
      </c>
      <c r="O41">
        <v>7725494</v>
      </c>
      <c r="P41">
        <v>7655291</v>
      </c>
      <c r="Q41">
        <v>7653320</v>
      </c>
      <c r="R41">
        <v>7027994</v>
      </c>
      <c r="S41">
        <v>7057090</v>
      </c>
      <c r="T41">
        <v>7049464</v>
      </c>
      <c r="U41">
        <v>6917981</v>
      </c>
      <c r="V41">
        <v>6791425</v>
      </c>
      <c r="W41">
        <v>6492924</v>
      </c>
      <c r="X41">
        <v>6613558</v>
      </c>
      <c r="Y41">
        <v>5988297</v>
      </c>
      <c r="Z41">
        <v>6022826</v>
      </c>
      <c r="AA41">
        <v>5867479</v>
      </c>
      <c r="AB41">
        <v>5521794</v>
      </c>
      <c r="AC41">
        <v>5680147</v>
      </c>
      <c r="AD41">
        <v>5102300</v>
      </c>
      <c r="AE41">
        <v>5564029</v>
      </c>
      <c r="AF41">
        <v>5400780</v>
      </c>
      <c r="AG41">
        <v>5098307</v>
      </c>
      <c r="AH41">
        <v>5149008</v>
      </c>
      <c r="AI41">
        <v>21818158</v>
      </c>
      <c r="AJ41">
        <v>22524808</v>
      </c>
      <c r="AK41">
        <v>20888456</v>
      </c>
      <c r="AL41">
        <v>20639386</v>
      </c>
      <c r="AM41">
        <v>21160228</v>
      </c>
      <c r="AN41">
        <v>21049306</v>
      </c>
      <c r="AO41">
        <v>20859162</v>
      </c>
      <c r="AP41">
        <v>21086870</v>
      </c>
      <c r="AQ41">
        <v>21583567</v>
      </c>
      <c r="AR41">
        <v>22003122</v>
      </c>
      <c r="AS41">
        <v>19926337</v>
      </c>
      <c r="AT41">
        <v>21037902</v>
      </c>
      <c r="AU41">
        <v>21371144</v>
      </c>
      <c r="AV41">
        <v>21331851</v>
      </c>
      <c r="AW41">
        <v>21005055</v>
      </c>
      <c r="AX41">
        <v>19734513</v>
      </c>
      <c r="AY41">
        <v>19649835</v>
      </c>
      <c r="AZ41">
        <v>19600089</v>
      </c>
      <c r="BA41">
        <v>19377096</v>
      </c>
      <c r="BB41">
        <v>19333320</v>
      </c>
      <c r="BC41">
        <v>18663671</v>
      </c>
      <c r="BD41">
        <v>18456418</v>
      </c>
      <c r="BE41">
        <v>17319003</v>
      </c>
      <c r="BF41">
        <v>17134481</v>
      </c>
      <c r="BG41">
        <v>16691753</v>
      </c>
      <c r="BH41">
        <v>15841142</v>
      </c>
      <c r="BI41">
        <v>15666813</v>
      </c>
      <c r="BJ41">
        <v>14699692</v>
      </c>
      <c r="BK41">
        <v>15386191</v>
      </c>
      <c r="BL41">
        <v>15039169</v>
      </c>
      <c r="BM41">
        <v>14574233</v>
      </c>
      <c r="BN41">
        <v>14345384</v>
      </c>
      <c r="BO41">
        <v>31203431</v>
      </c>
      <c r="BP41">
        <v>30744992</v>
      </c>
      <c r="BQ41">
        <v>29219532</v>
      </c>
      <c r="BR41">
        <v>29363790</v>
      </c>
      <c r="BS41">
        <v>31379457</v>
      </c>
      <c r="BT41">
        <v>31350781</v>
      </c>
      <c r="BU41">
        <v>29788956</v>
      </c>
      <c r="BV41">
        <v>30106255</v>
      </c>
      <c r="BW41">
        <v>29780396</v>
      </c>
      <c r="BX41">
        <v>30706087</v>
      </c>
      <c r="BY41">
        <v>31537149</v>
      </c>
      <c r="BZ41">
        <v>31086823</v>
      </c>
      <c r="CA41">
        <v>31206384</v>
      </c>
      <c r="CB41">
        <v>31939825</v>
      </c>
      <c r="CC41">
        <v>29662711</v>
      </c>
      <c r="CD41">
        <v>32083205</v>
      </c>
      <c r="CE41">
        <v>32084846</v>
      </c>
      <c r="CF41">
        <v>31480563</v>
      </c>
      <c r="CG41">
        <v>31502915</v>
      </c>
      <c r="CH41">
        <v>31383170</v>
      </c>
      <c r="CI41">
        <v>31123876</v>
      </c>
      <c r="CJ41">
        <v>30904040</v>
      </c>
      <c r="CK41">
        <v>33703553</v>
      </c>
      <c r="CL41">
        <v>34324917</v>
      </c>
      <c r="CM41">
        <v>30143374</v>
      </c>
      <c r="CN41">
        <v>31342966</v>
      </c>
      <c r="CO41">
        <v>29616849</v>
      </c>
      <c r="CP41">
        <v>30113060</v>
      </c>
      <c r="CQ41">
        <v>31473134</v>
      </c>
      <c r="CR41">
        <v>28657144</v>
      </c>
      <c r="CS41">
        <v>26702820</v>
      </c>
      <c r="CT41">
        <v>27489127</v>
      </c>
      <c r="CU41">
        <v>9.8521359221479692</v>
      </c>
      <c r="CV41">
        <v>9.6876223393595104</v>
      </c>
      <c r="CW41">
        <v>10.43077018355763</v>
      </c>
      <c r="CX41">
        <v>10.26728164796927</v>
      </c>
      <c r="CY41">
        <v>10.184102207649699</v>
      </c>
      <c r="CZ41">
        <v>9.2558898655885198</v>
      </c>
      <c r="DA41">
        <v>9.6537491487900997</v>
      </c>
      <c r="DB41">
        <v>9.6470111298257404</v>
      </c>
      <c r="DC41">
        <v>9.0895800143476109</v>
      </c>
      <c r="DD41">
        <v>9.0748064425736601</v>
      </c>
      <c r="DE41">
        <v>10.295510921935341</v>
      </c>
      <c r="DF41">
        <v>9.8432821533368102</v>
      </c>
      <c r="DG41">
        <v>8.9299802614538599</v>
      </c>
      <c r="DH41">
        <v>9.2021060989059702</v>
      </c>
      <c r="DI41">
        <v>8.1053320650384393</v>
      </c>
      <c r="DJ41">
        <v>7.6734982983764599</v>
      </c>
      <c r="DK41">
        <v>7.4472197463827099</v>
      </c>
      <c r="DL41">
        <v>7.8915787072605799</v>
      </c>
      <c r="DM41">
        <v>8.4533819223522109</v>
      </c>
      <c r="DN41">
        <v>8.2657883325762693</v>
      </c>
      <c r="DO41" t="s">
        <v>178</v>
      </c>
      <c r="DP41" t="s">
        <v>178</v>
      </c>
      <c r="DQ41" t="s">
        <v>178</v>
      </c>
      <c r="DR41" t="s">
        <v>178</v>
      </c>
      <c r="DS41" t="s">
        <v>178</v>
      </c>
      <c r="DT41" t="s">
        <v>178</v>
      </c>
      <c r="DU41" t="s">
        <v>178</v>
      </c>
      <c r="DV41" t="s">
        <v>178</v>
      </c>
      <c r="DW41" t="s">
        <v>178</v>
      </c>
      <c r="DX41" t="s">
        <v>178</v>
      </c>
      <c r="DY41" t="s">
        <v>178</v>
      </c>
      <c r="DZ41" t="s">
        <v>178</v>
      </c>
      <c r="EA41">
        <v>8.5314401211798003</v>
      </c>
      <c r="EB41">
        <v>7.4026113785298397</v>
      </c>
      <c r="EC41">
        <v>8.3277864098715497</v>
      </c>
      <c r="ED41">
        <v>8.4001239184150105</v>
      </c>
      <c r="EE41">
        <v>8.6048458457063806</v>
      </c>
      <c r="EF41">
        <v>7.8049889150739604</v>
      </c>
      <c r="EG41">
        <v>8.0477202296046197</v>
      </c>
      <c r="EH41">
        <v>7.9741848837689</v>
      </c>
      <c r="EI41">
        <v>7.5560516529838804</v>
      </c>
      <c r="EJ41">
        <v>7.4776615791158996</v>
      </c>
      <c r="EK41">
        <v>8.5218673156034601</v>
      </c>
      <c r="EL41">
        <v>8.0849649361423896</v>
      </c>
      <c r="EM41">
        <v>7.1330284705823201</v>
      </c>
      <c r="EN41">
        <v>7.3959029621948797</v>
      </c>
      <c r="EO41">
        <v>6.4154461866441101</v>
      </c>
      <c r="EP41">
        <v>5.97095048659168</v>
      </c>
      <c r="EQ41">
        <v>5.7869493560632899</v>
      </c>
      <c r="ER41">
        <v>6.1531200189958302</v>
      </c>
      <c r="ES41">
        <v>6.7309672085163097</v>
      </c>
      <c r="ET41">
        <v>6.39659970207307</v>
      </c>
      <c r="EU41" t="s">
        <v>178</v>
      </c>
      <c r="EV41" t="s">
        <v>178</v>
      </c>
      <c r="EW41" t="s">
        <v>178</v>
      </c>
      <c r="EX41" t="s">
        <v>178</v>
      </c>
      <c r="EY41" t="s">
        <v>178</v>
      </c>
      <c r="EZ41" t="s">
        <v>178</v>
      </c>
      <c r="FA41" t="s">
        <v>178</v>
      </c>
      <c r="FB41" t="s">
        <v>178</v>
      </c>
      <c r="FC41" t="s">
        <v>178</v>
      </c>
      <c r="FD41" t="s">
        <v>178</v>
      </c>
      <c r="FE41" t="s">
        <v>178</v>
      </c>
      <c r="FF41" t="s">
        <v>178</v>
      </c>
      <c r="FG41" t="s">
        <v>178</v>
      </c>
      <c r="FH41">
        <v>9.6876223393595176</v>
      </c>
      <c r="FI41">
        <v>10.430770183557639</v>
      </c>
      <c r="FJ41">
        <v>10.267281647969277</v>
      </c>
      <c r="FK41">
        <v>10.184102207649705</v>
      </c>
      <c r="FL41">
        <v>9.2558898655885233</v>
      </c>
      <c r="FM41">
        <v>9.6537491487901015</v>
      </c>
      <c r="FN41">
        <v>9.6470111298257422</v>
      </c>
      <c r="FO41">
        <v>9.0895800143476198</v>
      </c>
      <c r="FP41">
        <v>9.0748064425736708</v>
      </c>
      <c r="FQ41">
        <v>10.295510921935344</v>
      </c>
      <c r="FR41">
        <v>9.8432821533368138</v>
      </c>
      <c r="FS41">
        <v>8.9299802614538635</v>
      </c>
      <c r="FT41">
        <v>9.202106098905972</v>
      </c>
      <c r="FU41">
        <v>8.1053320650384411</v>
      </c>
      <c r="FV41">
        <v>7.6734982983764644</v>
      </c>
      <c r="FW41">
        <v>7.4472197463827152</v>
      </c>
      <c r="FX41">
        <v>7.8915787072605807</v>
      </c>
      <c r="FY41">
        <v>8.4533819223522109</v>
      </c>
      <c r="FZ41">
        <v>8.2657883325762747</v>
      </c>
      <c r="GA41" t="s">
        <v>178</v>
      </c>
      <c r="GB41" t="s">
        <v>178</v>
      </c>
      <c r="GC41" t="s">
        <v>178</v>
      </c>
      <c r="GD41" t="s">
        <v>178</v>
      </c>
      <c r="GE41" t="s">
        <v>178</v>
      </c>
      <c r="GF41" t="s">
        <v>178</v>
      </c>
      <c r="GG41" t="s">
        <v>178</v>
      </c>
      <c r="GH41" t="s">
        <v>178</v>
      </c>
      <c r="GI41" t="s">
        <v>178</v>
      </c>
      <c r="GJ41" t="s">
        <v>178</v>
      </c>
      <c r="GK41" t="s">
        <v>178</v>
      </c>
      <c r="GL41" t="s">
        <v>178</v>
      </c>
      <c r="GM41">
        <v>8.5314401211798039</v>
      </c>
      <c r="GN41">
        <v>7.4026113785298415</v>
      </c>
      <c r="GO41">
        <v>8.3277864098715586</v>
      </c>
      <c r="GP41">
        <v>8.400123918415014</v>
      </c>
      <c r="GQ41">
        <v>8.6048458457063877</v>
      </c>
      <c r="GR41">
        <v>7.8049889150739693</v>
      </c>
      <c r="GS41">
        <v>8.0477202296046215</v>
      </c>
      <c r="GT41">
        <v>7.9741848837689044</v>
      </c>
      <c r="GU41">
        <v>7.5560516529838848</v>
      </c>
      <c r="GV41">
        <v>7.4776615791159093</v>
      </c>
      <c r="GW41">
        <v>8.5218673156034654</v>
      </c>
      <c r="GX41">
        <v>8.0849649361423968</v>
      </c>
      <c r="GY41">
        <v>7.1330284705823228</v>
      </c>
      <c r="GZ41">
        <v>7.3959029621948886</v>
      </c>
      <c r="HA41">
        <v>6.4154461866441199</v>
      </c>
      <c r="HB41">
        <v>5.970950486591688</v>
      </c>
      <c r="HC41">
        <v>5.7869493560632952</v>
      </c>
      <c r="HD41">
        <v>6.1531200189958319</v>
      </c>
      <c r="HE41">
        <v>6.7309672085163168</v>
      </c>
      <c r="HF41">
        <v>6.3965997020730745</v>
      </c>
      <c r="HG41" t="s">
        <v>178</v>
      </c>
      <c r="HH41" t="s">
        <v>178</v>
      </c>
      <c r="HI41" t="s">
        <v>178</v>
      </c>
      <c r="HJ41" t="s">
        <v>178</v>
      </c>
      <c r="HK41" t="s">
        <v>178</v>
      </c>
      <c r="HL41" t="s">
        <v>178</v>
      </c>
      <c r="HM41" t="s">
        <v>178</v>
      </c>
      <c r="HN41" t="s">
        <v>178</v>
      </c>
      <c r="HO41" t="s">
        <v>178</v>
      </c>
      <c r="HP41" t="s">
        <v>178</v>
      </c>
      <c r="HQ41" t="s">
        <v>178</v>
      </c>
      <c r="HR41" t="s">
        <v>178</v>
      </c>
      <c r="HS41">
        <v>594094</v>
      </c>
      <c r="HT41">
        <v>593204</v>
      </c>
      <c r="HU41">
        <v>591113</v>
      </c>
      <c r="HV41">
        <v>589524</v>
      </c>
      <c r="HW41">
        <v>588067</v>
      </c>
      <c r="HX41">
        <v>586023</v>
      </c>
      <c r="HY41">
        <v>585378</v>
      </c>
      <c r="HZ41">
        <v>584560</v>
      </c>
      <c r="IA41">
        <v>583978</v>
      </c>
      <c r="IB41">
        <v>582980</v>
      </c>
      <c r="IC41">
        <v>580574</v>
      </c>
      <c r="ID41">
        <v>579303</v>
      </c>
      <c r="IE41">
        <v>576884</v>
      </c>
      <c r="IF41">
        <v>573571</v>
      </c>
      <c r="IG41">
        <v>566699</v>
      </c>
      <c r="IH41">
        <v>562492</v>
      </c>
      <c r="II41">
        <v>557985</v>
      </c>
      <c r="IJ41">
        <v>549350</v>
      </c>
      <c r="IK41">
        <v>547980</v>
      </c>
      <c r="IL41">
        <v>546060</v>
      </c>
      <c r="IM41">
        <v>541543</v>
      </c>
      <c r="IN41">
        <v>533863</v>
      </c>
      <c r="IO41">
        <v>527757</v>
      </c>
      <c r="IP41">
        <v>523847</v>
      </c>
      <c r="IQ41">
        <v>518135</v>
      </c>
      <c r="IR41">
        <v>511074</v>
      </c>
      <c r="IS41">
        <v>505347</v>
      </c>
      <c r="IT41">
        <v>503741</v>
      </c>
      <c r="IU41">
        <v>517486</v>
      </c>
      <c r="IV41">
        <v>515252</v>
      </c>
      <c r="IW41">
        <v>512382</v>
      </c>
      <c r="IX41">
        <v>503386</v>
      </c>
      <c r="IY41">
        <v>713080</v>
      </c>
      <c r="IZ41">
        <v>711938</v>
      </c>
      <c r="JA41">
        <v>708863</v>
      </c>
      <c r="JB41">
        <v>706879</v>
      </c>
      <c r="JC41">
        <v>704178</v>
      </c>
      <c r="JD41">
        <v>701092</v>
      </c>
      <c r="JE41">
        <v>699107</v>
      </c>
      <c r="JF41">
        <v>697194</v>
      </c>
      <c r="JG41">
        <v>695397</v>
      </c>
      <c r="JH41">
        <v>694112</v>
      </c>
      <c r="JI41">
        <v>690500</v>
      </c>
      <c r="JJ41">
        <v>688970</v>
      </c>
      <c r="JK41">
        <v>685502</v>
      </c>
      <c r="JL41">
        <v>681316</v>
      </c>
      <c r="JM41">
        <v>672911</v>
      </c>
      <c r="JN41">
        <v>667740</v>
      </c>
      <c r="JO41">
        <v>662213</v>
      </c>
      <c r="JP41">
        <v>650600</v>
      </c>
      <c r="JQ41">
        <v>648226</v>
      </c>
      <c r="JR41">
        <v>643979</v>
      </c>
      <c r="JS41">
        <v>637204</v>
      </c>
      <c r="JT41">
        <v>627824</v>
      </c>
      <c r="JU41">
        <v>619806</v>
      </c>
      <c r="JV41">
        <v>614466</v>
      </c>
      <c r="JW41">
        <v>606855</v>
      </c>
      <c r="JX41">
        <v>597759</v>
      </c>
      <c r="JY41">
        <v>590599</v>
      </c>
      <c r="JZ41">
        <v>588191</v>
      </c>
      <c r="KA41">
        <v>603870</v>
      </c>
      <c r="KB41">
        <v>600882</v>
      </c>
      <c r="KC41">
        <v>596533</v>
      </c>
      <c r="KD41">
        <v>586031</v>
      </c>
    </row>
    <row r="42" spans="1:290" x14ac:dyDescent="0.3">
      <c r="A42" t="s">
        <v>40</v>
      </c>
      <c r="B42">
        <v>4112564</v>
      </c>
      <c r="C42">
        <v>14045514</v>
      </c>
      <c r="D42">
        <v>14493666</v>
      </c>
      <c r="E42">
        <v>13357020</v>
      </c>
      <c r="F42">
        <v>13810069</v>
      </c>
      <c r="G42">
        <v>2970507</v>
      </c>
      <c r="H42">
        <v>9047299</v>
      </c>
      <c r="I42">
        <v>8819573</v>
      </c>
      <c r="J42">
        <v>8703145</v>
      </c>
      <c r="K42">
        <v>9302796</v>
      </c>
      <c r="L42">
        <v>9533413</v>
      </c>
      <c r="M42">
        <v>8683630</v>
      </c>
      <c r="N42">
        <v>8487404</v>
      </c>
      <c r="O42">
        <v>8645849</v>
      </c>
      <c r="P42">
        <v>8512776</v>
      </c>
      <c r="Q42" t="s">
        <v>178</v>
      </c>
      <c r="R42" t="s">
        <v>178</v>
      </c>
      <c r="S42" t="s">
        <v>178</v>
      </c>
      <c r="T42" t="s">
        <v>178</v>
      </c>
      <c r="U42" t="s">
        <v>178</v>
      </c>
      <c r="V42" t="s">
        <v>178</v>
      </c>
      <c r="W42" t="s">
        <v>178</v>
      </c>
      <c r="X42" t="s">
        <v>178</v>
      </c>
      <c r="Y42" t="s">
        <v>178</v>
      </c>
      <c r="Z42" t="s">
        <v>178</v>
      </c>
      <c r="AA42" t="s">
        <v>178</v>
      </c>
      <c r="AB42" t="s">
        <v>178</v>
      </c>
      <c r="AC42" t="s">
        <v>178</v>
      </c>
      <c r="AD42" t="s">
        <v>178</v>
      </c>
      <c r="AE42" t="s">
        <v>178</v>
      </c>
      <c r="AF42" t="s">
        <v>178</v>
      </c>
      <c r="AG42" t="s">
        <v>178</v>
      </c>
      <c r="AH42" t="s">
        <v>178</v>
      </c>
      <c r="AI42">
        <v>56027201</v>
      </c>
      <c r="AJ42">
        <v>56149658</v>
      </c>
      <c r="AK42">
        <v>55243264</v>
      </c>
      <c r="AL42">
        <v>54598974</v>
      </c>
      <c r="AM42">
        <v>12889740</v>
      </c>
      <c r="AN42">
        <v>32904509</v>
      </c>
      <c r="AO42">
        <v>32220423</v>
      </c>
      <c r="AP42">
        <v>31710224</v>
      </c>
      <c r="AQ42">
        <v>31743954</v>
      </c>
      <c r="AR42">
        <v>30648320</v>
      </c>
      <c r="AS42">
        <v>28395502</v>
      </c>
      <c r="AT42">
        <v>27891882</v>
      </c>
      <c r="AU42">
        <v>28148604</v>
      </c>
      <c r="AV42">
        <v>27386802</v>
      </c>
      <c r="AW42" t="s">
        <v>178</v>
      </c>
      <c r="AX42" t="s">
        <v>178</v>
      </c>
      <c r="AY42" t="s">
        <v>178</v>
      </c>
      <c r="AZ42" t="s">
        <v>178</v>
      </c>
      <c r="BA42" t="s">
        <v>178</v>
      </c>
      <c r="BB42" t="s">
        <v>178</v>
      </c>
      <c r="BC42" t="s">
        <v>178</v>
      </c>
      <c r="BD42" t="s">
        <v>178</v>
      </c>
      <c r="BE42" t="s">
        <v>178</v>
      </c>
      <c r="BF42" t="s">
        <v>178</v>
      </c>
      <c r="BG42" t="s">
        <v>178</v>
      </c>
      <c r="BH42" t="s">
        <v>178</v>
      </c>
      <c r="BI42" t="s">
        <v>178</v>
      </c>
      <c r="BJ42" t="s">
        <v>178</v>
      </c>
      <c r="BK42" t="s">
        <v>178</v>
      </c>
      <c r="BL42" t="s">
        <v>178</v>
      </c>
      <c r="BM42" t="s">
        <v>178</v>
      </c>
      <c r="BN42" t="s">
        <v>178</v>
      </c>
      <c r="BO42">
        <v>62764799</v>
      </c>
      <c r="BP42">
        <v>63409628</v>
      </c>
      <c r="BQ42">
        <v>61747129</v>
      </c>
      <c r="BR42">
        <v>63634403</v>
      </c>
      <c r="BS42">
        <v>14743976</v>
      </c>
      <c r="BT42">
        <v>37479888</v>
      </c>
      <c r="BU42">
        <v>34156904</v>
      </c>
      <c r="BV42">
        <v>33931863</v>
      </c>
      <c r="BW42">
        <v>34074350</v>
      </c>
      <c r="BX42">
        <v>33609357</v>
      </c>
      <c r="BY42">
        <v>30016593</v>
      </c>
      <c r="BZ42">
        <v>30125178</v>
      </c>
      <c r="CA42">
        <v>30559278</v>
      </c>
      <c r="CB42">
        <v>29857282</v>
      </c>
      <c r="CC42" t="s">
        <v>178</v>
      </c>
      <c r="CD42" t="s">
        <v>178</v>
      </c>
      <c r="CE42" t="s">
        <v>178</v>
      </c>
      <c r="CF42" t="s">
        <v>178</v>
      </c>
      <c r="CG42" t="s">
        <v>178</v>
      </c>
      <c r="CH42" t="s">
        <v>178</v>
      </c>
      <c r="CI42" t="s">
        <v>178</v>
      </c>
      <c r="CJ42" t="s">
        <v>178</v>
      </c>
      <c r="CK42" t="s">
        <v>178</v>
      </c>
      <c r="CL42" t="s">
        <v>178</v>
      </c>
      <c r="CM42" t="s">
        <v>178</v>
      </c>
      <c r="CN42" t="s">
        <v>178</v>
      </c>
      <c r="CO42" t="s">
        <v>178</v>
      </c>
      <c r="CP42" t="s">
        <v>178</v>
      </c>
      <c r="CQ42" t="s">
        <v>178</v>
      </c>
      <c r="CR42" t="s">
        <v>178</v>
      </c>
      <c r="CS42" t="s">
        <v>178</v>
      </c>
      <c r="CT42" t="s">
        <v>178</v>
      </c>
      <c r="CU42" t="s">
        <v>178</v>
      </c>
      <c r="CV42">
        <v>8.5220123052373307</v>
      </c>
      <c r="CW42">
        <v>8.8984968203985595</v>
      </c>
      <c r="CX42">
        <v>8.5904060291081805</v>
      </c>
      <c r="CY42">
        <v>8.9530220065940398</v>
      </c>
      <c r="CZ42">
        <v>9.3584615695800402</v>
      </c>
      <c r="DA42">
        <v>9.4152744129449299</v>
      </c>
      <c r="DB42">
        <v>7.7574715806757197</v>
      </c>
      <c r="DC42">
        <v>8.8922835672199998</v>
      </c>
      <c r="DD42">
        <v>8.8112305634928401</v>
      </c>
      <c r="DE42">
        <v>7.7051071959537598</v>
      </c>
      <c r="DF42">
        <v>11.3985972624845</v>
      </c>
      <c r="DG42">
        <v>9.8739984933810394</v>
      </c>
      <c r="DH42">
        <v>9.2204352610711204</v>
      </c>
      <c r="DI42">
        <v>9.6732622090284295</v>
      </c>
      <c r="DJ42">
        <v>8.7058859986638595</v>
      </c>
      <c r="DK42">
        <v>8.4067075108453793</v>
      </c>
      <c r="DL42">
        <v>7.2652565022178397</v>
      </c>
      <c r="DM42">
        <v>8.1418065912196305</v>
      </c>
      <c r="DN42" t="s">
        <v>178</v>
      </c>
      <c r="DO42" t="s">
        <v>178</v>
      </c>
      <c r="DP42" t="s">
        <v>178</v>
      </c>
      <c r="DQ42" t="s">
        <v>178</v>
      </c>
      <c r="DR42" t="s">
        <v>178</v>
      </c>
      <c r="DS42" t="s">
        <v>178</v>
      </c>
      <c r="DT42" t="s">
        <v>178</v>
      </c>
      <c r="DU42" t="s">
        <v>178</v>
      </c>
      <c r="DV42" t="s">
        <v>178</v>
      </c>
      <c r="DW42" t="s">
        <v>178</v>
      </c>
      <c r="DX42" t="s">
        <v>178</v>
      </c>
      <c r="DY42" t="s">
        <v>178</v>
      </c>
      <c r="DZ42" t="s">
        <v>178</v>
      </c>
      <c r="EA42" t="s">
        <v>178</v>
      </c>
      <c r="EB42">
        <v>6.5768361403020403</v>
      </c>
      <c r="EC42">
        <v>6.7554951133951802</v>
      </c>
      <c r="ED42">
        <v>6.443509359718</v>
      </c>
      <c r="EE42">
        <v>6.85131736877769</v>
      </c>
      <c r="EF42">
        <v>7.4639496975931099</v>
      </c>
      <c r="EG42">
        <v>7.4633377718225402</v>
      </c>
      <c r="EH42">
        <v>6.0190429433737203</v>
      </c>
      <c r="EI42">
        <v>7.1874726128950401</v>
      </c>
      <c r="EJ42">
        <v>7.3181760044269897</v>
      </c>
      <c r="EK42">
        <v>6.4288174937002296</v>
      </c>
      <c r="EL42">
        <v>9.8246400153277502</v>
      </c>
      <c r="EM42">
        <v>8.3383104895717004</v>
      </c>
      <c r="EN42">
        <v>7.91477953504757</v>
      </c>
      <c r="EO42">
        <v>8.3370923368580296</v>
      </c>
      <c r="EP42">
        <v>7.40991381862976</v>
      </c>
      <c r="EQ42">
        <v>7.1152227722148504</v>
      </c>
      <c r="ER42">
        <v>5.7946870299234003</v>
      </c>
      <c r="ES42">
        <v>6.75329060558877</v>
      </c>
      <c r="ET42" t="s">
        <v>178</v>
      </c>
      <c r="EU42" t="s">
        <v>178</v>
      </c>
      <c r="EV42" t="s">
        <v>178</v>
      </c>
      <c r="EW42" t="s">
        <v>178</v>
      </c>
      <c r="EX42" t="s">
        <v>178</v>
      </c>
      <c r="EY42" t="s">
        <v>178</v>
      </c>
      <c r="EZ42" t="s">
        <v>178</v>
      </c>
      <c r="FA42" t="s">
        <v>178</v>
      </c>
      <c r="FB42" t="s">
        <v>178</v>
      </c>
      <c r="FC42" t="s">
        <v>178</v>
      </c>
      <c r="FD42" t="s">
        <v>178</v>
      </c>
      <c r="FE42" t="s">
        <v>178</v>
      </c>
      <c r="FF42" t="s">
        <v>178</v>
      </c>
      <c r="FG42" t="s">
        <v>178</v>
      </c>
      <c r="FH42">
        <v>8.522012305237336</v>
      </c>
      <c r="FI42">
        <v>8.8984968203985613</v>
      </c>
      <c r="FJ42">
        <v>8.5904060291081823</v>
      </c>
      <c r="FK42">
        <v>8.9530220065940416</v>
      </c>
      <c r="FL42">
        <v>9.3584615695800473</v>
      </c>
      <c r="FM42">
        <v>9.4152744129449353</v>
      </c>
      <c r="FN42">
        <v>7.7574715806757215</v>
      </c>
      <c r="FO42">
        <v>8.8922835672200069</v>
      </c>
      <c r="FP42">
        <v>8.8112305634928436</v>
      </c>
      <c r="FQ42">
        <v>7.705107195953766</v>
      </c>
      <c r="FR42">
        <v>11.3985972624845</v>
      </c>
      <c r="FS42">
        <v>9.873998493381043</v>
      </c>
      <c r="FT42">
        <v>9.220435261071124</v>
      </c>
      <c r="FU42">
        <v>9.6732622090284366</v>
      </c>
      <c r="FV42">
        <v>8.7058859986638684</v>
      </c>
      <c r="FW42">
        <v>8.4067075108453864</v>
      </c>
      <c r="FX42">
        <v>7.2652565022178415</v>
      </c>
      <c r="FY42">
        <v>8.1418065912196376</v>
      </c>
      <c r="FZ42" t="s">
        <v>178</v>
      </c>
      <c r="GA42" t="s">
        <v>178</v>
      </c>
      <c r="GB42" t="s">
        <v>178</v>
      </c>
      <c r="GC42" t="s">
        <v>178</v>
      </c>
      <c r="GD42" t="s">
        <v>178</v>
      </c>
      <c r="GE42" t="s">
        <v>178</v>
      </c>
      <c r="GF42" t="s">
        <v>178</v>
      </c>
      <c r="GG42" t="s">
        <v>178</v>
      </c>
      <c r="GH42" t="s">
        <v>178</v>
      </c>
      <c r="GI42" t="s">
        <v>178</v>
      </c>
      <c r="GJ42" t="s">
        <v>178</v>
      </c>
      <c r="GK42" t="s">
        <v>178</v>
      </c>
      <c r="GL42" t="s">
        <v>178</v>
      </c>
      <c r="GM42" t="s">
        <v>178</v>
      </c>
      <c r="GN42">
        <v>6.5768361403020474</v>
      </c>
      <c r="GO42">
        <v>6.7554951133951828</v>
      </c>
      <c r="GP42">
        <v>6.4435093597180053</v>
      </c>
      <c r="GQ42">
        <v>6.85131736877769</v>
      </c>
      <c r="GR42">
        <v>7.463949697593117</v>
      </c>
      <c r="GS42">
        <v>7.4633377718225491</v>
      </c>
      <c r="GT42">
        <v>6.0190429433737211</v>
      </c>
      <c r="GU42">
        <v>7.187472612895041</v>
      </c>
      <c r="GV42">
        <v>7.3181760044269959</v>
      </c>
      <c r="GW42">
        <v>6.4288174937002349</v>
      </c>
      <c r="GX42">
        <v>9.8246400153277573</v>
      </c>
      <c r="GY42">
        <v>8.338310489571704</v>
      </c>
      <c r="GZ42">
        <v>7.9147795350475754</v>
      </c>
      <c r="HA42">
        <v>8.3370923368580385</v>
      </c>
      <c r="HB42">
        <v>7.4099138186297679</v>
      </c>
      <c r="HC42">
        <v>7.1152227722148531</v>
      </c>
      <c r="HD42">
        <v>5.7946870299234012</v>
      </c>
      <c r="HE42">
        <v>6.7532906055887718</v>
      </c>
      <c r="HF42" t="s">
        <v>178</v>
      </c>
      <c r="HG42" t="s">
        <v>178</v>
      </c>
      <c r="HH42" t="s">
        <v>178</v>
      </c>
      <c r="HI42" t="s">
        <v>178</v>
      </c>
      <c r="HJ42" t="s">
        <v>178</v>
      </c>
      <c r="HK42" t="s">
        <v>178</v>
      </c>
      <c r="HL42" t="s">
        <v>178</v>
      </c>
      <c r="HM42" t="s">
        <v>178</v>
      </c>
      <c r="HN42" t="s">
        <v>178</v>
      </c>
      <c r="HO42" t="s">
        <v>178</v>
      </c>
      <c r="HP42" t="s">
        <v>178</v>
      </c>
      <c r="HQ42" t="s">
        <v>178</v>
      </c>
      <c r="HR42" t="s">
        <v>178</v>
      </c>
      <c r="HS42">
        <v>938837</v>
      </c>
      <c r="HT42">
        <v>933009</v>
      </c>
      <c r="HU42">
        <v>928758</v>
      </c>
      <c r="HV42">
        <v>921358</v>
      </c>
      <c r="HW42">
        <v>915541</v>
      </c>
      <c r="HX42">
        <v>588800</v>
      </c>
      <c r="HY42">
        <v>586338</v>
      </c>
      <c r="HZ42">
        <v>584307</v>
      </c>
      <c r="IA42">
        <v>581237</v>
      </c>
      <c r="IB42">
        <v>578672</v>
      </c>
      <c r="IC42">
        <v>575192</v>
      </c>
      <c r="ID42">
        <v>572664</v>
      </c>
      <c r="IE42">
        <v>567107</v>
      </c>
      <c r="IF42">
        <v>561646</v>
      </c>
      <c r="IG42" t="s">
        <v>178</v>
      </c>
      <c r="IH42" t="s">
        <v>178</v>
      </c>
      <c r="II42" t="s">
        <v>178</v>
      </c>
      <c r="IJ42" t="s">
        <v>178</v>
      </c>
      <c r="IK42" t="s">
        <v>178</v>
      </c>
      <c r="IL42" t="s">
        <v>178</v>
      </c>
      <c r="IM42" t="s">
        <v>178</v>
      </c>
      <c r="IN42" t="s">
        <v>178</v>
      </c>
      <c r="IO42" t="s">
        <v>178</v>
      </c>
      <c r="IP42" t="s">
        <v>178</v>
      </c>
      <c r="IQ42" t="s">
        <v>178</v>
      </c>
      <c r="IR42" t="s">
        <v>178</v>
      </c>
      <c r="IS42" t="s">
        <v>178</v>
      </c>
      <c r="IT42" t="s">
        <v>178</v>
      </c>
      <c r="IU42" t="s">
        <v>178</v>
      </c>
      <c r="IV42" t="s">
        <v>178</v>
      </c>
      <c r="IW42" t="s">
        <v>178</v>
      </c>
      <c r="IX42" t="s">
        <v>178</v>
      </c>
      <c r="IY42">
        <v>1090192</v>
      </c>
      <c r="IZ42">
        <v>1083560</v>
      </c>
      <c r="JA42">
        <v>1078545</v>
      </c>
      <c r="JB42">
        <v>1070249</v>
      </c>
      <c r="JC42">
        <v>1063479</v>
      </c>
      <c r="JD42">
        <v>679462</v>
      </c>
      <c r="JE42">
        <v>676476</v>
      </c>
      <c r="JF42">
        <v>673831</v>
      </c>
      <c r="JG42">
        <v>670126</v>
      </c>
      <c r="JH42">
        <v>666957</v>
      </c>
      <c r="JI42">
        <v>662499</v>
      </c>
      <c r="JJ42">
        <v>659772</v>
      </c>
      <c r="JK42">
        <v>653493</v>
      </c>
      <c r="JL42">
        <v>647316</v>
      </c>
      <c r="JM42" t="s">
        <v>178</v>
      </c>
      <c r="JN42" t="s">
        <v>178</v>
      </c>
      <c r="JO42" t="s">
        <v>178</v>
      </c>
      <c r="JP42" t="s">
        <v>178</v>
      </c>
      <c r="JQ42" t="s">
        <v>178</v>
      </c>
      <c r="JR42" t="s">
        <v>178</v>
      </c>
      <c r="JS42" t="s">
        <v>178</v>
      </c>
      <c r="JT42" t="s">
        <v>178</v>
      </c>
      <c r="JU42" t="s">
        <v>178</v>
      </c>
      <c r="JV42" t="s">
        <v>178</v>
      </c>
      <c r="JW42" t="s">
        <v>178</v>
      </c>
      <c r="JX42" t="s">
        <v>178</v>
      </c>
      <c r="JY42" t="s">
        <v>178</v>
      </c>
      <c r="JZ42" t="s">
        <v>178</v>
      </c>
      <c r="KA42" t="s">
        <v>178</v>
      </c>
      <c r="KB42" t="s">
        <v>178</v>
      </c>
      <c r="KC42" t="s">
        <v>178</v>
      </c>
      <c r="KD42" t="s">
        <v>178</v>
      </c>
    </row>
    <row r="43" spans="1:290" x14ac:dyDescent="0.3">
      <c r="A43" t="s">
        <v>41</v>
      </c>
      <c r="B43">
        <v>4008616</v>
      </c>
      <c r="C43">
        <v>5659407</v>
      </c>
      <c r="D43">
        <v>5829291</v>
      </c>
      <c r="E43">
        <v>5307237</v>
      </c>
      <c r="F43">
        <v>5616527</v>
      </c>
      <c r="G43">
        <v>5661182</v>
      </c>
      <c r="H43">
        <v>5672166</v>
      </c>
      <c r="I43">
        <v>5629032</v>
      </c>
      <c r="J43">
        <v>5550307</v>
      </c>
      <c r="K43">
        <v>5848082</v>
      </c>
      <c r="L43">
        <v>6077325</v>
      </c>
      <c r="M43">
        <v>5357923</v>
      </c>
      <c r="N43">
        <v>5353565</v>
      </c>
      <c r="O43">
        <v>5474190</v>
      </c>
      <c r="P43">
        <v>5386994</v>
      </c>
      <c r="Q43">
        <v>5333039</v>
      </c>
      <c r="R43">
        <v>5084819</v>
      </c>
      <c r="S43">
        <v>5091849</v>
      </c>
      <c r="T43">
        <v>5092000</v>
      </c>
      <c r="U43">
        <v>4867086</v>
      </c>
      <c r="V43">
        <v>4975796</v>
      </c>
      <c r="W43">
        <v>4753342</v>
      </c>
      <c r="X43">
        <v>4799744</v>
      </c>
      <c r="Y43">
        <v>4322913</v>
      </c>
      <c r="Z43">
        <v>4354617</v>
      </c>
      <c r="AA43">
        <v>4233001</v>
      </c>
      <c r="AB43">
        <v>4013640</v>
      </c>
      <c r="AC43">
        <v>3983279</v>
      </c>
      <c r="AD43">
        <v>3644164</v>
      </c>
      <c r="AE43">
        <v>3738667</v>
      </c>
      <c r="AF43">
        <v>3701352</v>
      </c>
      <c r="AG43">
        <v>3451644</v>
      </c>
      <c r="AH43">
        <v>3429923</v>
      </c>
      <c r="AI43">
        <v>13235520</v>
      </c>
      <c r="AJ43">
        <v>13690520</v>
      </c>
      <c r="AK43">
        <v>13047701</v>
      </c>
      <c r="AL43">
        <v>13441742</v>
      </c>
      <c r="AM43">
        <v>13289770</v>
      </c>
      <c r="AN43">
        <v>13204945</v>
      </c>
      <c r="AO43">
        <v>13118968</v>
      </c>
      <c r="AP43">
        <v>13272532</v>
      </c>
      <c r="AQ43">
        <v>13574105</v>
      </c>
      <c r="AR43">
        <v>13743349</v>
      </c>
      <c r="AS43">
        <v>12697402</v>
      </c>
      <c r="AT43">
        <v>13171307</v>
      </c>
      <c r="AU43">
        <v>13538564</v>
      </c>
      <c r="AV43">
        <v>13477107</v>
      </c>
      <c r="AW43">
        <v>13340892</v>
      </c>
      <c r="AX43">
        <v>12977759</v>
      </c>
      <c r="AY43">
        <v>12913142</v>
      </c>
      <c r="AZ43">
        <v>12829410</v>
      </c>
      <c r="BA43">
        <v>12621442</v>
      </c>
      <c r="BB43">
        <v>12847476</v>
      </c>
      <c r="BC43">
        <v>12517845</v>
      </c>
      <c r="BD43">
        <v>12324669</v>
      </c>
      <c r="BE43">
        <v>11418426</v>
      </c>
      <c r="BF43">
        <v>11272170</v>
      </c>
      <c r="BG43">
        <v>10980702</v>
      </c>
      <c r="BH43">
        <v>10480585</v>
      </c>
      <c r="BI43">
        <v>10034134</v>
      </c>
      <c r="BJ43">
        <v>9397402</v>
      </c>
      <c r="BK43">
        <v>9449261</v>
      </c>
      <c r="BL43">
        <v>9385375</v>
      </c>
      <c r="BM43">
        <v>8806746</v>
      </c>
      <c r="BN43">
        <v>8551710</v>
      </c>
      <c r="BO43">
        <v>15011924</v>
      </c>
      <c r="BP43">
        <v>14750687</v>
      </c>
      <c r="BQ43">
        <v>13904918</v>
      </c>
      <c r="BR43">
        <v>14462253</v>
      </c>
      <c r="BS43">
        <v>14969217</v>
      </c>
      <c r="BT43">
        <v>16054977</v>
      </c>
      <c r="BU43">
        <v>14965739</v>
      </c>
      <c r="BV43">
        <v>13770021</v>
      </c>
      <c r="BW43">
        <v>14337953</v>
      </c>
      <c r="BX43">
        <v>14413807</v>
      </c>
      <c r="BY43">
        <v>13225575</v>
      </c>
      <c r="BZ43">
        <v>14106274</v>
      </c>
      <c r="CA43">
        <v>15031246</v>
      </c>
      <c r="CB43">
        <v>14376979</v>
      </c>
      <c r="CC43">
        <v>14276664</v>
      </c>
      <c r="CD43">
        <v>13675556</v>
      </c>
      <c r="CE43">
        <v>13355853</v>
      </c>
      <c r="CF43">
        <v>14149975</v>
      </c>
      <c r="CG43">
        <v>14638185</v>
      </c>
      <c r="CH43">
        <v>14435761</v>
      </c>
      <c r="CI43">
        <v>14717278</v>
      </c>
      <c r="CJ43">
        <v>15232913</v>
      </c>
      <c r="CK43">
        <v>13747578</v>
      </c>
      <c r="CL43">
        <v>13161120</v>
      </c>
      <c r="CM43">
        <v>12632129</v>
      </c>
      <c r="CN43">
        <v>12071238</v>
      </c>
      <c r="CO43">
        <v>11461698</v>
      </c>
      <c r="CP43">
        <v>10586982</v>
      </c>
      <c r="CQ43">
        <v>10481480</v>
      </c>
      <c r="CR43">
        <v>10286873</v>
      </c>
      <c r="CS43">
        <v>9844631</v>
      </c>
      <c r="CT43">
        <v>9902565</v>
      </c>
      <c r="CU43">
        <v>9.93423869320584</v>
      </c>
      <c r="CV43">
        <v>9.9251864420561606</v>
      </c>
      <c r="CW43">
        <v>9.4645292833163399</v>
      </c>
      <c r="CX43">
        <v>8.1642267543626108</v>
      </c>
      <c r="CY43">
        <v>9.98930965300179</v>
      </c>
      <c r="CZ43">
        <v>10.320061154768741</v>
      </c>
      <c r="DA43">
        <v>9.3553918329119394</v>
      </c>
      <c r="DB43">
        <v>8.1744487286919405</v>
      </c>
      <c r="DC43">
        <v>8.3803202485874806</v>
      </c>
      <c r="DD43">
        <v>8.3683363980040504</v>
      </c>
      <c r="DE43">
        <v>8.7091957088595695</v>
      </c>
      <c r="DF43">
        <v>10.383959100151021</v>
      </c>
      <c r="DG43">
        <v>9.1355433406586108</v>
      </c>
      <c r="DH43">
        <v>10.53039969972121</v>
      </c>
      <c r="DI43">
        <v>9.4361207559142102</v>
      </c>
      <c r="DJ43">
        <v>9.19322792020718</v>
      </c>
      <c r="DK43">
        <v>8.0566214748316298</v>
      </c>
      <c r="DL43">
        <v>7.3636684996072201</v>
      </c>
      <c r="DM43">
        <v>8.05937605698049</v>
      </c>
      <c r="DN43">
        <v>6.84696478714159</v>
      </c>
      <c r="DO43" t="s">
        <v>178</v>
      </c>
      <c r="DP43" t="s">
        <v>178</v>
      </c>
      <c r="DQ43" t="s">
        <v>178</v>
      </c>
      <c r="DR43" t="s">
        <v>178</v>
      </c>
      <c r="DS43" t="s">
        <v>178</v>
      </c>
      <c r="DT43" t="s">
        <v>178</v>
      </c>
      <c r="DU43" t="s">
        <v>178</v>
      </c>
      <c r="DV43" t="s">
        <v>178</v>
      </c>
      <c r="DW43" t="s">
        <v>178</v>
      </c>
      <c r="DX43" t="s">
        <v>178</v>
      </c>
      <c r="DY43" t="s">
        <v>178</v>
      </c>
      <c r="DZ43" t="s">
        <v>178</v>
      </c>
      <c r="EA43">
        <v>9.1812191119970397</v>
      </c>
      <c r="EB43">
        <v>9.1976272632449305</v>
      </c>
      <c r="EC43">
        <v>8.6198710408829804</v>
      </c>
      <c r="ED43">
        <v>7.4781155597243201</v>
      </c>
      <c r="EE43">
        <v>9.3396574959536505</v>
      </c>
      <c r="EF43">
        <v>9.7509228550364995</v>
      </c>
      <c r="EG43">
        <v>8.8159907090252805</v>
      </c>
      <c r="EH43">
        <v>7.6232779095955401</v>
      </c>
      <c r="EI43">
        <v>7.91549792785601</v>
      </c>
      <c r="EJ43">
        <v>7.97828098522419</v>
      </c>
      <c r="EK43">
        <v>8.2412449412879791</v>
      </c>
      <c r="EL43">
        <v>9.7300822158347593</v>
      </c>
      <c r="EM43">
        <v>8.5177275817435198</v>
      </c>
      <c r="EN43">
        <v>9.8855266193256401</v>
      </c>
      <c r="EO43">
        <v>8.7971179138546294</v>
      </c>
      <c r="EP43">
        <v>8.5207469178615494</v>
      </c>
      <c r="EQ43">
        <v>7.4331360854026096</v>
      </c>
      <c r="ER43">
        <v>6.8423177683151399</v>
      </c>
      <c r="ES43">
        <v>7.4748675219515004</v>
      </c>
      <c r="ET43">
        <v>6.2454134960049696</v>
      </c>
      <c r="EU43" t="s">
        <v>178</v>
      </c>
      <c r="EV43" t="s">
        <v>178</v>
      </c>
      <c r="EW43" t="s">
        <v>178</v>
      </c>
      <c r="EX43" t="s">
        <v>178</v>
      </c>
      <c r="EY43" t="s">
        <v>178</v>
      </c>
      <c r="EZ43" t="s">
        <v>178</v>
      </c>
      <c r="FA43" t="s">
        <v>178</v>
      </c>
      <c r="FB43" t="s">
        <v>178</v>
      </c>
      <c r="FC43" t="s">
        <v>178</v>
      </c>
      <c r="FD43" t="s">
        <v>178</v>
      </c>
      <c r="FE43" t="s">
        <v>178</v>
      </c>
      <c r="FF43" t="s">
        <v>178</v>
      </c>
      <c r="FG43" t="s">
        <v>178</v>
      </c>
      <c r="FH43">
        <v>9.9251864420561606</v>
      </c>
      <c r="FI43">
        <v>9.464529283316347</v>
      </c>
      <c r="FJ43">
        <v>8.1642267543626161</v>
      </c>
      <c r="FK43">
        <v>9.9893096530017935</v>
      </c>
      <c r="FL43">
        <v>10.320061154768743</v>
      </c>
      <c r="FM43">
        <v>9.3553918329119448</v>
      </c>
      <c r="FN43">
        <v>8.1744487286919441</v>
      </c>
      <c r="FO43">
        <v>8.3803202485874841</v>
      </c>
      <c r="FP43">
        <v>8.3683363980040557</v>
      </c>
      <c r="FQ43">
        <v>8.7091957088595713</v>
      </c>
      <c r="FR43">
        <v>10.383959100151021</v>
      </c>
      <c r="FS43">
        <v>9.135543340658618</v>
      </c>
      <c r="FT43">
        <v>10.530399699721217</v>
      </c>
      <c r="FU43">
        <v>9.4361207559142173</v>
      </c>
      <c r="FV43">
        <v>9.1932279202071889</v>
      </c>
      <c r="FW43">
        <v>8.0566214748316387</v>
      </c>
      <c r="FX43">
        <v>7.3636684996072272</v>
      </c>
      <c r="FY43">
        <v>8.0593760569804935</v>
      </c>
      <c r="FZ43">
        <v>6.8469647871415953</v>
      </c>
      <c r="GA43" t="s">
        <v>178</v>
      </c>
      <c r="GB43" t="s">
        <v>178</v>
      </c>
      <c r="GC43" t="s">
        <v>178</v>
      </c>
      <c r="GD43" t="s">
        <v>178</v>
      </c>
      <c r="GE43" t="s">
        <v>178</v>
      </c>
      <c r="GF43" t="s">
        <v>178</v>
      </c>
      <c r="GG43" t="s">
        <v>178</v>
      </c>
      <c r="GH43" t="s">
        <v>178</v>
      </c>
      <c r="GI43" t="s">
        <v>178</v>
      </c>
      <c r="GJ43" t="s">
        <v>178</v>
      </c>
      <c r="GK43" t="s">
        <v>178</v>
      </c>
      <c r="GL43" t="s">
        <v>178</v>
      </c>
      <c r="GM43">
        <v>9.1812191119970432</v>
      </c>
      <c r="GN43">
        <v>9.1976272632449323</v>
      </c>
      <c r="GO43">
        <v>8.6198710408829875</v>
      </c>
      <c r="GP43">
        <v>7.4781155597243272</v>
      </c>
      <c r="GQ43">
        <v>9.339657495953654</v>
      </c>
      <c r="GR43">
        <v>9.750922855036503</v>
      </c>
      <c r="GS43">
        <v>8.8159907090252823</v>
      </c>
      <c r="GT43">
        <v>7.6232779095955463</v>
      </c>
      <c r="GU43">
        <v>7.9154979278560171</v>
      </c>
      <c r="GV43">
        <v>7.978280985224198</v>
      </c>
      <c r="GW43">
        <v>8.2412449412879898</v>
      </c>
      <c r="GX43">
        <v>9.7300822158347682</v>
      </c>
      <c r="GY43">
        <v>8.5177275817435287</v>
      </c>
      <c r="GZ43">
        <v>9.8855266193256455</v>
      </c>
      <c r="HA43">
        <v>8.7971179138546365</v>
      </c>
      <c r="HB43">
        <v>8.5207469178615511</v>
      </c>
      <c r="HC43">
        <v>7.4331360854026158</v>
      </c>
      <c r="HD43">
        <v>6.8423177683151444</v>
      </c>
      <c r="HE43">
        <v>7.4748675219515048</v>
      </c>
      <c r="HF43">
        <v>6.2454134960049741</v>
      </c>
      <c r="HG43" t="s">
        <v>178</v>
      </c>
      <c r="HH43" t="s">
        <v>178</v>
      </c>
      <c r="HI43" t="s">
        <v>178</v>
      </c>
      <c r="HJ43" t="s">
        <v>178</v>
      </c>
      <c r="HK43" t="s">
        <v>178</v>
      </c>
      <c r="HL43" t="s">
        <v>178</v>
      </c>
      <c r="HM43" t="s">
        <v>178</v>
      </c>
      <c r="HN43" t="s">
        <v>178</v>
      </c>
      <c r="HO43" t="s">
        <v>178</v>
      </c>
      <c r="HP43" t="s">
        <v>178</v>
      </c>
      <c r="HQ43" t="s">
        <v>178</v>
      </c>
      <c r="HR43" t="s">
        <v>178</v>
      </c>
      <c r="HS43">
        <v>376602</v>
      </c>
      <c r="HT43">
        <v>376314</v>
      </c>
      <c r="HU43">
        <v>375747</v>
      </c>
      <c r="HV43">
        <v>373743</v>
      </c>
      <c r="HW43">
        <v>371849</v>
      </c>
      <c r="HX43">
        <v>370464</v>
      </c>
      <c r="HY43">
        <v>369928</v>
      </c>
      <c r="HZ43">
        <v>368857</v>
      </c>
      <c r="IA43">
        <v>367458</v>
      </c>
      <c r="IB43">
        <v>367332</v>
      </c>
      <c r="IC43">
        <v>365184</v>
      </c>
      <c r="ID43">
        <v>363382</v>
      </c>
      <c r="IE43">
        <v>361308</v>
      </c>
      <c r="IF43">
        <v>358128</v>
      </c>
      <c r="IG43">
        <v>354230</v>
      </c>
      <c r="IH43">
        <v>351466</v>
      </c>
      <c r="II43">
        <v>347585</v>
      </c>
      <c r="IJ43">
        <v>344148</v>
      </c>
      <c r="IK43">
        <v>341204</v>
      </c>
      <c r="IL43">
        <v>339082</v>
      </c>
      <c r="IM43">
        <v>333449</v>
      </c>
      <c r="IN43">
        <v>328173</v>
      </c>
      <c r="IO43">
        <v>323695</v>
      </c>
      <c r="IP43">
        <v>319894</v>
      </c>
      <c r="IQ43">
        <v>315890</v>
      </c>
      <c r="IR43">
        <v>311495</v>
      </c>
      <c r="IS43">
        <v>306571</v>
      </c>
      <c r="IT43">
        <v>302768</v>
      </c>
      <c r="IU43">
        <v>299966</v>
      </c>
      <c r="IV43">
        <v>298430</v>
      </c>
      <c r="IW43">
        <v>293366</v>
      </c>
      <c r="IX43">
        <v>289877</v>
      </c>
      <c r="IY43">
        <v>450377</v>
      </c>
      <c r="IZ43">
        <v>450060</v>
      </c>
      <c r="JA43">
        <v>449068</v>
      </c>
      <c r="JB43">
        <v>446654</v>
      </c>
      <c r="JC43">
        <v>444170</v>
      </c>
      <c r="JD43">
        <v>442111</v>
      </c>
      <c r="JE43">
        <v>441078</v>
      </c>
      <c r="JF43">
        <v>439875</v>
      </c>
      <c r="JG43">
        <v>438140</v>
      </c>
      <c r="JH43">
        <v>437716</v>
      </c>
      <c r="JI43">
        <v>435133</v>
      </c>
      <c r="JJ43">
        <v>433720</v>
      </c>
      <c r="JK43">
        <v>432069</v>
      </c>
      <c r="JL43">
        <v>428036</v>
      </c>
      <c r="JM43">
        <v>422278</v>
      </c>
      <c r="JN43">
        <v>419004</v>
      </c>
      <c r="JO43">
        <v>412745</v>
      </c>
      <c r="JP43">
        <v>407790</v>
      </c>
      <c r="JQ43">
        <v>403409</v>
      </c>
      <c r="JR43">
        <v>399922</v>
      </c>
      <c r="JS43">
        <v>392876</v>
      </c>
      <c r="JT43">
        <v>386010</v>
      </c>
      <c r="JU43">
        <v>380337</v>
      </c>
      <c r="JV43">
        <v>375535</v>
      </c>
      <c r="JW43">
        <v>370251</v>
      </c>
      <c r="JX43">
        <v>364907</v>
      </c>
      <c r="JY43">
        <v>358975</v>
      </c>
      <c r="JZ43">
        <v>354215</v>
      </c>
      <c r="KA43">
        <v>350746</v>
      </c>
      <c r="KB43">
        <v>349187</v>
      </c>
      <c r="KC43">
        <v>342780</v>
      </c>
      <c r="KD43">
        <v>338508</v>
      </c>
    </row>
    <row r="44" spans="1:290" x14ac:dyDescent="0.3">
      <c r="A44" t="s">
        <v>42</v>
      </c>
      <c r="B44">
        <v>4057085</v>
      </c>
      <c r="C44">
        <v>2353210</v>
      </c>
      <c r="D44">
        <v>2400963</v>
      </c>
      <c r="E44">
        <v>2154642</v>
      </c>
      <c r="F44">
        <v>2230878</v>
      </c>
      <c r="G44">
        <v>2103861</v>
      </c>
      <c r="H44">
        <v>1963375</v>
      </c>
      <c r="I44">
        <v>1867255</v>
      </c>
      <c r="J44">
        <v>1772287</v>
      </c>
      <c r="K44">
        <v>1887838</v>
      </c>
      <c r="L44">
        <v>1858161</v>
      </c>
      <c r="M44">
        <v>1576773</v>
      </c>
      <c r="N44">
        <v>1394270</v>
      </c>
      <c r="O44">
        <v>1220680</v>
      </c>
      <c r="P44">
        <v>913892</v>
      </c>
      <c r="Q44">
        <v>1615771</v>
      </c>
      <c r="R44">
        <v>2138663</v>
      </c>
      <c r="S44">
        <v>2132976</v>
      </c>
      <c r="T44">
        <v>2158084</v>
      </c>
      <c r="U44">
        <v>1980932</v>
      </c>
      <c r="V44">
        <v>2177828</v>
      </c>
      <c r="W44">
        <v>2101652</v>
      </c>
      <c r="X44">
        <v>2141134</v>
      </c>
      <c r="Y44">
        <v>1970506</v>
      </c>
      <c r="Z44">
        <v>1997728</v>
      </c>
      <c r="AA44">
        <v>2049442</v>
      </c>
      <c r="AB44">
        <v>1896161</v>
      </c>
      <c r="AC44">
        <v>1913841</v>
      </c>
      <c r="AD44">
        <v>1805611</v>
      </c>
      <c r="AE44">
        <v>1844233</v>
      </c>
      <c r="AF44">
        <v>1902560</v>
      </c>
      <c r="AG44">
        <v>1829616</v>
      </c>
      <c r="AH44">
        <v>1815151</v>
      </c>
      <c r="AI44">
        <v>5823938</v>
      </c>
      <c r="AJ44">
        <v>5916322</v>
      </c>
      <c r="AK44">
        <v>5623978</v>
      </c>
      <c r="AL44">
        <v>5735914</v>
      </c>
      <c r="AM44">
        <v>5549124</v>
      </c>
      <c r="AN44">
        <v>5232742</v>
      </c>
      <c r="AO44">
        <v>5107746</v>
      </c>
      <c r="AP44">
        <v>5011659</v>
      </c>
      <c r="AQ44">
        <v>5122384</v>
      </c>
      <c r="AR44">
        <v>5071970</v>
      </c>
      <c r="AS44">
        <v>4723929</v>
      </c>
      <c r="AT44">
        <v>4485208</v>
      </c>
      <c r="AU44">
        <v>4304285</v>
      </c>
      <c r="AV44">
        <v>3759313</v>
      </c>
      <c r="AW44">
        <v>4714034</v>
      </c>
      <c r="AX44">
        <v>6057248</v>
      </c>
      <c r="AY44">
        <v>5844264</v>
      </c>
      <c r="AZ44">
        <v>5877846</v>
      </c>
      <c r="BA44">
        <v>5599179</v>
      </c>
      <c r="BB44">
        <v>5882808</v>
      </c>
      <c r="BC44">
        <v>5896732</v>
      </c>
      <c r="BD44">
        <v>5844065</v>
      </c>
      <c r="BE44">
        <v>5523665</v>
      </c>
      <c r="BF44">
        <v>5528040</v>
      </c>
      <c r="BG44">
        <v>5650203</v>
      </c>
      <c r="BH44">
        <v>5398887</v>
      </c>
      <c r="BI44">
        <v>5328009</v>
      </c>
      <c r="BJ44">
        <v>5129622</v>
      </c>
      <c r="BK44">
        <v>5243486</v>
      </c>
      <c r="BL44">
        <v>5335090</v>
      </c>
      <c r="BM44">
        <v>5194423</v>
      </c>
      <c r="BN44">
        <v>5156483</v>
      </c>
      <c r="BO44">
        <v>7784661</v>
      </c>
      <c r="BP44">
        <v>7400037</v>
      </c>
      <c r="BQ44">
        <v>7327377</v>
      </c>
      <c r="BR44">
        <v>6947771</v>
      </c>
      <c r="BS44">
        <v>7138626</v>
      </c>
      <c r="BT44">
        <v>6570789</v>
      </c>
      <c r="BU44">
        <v>5615573</v>
      </c>
      <c r="BV44">
        <v>5997132</v>
      </c>
      <c r="BW44">
        <v>6308792</v>
      </c>
      <c r="BX44">
        <v>5991519</v>
      </c>
      <c r="BY44">
        <v>6266502</v>
      </c>
      <c r="BZ44">
        <v>5846053</v>
      </c>
      <c r="CA44">
        <v>5314385</v>
      </c>
      <c r="CB44">
        <v>5057426</v>
      </c>
      <c r="CC44">
        <v>6755361</v>
      </c>
      <c r="CD44">
        <v>7596436</v>
      </c>
      <c r="CE44">
        <v>7183929</v>
      </c>
      <c r="CF44">
        <v>6054209</v>
      </c>
      <c r="CG44">
        <v>5773415</v>
      </c>
      <c r="CH44">
        <v>6594368</v>
      </c>
      <c r="CI44">
        <v>6518650</v>
      </c>
      <c r="CJ44">
        <v>6413909</v>
      </c>
      <c r="CK44">
        <v>5999517</v>
      </c>
      <c r="CL44">
        <v>5806101</v>
      </c>
      <c r="CM44">
        <v>6096007</v>
      </c>
      <c r="CN44">
        <v>5693189</v>
      </c>
      <c r="CO44">
        <v>5679506</v>
      </c>
      <c r="CP44">
        <v>5534445</v>
      </c>
      <c r="CQ44">
        <v>5661173</v>
      </c>
      <c r="CR44">
        <v>5629018</v>
      </c>
      <c r="CS44">
        <v>5478326</v>
      </c>
      <c r="CT44">
        <v>5457693</v>
      </c>
      <c r="CU44">
        <v>10.147033201456731</v>
      </c>
      <c r="CV44">
        <v>10.61099233932384</v>
      </c>
      <c r="CW44">
        <v>11.327125341472041</v>
      </c>
      <c r="CX44">
        <v>10.10239018000984</v>
      </c>
      <c r="CY44">
        <v>9.5055433098827198</v>
      </c>
      <c r="CZ44">
        <v>10.308673719827841</v>
      </c>
      <c r="DA44">
        <v>10.556223182392619</v>
      </c>
      <c r="DB44">
        <v>9.8189751295751293</v>
      </c>
      <c r="DC44">
        <v>9.3184475161210099</v>
      </c>
      <c r="DD44">
        <v>10.5637462628573</v>
      </c>
      <c r="DE44">
        <v>10.6360628749624</v>
      </c>
      <c r="DF44">
        <v>12.30185377950805</v>
      </c>
      <c r="DG44">
        <v>11.66395092573176</v>
      </c>
      <c r="DH44">
        <v>11.42377873971979</v>
      </c>
      <c r="DI44">
        <v>9.3088067554127392</v>
      </c>
      <c r="DJ44">
        <v>8.6107535408804399</v>
      </c>
      <c r="DK44">
        <v>8.3513832316912993</v>
      </c>
      <c r="DL44">
        <v>7.9013143139933302</v>
      </c>
      <c r="DM44">
        <v>9.63421033677343</v>
      </c>
      <c r="DN44">
        <v>8.6468720211146106</v>
      </c>
      <c r="DO44" t="s">
        <v>178</v>
      </c>
      <c r="DP44" t="s">
        <v>178</v>
      </c>
      <c r="DQ44" t="s">
        <v>178</v>
      </c>
      <c r="DR44" t="s">
        <v>178</v>
      </c>
      <c r="DS44" t="s">
        <v>178</v>
      </c>
      <c r="DT44" t="s">
        <v>178</v>
      </c>
      <c r="DU44" t="s">
        <v>178</v>
      </c>
      <c r="DV44" t="s">
        <v>178</v>
      </c>
      <c r="DW44" t="s">
        <v>178</v>
      </c>
      <c r="DX44" t="s">
        <v>178</v>
      </c>
      <c r="DY44" t="s">
        <v>178</v>
      </c>
      <c r="DZ44" t="s">
        <v>178</v>
      </c>
      <c r="EA44">
        <v>9.2210702435932301</v>
      </c>
      <c r="EB44">
        <v>9.6378121407185002</v>
      </c>
      <c r="EC44">
        <v>10.27317318808857</v>
      </c>
      <c r="ED44">
        <v>9.1793565942585609</v>
      </c>
      <c r="EE44">
        <v>8.4747610613855393</v>
      </c>
      <c r="EF44">
        <v>9.2868136820045706</v>
      </c>
      <c r="EG44">
        <v>9.4287773902617698</v>
      </c>
      <c r="EH44">
        <v>8.6087261723113997</v>
      </c>
      <c r="EI44">
        <v>8.1918692546283101</v>
      </c>
      <c r="EJ44">
        <v>9.3862542562357394</v>
      </c>
      <c r="EK44">
        <v>9.3346449533851992</v>
      </c>
      <c r="EL44">
        <v>11.008142990947791</v>
      </c>
      <c r="EM44">
        <v>10.307469184942811</v>
      </c>
      <c r="EN44">
        <v>9.9339161171203294</v>
      </c>
      <c r="EO44">
        <v>8.2070685107489592</v>
      </c>
      <c r="EP44">
        <v>7.5788212732910996</v>
      </c>
      <c r="EQ44">
        <v>7.4373779144816101</v>
      </c>
      <c r="ER44">
        <v>7.0578405762927403</v>
      </c>
      <c r="ES44">
        <v>8.7914482108387997</v>
      </c>
      <c r="ET44">
        <v>7.7783602660498099</v>
      </c>
      <c r="EU44" t="s">
        <v>178</v>
      </c>
      <c r="EV44" t="s">
        <v>178</v>
      </c>
      <c r="EW44" t="s">
        <v>178</v>
      </c>
      <c r="EX44" t="s">
        <v>178</v>
      </c>
      <c r="EY44" t="s">
        <v>178</v>
      </c>
      <c r="EZ44" t="s">
        <v>178</v>
      </c>
      <c r="FA44" t="s">
        <v>178</v>
      </c>
      <c r="FB44" t="s">
        <v>178</v>
      </c>
      <c r="FC44" t="s">
        <v>178</v>
      </c>
      <c r="FD44" t="s">
        <v>178</v>
      </c>
      <c r="FE44" t="s">
        <v>178</v>
      </c>
      <c r="FF44" t="s">
        <v>178</v>
      </c>
      <c r="FG44" t="s">
        <v>178</v>
      </c>
      <c r="FH44">
        <v>10.610992339323847</v>
      </c>
      <c r="FI44">
        <v>11.327125341472041</v>
      </c>
      <c r="FJ44">
        <v>10.102390180009843</v>
      </c>
      <c r="FK44">
        <v>9.5055433098827251</v>
      </c>
      <c r="FL44">
        <v>10.308673719827846</v>
      </c>
      <c r="FM44">
        <v>10.556223182392621</v>
      </c>
      <c r="FN44">
        <v>9.8189751295751329</v>
      </c>
      <c r="FO44">
        <v>9.3184475161210116</v>
      </c>
      <c r="FP44">
        <v>10.563746262857302</v>
      </c>
      <c r="FQ44">
        <v>10.636062874962406</v>
      </c>
      <c r="FR44">
        <v>12.301853779508054</v>
      </c>
      <c r="FS44">
        <v>11.663950925731761</v>
      </c>
      <c r="FT44">
        <v>11.423778739719792</v>
      </c>
      <c r="FU44">
        <v>9.3088067554127409</v>
      </c>
      <c r="FV44">
        <v>8.6107535408804488</v>
      </c>
      <c r="FW44">
        <v>8.3513832316913081</v>
      </c>
      <c r="FX44">
        <v>7.9013143139933391</v>
      </c>
      <c r="FY44">
        <v>9.6342103367734371</v>
      </c>
      <c r="FZ44">
        <v>8.6468720211146142</v>
      </c>
      <c r="GA44" t="s">
        <v>178</v>
      </c>
      <c r="GB44" t="s">
        <v>178</v>
      </c>
      <c r="GC44" t="s">
        <v>178</v>
      </c>
      <c r="GD44" t="s">
        <v>178</v>
      </c>
      <c r="GE44" t="s">
        <v>178</v>
      </c>
      <c r="GF44" t="s">
        <v>178</v>
      </c>
      <c r="GG44" t="s">
        <v>178</v>
      </c>
      <c r="GH44" t="s">
        <v>178</v>
      </c>
      <c r="GI44" t="s">
        <v>178</v>
      </c>
      <c r="GJ44" t="s">
        <v>178</v>
      </c>
      <c r="GK44" t="s">
        <v>178</v>
      </c>
      <c r="GL44" t="s">
        <v>178</v>
      </c>
      <c r="GM44">
        <v>9.2210702435932337</v>
      </c>
      <c r="GN44">
        <v>9.6378121407185073</v>
      </c>
      <c r="GO44">
        <v>10.273173188088574</v>
      </c>
      <c r="GP44">
        <v>9.1793565942585609</v>
      </c>
      <c r="GQ44">
        <v>8.4747610613855446</v>
      </c>
      <c r="GR44">
        <v>9.2868136820045777</v>
      </c>
      <c r="GS44">
        <v>9.4287773902617715</v>
      </c>
      <c r="GT44">
        <v>8.608726172311405</v>
      </c>
      <c r="GU44">
        <v>8.1918692546283136</v>
      </c>
      <c r="GV44">
        <v>9.3862542562357429</v>
      </c>
      <c r="GW44">
        <v>9.3346449533852009</v>
      </c>
      <c r="GX44">
        <v>11.008142990947798</v>
      </c>
      <c r="GY44">
        <v>10.307469184942811</v>
      </c>
      <c r="GZ44">
        <v>9.9339161171203347</v>
      </c>
      <c r="HA44">
        <v>8.207068510748968</v>
      </c>
      <c r="HB44">
        <v>7.5788212732911049</v>
      </c>
      <c r="HC44">
        <v>7.4373779144816181</v>
      </c>
      <c r="HD44">
        <v>7.0578405762927439</v>
      </c>
      <c r="HE44">
        <v>8.7914482108388068</v>
      </c>
      <c r="HF44">
        <v>7.7783602660498188</v>
      </c>
      <c r="HG44" t="s">
        <v>178</v>
      </c>
      <c r="HH44" t="s">
        <v>178</v>
      </c>
      <c r="HI44" t="s">
        <v>178</v>
      </c>
      <c r="HJ44" t="s">
        <v>178</v>
      </c>
      <c r="HK44" t="s">
        <v>178</v>
      </c>
      <c r="HL44" t="s">
        <v>178</v>
      </c>
      <c r="HM44" t="s">
        <v>178</v>
      </c>
      <c r="HN44" t="s">
        <v>178</v>
      </c>
      <c r="HO44" t="s">
        <v>178</v>
      </c>
      <c r="HP44" t="s">
        <v>178</v>
      </c>
      <c r="HQ44" t="s">
        <v>178</v>
      </c>
      <c r="HR44" t="s">
        <v>178</v>
      </c>
      <c r="HS44">
        <v>183618</v>
      </c>
      <c r="HT44">
        <v>181829</v>
      </c>
      <c r="HU44">
        <v>179633</v>
      </c>
      <c r="HV44">
        <v>177949</v>
      </c>
      <c r="HW44">
        <v>161498</v>
      </c>
      <c r="HX44">
        <v>151377</v>
      </c>
      <c r="HY44">
        <v>148943</v>
      </c>
      <c r="HZ44">
        <v>145779</v>
      </c>
      <c r="IA44">
        <v>141628</v>
      </c>
      <c r="IB44">
        <v>136556</v>
      </c>
      <c r="IC44">
        <v>130145</v>
      </c>
      <c r="ID44">
        <v>121204</v>
      </c>
      <c r="IE44">
        <v>110440</v>
      </c>
      <c r="IF44">
        <v>111746</v>
      </c>
      <c r="IG44">
        <v>164824</v>
      </c>
      <c r="IH44">
        <v>170733</v>
      </c>
      <c r="II44">
        <v>170790</v>
      </c>
      <c r="IJ44">
        <v>171064</v>
      </c>
      <c r="IK44">
        <v>170877</v>
      </c>
      <c r="IL44">
        <v>170914</v>
      </c>
      <c r="IM44">
        <v>170401</v>
      </c>
      <c r="IN44">
        <v>170288</v>
      </c>
      <c r="IO44">
        <v>170022</v>
      </c>
      <c r="IP44">
        <v>170811</v>
      </c>
      <c r="IQ44">
        <v>171632</v>
      </c>
      <c r="IR44">
        <v>171321</v>
      </c>
      <c r="IS44">
        <v>171721</v>
      </c>
      <c r="IT44">
        <v>170621</v>
      </c>
      <c r="IU44">
        <v>170298</v>
      </c>
      <c r="IV44">
        <v>169731</v>
      </c>
      <c r="IW44">
        <v>171196</v>
      </c>
      <c r="IX44">
        <v>173376</v>
      </c>
      <c r="IY44">
        <v>204479</v>
      </c>
      <c r="IZ44">
        <v>202634</v>
      </c>
      <c r="JA44">
        <v>200137</v>
      </c>
      <c r="JB44">
        <v>198416</v>
      </c>
      <c r="JC44">
        <v>180726</v>
      </c>
      <c r="JD44">
        <v>169855</v>
      </c>
      <c r="JE44">
        <v>167163</v>
      </c>
      <c r="JF44">
        <v>163854</v>
      </c>
      <c r="JG44">
        <v>159431</v>
      </c>
      <c r="JH44">
        <v>153967</v>
      </c>
      <c r="JI44">
        <v>146857</v>
      </c>
      <c r="JJ44">
        <v>137733</v>
      </c>
      <c r="JK44">
        <v>126743</v>
      </c>
      <c r="JL44">
        <v>128729</v>
      </c>
      <c r="JM44">
        <v>183590</v>
      </c>
      <c r="JN44">
        <v>190233</v>
      </c>
      <c r="JO44">
        <v>190124</v>
      </c>
      <c r="JP44">
        <v>190273</v>
      </c>
      <c r="JQ44">
        <v>190043</v>
      </c>
      <c r="JR44">
        <v>190087</v>
      </c>
      <c r="JS44">
        <v>189477</v>
      </c>
      <c r="JT44">
        <v>189317</v>
      </c>
      <c r="JU44">
        <v>188985</v>
      </c>
      <c r="JV44">
        <v>189608</v>
      </c>
      <c r="JW44">
        <v>190272</v>
      </c>
      <c r="JX44">
        <v>190081</v>
      </c>
      <c r="JY44">
        <v>190700</v>
      </c>
      <c r="JZ44">
        <v>189682</v>
      </c>
      <c r="KA44">
        <v>189567</v>
      </c>
      <c r="KB44">
        <v>189713</v>
      </c>
      <c r="KC44">
        <v>191342</v>
      </c>
      <c r="KD44">
        <v>193769</v>
      </c>
    </row>
    <row r="45" spans="1:290" x14ac:dyDescent="0.3">
      <c r="A45" t="s">
        <v>43</v>
      </c>
      <c r="B45">
        <v>4199135</v>
      </c>
      <c r="C45">
        <v>6039325</v>
      </c>
      <c r="D45">
        <v>6135075</v>
      </c>
      <c r="E45">
        <v>5716452</v>
      </c>
      <c r="F45">
        <v>5835926</v>
      </c>
      <c r="G45">
        <v>5888841</v>
      </c>
      <c r="H45">
        <v>5810453</v>
      </c>
      <c r="I45">
        <v>5725554</v>
      </c>
      <c r="J45">
        <v>5603724</v>
      </c>
      <c r="K45">
        <v>6033987</v>
      </c>
      <c r="L45">
        <v>5957864</v>
      </c>
      <c r="M45">
        <v>5453374</v>
      </c>
      <c r="N45">
        <v>5244889</v>
      </c>
      <c r="O45" t="s">
        <v>178</v>
      </c>
      <c r="P45" t="s">
        <v>178</v>
      </c>
      <c r="Q45" t="s">
        <v>178</v>
      </c>
      <c r="R45" t="s">
        <v>178</v>
      </c>
      <c r="S45" t="s">
        <v>178</v>
      </c>
      <c r="T45" t="s">
        <v>178</v>
      </c>
      <c r="U45" t="s">
        <v>178</v>
      </c>
      <c r="V45" t="s">
        <v>178</v>
      </c>
      <c r="W45" t="s">
        <v>178</v>
      </c>
      <c r="X45" t="s">
        <v>178</v>
      </c>
      <c r="Y45" t="s">
        <v>178</v>
      </c>
      <c r="Z45" t="s">
        <v>178</v>
      </c>
      <c r="AA45" t="s">
        <v>178</v>
      </c>
      <c r="AB45" t="s">
        <v>178</v>
      </c>
      <c r="AC45" t="s">
        <v>178</v>
      </c>
      <c r="AD45" t="s">
        <v>178</v>
      </c>
      <c r="AE45" t="s">
        <v>178</v>
      </c>
      <c r="AF45" t="s">
        <v>178</v>
      </c>
      <c r="AG45" t="s">
        <v>178</v>
      </c>
      <c r="AH45" t="s">
        <v>178</v>
      </c>
      <c r="AI45">
        <v>19008103</v>
      </c>
      <c r="AJ45">
        <v>19219721</v>
      </c>
      <c r="AK45">
        <v>18058445</v>
      </c>
      <c r="AL45">
        <v>18181459</v>
      </c>
      <c r="AM45">
        <v>17748084</v>
      </c>
      <c r="AN45">
        <v>17698737</v>
      </c>
      <c r="AO45">
        <v>16813590</v>
      </c>
      <c r="AP45">
        <v>16344448</v>
      </c>
      <c r="AQ45">
        <v>16862897</v>
      </c>
      <c r="AR45">
        <v>16141077</v>
      </c>
      <c r="AS45">
        <v>15445660</v>
      </c>
      <c r="AT45">
        <v>15533487</v>
      </c>
      <c r="AU45" t="s">
        <v>178</v>
      </c>
      <c r="AV45" t="s">
        <v>178</v>
      </c>
      <c r="AW45" t="s">
        <v>178</v>
      </c>
      <c r="AX45" t="s">
        <v>178</v>
      </c>
      <c r="AY45" t="s">
        <v>178</v>
      </c>
      <c r="AZ45" t="s">
        <v>178</v>
      </c>
      <c r="BA45" t="s">
        <v>178</v>
      </c>
      <c r="BB45" t="s">
        <v>178</v>
      </c>
      <c r="BC45" t="s">
        <v>178</v>
      </c>
      <c r="BD45" t="s">
        <v>178</v>
      </c>
      <c r="BE45" t="s">
        <v>178</v>
      </c>
      <c r="BF45" t="s">
        <v>178</v>
      </c>
      <c r="BG45" t="s">
        <v>178</v>
      </c>
      <c r="BH45" t="s">
        <v>178</v>
      </c>
      <c r="BI45" t="s">
        <v>178</v>
      </c>
      <c r="BJ45" t="s">
        <v>178</v>
      </c>
      <c r="BK45" t="s">
        <v>178</v>
      </c>
      <c r="BL45" t="s">
        <v>178</v>
      </c>
      <c r="BM45" t="s">
        <v>178</v>
      </c>
      <c r="BN45" t="s">
        <v>178</v>
      </c>
      <c r="BO45">
        <v>20823188</v>
      </c>
      <c r="BP45">
        <v>21696988</v>
      </c>
      <c r="BQ45">
        <v>20321420</v>
      </c>
      <c r="BR45">
        <v>23892632</v>
      </c>
      <c r="BS45">
        <v>23855503</v>
      </c>
      <c r="BT45">
        <v>22661605</v>
      </c>
      <c r="BU45">
        <v>23811698</v>
      </c>
      <c r="BV45">
        <v>22873900</v>
      </c>
      <c r="BW45">
        <v>22278901</v>
      </c>
      <c r="BX45">
        <v>21199144</v>
      </c>
      <c r="BY45">
        <v>19306947</v>
      </c>
      <c r="BZ45">
        <v>19391441</v>
      </c>
      <c r="CA45" t="s">
        <v>178</v>
      </c>
      <c r="CB45" t="s">
        <v>178</v>
      </c>
      <c r="CC45" t="s">
        <v>178</v>
      </c>
      <c r="CD45" t="s">
        <v>178</v>
      </c>
      <c r="CE45" t="s">
        <v>178</v>
      </c>
      <c r="CF45" t="s">
        <v>178</v>
      </c>
      <c r="CG45" t="s">
        <v>178</v>
      </c>
      <c r="CH45" t="s">
        <v>178</v>
      </c>
      <c r="CI45" t="s">
        <v>178</v>
      </c>
      <c r="CJ45" t="s">
        <v>178</v>
      </c>
      <c r="CK45" t="s">
        <v>178</v>
      </c>
      <c r="CL45" t="s">
        <v>178</v>
      </c>
      <c r="CM45" t="s">
        <v>178</v>
      </c>
      <c r="CN45" t="s">
        <v>178</v>
      </c>
      <c r="CO45" t="s">
        <v>178</v>
      </c>
      <c r="CP45" t="s">
        <v>178</v>
      </c>
      <c r="CQ45" t="s">
        <v>178</v>
      </c>
      <c r="CR45" t="s">
        <v>178</v>
      </c>
      <c r="CS45" t="s">
        <v>178</v>
      </c>
      <c r="CT45" t="s">
        <v>178</v>
      </c>
      <c r="CU45">
        <v>10.047116192620861</v>
      </c>
      <c r="CV45">
        <v>10.294136583497339</v>
      </c>
      <c r="CW45">
        <v>10.428339116640879</v>
      </c>
      <c r="CX45">
        <v>9.6790980557327106</v>
      </c>
      <c r="CY45">
        <v>9.8306610757532695</v>
      </c>
      <c r="CZ45">
        <v>10.338316134731659</v>
      </c>
      <c r="DA45">
        <v>9.4640274111465796</v>
      </c>
      <c r="DB45">
        <v>8.9778511575516493</v>
      </c>
      <c r="DC45">
        <v>9.6686651794244796</v>
      </c>
      <c r="DD45">
        <v>8.4700322128870305</v>
      </c>
      <c r="DE45">
        <v>9.3488178144392808</v>
      </c>
      <c r="DF45">
        <v>11.162676655311479</v>
      </c>
      <c r="DG45">
        <v>10.086400156347461</v>
      </c>
      <c r="DH45">
        <v>11.44228713717534</v>
      </c>
      <c r="DI45">
        <v>9.6441034192215191</v>
      </c>
      <c r="DJ45">
        <v>9.1442912756753003</v>
      </c>
      <c r="DK45">
        <v>8.4949668309236408</v>
      </c>
      <c r="DL45">
        <v>7.2380084822654398</v>
      </c>
      <c r="DM45">
        <v>8.7115575208900893</v>
      </c>
      <c r="DN45">
        <v>7.7655100271546296</v>
      </c>
      <c r="DO45" t="s">
        <v>178</v>
      </c>
      <c r="DP45" t="s">
        <v>178</v>
      </c>
      <c r="DQ45" t="s">
        <v>178</v>
      </c>
      <c r="DR45" t="s">
        <v>178</v>
      </c>
      <c r="DS45" t="s">
        <v>178</v>
      </c>
      <c r="DT45" t="s">
        <v>178</v>
      </c>
      <c r="DU45" t="s">
        <v>178</v>
      </c>
      <c r="DV45" t="s">
        <v>178</v>
      </c>
      <c r="DW45" t="s">
        <v>178</v>
      </c>
      <c r="DX45" t="s">
        <v>178</v>
      </c>
      <c r="DY45" t="s">
        <v>178</v>
      </c>
      <c r="DZ45" t="s">
        <v>178</v>
      </c>
      <c r="EA45">
        <v>6.8743844072385496</v>
      </c>
      <c r="EB45">
        <v>7.3422449784780897</v>
      </c>
      <c r="EC45">
        <v>7.6802127757954697</v>
      </c>
      <c r="ED45">
        <v>7.1561308693653203</v>
      </c>
      <c r="EE45">
        <v>7.3583661199710297</v>
      </c>
      <c r="EF45">
        <v>7.8771214013745698</v>
      </c>
      <c r="EG45">
        <v>7.0079798543915901</v>
      </c>
      <c r="EH45">
        <v>6.8047510689868496</v>
      </c>
      <c r="EI45">
        <v>7.6555113869224201</v>
      </c>
      <c r="EJ45">
        <v>6.92230760066382</v>
      </c>
      <c r="EK45">
        <v>7.6759879474234101</v>
      </c>
      <c r="EL45">
        <v>9.6737583776263492</v>
      </c>
      <c r="EM45">
        <v>8.5422226482815198</v>
      </c>
      <c r="EN45">
        <v>9.7032442999927309</v>
      </c>
      <c r="EO45">
        <v>8.2743274004612193</v>
      </c>
      <c r="EP45">
        <v>7.4729162019190998</v>
      </c>
      <c r="EQ45">
        <v>6.9402821017332696</v>
      </c>
      <c r="ER45">
        <v>5.7617154529468904</v>
      </c>
      <c r="ES45">
        <v>7.0203666350030201</v>
      </c>
      <c r="ET45">
        <v>6.1479910251678396</v>
      </c>
      <c r="EU45" t="s">
        <v>178</v>
      </c>
      <c r="EV45" t="s">
        <v>178</v>
      </c>
      <c r="EW45" t="s">
        <v>178</v>
      </c>
      <c r="EX45" t="s">
        <v>178</v>
      </c>
      <c r="EY45" t="s">
        <v>178</v>
      </c>
      <c r="EZ45" t="s">
        <v>178</v>
      </c>
      <c r="FA45" t="s">
        <v>178</v>
      </c>
      <c r="FB45" t="s">
        <v>178</v>
      </c>
      <c r="FC45" t="s">
        <v>178</v>
      </c>
      <c r="FD45" t="s">
        <v>178</v>
      </c>
      <c r="FE45" t="s">
        <v>178</v>
      </c>
      <c r="FF45" t="s">
        <v>178</v>
      </c>
      <c r="FG45" t="s">
        <v>178</v>
      </c>
      <c r="FH45">
        <v>10.294136583497348</v>
      </c>
      <c r="FI45">
        <v>10.428339116640881</v>
      </c>
      <c r="FJ45">
        <v>9.679098055732716</v>
      </c>
      <c r="FK45">
        <v>9.8306610757532766</v>
      </c>
      <c r="FL45">
        <v>10.338316134731665</v>
      </c>
      <c r="FM45">
        <v>9.4640274111465885</v>
      </c>
      <c r="FN45">
        <v>8.9778511575516564</v>
      </c>
      <c r="FO45">
        <v>9.6686651794244831</v>
      </c>
      <c r="FP45">
        <v>8.4700322128870358</v>
      </c>
      <c r="FQ45">
        <v>9.3488178144392808</v>
      </c>
      <c r="FR45">
        <v>11.162676655311484</v>
      </c>
      <c r="FS45">
        <v>10.086400156347469</v>
      </c>
      <c r="FT45">
        <v>11.442287137175343</v>
      </c>
      <c r="FU45">
        <v>9.6441034192215227</v>
      </c>
      <c r="FV45">
        <v>9.1442912756753003</v>
      </c>
      <c r="FW45">
        <v>8.4949668309236408</v>
      </c>
      <c r="FX45">
        <v>7.2380084822654496</v>
      </c>
      <c r="FY45">
        <v>8.7115575208900999</v>
      </c>
      <c r="FZ45">
        <v>7.7655100271546385</v>
      </c>
      <c r="GA45" t="s">
        <v>178</v>
      </c>
      <c r="GB45" t="s">
        <v>178</v>
      </c>
      <c r="GC45" t="s">
        <v>178</v>
      </c>
      <c r="GD45" t="s">
        <v>178</v>
      </c>
      <c r="GE45" t="s">
        <v>178</v>
      </c>
      <c r="GF45" t="s">
        <v>178</v>
      </c>
      <c r="GG45" t="s">
        <v>178</v>
      </c>
      <c r="GH45" t="s">
        <v>178</v>
      </c>
      <c r="GI45" t="s">
        <v>178</v>
      </c>
      <c r="GJ45" t="s">
        <v>178</v>
      </c>
      <c r="GK45" t="s">
        <v>178</v>
      </c>
      <c r="GL45" t="s">
        <v>178</v>
      </c>
      <c r="GM45">
        <v>6.8743844072385558</v>
      </c>
      <c r="GN45">
        <v>7.3422449784780959</v>
      </c>
      <c r="GO45">
        <v>7.6802127757954795</v>
      </c>
      <c r="GP45">
        <v>7.1561308693653247</v>
      </c>
      <c r="GQ45">
        <v>7.3583661199710342</v>
      </c>
      <c r="GR45">
        <v>7.8771214013745725</v>
      </c>
      <c r="GS45">
        <v>7.0079798543915963</v>
      </c>
      <c r="GT45">
        <v>6.8047510689868513</v>
      </c>
      <c r="GU45">
        <v>7.6555113869224254</v>
      </c>
      <c r="GV45">
        <v>6.9223076006638218</v>
      </c>
      <c r="GW45">
        <v>7.6759879474234189</v>
      </c>
      <c r="GX45">
        <v>9.6737583776263509</v>
      </c>
      <c r="GY45">
        <v>8.5422226482815216</v>
      </c>
      <c r="GZ45">
        <v>9.7032442999927326</v>
      </c>
      <c r="HA45">
        <v>8.2743274004612228</v>
      </c>
      <c r="HB45">
        <v>7.4729162019191016</v>
      </c>
      <c r="HC45">
        <v>6.9402821017332741</v>
      </c>
      <c r="HD45">
        <v>5.761715452946893</v>
      </c>
      <c r="HE45">
        <v>7.0203666350030209</v>
      </c>
      <c r="HF45">
        <v>6.1479910251678476</v>
      </c>
      <c r="HG45" t="s">
        <v>178</v>
      </c>
      <c r="HH45" t="s">
        <v>178</v>
      </c>
      <c r="HI45" t="s">
        <v>178</v>
      </c>
      <c r="HJ45" t="s">
        <v>178</v>
      </c>
      <c r="HK45" t="s">
        <v>178</v>
      </c>
      <c r="HL45" t="s">
        <v>178</v>
      </c>
      <c r="HM45" t="s">
        <v>178</v>
      </c>
      <c r="HN45" t="s">
        <v>178</v>
      </c>
      <c r="HO45" t="s">
        <v>178</v>
      </c>
      <c r="HP45" t="s">
        <v>178</v>
      </c>
      <c r="HQ45" t="s">
        <v>178</v>
      </c>
      <c r="HR45" t="s">
        <v>178</v>
      </c>
      <c r="HS45">
        <v>401770</v>
      </c>
      <c r="HT45">
        <v>396034</v>
      </c>
      <c r="HU45">
        <v>390771</v>
      </c>
      <c r="HV45">
        <v>384217</v>
      </c>
      <c r="HW45">
        <v>377811</v>
      </c>
      <c r="HX45">
        <v>371752</v>
      </c>
      <c r="HY45">
        <v>368081</v>
      </c>
      <c r="HZ45">
        <v>364095</v>
      </c>
      <c r="IA45">
        <v>360070</v>
      </c>
      <c r="IB45">
        <v>356059</v>
      </c>
      <c r="IC45">
        <v>351076</v>
      </c>
      <c r="ID45">
        <v>347776</v>
      </c>
      <c r="IE45" t="s">
        <v>178</v>
      </c>
      <c r="IF45" t="s">
        <v>178</v>
      </c>
      <c r="IG45" t="s">
        <v>178</v>
      </c>
      <c r="IH45" t="s">
        <v>178</v>
      </c>
      <c r="II45" t="s">
        <v>178</v>
      </c>
      <c r="IJ45" t="s">
        <v>178</v>
      </c>
      <c r="IK45" t="s">
        <v>178</v>
      </c>
      <c r="IL45" t="s">
        <v>178</v>
      </c>
      <c r="IM45" t="s">
        <v>178</v>
      </c>
      <c r="IN45" t="s">
        <v>178</v>
      </c>
      <c r="IO45" t="s">
        <v>178</v>
      </c>
      <c r="IP45" t="s">
        <v>178</v>
      </c>
      <c r="IQ45" t="s">
        <v>178</v>
      </c>
      <c r="IR45" t="s">
        <v>178</v>
      </c>
      <c r="IS45" t="s">
        <v>178</v>
      </c>
      <c r="IT45" t="s">
        <v>178</v>
      </c>
      <c r="IU45" t="s">
        <v>178</v>
      </c>
      <c r="IV45" t="s">
        <v>178</v>
      </c>
      <c r="IW45" t="s">
        <v>178</v>
      </c>
      <c r="IX45" t="s">
        <v>178</v>
      </c>
      <c r="IY45">
        <v>459190</v>
      </c>
      <c r="IZ45">
        <v>453043</v>
      </c>
      <c r="JA45">
        <v>446771</v>
      </c>
      <c r="JB45">
        <v>439570</v>
      </c>
      <c r="JC45">
        <v>432372</v>
      </c>
      <c r="JD45">
        <v>425554</v>
      </c>
      <c r="JE45">
        <v>421105</v>
      </c>
      <c r="JF45">
        <v>416343</v>
      </c>
      <c r="JG45">
        <v>411690</v>
      </c>
      <c r="JH45">
        <v>407005</v>
      </c>
      <c r="JI45">
        <v>400948</v>
      </c>
      <c r="JJ45">
        <v>396885</v>
      </c>
      <c r="JK45" t="s">
        <v>178</v>
      </c>
      <c r="JL45" t="s">
        <v>178</v>
      </c>
      <c r="JM45" t="s">
        <v>178</v>
      </c>
      <c r="JN45" t="s">
        <v>178</v>
      </c>
      <c r="JO45" t="s">
        <v>178</v>
      </c>
      <c r="JP45" t="s">
        <v>178</v>
      </c>
      <c r="JQ45" t="s">
        <v>178</v>
      </c>
      <c r="JR45" t="s">
        <v>178</v>
      </c>
      <c r="JS45" t="s">
        <v>178</v>
      </c>
      <c r="JT45" t="s">
        <v>178</v>
      </c>
      <c r="JU45" t="s">
        <v>178</v>
      </c>
      <c r="JV45" t="s">
        <v>178</v>
      </c>
      <c r="JW45" t="s">
        <v>178</v>
      </c>
      <c r="JX45" t="s">
        <v>178</v>
      </c>
      <c r="JY45" t="s">
        <v>178</v>
      </c>
      <c r="JZ45" t="s">
        <v>178</v>
      </c>
      <c r="KA45" t="s">
        <v>178</v>
      </c>
      <c r="KB45" t="s">
        <v>178</v>
      </c>
      <c r="KC45" t="s">
        <v>178</v>
      </c>
      <c r="KD45" t="s">
        <v>178</v>
      </c>
    </row>
    <row r="46" spans="1:290" x14ac:dyDescent="0.3">
      <c r="A46" t="s">
        <v>44</v>
      </c>
      <c r="B46">
        <v>4057089</v>
      </c>
      <c r="C46">
        <v>3074715</v>
      </c>
      <c r="D46">
        <v>3170796</v>
      </c>
      <c r="E46">
        <v>2941096</v>
      </c>
      <c r="F46">
        <v>3074790</v>
      </c>
      <c r="G46">
        <v>3055399</v>
      </c>
      <c r="H46">
        <v>3146186</v>
      </c>
      <c r="I46">
        <v>3113287</v>
      </c>
      <c r="J46">
        <v>3199530</v>
      </c>
      <c r="K46">
        <v>3372839</v>
      </c>
      <c r="L46">
        <v>3324443</v>
      </c>
      <c r="M46">
        <v>3065975</v>
      </c>
      <c r="N46">
        <v>3081023</v>
      </c>
      <c r="O46">
        <v>3150059</v>
      </c>
      <c r="P46">
        <v>3081078</v>
      </c>
      <c r="Q46">
        <v>3033093</v>
      </c>
      <c r="R46">
        <v>2815831</v>
      </c>
      <c r="S46">
        <v>2842279</v>
      </c>
      <c r="T46">
        <v>2889469</v>
      </c>
      <c r="U46">
        <v>2733742</v>
      </c>
      <c r="V46">
        <v>2950212</v>
      </c>
      <c r="W46">
        <v>2601308</v>
      </c>
      <c r="X46">
        <v>2783998</v>
      </c>
      <c r="Y46">
        <v>2489796</v>
      </c>
      <c r="Z46">
        <v>2502825</v>
      </c>
      <c r="AA46">
        <v>2384609</v>
      </c>
      <c r="AB46">
        <v>2384049</v>
      </c>
      <c r="AC46">
        <v>2385811</v>
      </c>
      <c r="AD46">
        <v>2101531</v>
      </c>
      <c r="AE46">
        <v>2340534</v>
      </c>
      <c r="AF46">
        <v>2270222</v>
      </c>
      <c r="AG46">
        <v>2104718</v>
      </c>
      <c r="AH46">
        <v>2187725</v>
      </c>
      <c r="AI46">
        <v>9773121</v>
      </c>
      <c r="AJ46">
        <v>9899906</v>
      </c>
      <c r="AK46">
        <v>9683824</v>
      </c>
      <c r="AL46">
        <v>9743174</v>
      </c>
      <c r="AM46">
        <v>9657320</v>
      </c>
      <c r="AN46">
        <v>9814230</v>
      </c>
      <c r="AO46">
        <v>9669223</v>
      </c>
      <c r="AP46">
        <v>9928413</v>
      </c>
      <c r="AQ46">
        <v>10149305</v>
      </c>
      <c r="AR46">
        <v>10066554</v>
      </c>
      <c r="AS46">
        <v>9438316</v>
      </c>
      <c r="AT46">
        <v>9961281</v>
      </c>
      <c r="AU46">
        <v>10137134</v>
      </c>
      <c r="AV46">
        <v>9936518</v>
      </c>
      <c r="AW46">
        <v>9628686</v>
      </c>
      <c r="AX46">
        <v>9138913</v>
      </c>
      <c r="AY46">
        <v>9029921</v>
      </c>
      <c r="AZ46">
        <v>9005365</v>
      </c>
      <c r="BA46">
        <v>8898370</v>
      </c>
      <c r="BB46">
        <v>9100130</v>
      </c>
      <c r="BC46">
        <v>8607403</v>
      </c>
      <c r="BD46">
        <v>8781628</v>
      </c>
      <c r="BE46">
        <v>8263674</v>
      </c>
      <c r="BF46">
        <v>8235237</v>
      </c>
      <c r="BG46">
        <v>8066643</v>
      </c>
      <c r="BH46">
        <v>7867868</v>
      </c>
      <c r="BI46">
        <v>7744969</v>
      </c>
      <c r="BJ46">
        <v>7287278</v>
      </c>
      <c r="BK46">
        <v>7488497</v>
      </c>
      <c r="BL46">
        <v>7248691</v>
      </c>
      <c r="BM46">
        <v>6881318</v>
      </c>
      <c r="BN46">
        <v>6906422</v>
      </c>
      <c r="BO46">
        <v>11120812</v>
      </c>
      <c r="BP46">
        <v>11007717</v>
      </c>
      <c r="BQ46">
        <v>10847878</v>
      </c>
      <c r="BR46">
        <v>11297034</v>
      </c>
      <c r="BS46">
        <v>10761626</v>
      </c>
      <c r="BT46">
        <v>10800465</v>
      </c>
      <c r="BU46">
        <v>10605055</v>
      </c>
      <c r="BV46">
        <v>10623466</v>
      </c>
      <c r="BW46">
        <v>10951749</v>
      </c>
      <c r="BX46">
        <v>10764495</v>
      </c>
      <c r="BY46">
        <v>10386191</v>
      </c>
      <c r="BZ46">
        <v>11285016</v>
      </c>
      <c r="CA46">
        <v>11329409</v>
      </c>
      <c r="CB46">
        <v>11250774</v>
      </c>
      <c r="CC46">
        <v>12496304</v>
      </c>
      <c r="CD46">
        <v>12359894</v>
      </c>
      <c r="CE46">
        <v>12186196</v>
      </c>
      <c r="CF46">
        <v>12836407</v>
      </c>
      <c r="CG46">
        <v>11377368</v>
      </c>
      <c r="CH46">
        <v>11507080</v>
      </c>
      <c r="CI46">
        <v>10439346</v>
      </c>
      <c r="CJ46">
        <v>10322174</v>
      </c>
      <c r="CK46">
        <v>10364562</v>
      </c>
      <c r="CL46">
        <v>10941167</v>
      </c>
      <c r="CM46">
        <v>9358846</v>
      </c>
      <c r="CN46">
        <v>9457842</v>
      </c>
      <c r="CO46">
        <v>9749076</v>
      </c>
      <c r="CP46">
        <v>8536391</v>
      </c>
      <c r="CQ46">
        <v>8656675</v>
      </c>
      <c r="CR46">
        <v>8936979</v>
      </c>
      <c r="CS46">
        <v>8944285</v>
      </c>
      <c r="CT46">
        <v>8073136</v>
      </c>
      <c r="CU46">
        <v>11.884523522594611</v>
      </c>
      <c r="CV46">
        <v>13.32763129510696</v>
      </c>
      <c r="CW46">
        <v>13.284503464014771</v>
      </c>
      <c r="CX46">
        <v>12.99620461885201</v>
      </c>
      <c r="CY46">
        <v>12.038198611703409</v>
      </c>
      <c r="CZ46">
        <v>12.03749555811385</v>
      </c>
      <c r="DA46">
        <v>11.16344236814659</v>
      </c>
      <c r="DB46">
        <v>10.68038118098595</v>
      </c>
      <c r="DC46">
        <v>9.9225607863286598</v>
      </c>
      <c r="DD46">
        <v>9.4574640022403695</v>
      </c>
      <c r="DE46">
        <v>8.8365365014391806</v>
      </c>
      <c r="DF46">
        <v>7.8404802560707898</v>
      </c>
      <c r="DG46">
        <v>7.4893517867443098</v>
      </c>
      <c r="DH46">
        <v>7.6921454114436498</v>
      </c>
      <c r="DI46">
        <v>7.7385691767446598</v>
      </c>
      <c r="DJ46">
        <v>7.7547977843840696</v>
      </c>
      <c r="DK46">
        <v>7.7729526200629797</v>
      </c>
      <c r="DL46">
        <v>7.7293786505409798</v>
      </c>
      <c r="DM46">
        <v>8.1363566861832606</v>
      </c>
      <c r="DN46">
        <v>8.3609245708444</v>
      </c>
      <c r="DO46" t="s">
        <v>178</v>
      </c>
      <c r="DP46" t="s">
        <v>178</v>
      </c>
      <c r="DQ46" t="s">
        <v>178</v>
      </c>
      <c r="DR46" t="s">
        <v>178</v>
      </c>
      <c r="DS46" t="s">
        <v>178</v>
      </c>
      <c r="DT46" t="s">
        <v>178</v>
      </c>
      <c r="DU46" t="s">
        <v>178</v>
      </c>
      <c r="DV46" t="s">
        <v>178</v>
      </c>
      <c r="DW46" t="s">
        <v>178</v>
      </c>
      <c r="DX46" t="s">
        <v>178</v>
      </c>
      <c r="DY46" t="s">
        <v>178</v>
      </c>
      <c r="DZ46" t="s">
        <v>178</v>
      </c>
      <c r="EA46">
        <v>9.3054879489463893</v>
      </c>
      <c r="EB46">
        <v>10.08043914760402</v>
      </c>
      <c r="EC46">
        <v>9.91950080877141</v>
      </c>
      <c r="ED46">
        <v>9.9182258266146093</v>
      </c>
      <c r="EE46">
        <v>9.4301214001399902</v>
      </c>
      <c r="EF46">
        <v>9.53559270569367</v>
      </c>
      <c r="EG46">
        <v>8.8681272528309592</v>
      </c>
      <c r="EH46">
        <v>8.4227559832573409</v>
      </c>
      <c r="EI46">
        <v>7.9031421363334697</v>
      </c>
      <c r="EJ46">
        <v>7.4614907941684896</v>
      </c>
      <c r="EK46">
        <v>7.1264619663083897</v>
      </c>
      <c r="EL46">
        <v>6.3206428972337898</v>
      </c>
      <c r="EM46">
        <v>5.9348431223262903</v>
      </c>
      <c r="EN46">
        <v>6.0211937421136801</v>
      </c>
      <c r="EO46">
        <v>6.0307190409989397</v>
      </c>
      <c r="EP46">
        <v>6.0451390663200302</v>
      </c>
      <c r="EQ46">
        <v>6.0795105516426897</v>
      </c>
      <c r="ER46">
        <v>6.1302567969205004</v>
      </c>
      <c r="ES46">
        <v>6.2902082066715499</v>
      </c>
      <c r="ET46">
        <v>6.4781272355449797</v>
      </c>
      <c r="EU46" t="s">
        <v>178</v>
      </c>
      <c r="EV46" t="s">
        <v>178</v>
      </c>
      <c r="EW46" t="s">
        <v>178</v>
      </c>
      <c r="EX46" t="s">
        <v>178</v>
      </c>
      <c r="EY46" t="s">
        <v>178</v>
      </c>
      <c r="EZ46" t="s">
        <v>178</v>
      </c>
      <c r="FA46" t="s">
        <v>178</v>
      </c>
      <c r="FB46" t="s">
        <v>178</v>
      </c>
      <c r="FC46" t="s">
        <v>178</v>
      </c>
      <c r="FD46" t="s">
        <v>178</v>
      </c>
      <c r="FE46" t="s">
        <v>178</v>
      </c>
      <c r="FF46" t="s">
        <v>178</v>
      </c>
      <c r="FG46" t="s">
        <v>178</v>
      </c>
      <c r="FH46">
        <v>13.32763129510697</v>
      </c>
      <c r="FI46">
        <v>13.284503464014776</v>
      </c>
      <c r="FJ46">
        <v>12.996204618852019</v>
      </c>
      <c r="FK46">
        <v>12.038198611703415</v>
      </c>
      <c r="FL46">
        <v>12.037495558113855</v>
      </c>
      <c r="FM46">
        <v>11.163442368146592</v>
      </c>
      <c r="FN46">
        <v>10.680381180985957</v>
      </c>
      <c r="FO46">
        <v>9.9225607863286687</v>
      </c>
      <c r="FP46">
        <v>9.4574640022403766</v>
      </c>
      <c r="FQ46">
        <v>8.8365365014391841</v>
      </c>
      <c r="FR46">
        <v>7.8404802560707916</v>
      </c>
      <c r="FS46">
        <v>7.4893517867443116</v>
      </c>
      <c r="FT46">
        <v>7.6921454114436578</v>
      </c>
      <c r="FU46">
        <v>7.7385691767446625</v>
      </c>
      <c r="FV46">
        <v>7.7547977843840767</v>
      </c>
      <c r="FW46">
        <v>7.7729526200629842</v>
      </c>
      <c r="FX46">
        <v>7.7293786505409825</v>
      </c>
      <c r="FY46">
        <v>8.1363566861832606</v>
      </c>
      <c r="FZ46">
        <v>8.3609245708444</v>
      </c>
      <c r="GA46" t="s">
        <v>178</v>
      </c>
      <c r="GB46" t="s">
        <v>178</v>
      </c>
      <c r="GC46" t="s">
        <v>178</v>
      </c>
      <c r="GD46" t="s">
        <v>178</v>
      </c>
      <c r="GE46" t="s">
        <v>178</v>
      </c>
      <c r="GF46" t="s">
        <v>178</v>
      </c>
      <c r="GG46" t="s">
        <v>178</v>
      </c>
      <c r="GH46" t="s">
        <v>178</v>
      </c>
      <c r="GI46" t="s">
        <v>178</v>
      </c>
      <c r="GJ46" t="s">
        <v>178</v>
      </c>
      <c r="GK46" t="s">
        <v>178</v>
      </c>
      <c r="GL46" t="s">
        <v>178</v>
      </c>
      <c r="GM46">
        <v>9.3054879489464</v>
      </c>
      <c r="GN46">
        <v>10.080439147604027</v>
      </c>
      <c r="GO46">
        <v>9.9195008087714118</v>
      </c>
      <c r="GP46">
        <v>9.9182258266146128</v>
      </c>
      <c r="GQ46">
        <v>9.4301214001399973</v>
      </c>
      <c r="GR46">
        <v>9.5355927056936718</v>
      </c>
      <c r="GS46">
        <v>8.8681272528309663</v>
      </c>
      <c r="GT46">
        <v>8.4227559832573444</v>
      </c>
      <c r="GU46">
        <v>7.9031421363334733</v>
      </c>
      <c r="GV46">
        <v>7.4614907941684914</v>
      </c>
      <c r="GW46">
        <v>7.1264619663083968</v>
      </c>
      <c r="GX46">
        <v>6.3206428972337996</v>
      </c>
      <c r="GY46">
        <v>5.9348431223262903</v>
      </c>
      <c r="GZ46">
        <v>6.0211937421136863</v>
      </c>
      <c r="HA46">
        <v>6.0307190409989486</v>
      </c>
      <c r="HB46">
        <v>6.045139066320032</v>
      </c>
      <c r="HC46">
        <v>6.0795105516426995</v>
      </c>
      <c r="HD46">
        <v>6.1302567969205022</v>
      </c>
      <c r="HE46">
        <v>6.2902082066715588</v>
      </c>
      <c r="HF46">
        <v>6.4781272355449868</v>
      </c>
      <c r="HG46" t="s">
        <v>178</v>
      </c>
      <c r="HH46" t="s">
        <v>178</v>
      </c>
      <c r="HI46" t="s">
        <v>178</v>
      </c>
      <c r="HJ46" t="s">
        <v>178</v>
      </c>
      <c r="HK46" t="s">
        <v>178</v>
      </c>
      <c r="HL46" t="s">
        <v>178</v>
      </c>
      <c r="HM46" t="s">
        <v>178</v>
      </c>
      <c r="HN46" t="s">
        <v>178</v>
      </c>
      <c r="HO46" t="s">
        <v>178</v>
      </c>
      <c r="HP46" t="s">
        <v>178</v>
      </c>
      <c r="HQ46" t="s">
        <v>178</v>
      </c>
      <c r="HR46" t="s">
        <v>178</v>
      </c>
      <c r="HS46">
        <v>291362</v>
      </c>
      <c r="HT46">
        <v>289416</v>
      </c>
      <c r="HU46">
        <v>286886</v>
      </c>
      <c r="HV46">
        <v>285821</v>
      </c>
      <c r="HW46">
        <v>283375</v>
      </c>
      <c r="HX46">
        <v>281983</v>
      </c>
      <c r="HY46">
        <v>280635</v>
      </c>
      <c r="HZ46">
        <v>279585</v>
      </c>
      <c r="IA46">
        <v>278917</v>
      </c>
      <c r="IB46">
        <v>278765</v>
      </c>
      <c r="IC46">
        <v>277550</v>
      </c>
      <c r="ID46">
        <v>274906</v>
      </c>
      <c r="IE46">
        <v>273181</v>
      </c>
      <c r="IF46">
        <v>271612</v>
      </c>
      <c r="IG46">
        <v>269070</v>
      </c>
      <c r="IH46">
        <v>265953</v>
      </c>
      <c r="II46">
        <v>264206</v>
      </c>
      <c r="IJ46">
        <v>263007</v>
      </c>
      <c r="IK46">
        <v>260628</v>
      </c>
      <c r="IL46">
        <v>258899</v>
      </c>
      <c r="IM46">
        <v>255054</v>
      </c>
      <c r="IN46">
        <v>252735</v>
      </c>
      <c r="IO46">
        <v>250647</v>
      </c>
      <c r="IP46">
        <v>247630</v>
      </c>
      <c r="IQ46">
        <v>245994</v>
      </c>
      <c r="IR46">
        <v>243922</v>
      </c>
      <c r="IS46">
        <v>241046</v>
      </c>
      <c r="IT46">
        <v>238286</v>
      </c>
      <c r="IU46">
        <v>229043</v>
      </c>
      <c r="IV46">
        <v>228151</v>
      </c>
      <c r="IW46">
        <v>227592</v>
      </c>
      <c r="IX46">
        <v>224939</v>
      </c>
      <c r="IY46">
        <v>332220</v>
      </c>
      <c r="IZ46">
        <v>330082</v>
      </c>
      <c r="JA46">
        <v>327143</v>
      </c>
      <c r="JB46">
        <v>325932</v>
      </c>
      <c r="JC46">
        <v>323148</v>
      </c>
      <c r="JD46">
        <v>321501</v>
      </c>
      <c r="JE46">
        <v>319937</v>
      </c>
      <c r="JF46">
        <v>318678</v>
      </c>
      <c r="JG46">
        <v>317580</v>
      </c>
      <c r="JH46">
        <v>317329</v>
      </c>
      <c r="JI46">
        <v>315910</v>
      </c>
      <c r="JJ46">
        <v>313060</v>
      </c>
      <c r="JK46">
        <v>310540</v>
      </c>
      <c r="JL46">
        <v>307753</v>
      </c>
      <c r="JM46">
        <v>304107</v>
      </c>
      <c r="JN46">
        <v>300377</v>
      </c>
      <c r="JO46">
        <v>297999</v>
      </c>
      <c r="JP46">
        <v>295837</v>
      </c>
      <c r="JQ46">
        <v>292863</v>
      </c>
      <c r="JR46">
        <v>290615</v>
      </c>
      <c r="JS46">
        <v>286713</v>
      </c>
      <c r="JT46">
        <v>283319</v>
      </c>
      <c r="JU46">
        <v>280028</v>
      </c>
      <c r="JV46">
        <v>276679</v>
      </c>
      <c r="JW46">
        <v>274502</v>
      </c>
      <c r="JX46">
        <v>271616</v>
      </c>
      <c r="JY46">
        <v>268170</v>
      </c>
      <c r="JZ46">
        <v>265275</v>
      </c>
      <c r="KA46">
        <v>256995</v>
      </c>
      <c r="KB46">
        <v>255218</v>
      </c>
      <c r="KC46">
        <v>253309</v>
      </c>
      <c r="KD46">
        <v>250608</v>
      </c>
    </row>
    <row r="47" spans="1:290" x14ac:dyDescent="0.3">
      <c r="A47" t="s">
        <v>45</v>
      </c>
      <c r="B47">
        <v>4072456</v>
      </c>
      <c r="C47">
        <v>5424831</v>
      </c>
      <c r="D47">
        <v>5685586</v>
      </c>
      <c r="E47">
        <v>5181975</v>
      </c>
      <c r="F47">
        <v>5329997</v>
      </c>
      <c r="G47">
        <v>5212819</v>
      </c>
      <c r="H47">
        <v>5394150</v>
      </c>
      <c r="I47">
        <v>5428351</v>
      </c>
      <c r="J47">
        <v>5440280</v>
      </c>
      <c r="K47">
        <v>5623523</v>
      </c>
      <c r="L47">
        <v>5718844</v>
      </c>
      <c r="M47">
        <v>5202904</v>
      </c>
      <c r="N47">
        <v>5412990</v>
      </c>
      <c r="O47">
        <v>5596559</v>
      </c>
      <c r="P47">
        <v>5412876</v>
      </c>
      <c r="Q47">
        <v>5383096</v>
      </c>
      <c r="R47">
        <v>4902992</v>
      </c>
      <c r="S47">
        <v>5046695</v>
      </c>
      <c r="T47">
        <v>5004311</v>
      </c>
      <c r="U47">
        <v>4728840</v>
      </c>
      <c r="V47">
        <v>4725323</v>
      </c>
      <c r="W47">
        <v>4287963</v>
      </c>
      <c r="X47">
        <v>4413732</v>
      </c>
      <c r="Y47">
        <v>4087618</v>
      </c>
      <c r="Z47">
        <v>3906196</v>
      </c>
      <c r="AA47">
        <v>3879975</v>
      </c>
      <c r="AB47">
        <v>3644789</v>
      </c>
      <c r="AC47">
        <v>3582925</v>
      </c>
      <c r="AD47">
        <v>3172611</v>
      </c>
      <c r="AE47">
        <v>3613751</v>
      </c>
      <c r="AF47">
        <v>3334828</v>
      </c>
      <c r="AG47">
        <v>3165473</v>
      </c>
      <c r="AH47">
        <v>3251764</v>
      </c>
      <c r="AI47">
        <v>14836394</v>
      </c>
      <c r="AJ47">
        <v>15297776</v>
      </c>
      <c r="AK47">
        <v>14534482</v>
      </c>
      <c r="AL47">
        <v>14805433</v>
      </c>
      <c r="AM47">
        <v>14698066</v>
      </c>
      <c r="AN47">
        <v>14919674</v>
      </c>
      <c r="AO47">
        <v>14851378</v>
      </c>
      <c r="AP47">
        <v>14911750</v>
      </c>
      <c r="AQ47">
        <v>15209611</v>
      </c>
      <c r="AR47">
        <v>15466993</v>
      </c>
      <c r="AS47">
        <v>14680690</v>
      </c>
      <c r="AT47">
        <v>15258512</v>
      </c>
      <c r="AU47">
        <v>15586934</v>
      </c>
      <c r="AV47">
        <v>15049423</v>
      </c>
      <c r="AW47">
        <v>14921868</v>
      </c>
      <c r="AX47">
        <v>14044102</v>
      </c>
      <c r="AY47">
        <v>14099781</v>
      </c>
      <c r="AZ47">
        <v>13957146</v>
      </c>
      <c r="BA47">
        <v>13735242</v>
      </c>
      <c r="BB47">
        <v>14201322</v>
      </c>
      <c r="BC47">
        <v>13342151</v>
      </c>
      <c r="BD47">
        <v>13441850</v>
      </c>
      <c r="BE47">
        <v>12689172</v>
      </c>
      <c r="BF47">
        <v>12365597</v>
      </c>
      <c r="BG47">
        <v>11941427</v>
      </c>
      <c r="BH47">
        <v>11559980</v>
      </c>
      <c r="BI47">
        <v>11303855</v>
      </c>
      <c r="BJ47">
        <v>10658908</v>
      </c>
      <c r="BK47">
        <v>11052269</v>
      </c>
      <c r="BL47">
        <v>10491556</v>
      </c>
      <c r="BM47">
        <v>10099104</v>
      </c>
      <c r="BN47">
        <v>10106735</v>
      </c>
      <c r="BO47">
        <v>20934469</v>
      </c>
      <c r="BP47">
        <v>20314567</v>
      </c>
      <c r="BQ47">
        <v>21322723</v>
      </c>
      <c r="BR47">
        <v>21433876</v>
      </c>
      <c r="BS47">
        <v>20796733</v>
      </c>
      <c r="BT47">
        <v>22472307</v>
      </c>
      <c r="BU47">
        <v>21683329</v>
      </c>
      <c r="BV47">
        <v>21978891</v>
      </c>
      <c r="BW47">
        <v>20374582</v>
      </c>
      <c r="BX47">
        <v>21517940</v>
      </c>
      <c r="BY47">
        <v>20062162</v>
      </c>
      <c r="BZ47">
        <v>20288067</v>
      </c>
      <c r="CA47">
        <v>21222471</v>
      </c>
      <c r="CB47">
        <v>19725536</v>
      </c>
      <c r="CC47">
        <v>19529759</v>
      </c>
      <c r="CD47">
        <v>20646624</v>
      </c>
      <c r="CE47">
        <v>19877275</v>
      </c>
      <c r="CF47">
        <v>18926394</v>
      </c>
      <c r="CG47">
        <v>17292530</v>
      </c>
      <c r="CH47">
        <v>15918983</v>
      </c>
      <c r="CI47">
        <v>15591303</v>
      </c>
      <c r="CJ47">
        <v>17002408</v>
      </c>
      <c r="CK47">
        <v>15986675</v>
      </c>
      <c r="CL47">
        <v>16537628</v>
      </c>
      <c r="CM47">
        <v>16064779</v>
      </c>
      <c r="CN47">
        <v>16381265</v>
      </c>
      <c r="CO47">
        <v>15137551</v>
      </c>
      <c r="CP47">
        <v>13702784</v>
      </c>
      <c r="CQ47">
        <v>13106778</v>
      </c>
      <c r="CR47">
        <v>10605355</v>
      </c>
      <c r="CS47">
        <v>10219613</v>
      </c>
      <c r="CT47">
        <v>10220340</v>
      </c>
      <c r="CU47">
        <v>12.73785068367094</v>
      </c>
      <c r="CV47">
        <v>13.570683202983259</v>
      </c>
      <c r="CW47">
        <v>13.98869851963806</v>
      </c>
      <c r="CX47">
        <v>13.56415906581525</v>
      </c>
      <c r="CY47">
        <v>12.43647630965126</v>
      </c>
      <c r="CZ47">
        <v>11.68358314099533</v>
      </c>
      <c r="DA47">
        <v>11.51992566435</v>
      </c>
      <c r="DB47">
        <v>11.0087532259369</v>
      </c>
      <c r="DC47">
        <v>10.668594994882209</v>
      </c>
      <c r="DD47">
        <v>9.9410125542854395</v>
      </c>
      <c r="DE47">
        <v>9.0686470478794092</v>
      </c>
      <c r="DF47">
        <v>8.5671505027720301</v>
      </c>
      <c r="DG47">
        <v>7.7511735335944802</v>
      </c>
      <c r="DH47">
        <v>7.0995714662593397</v>
      </c>
      <c r="DI47">
        <v>7.0595805833668903</v>
      </c>
      <c r="DJ47">
        <v>7.07906519121385</v>
      </c>
      <c r="DK47">
        <v>7.1634208130271304</v>
      </c>
      <c r="DL47">
        <v>7.3424478729543603</v>
      </c>
      <c r="DM47">
        <v>7.3753832600348597</v>
      </c>
      <c r="DN47">
        <v>7.4512382436583096</v>
      </c>
      <c r="DO47" t="s">
        <v>178</v>
      </c>
      <c r="DP47" t="s">
        <v>178</v>
      </c>
      <c r="DQ47" t="s">
        <v>178</v>
      </c>
      <c r="DR47" t="s">
        <v>178</v>
      </c>
      <c r="DS47" t="s">
        <v>178</v>
      </c>
      <c r="DT47" t="s">
        <v>178</v>
      </c>
      <c r="DU47" t="s">
        <v>178</v>
      </c>
      <c r="DV47" t="s">
        <v>178</v>
      </c>
      <c r="DW47" t="s">
        <v>178</v>
      </c>
      <c r="DX47" t="s">
        <v>178</v>
      </c>
      <c r="DY47" t="s">
        <v>178</v>
      </c>
      <c r="DZ47" t="s">
        <v>178</v>
      </c>
      <c r="EA47">
        <v>10.81514074005174</v>
      </c>
      <c r="EB47">
        <v>11.515386288830481</v>
      </c>
      <c r="EC47">
        <v>11.97867939153249</v>
      </c>
      <c r="ED47">
        <v>11.637323382390999</v>
      </c>
      <c r="EE47">
        <v>10.58913465213722</v>
      </c>
      <c r="EF47">
        <v>10.000178288077869</v>
      </c>
      <c r="EG47">
        <v>9.8834801726816099</v>
      </c>
      <c r="EH47">
        <v>9.3016580884202007</v>
      </c>
      <c r="EI47">
        <v>9.0767541655075803</v>
      </c>
      <c r="EJ47">
        <v>8.4709031677973794</v>
      </c>
      <c r="EK47">
        <v>7.7230021204725299</v>
      </c>
      <c r="EL47">
        <v>7.2498419242977201</v>
      </c>
      <c r="EM47">
        <v>6.6888459269796003</v>
      </c>
      <c r="EN47">
        <v>6.2160717911861596</v>
      </c>
      <c r="EO47">
        <v>6.1930047900169001</v>
      </c>
      <c r="EP47">
        <v>6.2167658553914</v>
      </c>
      <c r="EQ47">
        <v>6.2608485719850098</v>
      </c>
      <c r="ER47">
        <v>6.3647037868630099</v>
      </c>
      <c r="ES47">
        <v>6.3546459538171902</v>
      </c>
      <c r="ET47">
        <v>6.2958227618402498</v>
      </c>
      <c r="EU47" t="s">
        <v>178</v>
      </c>
      <c r="EV47" t="s">
        <v>178</v>
      </c>
      <c r="EW47" t="s">
        <v>178</v>
      </c>
      <c r="EX47" t="s">
        <v>178</v>
      </c>
      <c r="EY47" t="s">
        <v>178</v>
      </c>
      <c r="EZ47" t="s">
        <v>178</v>
      </c>
      <c r="FA47" t="s">
        <v>178</v>
      </c>
      <c r="FB47" t="s">
        <v>178</v>
      </c>
      <c r="FC47" t="s">
        <v>178</v>
      </c>
      <c r="FD47" t="s">
        <v>178</v>
      </c>
      <c r="FE47" t="s">
        <v>178</v>
      </c>
      <c r="FF47" t="s">
        <v>178</v>
      </c>
      <c r="FG47" t="s">
        <v>178</v>
      </c>
      <c r="FH47">
        <v>13.570683202983263</v>
      </c>
      <c r="FI47">
        <v>13.988698519638069</v>
      </c>
      <c r="FJ47">
        <v>13.564159065815259</v>
      </c>
      <c r="FK47">
        <v>12.436476309651265</v>
      </c>
      <c r="FL47">
        <v>11.683583140995337</v>
      </c>
      <c r="FM47">
        <v>11.519925664350003</v>
      </c>
      <c r="FN47">
        <v>11.008753225936902</v>
      </c>
      <c r="FO47">
        <v>10.668594994882213</v>
      </c>
      <c r="FP47">
        <v>9.9410125542854466</v>
      </c>
      <c r="FQ47">
        <v>9.0686470478794146</v>
      </c>
      <c r="FR47">
        <v>8.5671505027720354</v>
      </c>
      <c r="FS47">
        <v>7.751173533594482</v>
      </c>
      <c r="FT47">
        <v>7.0995714662593414</v>
      </c>
      <c r="FU47">
        <v>7.0595805833668948</v>
      </c>
      <c r="FV47">
        <v>7.0790651912138545</v>
      </c>
      <c r="FW47">
        <v>7.1634208130271393</v>
      </c>
      <c r="FX47">
        <v>7.3424478729543647</v>
      </c>
      <c r="FY47">
        <v>7.3753832600348623</v>
      </c>
      <c r="FZ47">
        <v>7.4512382436583149</v>
      </c>
      <c r="GA47" t="s">
        <v>178</v>
      </c>
      <c r="GB47" t="s">
        <v>178</v>
      </c>
      <c r="GC47" t="s">
        <v>178</v>
      </c>
      <c r="GD47" t="s">
        <v>178</v>
      </c>
      <c r="GE47" t="s">
        <v>178</v>
      </c>
      <c r="GF47" t="s">
        <v>178</v>
      </c>
      <c r="GG47" t="s">
        <v>178</v>
      </c>
      <c r="GH47" t="s">
        <v>178</v>
      </c>
      <c r="GI47" t="s">
        <v>178</v>
      </c>
      <c r="GJ47" t="s">
        <v>178</v>
      </c>
      <c r="GK47" t="s">
        <v>178</v>
      </c>
      <c r="GL47" t="s">
        <v>178</v>
      </c>
      <c r="GM47">
        <v>10.815140740051744</v>
      </c>
      <c r="GN47">
        <v>11.515386288830481</v>
      </c>
      <c r="GO47">
        <v>11.978679391532495</v>
      </c>
      <c r="GP47">
        <v>11.637323382391003</v>
      </c>
      <c r="GQ47">
        <v>10.589134652137227</v>
      </c>
      <c r="GR47">
        <v>10.000178288077876</v>
      </c>
      <c r="GS47">
        <v>9.8834801726816188</v>
      </c>
      <c r="GT47">
        <v>9.301658088420206</v>
      </c>
      <c r="GU47">
        <v>9.0767541655075856</v>
      </c>
      <c r="GV47">
        <v>8.4709031677973865</v>
      </c>
      <c r="GW47">
        <v>7.7230021204725388</v>
      </c>
      <c r="GX47">
        <v>7.2498419242977299</v>
      </c>
      <c r="GY47">
        <v>6.6888459269796101</v>
      </c>
      <c r="GZ47">
        <v>6.2160717911861614</v>
      </c>
      <c r="HA47">
        <v>6.1930047900169063</v>
      </c>
      <c r="HB47">
        <v>6.2167658553914054</v>
      </c>
      <c r="HC47">
        <v>6.2608485719850133</v>
      </c>
      <c r="HD47">
        <v>6.3647037868630161</v>
      </c>
      <c r="HE47">
        <v>6.3546459538171955</v>
      </c>
      <c r="HF47">
        <v>6.2958227618402542</v>
      </c>
      <c r="HG47" t="s">
        <v>178</v>
      </c>
      <c r="HH47" t="s">
        <v>178</v>
      </c>
      <c r="HI47" t="s">
        <v>178</v>
      </c>
      <c r="HJ47" t="s">
        <v>178</v>
      </c>
      <c r="HK47" t="s">
        <v>178</v>
      </c>
      <c r="HL47" t="s">
        <v>178</v>
      </c>
      <c r="HM47" t="s">
        <v>178</v>
      </c>
      <c r="HN47" t="s">
        <v>178</v>
      </c>
      <c r="HO47" t="s">
        <v>178</v>
      </c>
      <c r="HP47" t="s">
        <v>178</v>
      </c>
      <c r="HQ47" t="s">
        <v>178</v>
      </c>
      <c r="HR47" t="s">
        <v>178</v>
      </c>
      <c r="HS47">
        <v>489449</v>
      </c>
      <c r="HT47">
        <v>484177</v>
      </c>
      <c r="HU47">
        <v>476488</v>
      </c>
      <c r="HV47">
        <v>469606</v>
      </c>
      <c r="HW47">
        <v>463308</v>
      </c>
      <c r="HX47">
        <v>457717</v>
      </c>
      <c r="HY47">
        <v>454211</v>
      </c>
      <c r="HZ47">
        <v>452559</v>
      </c>
      <c r="IA47">
        <v>451812</v>
      </c>
      <c r="IB47">
        <v>451466</v>
      </c>
      <c r="IC47">
        <v>450359</v>
      </c>
      <c r="ID47">
        <v>449149</v>
      </c>
      <c r="IE47">
        <v>446949</v>
      </c>
      <c r="IF47">
        <v>444276</v>
      </c>
      <c r="IG47">
        <v>439382</v>
      </c>
      <c r="IH47">
        <v>434860</v>
      </c>
      <c r="II47">
        <v>430478</v>
      </c>
      <c r="IJ47">
        <v>424554</v>
      </c>
      <c r="IK47">
        <v>417536</v>
      </c>
      <c r="IL47">
        <v>409536</v>
      </c>
      <c r="IM47">
        <v>402741</v>
      </c>
      <c r="IN47">
        <v>393173</v>
      </c>
      <c r="IO47">
        <v>388547</v>
      </c>
      <c r="IP47">
        <v>381389</v>
      </c>
      <c r="IQ47">
        <v>377302</v>
      </c>
      <c r="IR47">
        <v>372098</v>
      </c>
      <c r="IS47">
        <v>367792</v>
      </c>
      <c r="IT47">
        <v>365069</v>
      </c>
      <c r="IU47">
        <v>362878</v>
      </c>
      <c r="IV47">
        <v>359875</v>
      </c>
      <c r="IW47">
        <v>356609</v>
      </c>
      <c r="IX47">
        <v>351199</v>
      </c>
      <c r="IY47">
        <v>553970</v>
      </c>
      <c r="IZ47">
        <v>548398</v>
      </c>
      <c r="JA47">
        <v>539408</v>
      </c>
      <c r="JB47">
        <v>531630</v>
      </c>
      <c r="JC47">
        <v>524988</v>
      </c>
      <c r="JD47">
        <v>518974</v>
      </c>
      <c r="JE47">
        <v>514805</v>
      </c>
      <c r="JF47">
        <v>512820</v>
      </c>
      <c r="JG47">
        <v>512082</v>
      </c>
      <c r="JH47">
        <v>511581</v>
      </c>
      <c r="JI47">
        <v>510296</v>
      </c>
      <c r="JJ47">
        <v>509272</v>
      </c>
      <c r="JK47">
        <v>506502</v>
      </c>
      <c r="JL47">
        <v>503517</v>
      </c>
      <c r="JM47">
        <v>497877</v>
      </c>
      <c r="JN47">
        <v>492500</v>
      </c>
      <c r="JO47">
        <v>487564</v>
      </c>
      <c r="JP47">
        <v>480540</v>
      </c>
      <c r="JQ47">
        <v>472613</v>
      </c>
      <c r="JR47">
        <v>463436</v>
      </c>
      <c r="JS47">
        <v>457207</v>
      </c>
      <c r="JT47">
        <v>447898</v>
      </c>
      <c r="JU47">
        <v>443038</v>
      </c>
      <c r="JV47">
        <v>435003</v>
      </c>
      <c r="JW47">
        <v>429907</v>
      </c>
      <c r="JX47">
        <v>424262</v>
      </c>
      <c r="JY47">
        <v>419244</v>
      </c>
      <c r="JZ47">
        <v>416052</v>
      </c>
      <c r="KA47">
        <v>413426</v>
      </c>
      <c r="KB47">
        <v>409958</v>
      </c>
      <c r="KC47">
        <v>406051</v>
      </c>
      <c r="KD47">
        <v>400126</v>
      </c>
    </row>
    <row r="48" spans="1:290" x14ac:dyDescent="0.3">
      <c r="A48" t="s">
        <v>46</v>
      </c>
      <c r="B48">
        <v>4000843</v>
      </c>
      <c r="C48">
        <v>3607100</v>
      </c>
      <c r="D48">
        <v>3761199</v>
      </c>
      <c r="E48">
        <v>3382264</v>
      </c>
      <c r="F48">
        <v>3444449</v>
      </c>
      <c r="G48">
        <v>3371771</v>
      </c>
      <c r="H48">
        <v>3576410</v>
      </c>
      <c r="I48">
        <v>3570925</v>
      </c>
      <c r="J48">
        <v>3489776</v>
      </c>
      <c r="K48">
        <v>3661178</v>
      </c>
      <c r="L48">
        <v>3739794</v>
      </c>
      <c r="M48">
        <v>3444547</v>
      </c>
      <c r="N48">
        <v>3841297</v>
      </c>
      <c r="O48">
        <v>4311270</v>
      </c>
      <c r="P48">
        <v>4475472</v>
      </c>
      <c r="Q48">
        <v>4447681</v>
      </c>
      <c r="R48">
        <v>4063443</v>
      </c>
      <c r="S48">
        <v>4117094</v>
      </c>
      <c r="T48">
        <v>4074685</v>
      </c>
      <c r="U48">
        <v>3848775</v>
      </c>
      <c r="V48">
        <v>3135538</v>
      </c>
      <c r="W48">
        <v>3130351</v>
      </c>
      <c r="X48">
        <v>3168659</v>
      </c>
      <c r="Y48">
        <v>2937042</v>
      </c>
      <c r="Z48">
        <v>2897142</v>
      </c>
      <c r="AA48">
        <v>2758448</v>
      </c>
      <c r="AB48">
        <v>2639352</v>
      </c>
      <c r="AC48">
        <v>3161622</v>
      </c>
      <c r="AD48">
        <v>2834802</v>
      </c>
      <c r="AE48" t="s">
        <v>178</v>
      </c>
      <c r="AF48" t="s">
        <v>178</v>
      </c>
      <c r="AG48" t="s">
        <v>178</v>
      </c>
      <c r="AH48" t="s">
        <v>178</v>
      </c>
      <c r="AI48">
        <v>8133619</v>
      </c>
      <c r="AJ48">
        <v>8385396</v>
      </c>
      <c r="AK48">
        <v>7931919</v>
      </c>
      <c r="AL48">
        <v>8028772</v>
      </c>
      <c r="AM48">
        <v>7970618</v>
      </c>
      <c r="AN48">
        <v>8195101</v>
      </c>
      <c r="AO48">
        <v>8179781</v>
      </c>
      <c r="AP48">
        <v>8080313</v>
      </c>
      <c r="AQ48">
        <v>8194746</v>
      </c>
      <c r="AR48">
        <v>8339054</v>
      </c>
      <c r="AS48">
        <v>7868208</v>
      </c>
      <c r="AT48">
        <v>9057067</v>
      </c>
      <c r="AU48">
        <v>10432285</v>
      </c>
      <c r="AV48">
        <v>11497880</v>
      </c>
      <c r="AW48">
        <v>11269584</v>
      </c>
      <c r="AX48">
        <v>10647817</v>
      </c>
      <c r="AY48">
        <v>10614156</v>
      </c>
      <c r="AZ48">
        <v>10405224</v>
      </c>
      <c r="BA48">
        <v>9919972</v>
      </c>
      <c r="BB48">
        <v>8177192</v>
      </c>
      <c r="BC48">
        <v>8121358</v>
      </c>
      <c r="BD48">
        <v>8031344</v>
      </c>
      <c r="BE48">
        <v>7567892</v>
      </c>
      <c r="BF48">
        <v>7352567</v>
      </c>
      <c r="BG48">
        <v>7049168</v>
      </c>
      <c r="BH48">
        <v>6808032</v>
      </c>
      <c r="BI48">
        <v>8016959</v>
      </c>
      <c r="BJ48">
        <v>7449715</v>
      </c>
      <c r="BK48" t="s">
        <v>178</v>
      </c>
      <c r="BL48" t="s">
        <v>178</v>
      </c>
      <c r="BM48" t="s">
        <v>178</v>
      </c>
      <c r="BN48" t="s">
        <v>178</v>
      </c>
      <c r="BO48">
        <v>8895361</v>
      </c>
      <c r="BP48">
        <v>9004593</v>
      </c>
      <c r="BQ48">
        <v>8386821</v>
      </c>
      <c r="BR48">
        <v>8465650</v>
      </c>
      <c r="BS48">
        <v>8385574</v>
      </c>
      <c r="BT48">
        <v>8511766</v>
      </c>
      <c r="BU48">
        <v>8413828</v>
      </c>
      <c r="BV48">
        <v>8378032</v>
      </c>
      <c r="BW48">
        <v>8520415</v>
      </c>
      <c r="BX48">
        <v>8822121</v>
      </c>
      <c r="BY48">
        <v>8112391</v>
      </c>
      <c r="BZ48">
        <v>9823509</v>
      </c>
      <c r="CA48">
        <v>11724722</v>
      </c>
      <c r="CB48">
        <v>13337039</v>
      </c>
      <c r="CC48">
        <v>12426059</v>
      </c>
      <c r="CD48">
        <v>11893261</v>
      </c>
      <c r="CE48">
        <v>11757861</v>
      </c>
      <c r="CF48">
        <v>12272153</v>
      </c>
      <c r="CG48">
        <v>12193879</v>
      </c>
      <c r="CH48">
        <v>11066556</v>
      </c>
      <c r="CI48">
        <v>11149980</v>
      </c>
      <c r="CJ48">
        <v>10958375</v>
      </c>
      <c r="CK48">
        <v>9692692</v>
      </c>
      <c r="CL48">
        <v>8811320</v>
      </c>
      <c r="CM48">
        <v>7970303</v>
      </c>
      <c r="CN48">
        <v>7594109</v>
      </c>
      <c r="CO48">
        <v>8764264</v>
      </c>
      <c r="CP48">
        <v>7985078</v>
      </c>
      <c r="CQ48" t="s">
        <v>178</v>
      </c>
      <c r="CR48" t="s">
        <v>178</v>
      </c>
      <c r="CS48" t="s">
        <v>178</v>
      </c>
      <c r="CT48" t="s">
        <v>178</v>
      </c>
      <c r="CU48" t="s">
        <v>178</v>
      </c>
      <c r="CV48">
        <v>11.16250429716694</v>
      </c>
      <c r="CW48">
        <v>11.24273563506574</v>
      </c>
      <c r="CX48">
        <v>11.29890769145012</v>
      </c>
      <c r="CY48">
        <v>11.25989872977731</v>
      </c>
      <c r="CZ48">
        <v>11.4759773068524</v>
      </c>
      <c r="DA48">
        <v>10.989337496587011</v>
      </c>
      <c r="DB48">
        <v>10.807942973990301</v>
      </c>
      <c r="DC48">
        <v>10.38668428576813</v>
      </c>
      <c r="DD48">
        <v>9.8603024658577407</v>
      </c>
      <c r="DE48">
        <v>9.1705527606387705</v>
      </c>
      <c r="DF48">
        <v>9.2371404762505893</v>
      </c>
      <c r="DG48">
        <v>8.8571812946069208</v>
      </c>
      <c r="DH48">
        <v>8.4810942845804806</v>
      </c>
      <c r="DI48">
        <v>7.9821147245047399</v>
      </c>
      <c r="DJ48">
        <v>7.5123485182393299</v>
      </c>
      <c r="DK48">
        <v>7.1596356168609097</v>
      </c>
      <c r="DL48">
        <v>6.9534700228361199</v>
      </c>
      <c r="DM48">
        <v>7.0165182428175097</v>
      </c>
      <c r="DN48">
        <v>7.47549543331957</v>
      </c>
      <c r="DO48" t="s">
        <v>178</v>
      </c>
      <c r="DP48" t="s">
        <v>178</v>
      </c>
      <c r="DQ48" t="s">
        <v>178</v>
      </c>
      <c r="DR48" t="s">
        <v>178</v>
      </c>
      <c r="DS48" t="s">
        <v>178</v>
      </c>
      <c r="DT48" t="s">
        <v>178</v>
      </c>
      <c r="DU48" t="s">
        <v>178</v>
      </c>
      <c r="DV48" t="s">
        <v>178</v>
      </c>
      <c r="DW48" t="s">
        <v>178</v>
      </c>
      <c r="DX48" t="s">
        <v>178</v>
      </c>
      <c r="DY48" t="s">
        <v>178</v>
      </c>
      <c r="DZ48" t="s">
        <v>178</v>
      </c>
      <c r="EA48" t="s">
        <v>178</v>
      </c>
      <c r="EB48">
        <v>9.6024445357142305</v>
      </c>
      <c r="EC48">
        <v>9.6262077310673408</v>
      </c>
      <c r="ED48">
        <v>9.5415961494485</v>
      </c>
      <c r="EE48">
        <v>9.3468787489251106</v>
      </c>
      <c r="EF48">
        <v>9.7966455813052207</v>
      </c>
      <c r="EG48">
        <v>9.3098580512118794</v>
      </c>
      <c r="EH48">
        <v>8.9896765137687105</v>
      </c>
      <c r="EI48">
        <v>8.8416163234345504</v>
      </c>
      <c r="EJ48">
        <v>8.3420373581943394</v>
      </c>
      <c r="EK48">
        <v>7.7928163566596096</v>
      </c>
      <c r="EL48">
        <v>7.8462045163185801</v>
      </c>
      <c r="EM48">
        <v>7.3890523504678001</v>
      </c>
      <c r="EN48">
        <v>7.10577142097251</v>
      </c>
      <c r="EO48">
        <v>6.8902277138179997</v>
      </c>
      <c r="EP48">
        <v>6.4002890357985098</v>
      </c>
      <c r="EQ48">
        <v>6.0202148903784698</v>
      </c>
      <c r="ER48">
        <v>5.8145985132083604</v>
      </c>
      <c r="ES48">
        <v>5.8912363865543096</v>
      </c>
      <c r="ET48">
        <v>6.2403328673216896</v>
      </c>
      <c r="EU48" t="s">
        <v>178</v>
      </c>
      <c r="EV48" t="s">
        <v>178</v>
      </c>
      <c r="EW48" t="s">
        <v>178</v>
      </c>
      <c r="EX48" t="s">
        <v>178</v>
      </c>
      <c r="EY48" t="s">
        <v>178</v>
      </c>
      <c r="EZ48" t="s">
        <v>178</v>
      </c>
      <c r="FA48" t="s">
        <v>178</v>
      </c>
      <c r="FB48" t="s">
        <v>178</v>
      </c>
      <c r="FC48" t="s">
        <v>178</v>
      </c>
      <c r="FD48" t="s">
        <v>178</v>
      </c>
      <c r="FE48" t="s">
        <v>178</v>
      </c>
      <c r="FF48" t="s">
        <v>178</v>
      </c>
      <c r="FG48" t="s">
        <v>178</v>
      </c>
      <c r="FH48">
        <v>11.16250429716694</v>
      </c>
      <c r="FI48">
        <v>11.242735635065742</v>
      </c>
      <c r="FJ48">
        <v>11.298907691450125</v>
      </c>
      <c r="FK48">
        <v>11.259898729777319</v>
      </c>
      <c r="FL48">
        <v>11.475977306852402</v>
      </c>
      <c r="FM48">
        <v>10.989337496587019</v>
      </c>
      <c r="FN48">
        <v>10.807942973990308</v>
      </c>
      <c r="FO48">
        <v>10.386684285768133</v>
      </c>
      <c r="FP48">
        <v>9.8603024658577461</v>
      </c>
      <c r="FQ48">
        <v>9.1705527606387705</v>
      </c>
      <c r="FR48">
        <v>9.2371404762506</v>
      </c>
      <c r="FS48">
        <v>8.8571812946069244</v>
      </c>
      <c r="FT48">
        <v>8.481094284580486</v>
      </c>
      <c r="FU48">
        <v>7.982114724504747</v>
      </c>
      <c r="FV48">
        <v>7.5123485182393361</v>
      </c>
      <c r="FW48">
        <v>7.1596356168609177</v>
      </c>
      <c r="FX48">
        <v>6.9534700228361208</v>
      </c>
      <c r="FY48">
        <v>7.0165182428175203</v>
      </c>
      <c r="FZ48">
        <v>7.475495433319578</v>
      </c>
      <c r="GA48" t="s">
        <v>178</v>
      </c>
      <c r="GB48" t="s">
        <v>178</v>
      </c>
      <c r="GC48" t="s">
        <v>178</v>
      </c>
      <c r="GD48" t="s">
        <v>178</v>
      </c>
      <c r="GE48" t="s">
        <v>178</v>
      </c>
      <c r="GF48" t="s">
        <v>178</v>
      </c>
      <c r="GG48" t="s">
        <v>178</v>
      </c>
      <c r="GH48" t="s">
        <v>178</v>
      </c>
      <c r="GI48" t="s">
        <v>178</v>
      </c>
      <c r="GJ48" t="s">
        <v>178</v>
      </c>
      <c r="GK48" t="s">
        <v>178</v>
      </c>
      <c r="GL48" t="s">
        <v>178</v>
      </c>
      <c r="GM48" t="s">
        <v>178</v>
      </c>
      <c r="GN48">
        <v>9.6024445357142341</v>
      </c>
      <c r="GO48">
        <v>9.6262077310673497</v>
      </c>
      <c r="GP48">
        <v>9.5415961494485089</v>
      </c>
      <c r="GQ48">
        <v>9.3468787489251142</v>
      </c>
      <c r="GR48">
        <v>9.7966455813052207</v>
      </c>
      <c r="GS48">
        <v>9.3098580512118847</v>
      </c>
      <c r="GT48">
        <v>8.9896765137687122</v>
      </c>
      <c r="GU48">
        <v>8.8416163234345522</v>
      </c>
      <c r="GV48">
        <v>8.3420373581943466</v>
      </c>
      <c r="GW48">
        <v>7.7928163566596105</v>
      </c>
      <c r="GX48">
        <v>7.8462045163185827</v>
      </c>
      <c r="GY48">
        <v>7.3890523504678027</v>
      </c>
      <c r="GZ48">
        <v>7.1057714209725118</v>
      </c>
      <c r="HA48">
        <v>6.8902277138180077</v>
      </c>
      <c r="HB48">
        <v>6.4002890357985152</v>
      </c>
      <c r="HC48">
        <v>6.0202148903784716</v>
      </c>
      <c r="HD48">
        <v>5.8145985132083657</v>
      </c>
      <c r="HE48">
        <v>5.8912363865543167</v>
      </c>
      <c r="HF48">
        <v>6.2403328673216922</v>
      </c>
      <c r="HG48" t="s">
        <v>178</v>
      </c>
      <c r="HH48" t="s">
        <v>178</v>
      </c>
      <c r="HI48" t="s">
        <v>178</v>
      </c>
      <c r="HJ48" t="s">
        <v>178</v>
      </c>
      <c r="HK48" t="s">
        <v>178</v>
      </c>
      <c r="HL48" t="s">
        <v>178</v>
      </c>
      <c r="HM48" t="s">
        <v>178</v>
      </c>
      <c r="HN48" t="s">
        <v>178</v>
      </c>
      <c r="HO48" t="s">
        <v>178</v>
      </c>
      <c r="HP48" t="s">
        <v>178</v>
      </c>
      <c r="HQ48" t="s">
        <v>178</v>
      </c>
      <c r="HR48" t="s">
        <v>178</v>
      </c>
      <c r="HS48">
        <v>288713</v>
      </c>
      <c r="HT48">
        <v>286741</v>
      </c>
      <c r="HU48">
        <v>283563</v>
      </c>
      <c r="HV48">
        <v>280950</v>
      </c>
      <c r="HW48">
        <v>278741</v>
      </c>
      <c r="HX48">
        <v>277230</v>
      </c>
      <c r="HY48">
        <v>275861</v>
      </c>
      <c r="HZ48">
        <v>274500</v>
      </c>
      <c r="IA48">
        <v>273918</v>
      </c>
      <c r="IB48">
        <v>273781</v>
      </c>
      <c r="IC48">
        <v>273393</v>
      </c>
      <c r="ID48">
        <v>353274</v>
      </c>
      <c r="IE48">
        <v>402249</v>
      </c>
      <c r="IF48">
        <v>397396</v>
      </c>
      <c r="IG48">
        <v>390912</v>
      </c>
      <c r="IH48">
        <v>384106</v>
      </c>
      <c r="II48">
        <v>378464</v>
      </c>
      <c r="IJ48">
        <v>372400</v>
      </c>
      <c r="IK48">
        <v>366393</v>
      </c>
      <c r="IL48">
        <v>307223</v>
      </c>
      <c r="IM48">
        <v>320754</v>
      </c>
      <c r="IN48">
        <v>316718</v>
      </c>
      <c r="IO48">
        <v>312751</v>
      </c>
      <c r="IP48">
        <v>304872</v>
      </c>
      <c r="IQ48">
        <v>300485</v>
      </c>
      <c r="IR48">
        <v>294993</v>
      </c>
      <c r="IS48">
        <v>343569</v>
      </c>
      <c r="IT48">
        <v>339145</v>
      </c>
      <c r="IU48" t="s">
        <v>178</v>
      </c>
      <c r="IV48" t="s">
        <v>178</v>
      </c>
      <c r="IW48" t="s">
        <v>178</v>
      </c>
      <c r="IX48" t="s">
        <v>178</v>
      </c>
      <c r="IY48">
        <v>328464</v>
      </c>
      <c r="IZ48">
        <v>326627</v>
      </c>
      <c r="JA48">
        <v>323470</v>
      </c>
      <c r="JB48">
        <v>320536</v>
      </c>
      <c r="JC48">
        <v>318151</v>
      </c>
      <c r="JD48">
        <v>316583</v>
      </c>
      <c r="JE48">
        <v>314907</v>
      </c>
      <c r="JF48">
        <v>313345</v>
      </c>
      <c r="JG48">
        <v>312684</v>
      </c>
      <c r="JH48">
        <v>312464</v>
      </c>
      <c r="JI48">
        <v>312010</v>
      </c>
      <c r="JJ48">
        <v>403879</v>
      </c>
      <c r="JK48">
        <v>469707</v>
      </c>
      <c r="JL48">
        <v>464588</v>
      </c>
      <c r="JM48">
        <v>457368</v>
      </c>
      <c r="JN48">
        <v>449878</v>
      </c>
      <c r="JO48">
        <v>442903</v>
      </c>
      <c r="JP48">
        <v>435749</v>
      </c>
      <c r="JQ48">
        <v>428061</v>
      </c>
      <c r="JR48">
        <v>360992</v>
      </c>
      <c r="JS48">
        <v>374683</v>
      </c>
      <c r="JT48">
        <v>370468</v>
      </c>
      <c r="JU48">
        <v>365674</v>
      </c>
      <c r="JV48">
        <v>355569</v>
      </c>
      <c r="JW48">
        <v>351137</v>
      </c>
      <c r="JX48">
        <v>344838</v>
      </c>
      <c r="JY48">
        <v>399342</v>
      </c>
      <c r="JZ48">
        <v>394326</v>
      </c>
      <c r="KA48" t="s">
        <v>178</v>
      </c>
      <c r="KB48" t="s">
        <v>178</v>
      </c>
      <c r="KC48" t="s">
        <v>178</v>
      </c>
      <c r="KD48" t="s">
        <v>178</v>
      </c>
    </row>
    <row r="49" spans="1:290" x14ac:dyDescent="0.3">
      <c r="A49" t="s">
        <v>47</v>
      </c>
      <c r="B49">
        <v>4060026</v>
      </c>
      <c r="C49">
        <v>164023</v>
      </c>
      <c r="D49">
        <v>174450</v>
      </c>
      <c r="E49">
        <v>165548</v>
      </c>
      <c r="F49">
        <v>164086</v>
      </c>
      <c r="G49">
        <v>171254</v>
      </c>
      <c r="H49">
        <v>172848</v>
      </c>
      <c r="I49">
        <v>178742</v>
      </c>
      <c r="J49">
        <v>171893</v>
      </c>
      <c r="K49">
        <v>181070</v>
      </c>
      <c r="L49">
        <v>175098</v>
      </c>
      <c r="M49">
        <v>163058</v>
      </c>
      <c r="N49">
        <v>163968</v>
      </c>
      <c r="O49">
        <v>170377</v>
      </c>
      <c r="P49">
        <v>171027</v>
      </c>
      <c r="Q49">
        <v>172478</v>
      </c>
      <c r="R49">
        <v>177413</v>
      </c>
      <c r="S49">
        <v>168163</v>
      </c>
      <c r="T49">
        <v>161046</v>
      </c>
      <c r="U49">
        <v>162840</v>
      </c>
      <c r="V49">
        <v>149491</v>
      </c>
      <c r="W49">
        <v>147171</v>
      </c>
      <c r="X49">
        <v>138955</v>
      </c>
      <c r="Y49">
        <v>135132</v>
      </c>
      <c r="Z49">
        <v>135909</v>
      </c>
      <c r="AA49">
        <v>130436</v>
      </c>
      <c r="AB49">
        <v>130637</v>
      </c>
      <c r="AC49" t="s">
        <v>178</v>
      </c>
      <c r="AD49" t="s">
        <v>178</v>
      </c>
      <c r="AE49" t="s">
        <v>178</v>
      </c>
      <c r="AF49" t="s">
        <v>178</v>
      </c>
      <c r="AG49" t="s">
        <v>178</v>
      </c>
      <c r="AH49" t="s">
        <v>178</v>
      </c>
      <c r="AI49">
        <v>432835</v>
      </c>
      <c r="AJ49">
        <v>451320</v>
      </c>
      <c r="AK49">
        <v>438488</v>
      </c>
      <c r="AL49">
        <v>433432</v>
      </c>
      <c r="AM49">
        <v>453208</v>
      </c>
      <c r="AN49">
        <v>447419</v>
      </c>
      <c r="AO49">
        <v>448103</v>
      </c>
      <c r="AP49">
        <v>432806</v>
      </c>
      <c r="AQ49">
        <v>473243</v>
      </c>
      <c r="AR49">
        <v>467966</v>
      </c>
      <c r="AS49">
        <v>442400</v>
      </c>
      <c r="AT49">
        <v>463505</v>
      </c>
      <c r="AU49">
        <v>484773</v>
      </c>
      <c r="AV49">
        <v>510957</v>
      </c>
      <c r="AW49">
        <v>513866</v>
      </c>
      <c r="AX49">
        <v>549168</v>
      </c>
      <c r="AY49">
        <v>515669</v>
      </c>
      <c r="AZ49">
        <v>493105</v>
      </c>
      <c r="BA49">
        <v>459698</v>
      </c>
      <c r="BB49">
        <v>472346</v>
      </c>
      <c r="BC49">
        <v>502612</v>
      </c>
      <c r="BD49">
        <v>483748</v>
      </c>
      <c r="BE49">
        <v>457737</v>
      </c>
      <c r="BF49">
        <v>520517</v>
      </c>
      <c r="BG49">
        <v>427181</v>
      </c>
      <c r="BH49">
        <v>417211</v>
      </c>
      <c r="BI49" t="s">
        <v>178</v>
      </c>
      <c r="BJ49" t="s">
        <v>178</v>
      </c>
      <c r="BK49" t="s">
        <v>178</v>
      </c>
      <c r="BL49" t="s">
        <v>178</v>
      </c>
      <c r="BM49" t="s">
        <v>178</v>
      </c>
      <c r="BN49" t="s">
        <v>178</v>
      </c>
      <c r="BO49">
        <v>468468</v>
      </c>
      <c r="BP49">
        <v>477647</v>
      </c>
      <c r="BQ49">
        <v>455496</v>
      </c>
      <c r="BR49">
        <v>444498</v>
      </c>
      <c r="BS49">
        <v>460811</v>
      </c>
      <c r="BT49">
        <v>533929</v>
      </c>
      <c r="BU49">
        <v>505418</v>
      </c>
      <c r="BV49">
        <v>432913</v>
      </c>
      <c r="BW49">
        <v>473350</v>
      </c>
      <c r="BX49">
        <v>605631</v>
      </c>
      <c r="BY49">
        <v>564873</v>
      </c>
      <c r="BZ49">
        <v>591955</v>
      </c>
      <c r="CA49">
        <v>613541</v>
      </c>
      <c r="CB49">
        <v>640738</v>
      </c>
      <c r="CC49">
        <v>625394</v>
      </c>
      <c r="CD49">
        <v>671527</v>
      </c>
      <c r="CE49">
        <v>644683</v>
      </c>
      <c r="CF49">
        <v>623951</v>
      </c>
      <c r="CG49">
        <v>591807</v>
      </c>
      <c r="CH49">
        <v>619104</v>
      </c>
      <c r="CI49">
        <v>622243</v>
      </c>
      <c r="CJ49">
        <v>483748</v>
      </c>
      <c r="CK49">
        <v>482901</v>
      </c>
      <c r="CL49">
        <v>539479</v>
      </c>
      <c r="CM49">
        <v>470567</v>
      </c>
      <c r="CN49">
        <v>425556</v>
      </c>
      <c r="CO49" t="s">
        <v>178</v>
      </c>
      <c r="CP49" t="s">
        <v>178</v>
      </c>
      <c r="CQ49" t="s">
        <v>178</v>
      </c>
      <c r="CR49" t="s">
        <v>178</v>
      </c>
      <c r="CS49" t="s">
        <v>178</v>
      </c>
      <c r="CT49" t="s">
        <v>178</v>
      </c>
      <c r="CU49">
        <v>25.009566653911119</v>
      </c>
      <c r="CV49">
        <v>24.759893984996179</v>
      </c>
      <c r="CW49">
        <v>22.931492595551749</v>
      </c>
      <c r="CX49">
        <v>22.082777272044328</v>
      </c>
      <c r="CY49">
        <v>24.041605458939479</v>
      </c>
      <c r="CZ49">
        <v>21.289688319254289</v>
      </c>
      <c r="DA49">
        <v>18.965766740699259</v>
      </c>
      <c r="DB49">
        <v>18.197457307095199</v>
      </c>
      <c r="DC49">
        <v>18.374992219021799</v>
      </c>
      <c r="DD49">
        <v>18.63831686397473</v>
      </c>
      <c r="DE49">
        <v>19.65284724537808</v>
      </c>
      <c r="DF49">
        <v>20.41648184335774</v>
      </c>
      <c r="DG49">
        <v>18.383634951232839</v>
      </c>
      <c r="DH49">
        <v>18.876803164262441</v>
      </c>
      <c r="DI49">
        <v>15.613006456233</v>
      </c>
      <c r="DJ49">
        <v>14.599252919203501</v>
      </c>
      <c r="DK49">
        <v>13.116872437651971</v>
      </c>
      <c r="DL49">
        <v>12.095301963414171</v>
      </c>
      <c r="DM49">
        <v>15.62950177150792</v>
      </c>
      <c r="DN49">
        <v>12.18334214099845</v>
      </c>
      <c r="DO49" t="s">
        <v>178</v>
      </c>
      <c r="DP49" t="s">
        <v>178</v>
      </c>
      <c r="DQ49" t="s">
        <v>178</v>
      </c>
      <c r="DR49" t="s">
        <v>178</v>
      </c>
      <c r="DS49" t="s">
        <v>178</v>
      </c>
      <c r="DT49" t="s">
        <v>178</v>
      </c>
      <c r="DU49" t="s">
        <v>178</v>
      </c>
      <c r="DV49" t="s">
        <v>178</v>
      </c>
      <c r="DW49" t="s">
        <v>178</v>
      </c>
      <c r="DX49" t="s">
        <v>178</v>
      </c>
      <c r="DY49" t="s">
        <v>178</v>
      </c>
      <c r="DZ49" t="s">
        <v>178</v>
      </c>
      <c r="EA49">
        <v>23.40010132588629</v>
      </c>
      <c r="EB49">
        <v>23.247064734345741</v>
      </c>
      <c r="EC49">
        <v>21.535655037739421</v>
      </c>
      <c r="ED49">
        <v>20.809487529308921</v>
      </c>
      <c r="EE49">
        <v>22.767564934570711</v>
      </c>
      <c r="EF49">
        <v>20.804978178859379</v>
      </c>
      <c r="EG49">
        <v>19.013452125224489</v>
      </c>
      <c r="EH49">
        <v>18.283559817751328</v>
      </c>
      <c r="EI49">
        <v>18.521913724217651</v>
      </c>
      <c r="EJ49">
        <v>18.810142049793789</v>
      </c>
      <c r="EK49">
        <v>19.621196087463531</v>
      </c>
      <c r="EL49">
        <v>20.346626336177788</v>
      </c>
      <c r="EM49">
        <v>18.226909754931079</v>
      </c>
      <c r="EN49">
        <v>18.85362838030624</v>
      </c>
      <c r="EO49">
        <v>15.148280879823931</v>
      </c>
      <c r="EP49">
        <v>13.841385054395261</v>
      </c>
      <c r="EQ49">
        <v>12.80388128196283</v>
      </c>
      <c r="ER49">
        <v>9.7841230569554103</v>
      </c>
      <c r="ES49">
        <v>14.15495634921527</v>
      </c>
      <c r="ET49">
        <v>10.867880748434411</v>
      </c>
      <c r="EU49" t="s">
        <v>178</v>
      </c>
      <c r="EV49" t="s">
        <v>178</v>
      </c>
      <c r="EW49" t="s">
        <v>178</v>
      </c>
      <c r="EX49" t="s">
        <v>178</v>
      </c>
      <c r="EY49" t="s">
        <v>178</v>
      </c>
      <c r="EZ49" t="s">
        <v>178</v>
      </c>
      <c r="FA49" t="s">
        <v>178</v>
      </c>
      <c r="FB49" t="s">
        <v>178</v>
      </c>
      <c r="FC49" t="s">
        <v>178</v>
      </c>
      <c r="FD49" t="s">
        <v>178</v>
      </c>
      <c r="FE49" t="s">
        <v>178</v>
      </c>
      <c r="FF49" t="s">
        <v>178</v>
      </c>
      <c r="FG49" t="s">
        <v>178</v>
      </c>
      <c r="FH49">
        <v>20.473228679555927</v>
      </c>
      <c r="FI49">
        <v>19.478305501072352</v>
      </c>
      <c r="FJ49">
        <v>18.964230454173112</v>
      </c>
      <c r="FK49">
        <v>20.746055693952258</v>
      </c>
      <c r="FL49">
        <v>19.38771438831288</v>
      </c>
      <c r="FM49">
        <v>18.181664582840536</v>
      </c>
      <c r="FN49">
        <v>16.945787440995566</v>
      </c>
      <c r="FO49">
        <v>18.369539404493999</v>
      </c>
      <c r="FP49">
        <v>18.6313851922989</v>
      </c>
      <c r="FQ49">
        <v>19.4422763932502</v>
      </c>
      <c r="FR49">
        <v>20.210366374360273</v>
      </c>
      <c r="FS49">
        <v>18.383571099861943</v>
      </c>
      <c r="FT49">
        <v>18.873234522819647</v>
      </c>
      <c r="FU49">
        <v>15.610929328523085</v>
      </c>
      <c r="FV49">
        <v>14.599252919203508</v>
      </c>
      <c r="FW49">
        <v>13.116872437651979</v>
      </c>
      <c r="FX49">
        <v>12.09530196341418</v>
      </c>
      <c r="FY49">
        <v>15.629501771507924</v>
      </c>
      <c r="FZ49">
        <v>12.183342140998455</v>
      </c>
      <c r="GA49" t="s">
        <v>178</v>
      </c>
      <c r="GB49" t="s">
        <v>178</v>
      </c>
      <c r="GC49" t="s">
        <v>178</v>
      </c>
      <c r="GD49" t="s">
        <v>178</v>
      </c>
      <c r="GE49" t="s">
        <v>178</v>
      </c>
      <c r="GF49" t="s">
        <v>178</v>
      </c>
      <c r="GG49" t="s">
        <v>178</v>
      </c>
      <c r="GH49" t="s">
        <v>178</v>
      </c>
      <c r="GI49" t="s">
        <v>178</v>
      </c>
      <c r="GJ49" t="s">
        <v>178</v>
      </c>
      <c r="GK49" t="s">
        <v>178</v>
      </c>
      <c r="GL49" t="s">
        <v>178</v>
      </c>
      <c r="GM49">
        <v>23.400101325886293</v>
      </c>
      <c r="GN49">
        <v>13.634429477547439</v>
      </c>
      <c r="GO49">
        <v>12.910819687191383</v>
      </c>
      <c r="GP49">
        <v>12.36170276215972</v>
      </c>
      <c r="GQ49">
        <v>13.573252279635259</v>
      </c>
      <c r="GR49">
        <v>14.569309578215538</v>
      </c>
      <c r="GS49">
        <v>13.881287156742474</v>
      </c>
      <c r="GT49">
        <v>12.930503571290595</v>
      </c>
      <c r="GU49">
        <v>13.669074051324493</v>
      </c>
      <c r="GV49">
        <v>13.478453525932617</v>
      </c>
      <c r="GW49">
        <v>13.697899163480141</v>
      </c>
      <c r="GX49">
        <v>13.780679261637035</v>
      </c>
      <c r="GY49">
        <v>12.539870554610026</v>
      </c>
      <c r="GZ49">
        <v>12.659250234520663</v>
      </c>
      <c r="HA49">
        <v>11.060697721314781</v>
      </c>
      <c r="HB49">
        <v>10.565356932601553</v>
      </c>
      <c r="HC49">
        <v>10.85027794959249</v>
      </c>
      <c r="HD49">
        <v>9.7841230569554156</v>
      </c>
      <c r="HE49">
        <v>14.154956349215276</v>
      </c>
      <c r="HF49">
        <v>10.867880748434411</v>
      </c>
      <c r="HG49" t="s">
        <v>178</v>
      </c>
      <c r="HH49" t="s">
        <v>178</v>
      </c>
      <c r="HI49" t="s">
        <v>178</v>
      </c>
      <c r="HJ49" t="s">
        <v>178</v>
      </c>
      <c r="HK49" t="s">
        <v>178</v>
      </c>
      <c r="HL49" t="s">
        <v>178</v>
      </c>
      <c r="HM49" t="s">
        <v>178</v>
      </c>
      <c r="HN49" t="s">
        <v>178</v>
      </c>
      <c r="HO49" t="s">
        <v>178</v>
      </c>
      <c r="HP49" t="s">
        <v>178</v>
      </c>
      <c r="HQ49" t="s">
        <v>178</v>
      </c>
      <c r="HR49" t="s">
        <v>178</v>
      </c>
      <c r="HS49">
        <v>25614</v>
      </c>
      <c r="HT49">
        <v>25532</v>
      </c>
      <c r="HU49">
        <v>25300</v>
      </c>
      <c r="HV49">
        <v>25075</v>
      </c>
      <c r="HW49">
        <v>24939</v>
      </c>
      <c r="HX49">
        <v>24830</v>
      </c>
      <c r="HY49">
        <v>24786</v>
      </c>
      <c r="HZ49">
        <v>24622</v>
      </c>
      <c r="IA49">
        <v>24575</v>
      </c>
      <c r="IB49">
        <v>24463</v>
      </c>
      <c r="IC49">
        <v>24293</v>
      </c>
      <c r="ID49">
        <v>24288</v>
      </c>
      <c r="IE49">
        <v>24290</v>
      </c>
      <c r="IF49">
        <v>24200</v>
      </c>
      <c r="IG49">
        <v>23954</v>
      </c>
      <c r="IH49">
        <v>23750</v>
      </c>
      <c r="II49">
        <v>23588</v>
      </c>
      <c r="IJ49">
        <v>23380</v>
      </c>
      <c r="IK49">
        <v>23148</v>
      </c>
      <c r="IL49">
        <v>23014</v>
      </c>
      <c r="IM49">
        <v>22950</v>
      </c>
      <c r="IN49">
        <v>25201</v>
      </c>
      <c r="IO49">
        <v>22794</v>
      </c>
      <c r="IP49">
        <v>22584</v>
      </c>
      <c r="IQ49">
        <v>22444</v>
      </c>
      <c r="IR49">
        <v>22557</v>
      </c>
      <c r="IS49" t="s">
        <v>178</v>
      </c>
      <c r="IT49" t="s">
        <v>178</v>
      </c>
      <c r="IU49" t="s">
        <v>178</v>
      </c>
      <c r="IV49" t="s">
        <v>178</v>
      </c>
      <c r="IW49" t="s">
        <v>178</v>
      </c>
      <c r="IX49" t="s">
        <v>178</v>
      </c>
      <c r="IY49">
        <v>30020</v>
      </c>
      <c r="IZ49">
        <v>29900</v>
      </c>
      <c r="JA49">
        <v>29630</v>
      </c>
      <c r="JB49">
        <v>29382</v>
      </c>
      <c r="JC49">
        <v>29214</v>
      </c>
      <c r="JD49">
        <v>29098</v>
      </c>
      <c r="JE49">
        <v>29060</v>
      </c>
      <c r="JF49">
        <v>28880</v>
      </c>
      <c r="JG49">
        <v>28851</v>
      </c>
      <c r="JH49">
        <v>28728</v>
      </c>
      <c r="JI49">
        <v>28472</v>
      </c>
      <c r="JJ49">
        <v>28390</v>
      </c>
      <c r="JK49">
        <v>28370</v>
      </c>
      <c r="JL49">
        <v>28246</v>
      </c>
      <c r="JM49">
        <v>27973</v>
      </c>
      <c r="JN49">
        <v>27713</v>
      </c>
      <c r="JO49">
        <v>27447</v>
      </c>
      <c r="JP49">
        <v>26479</v>
      </c>
      <c r="JQ49">
        <v>26195</v>
      </c>
      <c r="JR49">
        <v>26022</v>
      </c>
      <c r="JS49">
        <v>25878</v>
      </c>
      <c r="JT49">
        <v>28936</v>
      </c>
      <c r="JU49">
        <v>26219</v>
      </c>
      <c r="JV49">
        <v>25456</v>
      </c>
      <c r="JW49">
        <v>25251</v>
      </c>
      <c r="JX49">
        <v>26465</v>
      </c>
      <c r="JY49" t="s">
        <v>178</v>
      </c>
      <c r="JZ49" t="s">
        <v>178</v>
      </c>
      <c r="KA49" t="s">
        <v>178</v>
      </c>
      <c r="KB49" t="s">
        <v>178</v>
      </c>
      <c r="KC49" t="s">
        <v>178</v>
      </c>
      <c r="KD49" t="s">
        <v>178</v>
      </c>
    </row>
    <row r="50" spans="1:290" x14ac:dyDescent="0.3">
      <c r="A50" t="s">
        <v>48</v>
      </c>
      <c r="B50">
        <v>4056997</v>
      </c>
      <c r="C50">
        <v>60324800</v>
      </c>
      <c r="D50">
        <v>59096276</v>
      </c>
      <c r="E50">
        <v>58188257</v>
      </c>
      <c r="F50">
        <v>58687422</v>
      </c>
      <c r="G50">
        <v>58846342</v>
      </c>
      <c r="H50">
        <v>55202423</v>
      </c>
      <c r="I50">
        <v>53930014</v>
      </c>
      <c r="J50">
        <v>53434190</v>
      </c>
      <c r="K50">
        <v>54642499</v>
      </c>
      <c r="L50">
        <v>56342503</v>
      </c>
      <c r="M50">
        <v>53949528</v>
      </c>
      <c r="N50">
        <v>53228815</v>
      </c>
      <c r="O50">
        <v>55138456</v>
      </c>
      <c r="P50">
        <v>54570485</v>
      </c>
      <c r="Q50">
        <v>54348188</v>
      </c>
      <c r="R50">
        <v>52502422</v>
      </c>
      <c r="S50">
        <v>53484924</v>
      </c>
      <c r="T50">
        <v>50864926</v>
      </c>
      <c r="U50">
        <v>47587522</v>
      </c>
      <c r="V50">
        <v>46319806</v>
      </c>
      <c r="W50">
        <v>44187226</v>
      </c>
      <c r="X50">
        <v>45482192</v>
      </c>
      <c r="Y50">
        <v>41849070</v>
      </c>
      <c r="Z50">
        <v>41301530</v>
      </c>
      <c r="AA50">
        <v>40555523</v>
      </c>
      <c r="AB50">
        <v>38715907</v>
      </c>
      <c r="AC50">
        <v>36359902</v>
      </c>
      <c r="AD50">
        <v>34198302</v>
      </c>
      <c r="AE50">
        <v>34597477</v>
      </c>
      <c r="AF50">
        <v>33488126</v>
      </c>
      <c r="AG50">
        <v>32308033</v>
      </c>
      <c r="AH50">
        <v>30083049</v>
      </c>
      <c r="AI50">
        <v>111929428</v>
      </c>
      <c r="AJ50">
        <v>110053141</v>
      </c>
      <c r="AK50">
        <v>108870964</v>
      </c>
      <c r="AL50">
        <v>109662646</v>
      </c>
      <c r="AM50">
        <v>109820397</v>
      </c>
      <c r="AN50">
        <v>104389052</v>
      </c>
      <c r="AO50">
        <v>102783857</v>
      </c>
      <c r="AP50">
        <v>102225548</v>
      </c>
      <c r="AQ50">
        <v>103327442</v>
      </c>
      <c r="AR50">
        <v>104556506</v>
      </c>
      <c r="AS50">
        <v>102754569</v>
      </c>
      <c r="AT50">
        <v>102918807</v>
      </c>
      <c r="AU50">
        <v>105414902</v>
      </c>
      <c r="AV50">
        <v>103658566</v>
      </c>
      <c r="AW50">
        <v>102296438</v>
      </c>
      <c r="AX50">
        <v>99094872</v>
      </c>
      <c r="AY50">
        <v>99495659</v>
      </c>
      <c r="AZ50">
        <v>95522890</v>
      </c>
      <c r="BA50">
        <v>90211730</v>
      </c>
      <c r="BB50">
        <v>87959342</v>
      </c>
      <c r="BC50">
        <v>84601566</v>
      </c>
      <c r="BD50">
        <v>85130914</v>
      </c>
      <c r="BE50">
        <v>79853936</v>
      </c>
      <c r="BF50">
        <v>77333226</v>
      </c>
      <c r="BG50">
        <v>76246931</v>
      </c>
      <c r="BH50">
        <v>73607621</v>
      </c>
      <c r="BI50">
        <v>69830824</v>
      </c>
      <c r="BJ50">
        <v>66380636</v>
      </c>
      <c r="BK50">
        <v>67078332</v>
      </c>
      <c r="BL50">
        <v>65222865</v>
      </c>
      <c r="BM50">
        <v>63291727</v>
      </c>
      <c r="BN50">
        <v>59162839</v>
      </c>
      <c r="BO50">
        <v>122399619</v>
      </c>
      <c r="BP50">
        <v>119910217</v>
      </c>
      <c r="BQ50">
        <v>117873183</v>
      </c>
      <c r="BR50">
        <v>119279691</v>
      </c>
      <c r="BS50">
        <v>119405262</v>
      </c>
      <c r="BT50">
        <v>112929729</v>
      </c>
      <c r="BU50">
        <v>107373794</v>
      </c>
      <c r="BV50">
        <v>105200930</v>
      </c>
      <c r="BW50">
        <v>106443344</v>
      </c>
      <c r="BX50">
        <v>107434726</v>
      </c>
      <c r="BY50">
        <v>105399834</v>
      </c>
      <c r="BZ50">
        <v>105576696</v>
      </c>
      <c r="CA50">
        <v>108820858</v>
      </c>
      <c r="CB50">
        <v>107528567</v>
      </c>
      <c r="CC50">
        <v>105956091</v>
      </c>
      <c r="CD50">
        <v>103576742</v>
      </c>
      <c r="CE50">
        <v>103358607</v>
      </c>
      <c r="CF50">
        <v>98550792</v>
      </c>
      <c r="CG50">
        <v>93195105</v>
      </c>
      <c r="CH50">
        <v>91799280</v>
      </c>
      <c r="CI50">
        <v>88230934</v>
      </c>
      <c r="CJ50">
        <v>89352228</v>
      </c>
      <c r="CK50">
        <v>82818514</v>
      </c>
      <c r="CL50">
        <v>80797369</v>
      </c>
      <c r="CM50">
        <v>78924011</v>
      </c>
      <c r="CN50">
        <v>76900969</v>
      </c>
      <c r="CO50">
        <v>72640055</v>
      </c>
      <c r="CP50">
        <v>68725802</v>
      </c>
      <c r="CQ50">
        <v>67794662</v>
      </c>
      <c r="CR50">
        <v>66862375</v>
      </c>
      <c r="CS50">
        <v>64146204</v>
      </c>
      <c r="CT50">
        <v>59892036</v>
      </c>
      <c r="CU50">
        <v>11.00786446197009</v>
      </c>
      <c r="CV50">
        <v>10.832206799314539</v>
      </c>
      <c r="CW50">
        <v>11.20185774309491</v>
      </c>
      <c r="CX50">
        <v>10.166502188613199</v>
      </c>
      <c r="CY50">
        <v>10.653772465040539</v>
      </c>
      <c r="CZ50">
        <v>11.05615357545536</v>
      </c>
      <c r="DA50">
        <v>10.409170634612121</v>
      </c>
      <c r="DB50">
        <v>10.40216724508873</v>
      </c>
      <c r="DC50">
        <v>10.642237584438091</v>
      </c>
      <c r="DD50">
        <v>10.060693164139501</v>
      </c>
      <c r="DE50">
        <v>11.94986474760438</v>
      </c>
      <c r="DF50">
        <v>11.69276072616632</v>
      </c>
      <c r="DG50">
        <v>11.41227310532121</v>
      </c>
      <c r="DH50">
        <v>11.90009403031217</v>
      </c>
      <c r="DI50">
        <v>9.6266584279332292</v>
      </c>
      <c r="DJ50">
        <v>9.0534684541741992</v>
      </c>
      <c r="DK50">
        <v>8.6435803157062008</v>
      </c>
      <c r="DL50">
        <v>8.0223530275465897</v>
      </c>
      <c r="DM50">
        <v>8.7469416029912299</v>
      </c>
      <c r="DN50">
        <v>7.55891586571554</v>
      </c>
      <c r="DO50" t="s">
        <v>178</v>
      </c>
      <c r="DP50" t="s">
        <v>178</v>
      </c>
      <c r="DQ50" t="s">
        <v>178</v>
      </c>
      <c r="DR50" t="s">
        <v>178</v>
      </c>
      <c r="DS50" t="s">
        <v>178</v>
      </c>
      <c r="DT50" t="s">
        <v>178</v>
      </c>
      <c r="DU50" t="s">
        <v>178</v>
      </c>
      <c r="DV50" t="s">
        <v>178</v>
      </c>
      <c r="DW50" t="s">
        <v>178</v>
      </c>
      <c r="DX50" t="s">
        <v>178</v>
      </c>
      <c r="DY50" t="s">
        <v>178</v>
      </c>
      <c r="DZ50" t="s">
        <v>178</v>
      </c>
      <c r="EA50">
        <v>9.8826834457756902</v>
      </c>
      <c r="EB50">
        <v>9.7360518624226309</v>
      </c>
      <c r="EC50">
        <v>10.109107620193649</v>
      </c>
      <c r="ED50">
        <v>9.2157723956251303</v>
      </c>
      <c r="EE50">
        <v>9.7140705351565604</v>
      </c>
      <c r="EF50">
        <v>10.079397232410541</v>
      </c>
      <c r="EG50">
        <v>9.4694417897516701</v>
      </c>
      <c r="EH50">
        <v>9.5424915548811295</v>
      </c>
      <c r="EI50">
        <v>9.89115897405234</v>
      </c>
      <c r="EJ50">
        <v>9.3671026348714701</v>
      </c>
      <c r="EK50">
        <v>11.24032952482794</v>
      </c>
      <c r="EL50">
        <v>10.987984069595321</v>
      </c>
      <c r="EM50">
        <v>10.698879580969511</v>
      </c>
      <c r="EN50">
        <v>11.21963054507083</v>
      </c>
      <c r="EO50">
        <v>8.9385872464295097</v>
      </c>
      <c r="EP50">
        <v>8.4140798863939992</v>
      </c>
      <c r="EQ50">
        <v>8.0050830717848704</v>
      </c>
      <c r="ER50">
        <v>7.3556153601599199</v>
      </c>
      <c r="ES50">
        <v>8.0690796967544998</v>
      </c>
      <c r="ET50">
        <v>6.8816670840136398</v>
      </c>
      <c r="EU50" t="s">
        <v>178</v>
      </c>
      <c r="EV50" t="s">
        <v>178</v>
      </c>
      <c r="EW50" t="s">
        <v>178</v>
      </c>
      <c r="EX50" t="s">
        <v>178</v>
      </c>
      <c r="EY50" t="s">
        <v>178</v>
      </c>
      <c r="EZ50" t="s">
        <v>178</v>
      </c>
      <c r="FA50" t="s">
        <v>178</v>
      </c>
      <c r="FB50" t="s">
        <v>178</v>
      </c>
      <c r="FC50" t="s">
        <v>178</v>
      </c>
      <c r="FD50" t="s">
        <v>178</v>
      </c>
      <c r="FE50" t="s">
        <v>178</v>
      </c>
      <c r="FF50" t="s">
        <v>178</v>
      </c>
      <c r="FG50" t="s">
        <v>178</v>
      </c>
      <c r="FH50">
        <v>10.832206799314548</v>
      </c>
      <c r="FI50">
        <v>11.20185774309491</v>
      </c>
      <c r="FJ50">
        <v>10.166502188613201</v>
      </c>
      <c r="FK50">
        <v>10.653772465040548</v>
      </c>
      <c r="FL50">
        <v>11.056153575455369</v>
      </c>
      <c r="FM50">
        <v>10.409170634612122</v>
      </c>
      <c r="FN50">
        <v>10.402167245088732</v>
      </c>
      <c r="FO50">
        <v>10.642237584438091</v>
      </c>
      <c r="FP50">
        <v>10.060693164139503</v>
      </c>
      <c r="FQ50">
        <v>11.949864747604389</v>
      </c>
      <c r="FR50">
        <v>11.692760726166323</v>
      </c>
      <c r="FS50">
        <v>11.412273105321219</v>
      </c>
      <c r="FT50">
        <v>11.900094030312175</v>
      </c>
      <c r="FU50">
        <v>9.6266584279332328</v>
      </c>
      <c r="FV50">
        <v>9.0534684541742081</v>
      </c>
      <c r="FW50">
        <v>8.6435803157062026</v>
      </c>
      <c r="FX50">
        <v>8.0223530275465951</v>
      </c>
      <c r="FY50">
        <v>8.7469416029912388</v>
      </c>
      <c r="FZ50">
        <v>7.5589158657155489</v>
      </c>
      <c r="GA50" t="s">
        <v>178</v>
      </c>
      <c r="GB50" t="s">
        <v>178</v>
      </c>
      <c r="GC50" t="s">
        <v>178</v>
      </c>
      <c r="GD50" t="s">
        <v>178</v>
      </c>
      <c r="GE50" t="s">
        <v>178</v>
      </c>
      <c r="GF50" t="s">
        <v>178</v>
      </c>
      <c r="GG50" t="s">
        <v>178</v>
      </c>
      <c r="GH50" t="s">
        <v>178</v>
      </c>
      <c r="GI50" t="s">
        <v>178</v>
      </c>
      <c r="GJ50" t="s">
        <v>178</v>
      </c>
      <c r="GK50" t="s">
        <v>178</v>
      </c>
      <c r="GL50" t="s">
        <v>178</v>
      </c>
      <c r="GM50">
        <v>9.8826834457756991</v>
      </c>
      <c r="GN50">
        <v>9.736051862422638</v>
      </c>
      <c r="GO50">
        <v>10.109107620193651</v>
      </c>
      <c r="GP50">
        <v>9.2157723956251321</v>
      </c>
      <c r="GQ50">
        <v>9.7140705351565675</v>
      </c>
      <c r="GR50">
        <v>10.079397232410546</v>
      </c>
      <c r="GS50">
        <v>9.4694417897516701</v>
      </c>
      <c r="GT50">
        <v>9.5424915548811331</v>
      </c>
      <c r="GU50">
        <v>9.8911589740523453</v>
      </c>
      <c r="GV50">
        <v>9.3671026348714737</v>
      </c>
      <c r="GW50">
        <v>11.240329524827944</v>
      </c>
      <c r="GX50">
        <v>10.987984069595326</v>
      </c>
      <c r="GY50">
        <v>10.698879580969512</v>
      </c>
      <c r="GZ50">
        <v>11.219630545070832</v>
      </c>
      <c r="HA50">
        <v>8.9385872464295133</v>
      </c>
      <c r="HB50">
        <v>8.4140798863940081</v>
      </c>
      <c r="HC50">
        <v>8.005083071784874</v>
      </c>
      <c r="HD50">
        <v>7.3556153601599288</v>
      </c>
      <c r="HE50">
        <v>8.0690796967545033</v>
      </c>
      <c r="HF50">
        <v>6.8816670840136496</v>
      </c>
      <c r="HG50" t="s">
        <v>178</v>
      </c>
      <c r="HH50" t="s">
        <v>178</v>
      </c>
      <c r="HI50" t="s">
        <v>178</v>
      </c>
      <c r="HJ50" t="s">
        <v>178</v>
      </c>
      <c r="HK50" t="s">
        <v>178</v>
      </c>
      <c r="HL50" t="s">
        <v>178</v>
      </c>
      <c r="HM50" t="s">
        <v>178</v>
      </c>
      <c r="HN50" t="s">
        <v>178</v>
      </c>
      <c r="HO50" t="s">
        <v>178</v>
      </c>
      <c r="HP50" t="s">
        <v>178</v>
      </c>
      <c r="HQ50" t="s">
        <v>178</v>
      </c>
      <c r="HR50" t="s">
        <v>178</v>
      </c>
      <c r="HS50">
        <v>4479356</v>
      </c>
      <c r="HT50">
        <v>4391832</v>
      </c>
      <c r="HU50">
        <v>4338224</v>
      </c>
      <c r="HV50">
        <v>4284159</v>
      </c>
      <c r="HW50">
        <v>4227425</v>
      </c>
      <c r="HX50">
        <v>4169028</v>
      </c>
      <c r="HY50">
        <v>4097172</v>
      </c>
      <c r="HZ50">
        <v>4052174</v>
      </c>
      <c r="IA50">
        <v>4026760</v>
      </c>
      <c r="IB50">
        <v>4004367</v>
      </c>
      <c r="IC50">
        <v>3984496</v>
      </c>
      <c r="ID50">
        <v>3992262</v>
      </c>
      <c r="IE50">
        <v>3981453</v>
      </c>
      <c r="IF50">
        <v>3906270</v>
      </c>
      <c r="IG50">
        <v>3828375</v>
      </c>
      <c r="IH50">
        <v>3744920</v>
      </c>
      <c r="II50">
        <v>3652666</v>
      </c>
      <c r="IJ50">
        <v>3566169</v>
      </c>
      <c r="IK50">
        <v>3490546</v>
      </c>
      <c r="IL50">
        <v>3413956</v>
      </c>
      <c r="IM50">
        <v>3332425</v>
      </c>
      <c r="IN50">
        <v>3266010</v>
      </c>
      <c r="IO50">
        <v>3209301</v>
      </c>
      <c r="IP50">
        <v>3152626</v>
      </c>
      <c r="IQ50">
        <v>3097194</v>
      </c>
      <c r="IR50">
        <v>3037628</v>
      </c>
      <c r="IS50">
        <v>2974526</v>
      </c>
      <c r="IT50">
        <v>2911812</v>
      </c>
      <c r="IU50">
        <v>2863203</v>
      </c>
      <c r="IV50">
        <v>2801210</v>
      </c>
      <c r="IW50">
        <v>2715993</v>
      </c>
      <c r="IX50">
        <v>2618097</v>
      </c>
      <c r="IY50">
        <v>5061510</v>
      </c>
      <c r="IZ50">
        <v>4961313</v>
      </c>
      <c r="JA50">
        <v>4901871</v>
      </c>
      <c r="JB50">
        <v>4840266</v>
      </c>
      <c r="JC50">
        <v>4775370</v>
      </c>
      <c r="JD50">
        <v>4708818</v>
      </c>
      <c r="JE50">
        <v>4626927</v>
      </c>
      <c r="JF50">
        <v>4576443</v>
      </c>
      <c r="JG50">
        <v>4547047</v>
      </c>
      <c r="JH50">
        <v>4520327</v>
      </c>
      <c r="JI50">
        <v>4499079</v>
      </c>
      <c r="JJ50">
        <v>4509739</v>
      </c>
      <c r="JK50">
        <v>4496593</v>
      </c>
      <c r="JL50">
        <v>4409566</v>
      </c>
      <c r="JM50">
        <v>4321892</v>
      </c>
      <c r="JN50">
        <v>4224520</v>
      </c>
      <c r="JO50">
        <v>4117229</v>
      </c>
      <c r="JP50">
        <v>4019814</v>
      </c>
      <c r="JQ50">
        <v>3935293</v>
      </c>
      <c r="JR50">
        <v>3848356</v>
      </c>
      <c r="JS50">
        <v>3756012</v>
      </c>
      <c r="JT50">
        <v>3680466</v>
      </c>
      <c r="JU50">
        <v>3615493</v>
      </c>
      <c r="JV50">
        <v>3550742</v>
      </c>
      <c r="JW50">
        <v>3488796</v>
      </c>
      <c r="JX50">
        <v>3422179</v>
      </c>
      <c r="JY50">
        <v>3351114</v>
      </c>
      <c r="JZ50">
        <v>3281239</v>
      </c>
      <c r="KA50">
        <v>3226459</v>
      </c>
      <c r="KB50">
        <v>3158811</v>
      </c>
      <c r="KC50">
        <v>3064433</v>
      </c>
      <c r="KD50">
        <v>2953667</v>
      </c>
    </row>
    <row r="51" spans="1:290" x14ac:dyDescent="0.3">
      <c r="A51" t="s">
        <v>49</v>
      </c>
      <c r="B51">
        <v>4057086</v>
      </c>
      <c r="C51" t="s">
        <v>178</v>
      </c>
      <c r="D51" t="s">
        <v>178</v>
      </c>
      <c r="E51">
        <v>291510</v>
      </c>
      <c r="F51">
        <v>303654</v>
      </c>
      <c r="G51">
        <v>303644</v>
      </c>
      <c r="H51">
        <v>310218</v>
      </c>
      <c r="I51">
        <v>289745</v>
      </c>
      <c r="J51">
        <v>292980</v>
      </c>
      <c r="K51">
        <v>318064</v>
      </c>
      <c r="L51">
        <v>347040</v>
      </c>
      <c r="M51">
        <v>316306</v>
      </c>
      <c r="N51">
        <v>329646</v>
      </c>
      <c r="O51">
        <v>349709</v>
      </c>
      <c r="P51">
        <v>349931</v>
      </c>
      <c r="Q51">
        <v>350659</v>
      </c>
      <c r="R51">
        <v>336814</v>
      </c>
      <c r="S51">
        <v>328038</v>
      </c>
      <c r="T51">
        <v>333069</v>
      </c>
      <c r="U51" t="s">
        <v>178</v>
      </c>
      <c r="V51" t="s">
        <v>178</v>
      </c>
      <c r="W51" t="s">
        <v>178</v>
      </c>
      <c r="X51" t="s">
        <v>178</v>
      </c>
      <c r="Y51" t="s">
        <v>178</v>
      </c>
      <c r="Z51" t="s">
        <v>178</v>
      </c>
      <c r="AA51" t="s">
        <v>178</v>
      </c>
      <c r="AB51" t="s">
        <v>178</v>
      </c>
      <c r="AC51" t="s">
        <v>178</v>
      </c>
      <c r="AD51" t="s">
        <v>178</v>
      </c>
      <c r="AE51" t="s">
        <v>178</v>
      </c>
      <c r="AF51" t="s">
        <v>178</v>
      </c>
      <c r="AG51" t="s">
        <v>178</v>
      </c>
      <c r="AH51" t="s">
        <v>178</v>
      </c>
      <c r="AI51" t="s">
        <v>178</v>
      </c>
      <c r="AJ51" t="s">
        <v>178</v>
      </c>
      <c r="AK51">
        <v>628467</v>
      </c>
      <c r="AL51">
        <v>645696</v>
      </c>
      <c r="AM51">
        <v>638345</v>
      </c>
      <c r="AN51">
        <v>651865</v>
      </c>
      <c r="AO51">
        <v>630678</v>
      </c>
      <c r="AP51">
        <v>661628</v>
      </c>
      <c r="AQ51">
        <v>697208</v>
      </c>
      <c r="AR51">
        <v>744258</v>
      </c>
      <c r="AS51">
        <v>703919</v>
      </c>
      <c r="AT51">
        <v>739532</v>
      </c>
      <c r="AU51">
        <v>810603</v>
      </c>
      <c r="AV51">
        <v>849144</v>
      </c>
      <c r="AW51">
        <v>814353</v>
      </c>
      <c r="AX51">
        <v>766349</v>
      </c>
      <c r="AY51">
        <v>723823</v>
      </c>
      <c r="AZ51">
        <v>741038</v>
      </c>
      <c r="BA51" t="s">
        <v>178</v>
      </c>
      <c r="BB51" t="s">
        <v>178</v>
      </c>
      <c r="BC51" t="s">
        <v>178</v>
      </c>
      <c r="BD51" t="s">
        <v>178</v>
      </c>
      <c r="BE51" t="s">
        <v>178</v>
      </c>
      <c r="BF51" t="s">
        <v>178</v>
      </c>
      <c r="BG51" t="s">
        <v>178</v>
      </c>
      <c r="BH51" t="s">
        <v>178</v>
      </c>
      <c r="BI51" t="s">
        <v>178</v>
      </c>
      <c r="BJ51" t="s">
        <v>178</v>
      </c>
      <c r="BK51" t="s">
        <v>178</v>
      </c>
      <c r="BL51" t="s">
        <v>178</v>
      </c>
      <c r="BM51" t="s">
        <v>178</v>
      </c>
      <c r="BN51" t="s">
        <v>178</v>
      </c>
      <c r="BO51" t="s">
        <v>178</v>
      </c>
      <c r="BP51" t="s">
        <v>178</v>
      </c>
      <c r="BQ51">
        <v>628467</v>
      </c>
      <c r="BR51">
        <v>645696</v>
      </c>
      <c r="BS51">
        <v>638345</v>
      </c>
      <c r="BT51">
        <v>651865</v>
      </c>
      <c r="BU51">
        <v>630678</v>
      </c>
      <c r="BV51">
        <v>661628</v>
      </c>
      <c r="BW51">
        <v>697208</v>
      </c>
      <c r="BX51">
        <v>744258</v>
      </c>
      <c r="BY51">
        <v>703919</v>
      </c>
      <c r="BZ51">
        <v>739532</v>
      </c>
      <c r="CA51">
        <v>810603</v>
      </c>
      <c r="CB51">
        <v>849144</v>
      </c>
      <c r="CC51">
        <v>814353</v>
      </c>
      <c r="CD51">
        <v>766349</v>
      </c>
      <c r="CE51">
        <v>723823</v>
      </c>
      <c r="CF51">
        <v>741038</v>
      </c>
      <c r="CG51" t="s">
        <v>178</v>
      </c>
      <c r="CH51" t="s">
        <v>178</v>
      </c>
      <c r="CI51" t="s">
        <v>178</v>
      </c>
      <c r="CJ51" t="s">
        <v>178</v>
      </c>
      <c r="CK51" t="s">
        <v>178</v>
      </c>
      <c r="CL51" t="s">
        <v>178</v>
      </c>
      <c r="CM51" t="s">
        <v>178</v>
      </c>
      <c r="CN51" t="s">
        <v>178</v>
      </c>
      <c r="CO51" t="s">
        <v>178</v>
      </c>
      <c r="CP51" t="s">
        <v>178</v>
      </c>
      <c r="CQ51" t="s">
        <v>178</v>
      </c>
      <c r="CR51" t="s">
        <v>178</v>
      </c>
      <c r="CS51" t="s">
        <v>178</v>
      </c>
      <c r="CT51" t="s">
        <v>178</v>
      </c>
      <c r="CU51">
        <v>14.8166397995079</v>
      </c>
      <c r="CV51">
        <v>14.405634494901919</v>
      </c>
      <c r="CW51">
        <v>15.12555746140651</v>
      </c>
      <c r="CX51">
        <v>15.308541958940101</v>
      </c>
      <c r="CY51">
        <v>15.374583393711051</v>
      </c>
      <c r="CZ51">
        <v>13.868956669181021</v>
      </c>
      <c r="DA51">
        <v>14.27082434554522</v>
      </c>
      <c r="DB51">
        <v>13.930254862943331</v>
      </c>
      <c r="DC51">
        <v>14.44489159414457</v>
      </c>
      <c r="DD51">
        <v>14.83661825726141</v>
      </c>
      <c r="DE51">
        <v>13.84888731517165</v>
      </c>
      <c r="DF51">
        <v>11.47621546684787</v>
      </c>
      <c r="DG51">
        <v>7.7750358154923003</v>
      </c>
      <c r="DH51">
        <v>6.4458421803155401</v>
      </c>
      <c r="DI51">
        <v>6.5579006504857897</v>
      </c>
      <c r="DJ51">
        <v>5.9017736792413604</v>
      </c>
      <c r="DK51">
        <v>6.0855569002466101</v>
      </c>
      <c r="DL51">
        <v>6.3170283545702297</v>
      </c>
      <c r="DM51">
        <v>5.9342682506831599</v>
      </c>
      <c r="DN51">
        <v>5.97247553216918</v>
      </c>
      <c r="DO51" t="s">
        <v>178</v>
      </c>
      <c r="DP51" t="s">
        <v>178</v>
      </c>
      <c r="DQ51" t="s">
        <v>178</v>
      </c>
      <c r="DR51" t="s">
        <v>178</v>
      </c>
      <c r="DS51" t="s">
        <v>178</v>
      </c>
      <c r="DT51" t="s">
        <v>178</v>
      </c>
      <c r="DU51" t="s">
        <v>178</v>
      </c>
      <c r="DV51" t="s">
        <v>178</v>
      </c>
      <c r="DW51" t="s">
        <v>178</v>
      </c>
      <c r="DX51" t="s">
        <v>178</v>
      </c>
      <c r="DY51" t="s">
        <v>178</v>
      </c>
      <c r="DZ51" t="s">
        <v>178</v>
      </c>
      <c r="EA51">
        <v>13.484113667532419</v>
      </c>
      <c r="EB51">
        <v>13.25644225294096</v>
      </c>
      <c r="EC51">
        <v>14.160906343929129</v>
      </c>
      <c r="ED51">
        <v>14.20219422142927</v>
      </c>
      <c r="EE51">
        <v>14.4827413346367</v>
      </c>
      <c r="EF51">
        <v>13.011639297476989</v>
      </c>
      <c r="EG51">
        <v>13.36101782526106</v>
      </c>
      <c r="EH51">
        <v>13.06187162574739</v>
      </c>
      <c r="EI51">
        <v>13.67320683746877</v>
      </c>
      <c r="EJ51">
        <v>14.01076214427815</v>
      </c>
      <c r="EK51">
        <v>12.987390868735741</v>
      </c>
      <c r="EL51">
        <v>10.61667003333681</v>
      </c>
      <c r="EM51">
        <v>6.9392555268379601</v>
      </c>
      <c r="EN51">
        <v>5.59196340834057</v>
      </c>
      <c r="EO51">
        <v>5.7658750128843304</v>
      </c>
      <c r="EP51">
        <v>5.2817204525474697</v>
      </c>
      <c r="EQ51">
        <v>5.4635505125665897</v>
      </c>
      <c r="ER51">
        <v>5.5552567243739501</v>
      </c>
      <c r="ES51">
        <v>5.2681202934862803</v>
      </c>
      <c r="ET51">
        <v>5.1544734091696798</v>
      </c>
      <c r="EU51" t="s">
        <v>178</v>
      </c>
      <c r="EV51" t="s">
        <v>178</v>
      </c>
      <c r="EW51" t="s">
        <v>178</v>
      </c>
      <c r="EX51" t="s">
        <v>178</v>
      </c>
      <c r="EY51" t="s">
        <v>178</v>
      </c>
      <c r="EZ51" t="s">
        <v>178</v>
      </c>
      <c r="FA51" t="s">
        <v>178</v>
      </c>
      <c r="FB51" t="s">
        <v>178</v>
      </c>
      <c r="FC51" t="s">
        <v>178</v>
      </c>
      <c r="FD51" t="s">
        <v>178</v>
      </c>
      <c r="FE51" t="s">
        <v>178</v>
      </c>
      <c r="FF51" t="s">
        <v>178</v>
      </c>
      <c r="FG51" t="s">
        <v>178</v>
      </c>
      <c r="FH51">
        <v>14.405634494901928</v>
      </c>
      <c r="FI51">
        <v>15.125557461406519</v>
      </c>
      <c r="FJ51">
        <v>15.308541958940109</v>
      </c>
      <c r="FK51">
        <v>15.374583393711056</v>
      </c>
      <c r="FL51">
        <v>13.868956669181028</v>
      </c>
      <c r="FM51">
        <v>14.27082434554522</v>
      </c>
      <c r="FN51">
        <v>13.930254862943331</v>
      </c>
      <c r="FO51">
        <v>14.444891594144575</v>
      </c>
      <c r="FP51">
        <v>14.836618257261412</v>
      </c>
      <c r="FQ51">
        <v>13.848887315171654</v>
      </c>
      <c r="FR51">
        <v>11.47621546684787</v>
      </c>
      <c r="FS51">
        <v>7.7750358154923092</v>
      </c>
      <c r="FT51">
        <v>6.4458421803155481</v>
      </c>
      <c r="FU51">
        <v>6.5579006504857968</v>
      </c>
      <c r="FV51">
        <v>5.9017736792413613</v>
      </c>
      <c r="FW51">
        <v>6.0855569002466172</v>
      </c>
      <c r="FX51">
        <v>6.3170283545702377</v>
      </c>
      <c r="FY51">
        <v>5.9342682506831634</v>
      </c>
      <c r="FZ51">
        <v>5.9724755321691809</v>
      </c>
      <c r="GA51" t="s">
        <v>178</v>
      </c>
      <c r="GB51" t="s">
        <v>178</v>
      </c>
      <c r="GC51" t="s">
        <v>178</v>
      </c>
      <c r="GD51" t="s">
        <v>178</v>
      </c>
      <c r="GE51" t="s">
        <v>178</v>
      </c>
      <c r="GF51" t="s">
        <v>178</v>
      </c>
      <c r="GG51" t="s">
        <v>178</v>
      </c>
      <c r="GH51" t="s">
        <v>178</v>
      </c>
      <c r="GI51" t="s">
        <v>178</v>
      </c>
      <c r="GJ51" t="s">
        <v>178</v>
      </c>
      <c r="GK51" t="s">
        <v>178</v>
      </c>
      <c r="GL51" t="s">
        <v>178</v>
      </c>
      <c r="GM51">
        <v>13.484113667532428</v>
      </c>
      <c r="GN51">
        <v>13.256442252940962</v>
      </c>
      <c r="GO51">
        <v>14.160906343929138</v>
      </c>
      <c r="GP51">
        <v>14.202194221429279</v>
      </c>
      <c r="GQ51">
        <v>14.482741334636701</v>
      </c>
      <c r="GR51">
        <v>13.011639297476995</v>
      </c>
      <c r="GS51">
        <v>13.361017825261069</v>
      </c>
      <c r="GT51">
        <v>13.061871625747399</v>
      </c>
      <c r="GU51">
        <v>13.673206837468776</v>
      </c>
      <c r="GV51">
        <v>14.010762144278154</v>
      </c>
      <c r="GW51">
        <v>12.987390868735748</v>
      </c>
      <c r="GX51">
        <v>10.616670033336813</v>
      </c>
      <c r="GY51">
        <v>6.9392555268379637</v>
      </c>
      <c r="GZ51">
        <v>5.5919634083405798</v>
      </c>
      <c r="HA51">
        <v>5.7658750128843321</v>
      </c>
      <c r="HB51">
        <v>5.2817204525474706</v>
      </c>
      <c r="HC51">
        <v>5.4635505125665951</v>
      </c>
      <c r="HD51">
        <v>5.5552567243739563</v>
      </c>
      <c r="HE51">
        <v>5.2681202934862883</v>
      </c>
      <c r="HF51">
        <v>5.1544734091696878</v>
      </c>
      <c r="HG51" t="s">
        <v>178</v>
      </c>
      <c r="HH51" t="s">
        <v>178</v>
      </c>
      <c r="HI51" t="s">
        <v>178</v>
      </c>
      <c r="HJ51" t="s">
        <v>178</v>
      </c>
      <c r="HK51" t="s">
        <v>178</v>
      </c>
      <c r="HL51" t="s">
        <v>178</v>
      </c>
      <c r="HM51" t="s">
        <v>178</v>
      </c>
      <c r="HN51" t="s">
        <v>178</v>
      </c>
      <c r="HO51" t="s">
        <v>178</v>
      </c>
      <c r="HP51" t="s">
        <v>178</v>
      </c>
      <c r="HQ51" t="s">
        <v>178</v>
      </c>
      <c r="HR51" t="s">
        <v>178</v>
      </c>
      <c r="HS51" t="s">
        <v>178</v>
      </c>
      <c r="HT51" t="s">
        <v>178</v>
      </c>
      <c r="HU51">
        <v>24574</v>
      </c>
      <c r="HV51">
        <v>24289</v>
      </c>
      <c r="HW51">
        <v>24039</v>
      </c>
      <c r="HX51">
        <v>23865</v>
      </c>
      <c r="HY51">
        <v>23742</v>
      </c>
      <c r="HZ51">
        <v>23670</v>
      </c>
      <c r="IA51">
        <v>23598</v>
      </c>
      <c r="IB51">
        <v>23589</v>
      </c>
      <c r="IC51">
        <v>23679</v>
      </c>
      <c r="ID51">
        <v>23848</v>
      </c>
      <c r="IE51">
        <v>23734</v>
      </c>
      <c r="IF51">
        <v>23464</v>
      </c>
      <c r="IG51">
        <v>23120</v>
      </c>
      <c r="IH51">
        <v>22878</v>
      </c>
      <c r="II51">
        <v>22632</v>
      </c>
      <c r="IJ51">
        <v>22243</v>
      </c>
      <c r="IK51" t="s">
        <v>178</v>
      </c>
      <c r="IL51" t="s">
        <v>178</v>
      </c>
      <c r="IM51" t="s">
        <v>178</v>
      </c>
      <c r="IN51" t="s">
        <v>178</v>
      </c>
      <c r="IO51" t="s">
        <v>178</v>
      </c>
      <c r="IP51" t="s">
        <v>178</v>
      </c>
      <c r="IQ51" t="s">
        <v>178</v>
      </c>
      <c r="IR51" t="s">
        <v>178</v>
      </c>
      <c r="IS51" t="s">
        <v>178</v>
      </c>
      <c r="IT51" t="s">
        <v>178</v>
      </c>
      <c r="IU51" t="s">
        <v>178</v>
      </c>
      <c r="IV51" t="s">
        <v>178</v>
      </c>
      <c r="IW51" t="s">
        <v>178</v>
      </c>
      <c r="IX51" t="s">
        <v>178</v>
      </c>
      <c r="IY51" t="s">
        <v>178</v>
      </c>
      <c r="IZ51" t="s">
        <v>178</v>
      </c>
      <c r="JA51">
        <v>32048</v>
      </c>
      <c r="JB51">
        <v>31699</v>
      </c>
      <c r="JC51">
        <v>31432</v>
      </c>
      <c r="JD51">
        <v>31272</v>
      </c>
      <c r="JE51">
        <v>31151</v>
      </c>
      <c r="JF51">
        <v>31066</v>
      </c>
      <c r="JG51">
        <v>30987</v>
      </c>
      <c r="JH51">
        <v>27968</v>
      </c>
      <c r="JI51">
        <v>28035</v>
      </c>
      <c r="JJ51">
        <v>28202</v>
      </c>
      <c r="JK51">
        <v>28001</v>
      </c>
      <c r="JL51">
        <v>27630</v>
      </c>
      <c r="JM51">
        <v>27250</v>
      </c>
      <c r="JN51">
        <v>26944</v>
      </c>
      <c r="JO51">
        <v>26797</v>
      </c>
      <c r="JP51">
        <v>26266</v>
      </c>
      <c r="JQ51" t="s">
        <v>178</v>
      </c>
      <c r="JR51" t="s">
        <v>178</v>
      </c>
      <c r="JS51" t="s">
        <v>178</v>
      </c>
      <c r="JT51" t="s">
        <v>178</v>
      </c>
      <c r="JU51" t="s">
        <v>178</v>
      </c>
      <c r="JV51" t="s">
        <v>178</v>
      </c>
      <c r="JW51" t="s">
        <v>178</v>
      </c>
      <c r="JX51" t="s">
        <v>178</v>
      </c>
      <c r="JY51" t="s">
        <v>178</v>
      </c>
      <c r="JZ51" t="s">
        <v>178</v>
      </c>
      <c r="KA51" t="s">
        <v>178</v>
      </c>
      <c r="KB51" t="s">
        <v>178</v>
      </c>
      <c r="KC51" t="s">
        <v>178</v>
      </c>
      <c r="KD51" t="s">
        <v>178</v>
      </c>
    </row>
    <row r="52" spans="1:290" x14ac:dyDescent="0.3">
      <c r="A52" t="s">
        <v>50</v>
      </c>
      <c r="B52">
        <v>4004152</v>
      </c>
      <c r="C52">
        <v>28201080</v>
      </c>
      <c r="D52">
        <v>28331136</v>
      </c>
      <c r="E52">
        <v>26143932</v>
      </c>
      <c r="F52">
        <v>27585289</v>
      </c>
      <c r="G52">
        <v>26648898</v>
      </c>
      <c r="H52">
        <v>27132065</v>
      </c>
      <c r="I52">
        <v>25478655</v>
      </c>
      <c r="J52">
        <v>25742280</v>
      </c>
      <c r="K52">
        <v>27223443</v>
      </c>
      <c r="L52">
        <v>29433085</v>
      </c>
      <c r="M52">
        <v>26272226</v>
      </c>
      <c r="N52">
        <v>26412131</v>
      </c>
      <c r="O52">
        <v>26840275</v>
      </c>
      <c r="P52">
        <v>26206170</v>
      </c>
      <c r="Q52">
        <v>23585116</v>
      </c>
      <c r="R52">
        <v>22930371</v>
      </c>
      <c r="S52">
        <v>21778582</v>
      </c>
      <c r="T52">
        <v>22144559</v>
      </c>
      <c r="U52">
        <v>20119080</v>
      </c>
      <c r="V52">
        <v>20693481</v>
      </c>
      <c r="W52">
        <v>19404709</v>
      </c>
      <c r="X52">
        <v>19481486</v>
      </c>
      <c r="Y52">
        <v>17295022</v>
      </c>
      <c r="Z52">
        <v>17826451</v>
      </c>
      <c r="AA52">
        <v>17307399</v>
      </c>
      <c r="AB52">
        <v>15680709</v>
      </c>
      <c r="AC52">
        <v>16649859</v>
      </c>
      <c r="AD52">
        <v>14939172</v>
      </c>
      <c r="AE52">
        <v>14815089</v>
      </c>
      <c r="AF52">
        <v>14771648</v>
      </c>
      <c r="AG52">
        <v>14134195</v>
      </c>
      <c r="AH52">
        <v>13800038</v>
      </c>
      <c r="AI52">
        <v>84700194</v>
      </c>
      <c r="AJ52">
        <v>85492162</v>
      </c>
      <c r="AK52">
        <v>82400878</v>
      </c>
      <c r="AL52">
        <v>84872503</v>
      </c>
      <c r="AM52">
        <v>83804165</v>
      </c>
      <c r="AN52">
        <v>83740365</v>
      </c>
      <c r="AO52">
        <v>81178648</v>
      </c>
      <c r="AP52">
        <v>81742411</v>
      </c>
      <c r="AQ52">
        <v>84299772</v>
      </c>
      <c r="AR52">
        <v>87160371</v>
      </c>
      <c r="AS52">
        <v>81346510</v>
      </c>
      <c r="AT52">
        <v>84304394</v>
      </c>
      <c r="AU52">
        <v>86084305</v>
      </c>
      <c r="AV52">
        <v>84555891</v>
      </c>
      <c r="AW52">
        <v>78982218</v>
      </c>
      <c r="AX52">
        <v>77904202</v>
      </c>
      <c r="AY52">
        <v>75018318</v>
      </c>
      <c r="AZ52">
        <v>75432469</v>
      </c>
      <c r="BA52">
        <v>72544819</v>
      </c>
      <c r="BB52">
        <v>74434054</v>
      </c>
      <c r="BC52">
        <v>70972000</v>
      </c>
      <c r="BD52">
        <v>70169486</v>
      </c>
      <c r="BE52">
        <v>65669216</v>
      </c>
      <c r="BF52">
        <v>65377412</v>
      </c>
      <c r="BG52">
        <v>62932458</v>
      </c>
      <c r="BH52">
        <v>59240811</v>
      </c>
      <c r="BI52">
        <v>59024531</v>
      </c>
      <c r="BJ52">
        <v>55614242</v>
      </c>
      <c r="BK52">
        <v>54428001</v>
      </c>
      <c r="BL52">
        <v>53953839</v>
      </c>
      <c r="BM52">
        <v>52192887</v>
      </c>
      <c r="BN52">
        <v>50401113</v>
      </c>
      <c r="BO52">
        <v>87680544</v>
      </c>
      <c r="BP52">
        <v>89159322</v>
      </c>
      <c r="BQ52">
        <v>86478222</v>
      </c>
      <c r="BR52">
        <v>89686468</v>
      </c>
      <c r="BS52">
        <v>87859128</v>
      </c>
      <c r="BT52">
        <v>89190865</v>
      </c>
      <c r="BU52">
        <v>84726779</v>
      </c>
      <c r="BV52">
        <v>85280595</v>
      </c>
      <c r="BW52">
        <v>88874805</v>
      </c>
      <c r="BX52">
        <v>92919228</v>
      </c>
      <c r="BY52">
        <v>89147979</v>
      </c>
      <c r="BZ52">
        <v>97796314</v>
      </c>
      <c r="CA52">
        <v>101854177</v>
      </c>
      <c r="CB52">
        <v>102364649</v>
      </c>
      <c r="CC52">
        <v>95071659</v>
      </c>
      <c r="CD52">
        <v>88657058</v>
      </c>
      <c r="CE52">
        <v>89698318</v>
      </c>
      <c r="CF52">
        <v>87464402</v>
      </c>
      <c r="CG52">
        <v>83788400</v>
      </c>
      <c r="CH52">
        <v>83332883</v>
      </c>
      <c r="CI52">
        <v>77828174</v>
      </c>
      <c r="CJ52">
        <v>78646777</v>
      </c>
      <c r="CK52">
        <v>74717765</v>
      </c>
      <c r="CL52">
        <v>74425961</v>
      </c>
      <c r="CM52">
        <v>72263246</v>
      </c>
      <c r="CN52">
        <v>70265336</v>
      </c>
      <c r="CO52">
        <v>76359294</v>
      </c>
      <c r="CP52">
        <v>74804525</v>
      </c>
      <c r="CQ52">
        <v>77033816</v>
      </c>
      <c r="CR52">
        <v>72590981</v>
      </c>
      <c r="CS52">
        <v>69850151</v>
      </c>
      <c r="CT52">
        <v>67343039</v>
      </c>
      <c r="CU52">
        <v>11.64703621279752</v>
      </c>
      <c r="CV52">
        <v>11.632713915883921</v>
      </c>
      <c r="CW52">
        <v>12.376248530634181</v>
      </c>
      <c r="CX52">
        <v>12.100163242806699</v>
      </c>
      <c r="CY52">
        <v>12.14989077597129</v>
      </c>
      <c r="CZ52">
        <v>12.37343711214019</v>
      </c>
      <c r="DA52">
        <v>12.001771679078031</v>
      </c>
      <c r="DB52">
        <v>11.60064298888831</v>
      </c>
      <c r="DC52">
        <v>11.90433921234724</v>
      </c>
      <c r="DD52">
        <v>10.278137680776579</v>
      </c>
      <c r="DE52">
        <v>10.14336204324673</v>
      </c>
      <c r="DF52">
        <v>10.242702491517999</v>
      </c>
      <c r="DG52">
        <v>9.1001340336490504</v>
      </c>
      <c r="DH52">
        <v>8.8765012208956797</v>
      </c>
      <c r="DI52">
        <v>8.58254841740019</v>
      </c>
      <c r="DJ52">
        <v>7.5710593605310601</v>
      </c>
      <c r="DK52">
        <v>7.26898564837692</v>
      </c>
      <c r="DL52">
        <v>7.2272290452927903</v>
      </c>
      <c r="DM52">
        <v>7.4087681941719001</v>
      </c>
      <c r="DN52">
        <v>7.2920404256780103</v>
      </c>
      <c r="DO52" t="s">
        <v>178</v>
      </c>
      <c r="DP52" t="s">
        <v>178</v>
      </c>
      <c r="DQ52" t="s">
        <v>178</v>
      </c>
      <c r="DR52" t="s">
        <v>178</v>
      </c>
      <c r="DS52" t="s">
        <v>178</v>
      </c>
      <c r="DT52" t="s">
        <v>178</v>
      </c>
      <c r="DU52" t="s">
        <v>178</v>
      </c>
      <c r="DV52" t="s">
        <v>178</v>
      </c>
      <c r="DW52" t="s">
        <v>178</v>
      </c>
      <c r="DX52" t="s">
        <v>178</v>
      </c>
      <c r="DY52" t="s">
        <v>178</v>
      </c>
      <c r="DZ52" t="s">
        <v>178</v>
      </c>
      <c r="EA52">
        <v>9.0988162317550199</v>
      </c>
      <c r="EB52">
        <v>9.06799502859689</v>
      </c>
      <c r="EC52">
        <v>9.3900249460934102</v>
      </c>
      <c r="ED52">
        <v>9.2081754676187604</v>
      </c>
      <c r="EE52">
        <v>9.21462077690291</v>
      </c>
      <c r="EF52">
        <v>9.85882137007642</v>
      </c>
      <c r="EG52">
        <v>9.3864645294412803</v>
      </c>
      <c r="EH52">
        <v>9.0063504488508404</v>
      </c>
      <c r="EI52">
        <v>9.6068599094194393</v>
      </c>
      <c r="EJ52">
        <v>8.6149174376506394</v>
      </c>
      <c r="EK52">
        <v>8.4385292005766406</v>
      </c>
      <c r="EL52">
        <v>8.7973753776108001</v>
      </c>
      <c r="EM52">
        <v>7.5502485615699602</v>
      </c>
      <c r="EN52">
        <v>7.3399498563618701</v>
      </c>
      <c r="EO52">
        <v>7.1477683749018004</v>
      </c>
      <c r="EP52">
        <v>6.1318707815016102</v>
      </c>
      <c r="EQ52">
        <v>5.7452261193059497</v>
      </c>
      <c r="ER52">
        <v>5.6846833423946297</v>
      </c>
      <c r="ES52">
        <v>5.9343024896098999</v>
      </c>
      <c r="ET52">
        <v>5.7546845426422601</v>
      </c>
      <c r="EU52" t="s">
        <v>178</v>
      </c>
      <c r="EV52" t="s">
        <v>178</v>
      </c>
      <c r="EW52" t="s">
        <v>178</v>
      </c>
      <c r="EX52" t="s">
        <v>178</v>
      </c>
      <c r="EY52" t="s">
        <v>178</v>
      </c>
      <c r="EZ52" t="s">
        <v>178</v>
      </c>
      <c r="FA52" t="s">
        <v>178</v>
      </c>
      <c r="FB52" t="s">
        <v>178</v>
      </c>
      <c r="FC52" t="s">
        <v>178</v>
      </c>
      <c r="FD52" t="s">
        <v>178</v>
      </c>
      <c r="FE52" t="s">
        <v>178</v>
      </c>
      <c r="FF52" t="s">
        <v>178</v>
      </c>
      <c r="FG52" t="s">
        <v>178</v>
      </c>
      <c r="FH52">
        <v>11.632713915883922</v>
      </c>
      <c r="FI52">
        <v>12.376248530634182</v>
      </c>
      <c r="FJ52">
        <v>12.100163242806701</v>
      </c>
      <c r="FK52">
        <v>12.149890775971299</v>
      </c>
      <c r="FL52">
        <v>12.373437112140191</v>
      </c>
      <c r="FM52">
        <v>12.001771679078036</v>
      </c>
      <c r="FN52">
        <v>11.600642988888318</v>
      </c>
      <c r="FO52">
        <v>11.90433921234724</v>
      </c>
      <c r="FP52">
        <v>10.278137680776583</v>
      </c>
      <c r="FQ52">
        <v>10.143362043246734</v>
      </c>
      <c r="FR52">
        <v>10.242702491518008</v>
      </c>
      <c r="FS52">
        <v>9.1001340336490593</v>
      </c>
      <c r="FT52">
        <v>8.8765012208956904</v>
      </c>
      <c r="FU52">
        <v>8.5825484174001936</v>
      </c>
      <c r="FV52">
        <v>7.5710593605310628</v>
      </c>
      <c r="FW52">
        <v>7.2689856483769235</v>
      </c>
      <c r="FX52">
        <v>7.2272290452927965</v>
      </c>
      <c r="FY52">
        <v>7.408768194171901</v>
      </c>
      <c r="FZ52">
        <v>7.2920404256780191</v>
      </c>
      <c r="GA52" t="s">
        <v>178</v>
      </c>
      <c r="GB52" t="s">
        <v>178</v>
      </c>
      <c r="GC52" t="s">
        <v>178</v>
      </c>
      <c r="GD52" t="s">
        <v>178</v>
      </c>
      <c r="GE52" t="s">
        <v>178</v>
      </c>
      <c r="GF52" t="s">
        <v>178</v>
      </c>
      <c r="GG52" t="s">
        <v>178</v>
      </c>
      <c r="GH52" t="s">
        <v>178</v>
      </c>
      <c r="GI52" t="s">
        <v>178</v>
      </c>
      <c r="GJ52" t="s">
        <v>178</v>
      </c>
      <c r="GK52" t="s">
        <v>178</v>
      </c>
      <c r="GL52" t="s">
        <v>178</v>
      </c>
      <c r="GM52">
        <v>9.0988162317550305</v>
      </c>
      <c r="GN52">
        <v>9.06799502859689</v>
      </c>
      <c r="GO52">
        <v>9.3900249460934138</v>
      </c>
      <c r="GP52">
        <v>9.2081754676187639</v>
      </c>
      <c r="GQ52">
        <v>9.2146207769029136</v>
      </c>
      <c r="GR52">
        <v>9.8588213700764253</v>
      </c>
      <c r="GS52">
        <v>9.3864645294412892</v>
      </c>
      <c r="GT52">
        <v>9.0063504488508421</v>
      </c>
      <c r="GU52">
        <v>9.6068599094194465</v>
      </c>
      <c r="GV52">
        <v>8.6149174376506501</v>
      </c>
      <c r="GW52">
        <v>8.4385292005766441</v>
      </c>
      <c r="GX52">
        <v>8.7973753776108037</v>
      </c>
      <c r="GY52">
        <v>7.5502485615699637</v>
      </c>
      <c r="GZ52">
        <v>7.339949856361871</v>
      </c>
      <c r="HA52">
        <v>7.1477683749018039</v>
      </c>
      <c r="HB52">
        <v>6.1318707815016191</v>
      </c>
      <c r="HC52">
        <v>5.7452261193059542</v>
      </c>
      <c r="HD52">
        <v>5.6846833423946395</v>
      </c>
      <c r="HE52">
        <v>5.9343024896099061</v>
      </c>
      <c r="HF52">
        <v>5.7546845426422699</v>
      </c>
      <c r="HG52" t="s">
        <v>178</v>
      </c>
      <c r="HH52" t="s">
        <v>178</v>
      </c>
      <c r="HI52" t="s">
        <v>178</v>
      </c>
      <c r="HJ52" t="s">
        <v>178</v>
      </c>
      <c r="HK52" t="s">
        <v>178</v>
      </c>
      <c r="HL52" t="s">
        <v>178</v>
      </c>
      <c r="HM52" t="s">
        <v>178</v>
      </c>
      <c r="HN52" t="s">
        <v>178</v>
      </c>
      <c r="HO52" t="s">
        <v>178</v>
      </c>
      <c r="HP52" t="s">
        <v>178</v>
      </c>
      <c r="HQ52" t="s">
        <v>178</v>
      </c>
      <c r="HR52" t="s">
        <v>178</v>
      </c>
      <c r="HS52">
        <v>2238149</v>
      </c>
      <c r="HT52">
        <v>2204911</v>
      </c>
      <c r="HU52">
        <v>2173557</v>
      </c>
      <c r="HV52">
        <v>2144447</v>
      </c>
      <c r="HW52">
        <v>2118033</v>
      </c>
      <c r="HX52">
        <v>2092051</v>
      </c>
      <c r="HY52">
        <v>2072622</v>
      </c>
      <c r="HZ52">
        <v>2057900</v>
      </c>
      <c r="IA52">
        <v>2048675</v>
      </c>
      <c r="IB52">
        <v>2048658</v>
      </c>
      <c r="IC52">
        <v>2044813</v>
      </c>
      <c r="ID52">
        <v>2036557</v>
      </c>
      <c r="IE52">
        <v>2015817</v>
      </c>
      <c r="IF52">
        <v>1982968</v>
      </c>
      <c r="IG52">
        <v>1817912</v>
      </c>
      <c r="IH52">
        <v>1786200</v>
      </c>
      <c r="II52">
        <v>1753391</v>
      </c>
      <c r="IJ52">
        <v>1721086</v>
      </c>
      <c r="IK52">
        <v>1686018</v>
      </c>
      <c r="IL52">
        <v>1652862</v>
      </c>
      <c r="IM52">
        <v>1616204</v>
      </c>
      <c r="IN52">
        <v>1616204</v>
      </c>
      <c r="IO52">
        <v>1548165</v>
      </c>
      <c r="IP52">
        <v>1515452</v>
      </c>
      <c r="IQ52">
        <v>1485167</v>
      </c>
      <c r="IR52">
        <v>1456525</v>
      </c>
      <c r="IS52">
        <v>1431643</v>
      </c>
      <c r="IT52">
        <v>1408953</v>
      </c>
      <c r="IU52">
        <v>1387852</v>
      </c>
      <c r="IV52">
        <v>1368388</v>
      </c>
      <c r="IW52">
        <v>1342307</v>
      </c>
      <c r="IX52">
        <v>1316247</v>
      </c>
      <c r="IY52">
        <v>2572624</v>
      </c>
      <c r="IZ52">
        <v>2536685</v>
      </c>
      <c r="JA52">
        <v>2501473</v>
      </c>
      <c r="JB52">
        <v>2468872</v>
      </c>
      <c r="JC52">
        <v>2439237</v>
      </c>
      <c r="JD52">
        <v>2410042</v>
      </c>
      <c r="JE52">
        <v>2387727</v>
      </c>
      <c r="JF52">
        <v>2370982</v>
      </c>
      <c r="JG52">
        <v>2360487</v>
      </c>
      <c r="JH52">
        <v>2359765</v>
      </c>
      <c r="JI52">
        <v>2354531</v>
      </c>
      <c r="JJ52">
        <v>2346766</v>
      </c>
      <c r="JK52">
        <v>2324874</v>
      </c>
      <c r="JL52">
        <v>2287987</v>
      </c>
      <c r="JM52">
        <v>2097807</v>
      </c>
      <c r="JN52">
        <v>2059962</v>
      </c>
      <c r="JO52">
        <v>2019934</v>
      </c>
      <c r="JP52">
        <v>1979812</v>
      </c>
      <c r="JQ52">
        <v>1939385</v>
      </c>
      <c r="JR52">
        <v>1898936</v>
      </c>
      <c r="JS52">
        <v>1854311</v>
      </c>
      <c r="JT52">
        <v>1854311</v>
      </c>
      <c r="JU52">
        <v>1769681</v>
      </c>
      <c r="JV52">
        <v>1730887</v>
      </c>
      <c r="JW52">
        <v>1694685</v>
      </c>
      <c r="JX52">
        <v>1661655</v>
      </c>
      <c r="JY52">
        <v>1631612</v>
      </c>
      <c r="JZ52">
        <v>1604811</v>
      </c>
      <c r="KA52">
        <v>1580834</v>
      </c>
      <c r="KB52">
        <v>1560754</v>
      </c>
      <c r="KC52">
        <v>1533046</v>
      </c>
      <c r="KD52">
        <v>1502209</v>
      </c>
    </row>
    <row r="53" spans="1:290" x14ac:dyDescent="0.3">
      <c r="A53" t="s">
        <v>51</v>
      </c>
      <c r="B53">
        <v>4063057</v>
      </c>
      <c r="C53">
        <v>78465</v>
      </c>
      <c r="D53">
        <v>75619</v>
      </c>
      <c r="E53">
        <v>75681</v>
      </c>
      <c r="F53">
        <v>75897</v>
      </c>
      <c r="G53">
        <v>75499</v>
      </c>
      <c r="H53">
        <v>73536</v>
      </c>
      <c r="I53">
        <v>76429</v>
      </c>
      <c r="J53">
        <v>74409</v>
      </c>
      <c r="K53">
        <v>78398</v>
      </c>
      <c r="L53">
        <v>76115</v>
      </c>
      <c r="M53">
        <v>75401</v>
      </c>
      <c r="N53">
        <v>77379</v>
      </c>
      <c r="O53">
        <v>76993</v>
      </c>
      <c r="P53">
        <v>56760</v>
      </c>
      <c r="Q53">
        <v>54222</v>
      </c>
      <c r="R53">
        <v>74157</v>
      </c>
      <c r="S53">
        <v>0</v>
      </c>
      <c r="T53" t="s">
        <v>178</v>
      </c>
      <c r="U53" t="s">
        <v>178</v>
      </c>
      <c r="V53" t="s">
        <v>178</v>
      </c>
      <c r="W53" t="s">
        <v>178</v>
      </c>
      <c r="X53" t="s">
        <v>178</v>
      </c>
      <c r="Y53" t="s">
        <v>178</v>
      </c>
      <c r="Z53" t="s">
        <v>178</v>
      </c>
      <c r="AA53" t="s">
        <v>178</v>
      </c>
      <c r="AB53" t="s">
        <v>178</v>
      </c>
      <c r="AC53" t="s">
        <v>178</v>
      </c>
      <c r="AD53" t="s">
        <v>178</v>
      </c>
      <c r="AE53" t="s">
        <v>178</v>
      </c>
      <c r="AF53" t="s">
        <v>178</v>
      </c>
      <c r="AG53" t="s">
        <v>178</v>
      </c>
      <c r="AH53" t="s">
        <v>178</v>
      </c>
      <c r="AI53">
        <v>132036</v>
      </c>
      <c r="AJ53">
        <v>128040</v>
      </c>
      <c r="AK53">
        <v>127985</v>
      </c>
      <c r="AL53">
        <v>128821</v>
      </c>
      <c r="AM53">
        <v>133665</v>
      </c>
      <c r="AN53">
        <v>126850</v>
      </c>
      <c r="AO53">
        <v>134129</v>
      </c>
      <c r="AP53">
        <v>130783</v>
      </c>
      <c r="AQ53">
        <v>136723</v>
      </c>
      <c r="AR53">
        <v>132167</v>
      </c>
      <c r="AS53">
        <v>136365</v>
      </c>
      <c r="AT53">
        <v>137358</v>
      </c>
      <c r="AU53">
        <v>140441</v>
      </c>
      <c r="AV53">
        <v>122059</v>
      </c>
      <c r="AW53">
        <v>112662</v>
      </c>
      <c r="AX53">
        <v>137856</v>
      </c>
      <c r="AY53">
        <v>0</v>
      </c>
      <c r="AZ53" t="s">
        <v>178</v>
      </c>
      <c r="BA53" t="s">
        <v>178</v>
      </c>
      <c r="BB53" t="s">
        <v>178</v>
      </c>
      <c r="BC53" t="s">
        <v>178</v>
      </c>
      <c r="BD53" t="s">
        <v>178</v>
      </c>
      <c r="BE53" t="s">
        <v>178</v>
      </c>
      <c r="BF53" t="s">
        <v>178</v>
      </c>
      <c r="BG53" t="s">
        <v>178</v>
      </c>
      <c r="BH53" t="s">
        <v>178</v>
      </c>
      <c r="BI53" t="s">
        <v>178</v>
      </c>
      <c r="BJ53" t="s">
        <v>178</v>
      </c>
      <c r="BK53" t="s">
        <v>178</v>
      </c>
      <c r="BL53" t="s">
        <v>178</v>
      </c>
      <c r="BM53" t="s">
        <v>178</v>
      </c>
      <c r="BN53" t="s">
        <v>178</v>
      </c>
      <c r="BO53">
        <v>132036</v>
      </c>
      <c r="BP53">
        <v>128040</v>
      </c>
      <c r="BQ53">
        <v>127985</v>
      </c>
      <c r="BR53">
        <v>128821</v>
      </c>
      <c r="BS53">
        <v>133665</v>
      </c>
      <c r="BT53">
        <v>126850</v>
      </c>
      <c r="BU53">
        <v>134129</v>
      </c>
      <c r="BV53">
        <v>130783</v>
      </c>
      <c r="BW53">
        <v>136723</v>
      </c>
      <c r="BX53">
        <v>132167</v>
      </c>
      <c r="BY53">
        <v>136365</v>
      </c>
      <c r="BZ53">
        <v>160959</v>
      </c>
      <c r="CA53">
        <v>161598</v>
      </c>
      <c r="CB53">
        <v>141236</v>
      </c>
      <c r="CC53">
        <v>134065</v>
      </c>
      <c r="CD53">
        <v>137856</v>
      </c>
      <c r="CE53">
        <v>2737</v>
      </c>
      <c r="CF53" t="s">
        <v>178</v>
      </c>
      <c r="CG53" t="s">
        <v>178</v>
      </c>
      <c r="CH53" t="s">
        <v>178</v>
      </c>
      <c r="CI53" t="s">
        <v>178</v>
      </c>
      <c r="CJ53" t="s">
        <v>178</v>
      </c>
      <c r="CK53" t="s">
        <v>178</v>
      </c>
      <c r="CL53" t="s">
        <v>178</v>
      </c>
      <c r="CM53" t="s">
        <v>178</v>
      </c>
      <c r="CN53" t="s">
        <v>178</v>
      </c>
      <c r="CO53" t="s">
        <v>178</v>
      </c>
      <c r="CP53" t="s">
        <v>178</v>
      </c>
      <c r="CQ53" t="s">
        <v>178</v>
      </c>
      <c r="CR53" t="s">
        <v>178</v>
      </c>
      <c r="CS53" t="s">
        <v>178</v>
      </c>
      <c r="CT53" t="s">
        <v>178</v>
      </c>
      <c r="CU53" t="s">
        <v>178</v>
      </c>
      <c r="CV53">
        <v>27.1333924013806</v>
      </c>
      <c r="CW53">
        <v>27.708407658461169</v>
      </c>
      <c r="CX53">
        <v>29.793401496785069</v>
      </c>
      <c r="CY53">
        <v>28.580889559988339</v>
      </c>
      <c r="CZ53">
        <v>28.88245213228894</v>
      </c>
      <c r="DA53">
        <v>27.548443653586979</v>
      </c>
      <c r="DB53">
        <v>27.796368718837769</v>
      </c>
      <c r="DC53">
        <v>26.833592693691159</v>
      </c>
      <c r="DD53">
        <v>27.232962312048421</v>
      </c>
      <c r="DE53">
        <v>20.923895412963081</v>
      </c>
      <c r="DF53">
        <v>20.613448482300939</v>
      </c>
      <c r="DG53">
        <v>20.508357902666472</v>
      </c>
      <c r="DH53">
        <v>20.868770004572468</v>
      </c>
      <c r="DI53">
        <v>19.31793433004086</v>
      </c>
      <c r="DJ53">
        <v>17.900202292650029</v>
      </c>
      <c r="DK53">
        <v>18.255464264644509</v>
      </c>
      <c r="DL53">
        <v>15.4587713652292</v>
      </c>
      <c r="DM53">
        <v>11.30739393210451</v>
      </c>
      <c r="DN53">
        <v>10.20299222368098</v>
      </c>
      <c r="DO53" t="s">
        <v>178</v>
      </c>
      <c r="DP53" t="s">
        <v>178</v>
      </c>
      <c r="DQ53" t="s">
        <v>178</v>
      </c>
      <c r="DR53" t="s">
        <v>178</v>
      </c>
      <c r="DS53" t="s">
        <v>178</v>
      </c>
      <c r="DT53" t="s">
        <v>178</v>
      </c>
      <c r="DU53" t="s">
        <v>178</v>
      </c>
      <c r="DV53" t="s">
        <v>178</v>
      </c>
      <c r="DW53" t="s">
        <v>178</v>
      </c>
      <c r="DX53" t="s">
        <v>178</v>
      </c>
      <c r="DY53" t="s">
        <v>178</v>
      </c>
      <c r="DZ53" t="s">
        <v>178</v>
      </c>
      <c r="EA53" t="s">
        <v>178</v>
      </c>
      <c r="EB53">
        <v>26.501991656256621</v>
      </c>
      <c r="EC53">
        <v>26.685479370219849</v>
      </c>
      <c r="ED53">
        <v>27.661150708860362</v>
      </c>
      <c r="EE53">
        <v>26.660290828582831</v>
      </c>
      <c r="EF53">
        <v>28.887107399969828</v>
      </c>
      <c r="EG53">
        <v>27.525892174642902</v>
      </c>
      <c r="EH53">
        <v>28.500727119200629</v>
      </c>
      <c r="EI53">
        <v>26.9056390949908</v>
      </c>
      <c r="EJ53">
        <v>26.812290511247131</v>
      </c>
      <c r="EK53">
        <v>20.887324460088731</v>
      </c>
      <c r="EL53">
        <v>20.531599676759441</v>
      </c>
      <c r="EM53">
        <v>20.204213869169251</v>
      </c>
      <c r="EN53">
        <v>20.430488193436471</v>
      </c>
      <c r="EO53">
        <v>19.64909230524043</v>
      </c>
      <c r="EP53">
        <v>18.565615093901648</v>
      </c>
      <c r="EQ53">
        <v>18.423786225065861</v>
      </c>
      <c r="ER53">
        <v>15.88988515163928</v>
      </c>
      <c r="ES53">
        <v>11.9580805295091</v>
      </c>
      <c r="ET53">
        <v>10.67656038878147</v>
      </c>
      <c r="EU53" t="s">
        <v>178</v>
      </c>
      <c r="EV53" t="s">
        <v>178</v>
      </c>
      <c r="EW53" t="s">
        <v>178</v>
      </c>
      <c r="EX53" t="s">
        <v>178</v>
      </c>
      <c r="EY53" t="s">
        <v>178</v>
      </c>
      <c r="EZ53" t="s">
        <v>178</v>
      </c>
      <c r="FA53" t="s">
        <v>178</v>
      </c>
      <c r="FB53" t="s">
        <v>178</v>
      </c>
      <c r="FC53" t="s">
        <v>178</v>
      </c>
      <c r="FD53" t="s">
        <v>178</v>
      </c>
      <c r="FE53" t="s">
        <v>178</v>
      </c>
      <c r="FF53" t="s">
        <v>178</v>
      </c>
      <c r="FG53" t="s">
        <v>178</v>
      </c>
      <c r="FH53">
        <v>27.133392401380604</v>
      </c>
      <c r="FI53">
        <v>27.708407658461173</v>
      </c>
      <c r="FJ53">
        <v>29.793401496785076</v>
      </c>
      <c r="FK53">
        <v>28.580889559988346</v>
      </c>
      <c r="FL53">
        <v>28.882452132288947</v>
      </c>
      <c r="FM53">
        <v>27.54844365358699</v>
      </c>
      <c r="FN53">
        <v>27.796368718837776</v>
      </c>
      <c r="FO53">
        <v>26.833592693691166</v>
      </c>
      <c r="FP53">
        <v>27.232962312048429</v>
      </c>
      <c r="FQ53">
        <v>20.923895412963081</v>
      </c>
      <c r="FR53">
        <v>20.613448482300942</v>
      </c>
      <c r="FS53">
        <v>20.508357902666475</v>
      </c>
      <c r="FT53">
        <v>20.868770004572475</v>
      </c>
      <c r="FU53">
        <v>19.317934330040867</v>
      </c>
      <c r="FV53">
        <v>17.900202292650036</v>
      </c>
      <c r="FW53">
        <v>18.25546426464452</v>
      </c>
      <c r="FX53">
        <v>15.458771365229206</v>
      </c>
      <c r="FY53">
        <v>11.307393932104519</v>
      </c>
      <c r="FZ53">
        <v>10.202992223680983</v>
      </c>
      <c r="GA53" t="s">
        <v>178</v>
      </c>
      <c r="GB53" t="s">
        <v>178</v>
      </c>
      <c r="GC53" t="s">
        <v>178</v>
      </c>
      <c r="GD53" t="s">
        <v>178</v>
      </c>
      <c r="GE53" t="s">
        <v>178</v>
      </c>
      <c r="GF53" t="s">
        <v>178</v>
      </c>
      <c r="GG53" t="s">
        <v>178</v>
      </c>
      <c r="GH53" t="s">
        <v>178</v>
      </c>
      <c r="GI53" t="s">
        <v>178</v>
      </c>
      <c r="GJ53" t="s">
        <v>178</v>
      </c>
      <c r="GK53" t="s">
        <v>178</v>
      </c>
      <c r="GL53" t="s">
        <v>178</v>
      </c>
      <c r="GM53" t="s">
        <v>178</v>
      </c>
      <c r="GN53">
        <v>26.501991656256628</v>
      </c>
      <c r="GO53">
        <v>26.685479370219856</v>
      </c>
      <c r="GP53">
        <v>27.661150708860365</v>
      </c>
      <c r="GQ53">
        <v>26.660290828582831</v>
      </c>
      <c r="GR53">
        <v>28.887107399969839</v>
      </c>
      <c r="GS53">
        <v>27.525892174642905</v>
      </c>
      <c r="GT53">
        <v>28.500727119200636</v>
      </c>
      <c r="GU53">
        <v>26.905639094990807</v>
      </c>
      <c r="GV53">
        <v>26.812290511247134</v>
      </c>
      <c r="GW53">
        <v>20.887324460088731</v>
      </c>
      <c r="GX53">
        <v>20.531599676759441</v>
      </c>
      <c r="GY53">
        <v>20.204213869169259</v>
      </c>
      <c r="GZ53">
        <v>20.430488193436471</v>
      </c>
      <c r="HA53">
        <v>19.649092305240433</v>
      </c>
      <c r="HB53">
        <v>18.565615093901652</v>
      </c>
      <c r="HC53">
        <v>18.423786225065864</v>
      </c>
      <c r="HD53">
        <v>15.889885151639282</v>
      </c>
      <c r="HE53">
        <v>11.9580805295091</v>
      </c>
      <c r="HF53">
        <v>10.676560388781475</v>
      </c>
      <c r="HG53" t="s">
        <v>178</v>
      </c>
      <c r="HH53" t="s">
        <v>178</v>
      </c>
      <c r="HI53" t="s">
        <v>178</v>
      </c>
      <c r="HJ53" t="s">
        <v>178</v>
      </c>
      <c r="HK53" t="s">
        <v>178</v>
      </c>
      <c r="HL53" t="s">
        <v>178</v>
      </c>
      <c r="HM53" t="s">
        <v>178</v>
      </c>
      <c r="HN53" t="s">
        <v>178</v>
      </c>
      <c r="HO53" t="s">
        <v>178</v>
      </c>
      <c r="HP53" t="s">
        <v>178</v>
      </c>
      <c r="HQ53" t="s">
        <v>178</v>
      </c>
      <c r="HR53" t="s">
        <v>178</v>
      </c>
      <c r="HS53">
        <v>22853</v>
      </c>
      <c r="HT53">
        <v>22791</v>
      </c>
      <c r="HU53">
        <v>22414</v>
      </c>
      <c r="HV53">
        <v>22356</v>
      </c>
      <c r="HW53">
        <v>22249</v>
      </c>
      <c r="HX53">
        <v>22147</v>
      </c>
      <c r="HY53">
        <v>21997</v>
      </c>
      <c r="HZ53">
        <v>21897</v>
      </c>
      <c r="IA53">
        <v>21837</v>
      </c>
      <c r="IB53">
        <v>21726</v>
      </c>
      <c r="IC53">
        <v>21770</v>
      </c>
      <c r="ID53">
        <v>21710</v>
      </c>
      <c r="IE53">
        <v>21783</v>
      </c>
      <c r="IF53">
        <v>28690</v>
      </c>
      <c r="IG53">
        <v>24317</v>
      </c>
      <c r="IH53">
        <v>20964</v>
      </c>
      <c r="II53">
        <v>0</v>
      </c>
      <c r="IJ53" t="s">
        <v>178</v>
      </c>
      <c r="IK53" t="s">
        <v>178</v>
      </c>
      <c r="IL53" t="s">
        <v>178</v>
      </c>
      <c r="IM53" t="s">
        <v>178</v>
      </c>
      <c r="IN53" t="s">
        <v>178</v>
      </c>
      <c r="IO53" t="s">
        <v>178</v>
      </c>
      <c r="IP53" t="s">
        <v>178</v>
      </c>
      <c r="IQ53" t="s">
        <v>178</v>
      </c>
      <c r="IR53" t="s">
        <v>178</v>
      </c>
      <c r="IS53" t="s">
        <v>178</v>
      </c>
      <c r="IT53" t="s">
        <v>178</v>
      </c>
      <c r="IU53" t="s">
        <v>178</v>
      </c>
      <c r="IV53" t="s">
        <v>178</v>
      </c>
      <c r="IW53" t="s">
        <v>178</v>
      </c>
      <c r="IX53" t="s">
        <v>178</v>
      </c>
      <c r="IY53">
        <v>24362</v>
      </c>
      <c r="IZ53">
        <v>24305</v>
      </c>
      <c r="JA53">
        <v>23960</v>
      </c>
      <c r="JB53">
        <v>23866</v>
      </c>
      <c r="JC53">
        <v>23755</v>
      </c>
      <c r="JD53">
        <v>23656</v>
      </c>
      <c r="JE53">
        <v>23511</v>
      </c>
      <c r="JF53">
        <v>23393</v>
      </c>
      <c r="JG53">
        <v>23356</v>
      </c>
      <c r="JH53">
        <v>23257</v>
      </c>
      <c r="JI53">
        <v>23234</v>
      </c>
      <c r="JJ53">
        <v>23172</v>
      </c>
      <c r="JK53">
        <v>23273</v>
      </c>
      <c r="JL53">
        <v>30341</v>
      </c>
      <c r="JM53">
        <v>26096</v>
      </c>
      <c r="JN53">
        <v>22479</v>
      </c>
      <c r="JO53">
        <v>0</v>
      </c>
      <c r="JP53" t="s">
        <v>178</v>
      </c>
      <c r="JQ53" t="s">
        <v>178</v>
      </c>
      <c r="JR53" t="s">
        <v>178</v>
      </c>
      <c r="JS53" t="s">
        <v>178</v>
      </c>
      <c r="JT53" t="s">
        <v>178</v>
      </c>
      <c r="JU53" t="s">
        <v>178</v>
      </c>
      <c r="JV53" t="s">
        <v>178</v>
      </c>
      <c r="JW53" t="s">
        <v>178</v>
      </c>
      <c r="JX53" t="s">
        <v>178</v>
      </c>
      <c r="JY53" t="s">
        <v>178</v>
      </c>
      <c r="JZ53" t="s">
        <v>178</v>
      </c>
      <c r="KA53" t="s">
        <v>178</v>
      </c>
      <c r="KB53" t="s">
        <v>178</v>
      </c>
      <c r="KC53" t="s">
        <v>178</v>
      </c>
      <c r="KD53" t="s">
        <v>178</v>
      </c>
    </row>
    <row r="54" spans="1:290" x14ac:dyDescent="0.3">
      <c r="A54" t="s">
        <v>52</v>
      </c>
      <c r="B54">
        <v>4056999</v>
      </c>
      <c r="C54">
        <v>1501957</v>
      </c>
      <c r="D54">
        <v>1531307</v>
      </c>
      <c r="E54">
        <v>1466488</v>
      </c>
      <c r="F54">
        <v>1493928</v>
      </c>
      <c r="G54">
        <v>1521795</v>
      </c>
      <c r="H54">
        <v>1551471</v>
      </c>
      <c r="I54">
        <v>1583593</v>
      </c>
      <c r="J54">
        <v>786169</v>
      </c>
      <c r="K54">
        <v>578465</v>
      </c>
      <c r="L54">
        <v>573808</v>
      </c>
      <c r="M54">
        <v>570263</v>
      </c>
      <c r="N54">
        <v>577823</v>
      </c>
      <c r="O54">
        <v>580895</v>
      </c>
      <c r="P54">
        <v>582284</v>
      </c>
      <c r="Q54">
        <v>598605</v>
      </c>
      <c r="R54">
        <v>582079</v>
      </c>
      <c r="S54">
        <v>581047</v>
      </c>
      <c r="T54">
        <v>553294</v>
      </c>
      <c r="U54">
        <v>549151</v>
      </c>
      <c r="V54">
        <v>558682</v>
      </c>
      <c r="W54">
        <v>544447</v>
      </c>
      <c r="X54">
        <v>533904</v>
      </c>
      <c r="Y54">
        <v>549259</v>
      </c>
      <c r="Z54">
        <v>557727</v>
      </c>
      <c r="AA54">
        <v>549296</v>
      </c>
      <c r="AB54">
        <v>564634</v>
      </c>
      <c r="AC54">
        <v>557005</v>
      </c>
      <c r="AD54">
        <v>563608</v>
      </c>
      <c r="AE54">
        <v>550853</v>
      </c>
      <c r="AF54">
        <v>500163</v>
      </c>
      <c r="AG54">
        <v>446972</v>
      </c>
      <c r="AH54">
        <v>422911</v>
      </c>
      <c r="AI54">
        <v>4128426</v>
      </c>
      <c r="AJ54">
        <v>4222266</v>
      </c>
      <c r="AK54">
        <v>4146863</v>
      </c>
      <c r="AL54">
        <v>4222833</v>
      </c>
      <c r="AM54">
        <v>4229975</v>
      </c>
      <c r="AN54">
        <v>4281681</v>
      </c>
      <c r="AO54">
        <v>4348322</v>
      </c>
      <c r="AP54">
        <v>2428318</v>
      </c>
      <c r="AQ54">
        <v>1895087</v>
      </c>
      <c r="AR54">
        <v>1912336</v>
      </c>
      <c r="AS54">
        <v>1872798</v>
      </c>
      <c r="AT54">
        <v>1959380</v>
      </c>
      <c r="AU54">
        <v>1971720</v>
      </c>
      <c r="AV54">
        <v>1961042</v>
      </c>
      <c r="AW54">
        <v>2006703</v>
      </c>
      <c r="AX54">
        <v>1969925</v>
      </c>
      <c r="AY54">
        <v>1933728</v>
      </c>
      <c r="AZ54">
        <v>1943455</v>
      </c>
      <c r="BA54">
        <v>1956147</v>
      </c>
      <c r="BB54">
        <v>1951065</v>
      </c>
      <c r="BC54">
        <v>1901783</v>
      </c>
      <c r="BD54">
        <v>1840948</v>
      </c>
      <c r="BE54">
        <v>1807537</v>
      </c>
      <c r="BF54">
        <v>1777589</v>
      </c>
      <c r="BG54">
        <v>1719014</v>
      </c>
      <c r="BH54">
        <v>1695597</v>
      </c>
      <c r="BI54">
        <v>1684779</v>
      </c>
      <c r="BJ54">
        <v>1690720</v>
      </c>
      <c r="BK54">
        <v>1645387</v>
      </c>
      <c r="BL54">
        <v>1605126</v>
      </c>
      <c r="BM54">
        <v>1529013</v>
      </c>
      <c r="BN54">
        <v>1450651</v>
      </c>
      <c r="BO54">
        <v>5218770</v>
      </c>
      <c r="BP54">
        <v>5597128</v>
      </c>
      <c r="BQ54">
        <v>4633551</v>
      </c>
      <c r="BR54">
        <v>4688744</v>
      </c>
      <c r="BS54">
        <v>4751076</v>
      </c>
      <c r="BT54">
        <v>4713347</v>
      </c>
      <c r="BU54">
        <v>4853495</v>
      </c>
      <c r="BV54">
        <v>2730722</v>
      </c>
      <c r="BW54">
        <v>2157851</v>
      </c>
      <c r="BX54">
        <v>2226787</v>
      </c>
      <c r="BY54">
        <v>2183707</v>
      </c>
      <c r="BZ54">
        <v>2197213</v>
      </c>
      <c r="CA54">
        <v>2181181</v>
      </c>
      <c r="CB54">
        <v>2403819</v>
      </c>
      <c r="CC54">
        <v>2375019</v>
      </c>
      <c r="CD54">
        <v>2381694</v>
      </c>
      <c r="CE54">
        <v>4220767</v>
      </c>
      <c r="CF54">
        <v>4051396</v>
      </c>
      <c r="CG54">
        <v>4325035</v>
      </c>
      <c r="CH54">
        <v>2438594</v>
      </c>
      <c r="CI54">
        <v>2402622</v>
      </c>
      <c r="CJ54">
        <v>2384794</v>
      </c>
      <c r="CK54">
        <v>2396062</v>
      </c>
      <c r="CL54">
        <v>2479424</v>
      </c>
      <c r="CM54">
        <v>2339669</v>
      </c>
      <c r="CN54">
        <v>2063021</v>
      </c>
      <c r="CO54">
        <v>2016653</v>
      </c>
      <c r="CP54">
        <v>2066614</v>
      </c>
      <c r="CQ54">
        <v>2190418</v>
      </c>
      <c r="CR54">
        <v>2288935</v>
      </c>
      <c r="CS54">
        <v>2316412</v>
      </c>
      <c r="CT54">
        <v>1996884</v>
      </c>
      <c r="CU54">
        <v>17.641262460418279</v>
      </c>
      <c r="CV54">
        <v>18.07683366115765</v>
      </c>
      <c r="CW54">
        <v>17.608009895764429</v>
      </c>
      <c r="CX54">
        <v>17.266628646092709</v>
      </c>
      <c r="CY54">
        <v>16.912264792564041</v>
      </c>
      <c r="CZ54">
        <v>17.444412431814708</v>
      </c>
      <c r="DA54">
        <v>17.080881814408819</v>
      </c>
      <c r="DB54">
        <v>16.87992608921472</v>
      </c>
      <c r="DC54">
        <v>15.9754173501462</v>
      </c>
      <c r="DD54">
        <v>15.746235232403921</v>
      </c>
      <c r="DE54">
        <v>15.084443493616099</v>
      </c>
      <c r="DF54">
        <v>14.678024239256651</v>
      </c>
      <c r="DG54">
        <v>14.37884643524216</v>
      </c>
      <c r="DH54">
        <v>13.255902617966489</v>
      </c>
      <c r="DI54">
        <v>13.12434744113396</v>
      </c>
      <c r="DJ54">
        <v>12.858364655693981</v>
      </c>
      <c r="DK54">
        <v>12.896374992040229</v>
      </c>
      <c r="DL54">
        <v>12.95857175389575</v>
      </c>
      <c r="DM54">
        <v>13.32839237295388</v>
      </c>
      <c r="DN54">
        <v>12.499418273722791</v>
      </c>
      <c r="DO54" t="s">
        <v>178</v>
      </c>
      <c r="DP54" t="s">
        <v>178</v>
      </c>
      <c r="DQ54" t="s">
        <v>178</v>
      </c>
      <c r="DR54" t="s">
        <v>178</v>
      </c>
      <c r="DS54" t="s">
        <v>178</v>
      </c>
      <c r="DT54" t="s">
        <v>178</v>
      </c>
      <c r="DU54" t="s">
        <v>178</v>
      </c>
      <c r="DV54" t="s">
        <v>178</v>
      </c>
      <c r="DW54" t="s">
        <v>178</v>
      </c>
      <c r="DX54" t="s">
        <v>178</v>
      </c>
      <c r="DY54" t="s">
        <v>178</v>
      </c>
      <c r="DZ54" t="s">
        <v>178</v>
      </c>
      <c r="EA54">
        <v>15.23248812016976</v>
      </c>
      <c r="EB54">
        <v>14.908237596757941</v>
      </c>
      <c r="EC54">
        <v>14.225531070368641</v>
      </c>
      <c r="ED54">
        <v>14.09591617759925</v>
      </c>
      <c r="EE54">
        <v>14.01027524046247</v>
      </c>
      <c r="EF54">
        <v>14.24281392219225</v>
      </c>
      <c r="EG54">
        <v>14.32638708633591</v>
      </c>
      <c r="EH54">
        <v>13.48464797310141</v>
      </c>
      <c r="EI54">
        <v>12.763157686046879</v>
      </c>
      <c r="EJ54">
        <v>12.412194880968739</v>
      </c>
      <c r="EK54">
        <v>11.999287619780921</v>
      </c>
      <c r="EL54">
        <v>11.555968748323879</v>
      </c>
      <c r="EM54">
        <v>11.394073211841469</v>
      </c>
      <c r="EN54">
        <v>10.486911610898639</v>
      </c>
      <c r="EO54">
        <v>10.38186959697766</v>
      </c>
      <c r="EP54">
        <v>10.164904755257171</v>
      </c>
      <c r="EQ54">
        <v>10.21839679624021</v>
      </c>
      <c r="ER54">
        <v>10.0947669273587</v>
      </c>
      <c r="ES54">
        <v>10.439678591652269</v>
      </c>
      <c r="ET54">
        <v>9.5239730485795899</v>
      </c>
      <c r="EU54" t="s">
        <v>178</v>
      </c>
      <c r="EV54" t="s">
        <v>178</v>
      </c>
      <c r="EW54" t="s">
        <v>178</v>
      </c>
      <c r="EX54" t="s">
        <v>178</v>
      </c>
      <c r="EY54" t="s">
        <v>178</v>
      </c>
      <c r="EZ54" t="s">
        <v>178</v>
      </c>
      <c r="FA54" t="s">
        <v>178</v>
      </c>
      <c r="FB54" t="s">
        <v>178</v>
      </c>
      <c r="FC54" t="s">
        <v>178</v>
      </c>
      <c r="FD54" t="s">
        <v>178</v>
      </c>
      <c r="FE54" t="s">
        <v>178</v>
      </c>
      <c r="FF54" t="s">
        <v>178</v>
      </c>
      <c r="FG54" t="s">
        <v>178</v>
      </c>
      <c r="FH54">
        <v>18.07683366115765</v>
      </c>
      <c r="FI54">
        <v>17.608009895764432</v>
      </c>
      <c r="FJ54">
        <v>17.266628646092716</v>
      </c>
      <c r="FK54">
        <v>16.912264792564045</v>
      </c>
      <c r="FL54">
        <v>17.444412431814712</v>
      </c>
      <c r="FM54">
        <v>17.08088181440883</v>
      </c>
      <c r="FN54">
        <v>16.879926089214724</v>
      </c>
      <c r="FO54">
        <v>15.975417350146206</v>
      </c>
      <c r="FP54">
        <v>15.746235232403926</v>
      </c>
      <c r="FQ54">
        <v>15.084443493616103</v>
      </c>
      <c r="FR54">
        <v>14.67802423925666</v>
      </c>
      <c r="FS54">
        <v>14.378846435242169</v>
      </c>
      <c r="FT54">
        <v>13.255902617966491</v>
      </c>
      <c r="FU54">
        <v>13.12434744113397</v>
      </c>
      <c r="FV54">
        <v>12.858364655693986</v>
      </c>
      <c r="FW54">
        <v>12.896374992040231</v>
      </c>
      <c r="FX54">
        <v>12.958571753895759</v>
      </c>
      <c r="FY54">
        <v>13.328392372953886</v>
      </c>
      <c r="FZ54">
        <v>12.499418273722798</v>
      </c>
      <c r="GA54" t="s">
        <v>178</v>
      </c>
      <c r="GB54" t="s">
        <v>178</v>
      </c>
      <c r="GC54" t="s">
        <v>178</v>
      </c>
      <c r="GD54" t="s">
        <v>178</v>
      </c>
      <c r="GE54" t="s">
        <v>178</v>
      </c>
      <c r="GF54" t="s">
        <v>178</v>
      </c>
      <c r="GG54" t="s">
        <v>178</v>
      </c>
      <c r="GH54" t="s">
        <v>178</v>
      </c>
      <c r="GI54" t="s">
        <v>178</v>
      </c>
      <c r="GJ54" t="s">
        <v>178</v>
      </c>
      <c r="GK54" t="s">
        <v>178</v>
      </c>
      <c r="GL54" t="s">
        <v>178</v>
      </c>
      <c r="GM54">
        <v>15.232488120169769</v>
      </c>
      <c r="GN54">
        <v>14.908237596757948</v>
      </c>
      <c r="GO54">
        <v>14.225531070368648</v>
      </c>
      <c r="GP54">
        <v>14.095916177599257</v>
      </c>
      <c r="GQ54">
        <v>14.010275240462471</v>
      </c>
      <c r="GR54">
        <v>14.24281392219226</v>
      </c>
      <c r="GS54">
        <v>14.326387086335918</v>
      </c>
      <c r="GT54">
        <v>13.484647973101413</v>
      </c>
      <c r="GU54">
        <v>12.763157686046886</v>
      </c>
      <c r="GV54">
        <v>12.412194880968748</v>
      </c>
      <c r="GW54">
        <v>11.999287619780922</v>
      </c>
      <c r="GX54">
        <v>11.555968748323888</v>
      </c>
      <c r="GY54">
        <v>11.394073211841473</v>
      </c>
      <c r="GZ54">
        <v>10.486911610898645</v>
      </c>
      <c r="HA54">
        <v>10.381869596977669</v>
      </c>
      <c r="HB54">
        <v>10.164904755257179</v>
      </c>
      <c r="HC54">
        <v>10.218396796240215</v>
      </c>
      <c r="HD54">
        <v>10.094766927358702</v>
      </c>
      <c r="HE54">
        <v>10.439678591652271</v>
      </c>
      <c r="HF54">
        <v>9.523973048579597</v>
      </c>
      <c r="HG54" t="s">
        <v>178</v>
      </c>
      <c r="HH54" t="s">
        <v>178</v>
      </c>
      <c r="HI54" t="s">
        <v>178</v>
      </c>
      <c r="HJ54" t="s">
        <v>178</v>
      </c>
      <c r="HK54" t="s">
        <v>178</v>
      </c>
      <c r="HL54" t="s">
        <v>178</v>
      </c>
      <c r="HM54" t="s">
        <v>178</v>
      </c>
      <c r="HN54" t="s">
        <v>178</v>
      </c>
      <c r="HO54" t="s">
        <v>178</v>
      </c>
      <c r="HP54" t="s">
        <v>178</v>
      </c>
      <c r="HQ54" t="s">
        <v>178</v>
      </c>
      <c r="HR54" t="s">
        <v>178</v>
      </c>
      <c r="HS54">
        <v>222748</v>
      </c>
      <c r="HT54">
        <v>221981</v>
      </c>
      <c r="HU54">
        <v>221385</v>
      </c>
      <c r="HV54">
        <v>220851</v>
      </c>
      <c r="HW54">
        <v>220553</v>
      </c>
      <c r="HX54">
        <v>220290</v>
      </c>
      <c r="HY54">
        <v>220367</v>
      </c>
      <c r="HZ54">
        <v>115545</v>
      </c>
      <c r="IA54">
        <v>80855</v>
      </c>
      <c r="IB54">
        <v>80504</v>
      </c>
      <c r="IC54">
        <v>80136</v>
      </c>
      <c r="ID54">
        <v>79709</v>
      </c>
      <c r="IE54">
        <v>79155</v>
      </c>
      <c r="IF54">
        <v>78367</v>
      </c>
      <c r="IG54">
        <v>76510</v>
      </c>
      <c r="IH54">
        <v>75505</v>
      </c>
      <c r="II54">
        <v>74707</v>
      </c>
      <c r="IJ54">
        <v>73861</v>
      </c>
      <c r="IK54">
        <v>73249</v>
      </c>
      <c r="IL54">
        <v>72400</v>
      </c>
      <c r="IM54">
        <v>71476</v>
      </c>
      <c r="IN54">
        <v>71301</v>
      </c>
      <c r="IO54">
        <v>70671</v>
      </c>
      <c r="IP54">
        <v>70198</v>
      </c>
      <c r="IQ54">
        <v>69659</v>
      </c>
      <c r="IR54">
        <v>68811</v>
      </c>
      <c r="IS54">
        <v>67994</v>
      </c>
      <c r="IT54">
        <v>67201</v>
      </c>
      <c r="IU54">
        <v>66406</v>
      </c>
      <c r="IV54">
        <v>65553</v>
      </c>
      <c r="IW54">
        <v>64330</v>
      </c>
      <c r="IX54">
        <v>62810</v>
      </c>
      <c r="IY54">
        <v>266199</v>
      </c>
      <c r="IZ54">
        <v>264807</v>
      </c>
      <c r="JA54">
        <v>263528</v>
      </c>
      <c r="JB54">
        <v>262003</v>
      </c>
      <c r="JC54">
        <v>260211</v>
      </c>
      <c r="JD54">
        <v>259192</v>
      </c>
      <c r="JE54">
        <v>258872</v>
      </c>
      <c r="JF54">
        <v>136210</v>
      </c>
      <c r="JG54">
        <v>95542</v>
      </c>
      <c r="JH54">
        <v>95150</v>
      </c>
      <c r="JI54">
        <v>94716</v>
      </c>
      <c r="JJ54">
        <v>94207</v>
      </c>
      <c r="JK54">
        <v>93479</v>
      </c>
      <c r="JL54">
        <v>92453</v>
      </c>
      <c r="JM54">
        <v>90358</v>
      </c>
      <c r="JN54">
        <v>89095</v>
      </c>
      <c r="JO54">
        <v>88132</v>
      </c>
      <c r="JP54">
        <v>87110</v>
      </c>
      <c r="JQ54">
        <v>86310</v>
      </c>
      <c r="JR54">
        <v>85220</v>
      </c>
      <c r="JS54">
        <v>83989</v>
      </c>
      <c r="JT54">
        <v>83549</v>
      </c>
      <c r="JU54">
        <v>82738</v>
      </c>
      <c r="JV54">
        <v>82105</v>
      </c>
      <c r="JW54">
        <v>81449</v>
      </c>
      <c r="JX54">
        <v>80503</v>
      </c>
      <c r="JY54">
        <v>79522</v>
      </c>
      <c r="JZ54">
        <v>78526</v>
      </c>
      <c r="KA54">
        <v>77700</v>
      </c>
      <c r="KB54">
        <v>76931</v>
      </c>
      <c r="KC54">
        <v>75363</v>
      </c>
      <c r="KD54">
        <v>73280</v>
      </c>
    </row>
    <row r="55" spans="1:290" x14ac:dyDescent="0.3">
      <c r="A55" t="s">
        <v>53</v>
      </c>
      <c r="B55">
        <v>4625922</v>
      </c>
      <c r="C55" t="s">
        <v>178</v>
      </c>
      <c r="D55" t="s">
        <v>178</v>
      </c>
      <c r="E55" t="s">
        <v>178</v>
      </c>
      <c r="F55" t="s">
        <v>178</v>
      </c>
      <c r="G55" t="s">
        <v>178</v>
      </c>
      <c r="H55" t="s">
        <v>178</v>
      </c>
      <c r="I55" t="s">
        <v>178</v>
      </c>
      <c r="J55" t="s">
        <v>178</v>
      </c>
      <c r="K55" t="s">
        <v>178</v>
      </c>
      <c r="L55" t="s">
        <v>178</v>
      </c>
      <c r="M55" t="s">
        <v>178</v>
      </c>
      <c r="N55" t="s">
        <v>178</v>
      </c>
      <c r="O55" t="s">
        <v>178</v>
      </c>
      <c r="P55" t="s">
        <v>178</v>
      </c>
      <c r="Q55" t="s">
        <v>178</v>
      </c>
      <c r="R55" t="s">
        <v>178</v>
      </c>
      <c r="S55" t="s">
        <v>178</v>
      </c>
      <c r="T55" t="s">
        <v>178</v>
      </c>
      <c r="U55" t="s">
        <v>178</v>
      </c>
      <c r="V55" t="s">
        <v>178</v>
      </c>
      <c r="W55" t="s">
        <v>178</v>
      </c>
      <c r="X55" t="s">
        <v>178</v>
      </c>
      <c r="Y55" t="s">
        <v>178</v>
      </c>
      <c r="Z55" t="s">
        <v>178</v>
      </c>
      <c r="AA55" t="s">
        <v>178</v>
      </c>
      <c r="AB55" t="s">
        <v>178</v>
      </c>
      <c r="AC55" t="s">
        <v>178</v>
      </c>
      <c r="AD55" t="s">
        <v>178</v>
      </c>
      <c r="AE55" t="s">
        <v>178</v>
      </c>
      <c r="AF55" t="s">
        <v>178</v>
      </c>
      <c r="AG55" t="s">
        <v>178</v>
      </c>
      <c r="AH55" t="s">
        <v>178</v>
      </c>
      <c r="AI55" t="s">
        <v>178</v>
      </c>
      <c r="AJ55" t="s">
        <v>178</v>
      </c>
      <c r="AK55" t="s">
        <v>178</v>
      </c>
      <c r="AL55" t="s">
        <v>178</v>
      </c>
      <c r="AM55" t="s">
        <v>178</v>
      </c>
      <c r="AN55" t="s">
        <v>178</v>
      </c>
      <c r="AO55" t="s">
        <v>178</v>
      </c>
      <c r="AP55" t="s">
        <v>178</v>
      </c>
      <c r="AQ55" t="s">
        <v>178</v>
      </c>
      <c r="AR55" t="s">
        <v>178</v>
      </c>
      <c r="AS55" t="s">
        <v>178</v>
      </c>
      <c r="AT55" t="s">
        <v>178</v>
      </c>
      <c r="AU55" t="s">
        <v>178</v>
      </c>
      <c r="AV55" t="s">
        <v>178</v>
      </c>
      <c r="AW55" t="s">
        <v>178</v>
      </c>
      <c r="AX55" t="s">
        <v>178</v>
      </c>
      <c r="AY55" t="s">
        <v>178</v>
      </c>
      <c r="AZ55" t="s">
        <v>178</v>
      </c>
      <c r="BA55" t="s">
        <v>178</v>
      </c>
      <c r="BB55" t="s">
        <v>178</v>
      </c>
      <c r="BC55" t="s">
        <v>178</v>
      </c>
      <c r="BD55" t="s">
        <v>178</v>
      </c>
      <c r="BE55" t="s">
        <v>178</v>
      </c>
      <c r="BF55" t="s">
        <v>178</v>
      </c>
      <c r="BG55" t="s">
        <v>178</v>
      </c>
      <c r="BH55" t="s">
        <v>178</v>
      </c>
      <c r="BI55" t="s">
        <v>178</v>
      </c>
      <c r="BJ55" t="s">
        <v>178</v>
      </c>
      <c r="BK55" t="s">
        <v>178</v>
      </c>
      <c r="BL55" t="s">
        <v>178</v>
      </c>
      <c r="BM55" t="s">
        <v>178</v>
      </c>
      <c r="BN55" t="s">
        <v>178</v>
      </c>
      <c r="BO55" t="s">
        <v>178</v>
      </c>
      <c r="BP55" t="s">
        <v>178</v>
      </c>
      <c r="BQ55" t="s">
        <v>178</v>
      </c>
      <c r="BR55" t="s">
        <v>178</v>
      </c>
      <c r="BS55" t="s">
        <v>178</v>
      </c>
      <c r="BT55" t="s">
        <v>178</v>
      </c>
      <c r="BU55" t="s">
        <v>178</v>
      </c>
      <c r="BV55" t="s">
        <v>178</v>
      </c>
      <c r="BW55" t="s">
        <v>178</v>
      </c>
      <c r="BX55" t="s">
        <v>178</v>
      </c>
      <c r="BY55" t="s">
        <v>178</v>
      </c>
      <c r="BZ55" t="s">
        <v>178</v>
      </c>
      <c r="CA55" t="s">
        <v>178</v>
      </c>
      <c r="CB55" t="s">
        <v>178</v>
      </c>
      <c r="CC55" t="s">
        <v>178</v>
      </c>
      <c r="CD55" t="s">
        <v>178</v>
      </c>
      <c r="CE55" t="s">
        <v>178</v>
      </c>
      <c r="CF55" t="s">
        <v>178</v>
      </c>
      <c r="CG55" t="s">
        <v>178</v>
      </c>
      <c r="CH55" t="s">
        <v>178</v>
      </c>
      <c r="CI55" t="s">
        <v>178</v>
      </c>
      <c r="CJ55" t="s">
        <v>178</v>
      </c>
      <c r="CK55" t="s">
        <v>178</v>
      </c>
      <c r="CL55" t="s">
        <v>178</v>
      </c>
      <c r="CM55" t="s">
        <v>178</v>
      </c>
      <c r="CN55" t="s">
        <v>178</v>
      </c>
      <c r="CO55" t="s">
        <v>178</v>
      </c>
      <c r="CP55" t="s">
        <v>178</v>
      </c>
      <c r="CQ55" t="s">
        <v>178</v>
      </c>
      <c r="CR55" t="s">
        <v>178</v>
      </c>
      <c r="CS55" t="s">
        <v>178</v>
      </c>
      <c r="CT55" t="s">
        <v>178</v>
      </c>
      <c r="CU55" t="s">
        <v>178</v>
      </c>
      <c r="CV55" t="s">
        <v>178</v>
      </c>
      <c r="CW55" t="s">
        <v>178</v>
      </c>
      <c r="CX55" t="s">
        <v>178</v>
      </c>
      <c r="CY55" t="s">
        <v>178</v>
      </c>
      <c r="CZ55" t="s">
        <v>178</v>
      </c>
      <c r="DA55" t="s">
        <v>178</v>
      </c>
      <c r="DB55" t="s">
        <v>178</v>
      </c>
      <c r="DC55" t="s">
        <v>178</v>
      </c>
      <c r="DD55" t="s">
        <v>178</v>
      </c>
      <c r="DE55" t="s">
        <v>178</v>
      </c>
      <c r="DF55" t="s">
        <v>178</v>
      </c>
      <c r="DG55" t="s">
        <v>178</v>
      </c>
      <c r="DH55" t="s">
        <v>178</v>
      </c>
      <c r="DI55" t="s">
        <v>178</v>
      </c>
      <c r="DJ55" t="s">
        <v>178</v>
      </c>
      <c r="DK55" t="s">
        <v>178</v>
      </c>
      <c r="DL55" t="s">
        <v>178</v>
      </c>
      <c r="DM55" t="s">
        <v>178</v>
      </c>
      <c r="DN55" t="s">
        <v>178</v>
      </c>
      <c r="DO55" t="s">
        <v>178</v>
      </c>
      <c r="DP55" t="s">
        <v>178</v>
      </c>
      <c r="DQ55" t="s">
        <v>178</v>
      </c>
      <c r="DR55" t="s">
        <v>178</v>
      </c>
      <c r="DS55" t="s">
        <v>178</v>
      </c>
      <c r="DT55" t="s">
        <v>178</v>
      </c>
      <c r="DU55" t="s">
        <v>178</v>
      </c>
      <c r="DV55" t="s">
        <v>178</v>
      </c>
      <c r="DW55" t="s">
        <v>178</v>
      </c>
      <c r="DX55" t="s">
        <v>178</v>
      </c>
      <c r="DY55" t="s">
        <v>178</v>
      </c>
      <c r="DZ55" t="s">
        <v>178</v>
      </c>
      <c r="EA55" t="s">
        <v>178</v>
      </c>
      <c r="EB55" t="s">
        <v>178</v>
      </c>
      <c r="EC55" t="s">
        <v>178</v>
      </c>
      <c r="ED55" t="s">
        <v>178</v>
      </c>
      <c r="EE55" t="s">
        <v>178</v>
      </c>
      <c r="EF55" t="s">
        <v>178</v>
      </c>
      <c r="EG55" t="s">
        <v>178</v>
      </c>
      <c r="EH55" t="s">
        <v>178</v>
      </c>
      <c r="EI55" t="s">
        <v>178</v>
      </c>
      <c r="EJ55" t="s">
        <v>178</v>
      </c>
      <c r="EK55" t="s">
        <v>178</v>
      </c>
      <c r="EL55" t="s">
        <v>178</v>
      </c>
      <c r="EM55" t="s">
        <v>178</v>
      </c>
      <c r="EN55" t="s">
        <v>178</v>
      </c>
      <c r="EO55" t="s">
        <v>178</v>
      </c>
      <c r="EP55" t="s">
        <v>178</v>
      </c>
      <c r="EQ55" t="s">
        <v>178</v>
      </c>
      <c r="ER55" t="s">
        <v>178</v>
      </c>
      <c r="ES55" t="s">
        <v>178</v>
      </c>
      <c r="ET55" t="s">
        <v>178</v>
      </c>
      <c r="EU55" t="s">
        <v>178</v>
      </c>
      <c r="EV55" t="s">
        <v>178</v>
      </c>
      <c r="EW55" t="s">
        <v>178</v>
      </c>
      <c r="EX55" t="s">
        <v>178</v>
      </c>
      <c r="EY55" t="s">
        <v>178</v>
      </c>
      <c r="EZ55" t="s">
        <v>178</v>
      </c>
      <c r="FA55" t="s">
        <v>178</v>
      </c>
      <c r="FB55" t="s">
        <v>178</v>
      </c>
      <c r="FC55" t="s">
        <v>178</v>
      </c>
      <c r="FD55" t="s">
        <v>178</v>
      </c>
      <c r="FE55" t="s">
        <v>178</v>
      </c>
      <c r="FF55" t="s">
        <v>178</v>
      </c>
      <c r="FG55" t="s">
        <v>178</v>
      </c>
      <c r="FH55" t="s">
        <v>178</v>
      </c>
      <c r="FI55" t="s">
        <v>178</v>
      </c>
      <c r="FJ55" t="s">
        <v>178</v>
      </c>
      <c r="FK55" t="s">
        <v>178</v>
      </c>
      <c r="FL55" t="s">
        <v>178</v>
      </c>
      <c r="FM55" t="s">
        <v>178</v>
      </c>
      <c r="FN55" t="s">
        <v>178</v>
      </c>
      <c r="FO55" t="s">
        <v>178</v>
      </c>
      <c r="FP55" t="s">
        <v>178</v>
      </c>
      <c r="FQ55" t="s">
        <v>178</v>
      </c>
      <c r="FR55" t="s">
        <v>178</v>
      </c>
      <c r="FS55" t="s">
        <v>178</v>
      </c>
      <c r="FT55" t="s">
        <v>178</v>
      </c>
      <c r="FU55" t="s">
        <v>178</v>
      </c>
      <c r="FV55" t="s">
        <v>178</v>
      </c>
      <c r="FW55" t="s">
        <v>178</v>
      </c>
      <c r="FX55" t="s">
        <v>178</v>
      </c>
      <c r="FY55" t="s">
        <v>178</v>
      </c>
      <c r="FZ55" t="s">
        <v>178</v>
      </c>
      <c r="GA55" t="s">
        <v>178</v>
      </c>
      <c r="GB55" t="s">
        <v>178</v>
      </c>
      <c r="GC55" t="s">
        <v>178</v>
      </c>
      <c r="GD55" t="s">
        <v>178</v>
      </c>
      <c r="GE55" t="s">
        <v>178</v>
      </c>
      <c r="GF55" t="s">
        <v>178</v>
      </c>
      <c r="GG55" t="s">
        <v>178</v>
      </c>
      <c r="GH55" t="s">
        <v>178</v>
      </c>
      <c r="GI55" t="s">
        <v>178</v>
      </c>
      <c r="GJ55" t="s">
        <v>178</v>
      </c>
      <c r="GK55" t="s">
        <v>178</v>
      </c>
      <c r="GL55" t="s">
        <v>178</v>
      </c>
      <c r="GM55" t="s">
        <v>178</v>
      </c>
      <c r="GN55" t="s">
        <v>178</v>
      </c>
      <c r="GO55" t="s">
        <v>178</v>
      </c>
      <c r="GP55" t="s">
        <v>178</v>
      </c>
      <c r="GQ55" t="s">
        <v>178</v>
      </c>
      <c r="GR55" t="s">
        <v>178</v>
      </c>
      <c r="GS55" t="s">
        <v>178</v>
      </c>
      <c r="GT55" t="s">
        <v>178</v>
      </c>
      <c r="GU55" t="s">
        <v>178</v>
      </c>
      <c r="GV55" t="s">
        <v>178</v>
      </c>
      <c r="GW55" t="s">
        <v>178</v>
      </c>
      <c r="GX55" t="s">
        <v>178</v>
      </c>
      <c r="GY55" t="s">
        <v>178</v>
      </c>
      <c r="GZ55" t="s">
        <v>178</v>
      </c>
      <c r="HA55" t="s">
        <v>178</v>
      </c>
      <c r="HB55" t="s">
        <v>178</v>
      </c>
      <c r="HC55" t="s">
        <v>178</v>
      </c>
      <c r="HD55" t="s">
        <v>178</v>
      </c>
      <c r="HE55" t="s">
        <v>178</v>
      </c>
      <c r="HF55" t="s">
        <v>178</v>
      </c>
      <c r="HG55" t="s">
        <v>178</v>
      </c>
      <c r="HH55" t="s">
        <v>178</v>
      </c>
      <c r="HI55" t="s">
        <v>178</v>
      </c>
      <c r="HJ55" t="s">
        <v>178</v>
      </c>
      <c r="HK55" t="s">
        <v>178</v>
      </c>
      <c r="HL55" t="s">
        <v>178</v>
      </c>
      <c r="HM55" t="s">
        <v>178</v>
      </c>
      <c r="HN55" t="s">
        <v>178</v>
      </c>
      <c r="HO55" t="s">
        <v>178</v>
      </c>
      <c r="HP55" t="s">
        <v>178</v>
      </c>
      <c r="HQ55" t="s">
        <v>178</v>
      </c>
      <c r="HR55" t="s">
        <v>178</v>
      </c>
      <c r="HS55" t="s">
        <v>178</v>
      </c>
      <c r="HT55" t="s">
        <v>178</v>
      </c>
      <c r="HU55" t="s">
        <v>178</v>
      </c>
      <c r="HV55" t="s">
        <v>178</v>
      </c>
      <c r="HW55" t="s">
        <v>178</v>
      </c>
      <c r="HX55" t="s">
        <v>178</v>
      </c>
      <c r="HY55" t="s">
        <v>178</v>
      </c>
      <c r="HZ55" t="s">
        <v>178</v>
      </c>
      <c r="IA55" t="s">
        <v>178</v>
      </c>
      <c r="IB55" t="s">
        <v>178</v>
      </c>
      <c r="IC55" t="s">
        <v>178</v>
      </c>
      <c r="ID55" t="s">
        <v>178</v>
      </c>
      <c r="IE55" t="s">
        <v>178</v>
      </c>
      <c r="IF55" t="s">
        <v>178</v>
      </c>
      <c r="IG55" t="s">
        <v>178</v>
      </c>
      <c r="IH55" t="s">
        <v>178</v>
      </c>
      <c r="II55" t="s">
        <v>178</v>
      </c>
      <c r="IJ55" t="s">
        <v>178</v>
      </c>
      <c r="IK55" t="s">
        <v>178</v>
      </c>
      <c r="IL55" t="s">
        <v>178</v>
      </c>
      <c r="IM55" t="s">
        <v>178</v>
      </c>
      <c r="IN55" t="s">
        <v>178</v>
      </c>
      <c r="IO55" t="s">
        <v>178</v>
      </c>
      <c r="IP55" t="s">
        <v>178</v>
      </c>
      <c r="IQ55" t="s">
        <v>178</v>
      </c>
      <c r="IR55" t="s">
        <v>178</v>
      </c>
      <c r="IS55" t="s">
        <v>178</v>
      </c>
      <c r="IT55" t="s">
        <v>178</v>
      </c>
      <c r="IU55" t="s">
        <v>178</v>
      </c>
      <c r="IV55" t="s">
        <v>178</v>
      </c>
      <c r="IW55" t="s">
        <v>178</v>
      </c>
      <c r="IX55" t="s">
        <v>178</v>
      </c>
      <c r="IY55" t="s">
        <v>178</v>
      </c>
      <c r="IZ55" t="s">
        <v>178</v>
      </c>
      <c r="JA55" t="s">
        <v>178</v>
      </c>
      <c r="JB55" t="s">
        <v>178</v>
      </c>
      <c r="JC55" t="s">
        <v>178</v>
      </c>
      <c r="JD55" t="s">
        <v>178</v>
      </c>
      <c r="JE55" t="s">
        <v>178</v>
      </c>
      <c r="JF55" t="s">
        <v>178</v>
      </c>
      <c r="JG55" t="s">
        <v>178</v>
      </c>
      <c r="JH55" t="s">
        <v>178</v>
      </c>
      <c r="JI55" t="s">
        <v>178</v>
      </c>
      <c r="JJ55" t="s">
        <v>178</v>
      </c>
      <c r="JK55" t="s">
        <v>178</v>
      </c>
      <c r="JL55" t="s">
        <v>178</v>
      </c>
      <c r="JM55" t="s">
        <v>178</v>
      </c>
      <c r="JN55" t="s">
        <v>178</v>
      </c>
      <c r="JO55" t="s">
        <v>178</v>
      </c>
      <c r="JP55" t="s">
        <v>178</v>
      </c>
      <c r="JQ55" t="s">
        <v>178</v>
      </c>
      <c r="JR55" t="s">
        <v>178</v>
      </c>
      <c r="JS55" t="s">
        <v>178</v>
      </c>
      <c r="JT55" t="s">
        <v>178</v>
      </c>
      <c r="JU55" t="s">
        <v>178</v>
      </c>
      <c r="JV55" t="s">
        <v>178</v>
      </c>
      <c r="JW55" t="s">
        <v>178</v>
      </c>
      <c r="JX55" t="s">
        <v>178</v>
      </c>
      <c r="JY55" t="s">
        <v>178</v>
      </c>
      <c r="JZ55" t="s">
        <v>178</v>
      </c>
      <c r="KA55" t="s">
        <v>178</v>
      </c>
      <c r="KB55" t="s">
        <v>178</v>
      </c>
      <c r="KC55" t="s">
        <v>178</v>
      </c>
      <c r="KD55" t="s">
        <v>178</v>
      </c>
    </row>
    <row r="56" spans="1:290" x14ac:dyDescent="0.3">
      <c r="A56" t="s">
        <v>54</v>
      </c>
      <c r="B56">
        <v>4057000</v>
      </c>
      <c r="C56">
        <v>5547327</v>
      </c>
      <c r="D56">
        <v>5519378</v>
      </c>
      <c r="E56">
        <v>5229276</v>
      </c>
      <c r="F56">
        <v>5357622</v>
      </c>
      <c r="G56">
        <v>5364991</v>
      </c>
      <c r="H56">
        <v>5362423</v>
      </c>
      <c r="I56">
        <v>5088828</v>
      </c>
      <c r="J56">
        <v>5053724</v>
      </c>
      <c r="K56">
        <v>5304769</v>
      </c>
      <c r="L56">
        <v>5651275</v>
      </c>
      <c r="M56">
        <v>5254491</v>
      </c>
      <c r="N56">
        <v>5348643</v>
      </c>
      <c r="O56">
        <v>5477111</v>
      </c>
      <c r="P56">
        <v>5425491</v>
      </c>
      <c r="Q56">
        <v>5319630</v>
      </c>
      <c r="R56">
        <v>5215332</v>
      </c>
      <c r="S56">
        <v>5101099</v>
      </c>
      <c r="T56">
        <v>5143802</v>
      </c>
      <c r="U56">
        <v>4716404</v>
      </c>
      <c r="V56">
        <v>4790038</v>
      </c>
      <c r="W56">
        <v>4471118</v>
      </c>
      <c r="X56">
        <v>4437558</v>
      </c>
      <c r="Y56">
        <v>4119492</v>
      </c>
      <c r="Z56">
        <v>4159924</v>
      </c>
      <c r="AA56">
        <v>4014142</v>
      </c>
      <c r="AB56">
        <v>3751932</v>
      </c>
      <c r="AC56">
        <v>3712980</v>
      </c>
      <c r="AD56">
        <v>3596515</v>
      </c>
      <c r="AE56">
        <v>3455099</v>
      </c>
      <c r="AF56">
        <v>3360838</v>
      </c>
      <c r="AG56">
        <v>3293750</v>
      </c>
      <c r="AH56">
        <v>3154542</v>
      </c>
      <c r="AI56">
        <v>11120102</v>
      </c>
      <c r="AJ56">
        <v>11132383</v>
      </c>
      <c r="AK56">
        <v>10808617</v>
      </c>
      <c r="AL56">
        <v>11081505</v>
      </c>
      <c r="AM56">
        <v>11085872</v>
      </c>
      <c r="AN56">
        <v>11075062</v>
      </c>
      <c r="AO56">
        <v>10619889</v>
      </c>
      <c r="AP56">
        <v>10662634</v>
      </c>
      <c r="AQ56">
        <v>11040287</v>
      </c>
      <c r="AR56">
        <v>11359196</v>
      </c>
      <c r="AS56">
        <v>10902824</v>
      </c>
      <c r="AT56">
        <v>11543400</v>
      </c>
      <c r="AU56">
        <v>11520889</v>
      </c>
      <c r="AV56">
        <v>11428880</v>
      </c>
      <c r="AW56">
        <v>11238895</v>
      </c>
      <c r="AX56">
        <v>11046409</v>
      </c>
      <c r="AY56">
        <v>10884789</v>
      </c>
      <c r="AZ56">
        <v>10771897</v>
      </c>
      <c r="BA56">
        <v>10173245</v>
      </c>
      <c r="BB56">
        <v>10112965</v>
      </c>
      <c r="BC56">
        <v>9559183</v>
      </c>
      <c r="BD56">
        <v>9402018</v>
      </c>
      <c r="BE56">
        <v>8938530</v>
      </c>
      <c r="BF56">
        <v>8794459</v>
      </c>
      <c r="BG56">
        <v>8534484</v>
      </c>
      <c r="BH56">
        <v>8165246</v>
      </c>
      <c r="BI56">
        <v>8193241</v>
      </c>
      <c r="BJ56">
        <v>8161835</v>
      </c>
      <c r="BK56">
        <v>7862316</v>
      </c>
      <c r="BL56">
        <v>7775144</v>
      </c>
      <c r="BM56">
        <v>7575126</v>
      </c>
      <c r="BN56">
        <v>7227487</v>
      </c>
      <c r="BO56">
        <v>14942931</v>
      </c>
      <c r="BP56">
        <v>15492844</v>
      </c>
      <c r="BQ56">
        <v>15445454</v>
      </c>
      <c r="BR56">
        <v>14616769</v>
      </c>
      <c r="BS56">
        <v>14031937</v>
      </c>
      <c r="BT56">
        <v>16028868</v>
      </c>
      <c r="BU56">
        <v>14909545</v>
      </c>
      <c r="BV56">
        <v>16009992</v>
      </c>
      <c r="BW56">
        <v>15661145</v>
      </c>
      <c r="BX56">
        <v>15471157</v>
      </c>
      <c r="BY56">
        <v>13586885</v>
      </c>
      <c r="BZ56">
        <v>15231396</v>
      </c>
      <c r="CA56">
        <v>16632354</v>
      </c>
      <c r="CB56">
        <v>16445780</v>
      </c>
      <c r="CC56">
        <v>15511112</v>
      </c>
      <c r="CD56">
        <v>16428139</v>
      </c>
      <c r="CE56">
        <v>15827874</v>
      </c>
      <c r="CF56">
        <v>14648878</v>
      </c>
      <c r="CG56">
        <v>13229340</v>
      </c>
      <c r="CH56">
        <v>13734977</v>
      </c>
      <c r="CI56">
        <v>13633138</v>
      </c>
      <c r="CJ56">
        <v>12502158</v>
      </c>
      <c r="CK56">
        <v>11317844</v>
      </c>
      <c r="CL56">
        <v>11038203</v>
      </c>
      <c r="CM56">
        <v>10690299</v>
      </c>
      <c r="CN56">
        <v>10458273</v>
      </c>
      <c r="CO56">
        <v>10683134</v>
      </c>
      <c r="CP56">
        <v>10801514</v>
      </c>
      <c r="CQ56">
        <v>10648557</v>
      </c>
      <c r="CR56">
        <v>9549116</v>
      </c>
      <c r="CS56">
        <v>9215481</v>
      </c>
      <c r="CT56">
        <v>9139246</v>
      </c>
      <c r="CU56">
        <v>13.23766607841613</v>
      </c>
      <c r="CV56">
        <v>12.64392244127464</v>
      </c>
      <c r="CW56">
        <v>13.767928868164541</v>
      </c>
      <c r="CX56">
        <v>13.356744212872011</v>
      </c>
      <c r="CY56">
        <v>13.688410660893931</v>
      </c>
      <c r="CZ56">
        <v>13.002405815430819</v>
      </c>
      <c r="DA56">
        <v>12.429087320481781</v>
      </c>
      <c r="DB56">
        <v>12.05950305161104</v>
      </c>
      <c r="DC56">
        <v>12.014698472261459</v>
      </c>
      <c r="DD56">
        <v>12.51392163961612</v>
      </c>
      <c r="DE56">
        <v>11.191816676439251</v>
      </c>
      <c r="DF56">
        <v>10.87608779948256</v>
      </c>
      <c r="DG56">
        <v>9.8166350837147505</v>
      </c>
      <c r="DH56">
        <v>9.41841024157997</v>
      </c>
      <c r="DI56">
        <v>8.7477136567768792</v>
      </c>
      <c r="DJ56">
        <v>7.6962118614883899</v>
      </c>
      <c r="DK56">
        <v>7.4780748226999698</v>
      </c>
      <c r="DL56">
        <v>7.0408231109984403</v>
      </c>
      <c r="DM56">
        <v>6.3804118561514196</v>
      </c>
      <c r="DN56">
        <v>6.4452098292330797</v>
      </c>
      <c r="DO56" t="s">
        <v>178</v>
      </c>
      <c r="DP56" t="s">
        <v>178</v>
      </c>
      <c r="DQ56" t="s">
        <v>178</v>
      </c>
      <c r="DR56" t="s">
        <v>178</v>
      </c>
      <c r="DS56" t="s">
        <v>178</v>
      </c>
      <c r="DT56" t="s">
        <v>178</v>
      </c>
      <c r="DU56" t="s">
        <v>178</v>
      </c>
      <c r="DV56" t="s">
        <v>178</v>
      </c>
      <c r="DW56" t="s">
        <v>178</v>
      </c>
      <c r="DX56" t="s">
        <v>178</v>
      </c>
      <c r="DY56" t="s">
        <v>178</v>
      </c>
      <c r="DZ56" t="s">
        <v>178</v>
      </c>
      <c r="EA56">
        <v>11.35378530064756</v>
      </c>
      <c r="EB56">
        <v>10.90046937838915</v>
      </c>
      <c r="EC56">
        <v>11.847574948765409</v>
      </c>
      <c r="ED56">
        <v>11.53755739856634</v>
      </c>
      <c r="EE56">
        <v>11.935227107078269</v>
      </c>
      <c r="EF56">
        <v>11.369137256297069</v>
      </c>
      <c r="EG56">
        <v>11.017064302649491</v>
      </c>
      <c r="EH56">
        <v>10.73347354884355</v>
      </c>
      <c r="EI56">
        <v>10.946182830210841</v>
      </c>
      <c r="EJ56">
        <v>11.521291781679951</v>
      </c>
      <c r="EK56">
        <v>10.149370475025551</v>
      </c>
      <c r="EL56">
        <v>9.7091419953516205</v>
      </c>
      <c r="EM56">
        <v>8.7348214825107195</v>
      </c>
      <c r="EN56">
        <v>8.3301075870951404</v>
      </c>
      <c r="EO56">
        <v>7.6952309194782096</v>
      </c>
      <c r="EP56">
        <v>6.6706746056569104</v>
      </c>
      <c r="EQ56">
        <v>6.4234042570783796</v>
      </c>
      <c r="ER56">
        <v>6.1146054404344898</v>
      </c>
      <c r="ES56">
        <v>5.5058936952657298</v>
      </c>
      <c r="ET56">
        <v>5.6274099633490202</v>
      </c>
      <c r="EU56" t="s">
        <v>178</v>
      </c>
      <c r="EV56" t="s">
        <v>178</v>
      </c>
      <c r="EW56" t="s">
        <v>178</v>
      </c>
      <c r="EX56" t="s">
        <v>178</v>
      </c>
      <c r="EY56" t="s">
        <v>178</v>
      </c>
      <c r="EZ56" t="s">
        <v>178</v>
      </c>
      <c r="FA56" t="s">
        <v>178</v>
      </c>
      <c r="FB56" t="s">
        <v>178</v>
      </c>
      <c r="FC56" t="s">
        <v>178</v>
      </c>
      <c r="FD56" t="s">
        <v>178</v>
      </c>
      <c r="FE56" t="s">
        <v>178</v>
      </c>
      <c r="FF56" t="s">
        <v>178</v>
      </c>
      <c r="FG56" t="s">
        <v>178</v>
      </c>
      <c r="FH56">
        <v>12.643922441274643</v>
      </c>
      <c r="FI56">
        <v>13.767928868164541</v>
      </c>
      <c r="FJ56">
        <v>13.356744212872014</v>
      </c>
      <c r="FK56">
        <v>13.688410660893933</v>
      </c>
      <c r="FL56">
        <v>13.002405815430823</v>
      </c>
      <c r="FM56">
        <v>12.429087320481784</v>
      </c>
      <c r="FN56">
        <v>12.059503051611049</v>
      </c>
      <c r="FO56">
        <v>12.014698472261468</v>
      </c>
      <c r="FP56">
        <v>12.513921639616129</v>
      </c>
      <c r="FQ56">
        <v>11.191816676439259</v>
      </c>
      <c r="FR56">
        <v>10.87608779948256</v>
      </c>
      <c r="FS56">
        <v>9.816635083714754</v>
      </c>
      <c r="FT56">
        <v>9.4184102415799789</v>
      </c>
      <c r="FU56">
        <v>8.747713656776881</v>
      </c>
      <c r="FV56">
        <v>7.696211861488397</v>
      </c>
      <c r="FW56">
        <v>7.4780748226999716</v>
      </c>
      <c r="FX56">
        <v>7.0408231109984403</v>
      </c>
      <c r="FY56">
        <v>6.380411856151424</v>
      </c>
      <c r="FZ56">
        <v>6.4452098292330868</v>
      </c>
      <c r="GA56" t="s">
        <v>178</v>
      </c>
      <c r="GB56" t="s">
        <v>178</v>
      </c>
      <c r="GC56" t="s">
        <v>178</v>
      </c>
      <c r="GD56" t="s">
        <v>178</v>
      </c>
      <c r="GE56" t="s">
        <v>178</v>
      </c>
      <c r="GF56" t="s">
        <v>178</v>
      </c>
      <c r="GG56" t="s">
        <v>178</v>
      </c>
      <c r="GH56" t="s">
        <v>178</v>
      </c>
      <c r="GI56" t="s">
        <v>178</v>
      </c>
      <c r="GJ56" t="s">
        <v>178</v>
      </c>
      <c r="GK56" t="s">
        <v>178</v>
      </c>
      <c r="GL56" t="s">
        <v>178</v>
      </c>
      <c r="GM56">
        <v>11.353785300647566</v>
      </c>
      <c r="GN56">
        <v>10.900469378389156</v>
      </c>
      <c r="GO56">
        <v>11.847574948765416</v>
      </c>
      <c r="GP56">
        <v>11.537557398566349</v>
      </c>
      <c r="GQ56">
        <v>11.935227107078271</v>
      </c>
      <c r="GR56">
        <v>11.369137256297075</v>
      </c>
      <c r="GS56">
        <v>11.017064302649491</v>
      </c>
      <c r="GT56">
        <v>10.733473548843559</v>
      </c>
      <c r="GU56">
        <v>10.946182830210844</v>
      </c>
      <c r="GV56">
        <v>11.521291781679952</v>
      </c>
      <c r="GW56">
        <v>10.149370475025552</v>
      </c>
      <c r="GX56">
        <v>9.7091419953516294</v>
      </c>
      <c r="GY56">
        <v>8.7348214825107231</v>
      </c>
      <c r="GZ56">
        <v>8.3301075870951493</v>
      </c>
      <c r="HA56">
        <v>7.6952309194782123</v>
      </c>
      <c r="HB56">
        <v>6.6706746056569157</v>
      </c>
      <c r="HC56">
        <v>6.4234042570783867</v>
      </c>
      <c r="HD56">
        <v>6.1146054404344934</v>
      </c>
      <c r="HE56">
        <v>5.5058936952657387</v>
      </c>
      <c r="HF56">
        <v>5.6274099633490273</v>
      </c>
      <c r="HG56" t="s">
        <v>178</v>
      </c>
      <c r="HH56" t="s">
        <v>178</v>
      </c>
      <c r="HI56" t="s">
        <v>178</v>
      </c>
      <c r="HJ56" t="s">
        <v>178</v>
      </c>
      <c r="HK56" t="s">
        <v>178</v>
      </c>
      <c r="HL56" t="s">
        <v>178</v>
      </c>
      <c r="HM56" t="s">
        <v>178</v>
      </c>
      <c r="HN56" t="s">
        <v>178</v>
      </c>
      <c r="HO56" t="s">
        <v>178</v>
      </c>
      <c r="HP56" t="s">
        <v>178</v>
      </c>
      <c r="HQ56" t="s">
        <v>178</v>
      </c>
      <c r="HR56" t="s">
        <v>178</v>
      </c>
      <c r="HS56">
        <v>407435</v>
      </c>
      <c r="HT56">
        <v>406949</v>
      </c>
      <c r="HU56">
        <v>401793</v>
      </c>
      <c r="HV56">
        <v>396408</v>
      </c>
      <c r="HW56">
        <v>391465</v>
      </c>
      <c r="HX56">
        <v>386765</v>
      </c>
      <c r="HY56">
        <v>382599</v>
      </c>
      <c r="HZ56">
        <v>379897</v>
      </c>
      <c r="IA56">
        <v>378157</v>
      </c>
      <c r="IB56">
        <v>375847</v>
      </c>
      <c r="IC56">
        <v>374010</v>
      </c>
      <c r="ID56">
        <v>374709</v>
      </c>
      <c r="IE56">
        <v>373036</v>
      </c>
      <c r="IF56">
        <v>360930</v>
      </c>
      <c r="IG56">
        <v>350404</v>
      </c>
      <c r="IH56">
        <v>345467</v>
      </c>
      <c r="II56">
        <v>338631</v>
      </c>
      <c r="IJ56">
        <v>331637</v>
      </c>
      <c r="IK56">
        <v>325343</v>
      </c>
      <c r="IL56">
        <v>319506</v>
      </c>
      <c r="IM56">
        <v>312283</v>
      </c>
      <c r="IN56">
        <v>304413</v>
      </c>
      <c r="IO56">
        <v>296497</v>
      </c>
      <c r="IP56">
        <v>287752</v>
      </c>
      <c r="IQ56">
        <v>283717</v>
      </c>
      <c r="IR56">
        <v>278215</v>
      </c>
      <c r="IS56">
        <v>271595</v>
      </c>
      <c r="IT56">
        <v>265374</v>
      </c>
      <c r="IU56">
        <v>259395</v>
      </c>
      <c r="IV56">
        <v>255128</v>
      </c>
      <c r="IW56">
        <v>250038</v>
      </c>
      <c r="IX56">
        <v>244859</v>
      </c>
      <c r="IY56">
        <v>464882</v>
      </c>
      <c r="IZ56">
        <v>464682</v>
      </c>
      <c r="JA56">
        <v>459049</v>
      </c>
      <c r="JB56">
        <v>453136</v>
      </c>
      <c r="JC56">
        <v>447557</v>
      </c>
      <c r="JD56">
        <v>442369</v>
      </c>
      <c r="JE56">
        <v>437696</v>
      </c>
      <c r="JF56">
        <v>434440</v>
      </c>
      <c r="JG56">
        <v>432401</v>
      </c>
      <c r="JH56">
        <v>430028</v>
      </c>
      <c r="JI56">
        <v>428204</v>
      </c>
      <c r="JJ56">
        <v>429302</v>
      </c>
      <c r="JK56">
        <v>427661</v>
      </c>
      <c r="JL56">
        <v>415183</v>
      </c>
      <c r="JM56">
        <v>404085</v>
      </c>
      <c r="JN56">
        <v>398199</v>
      </c>
      <c r="JO56">
        <v>389808</v>
      </c>
      <c r="JP56">
        <v>381520</v>
      </c>
      <c r="JQ56">
        <v>374559</v>
      </c>
      <c r="JR56">
        <v>367738</v>
      </c>
      <c r="JS56">
        <v>360111</v>
      </c>
      <c r="JT56">
        <v>350445</v>
      </c>
      <c r="JU56">
        <v>340941</v>
      </c>
      <c r="JV56">
        <v>330565</v>
      </c>
      <c r="JW56">
        <v>325113</v>
      </c>
      <c r="JX56">
        <v>318572</v>
      </c>
      <c r="JY56">
        <v>310413</v>
      </c>
      <c r="JZ56">
        <v>301713</v>
      </c>
      <c r="KA56">
        <v>294088</v>
      </c>
      <c r="KB56">
        <v>289394</v>
      </c>
      <c r="KC56">
        <v>283824</v>
      </c>
      <c r="KD56">
        <v>277876</v>
      </c>
    </row>
    <row r="57" spans="1:290" x14ac:dyDescent="0.3">
      <c r="A57" t="s">
        <v>55</v>
      </c>
      <c r="B57">
        <v>4060446</v>
      </c>
      <c r="C57" t="s">
        <v>178</v>
      </c>
      <c r="D57">
        <v>419892</v>
      </c>
      <c r="E57">
        <v>392019</v>
      </c>
      <c r="F57">
        <v>385979</v>
      </c>
      <c r="G57">
        <v>388374</v>
      </c>
      <c r="H57">
        <v>386585</v>
      </c>
      <c r="I57">
        <v>395701</v>
      </c>
      <c r="J57">
        <v>409840</v>
      </c>
      <c r="K57">
        <v>426793</v>
      </c>
      <c r="L57">
        <v>430942</v>
      </c>
      <c r="M57">
        <v>440074</v>
      </c>
      <c r="N57">
        <v>441414</v>
      </c>
      <c r="O57">
        <v>451386</v>
      </c>
      <c r="P57">
        <v>442294</v>
      </c>
      <c r="Q57">
        <v>423486</v>
      </c>
      <c r="R57" t="s">
        <v>178</v>
      </c>
      <c r="S57" t="s">
        <v>178</v>
      </c>
      <c r="T57" t="s">
        <v>178</v>
      </c>
      <c r="U57" t="s">
        <v>178</v>
      </c>
      <c r="V57" t="s">
        <v>178</v>
      </c>
      <c r="W57" t="s">
        <v>178</v>
      </c>
      <c r="X57" t="s">
        <v>178</v>
      </c>
      <c r="Y57" t="s">
        <v>178</v>
      </c>
      <c r="Z57" t="s">
        <v>178</v>
      </c>
      <c r="AA57" t="s">
        <v>178</v>
      </c>
      <c r="AB57" t="s">
        <v>178</v>
      </c>
      <c r="AC57" t="s">
        <v>178</v>
      </c>
      <c r="AD57" t="s">
        <v>178</v>
      </c>
      <c r="AE57" t="s">
        <v>178</v>
      </c>
      <c r="AF57" t="s">
        <v>178</v>
      </c>
      <c r="AG57" t="s">
        <v>178</v>
      </c>
      <c r="AH57" t="s">
        <v>178</v>
      </c>
      <c r="AI57" t="s">
        <v>178</v>
      </c>
      <c r="AJ57">
        <v>1064082</v>
      </c>
      <c r="AK57">
        <v>1046949</v>
      </c>
      <c r="AL57">
        <v>1067398</v>
      </c>
      <c r="AM57">
        <v>1064785</v>
      </c>
      <c r="AN57">
        <v>1062521</v>
      </c>
      <c r="AO57">
        <v>1076103</v>
      </c>
      <c r="AP57">
        <v>1085171</v>
      </c>
      <c r="AQ57">
        <v>1103572</v>
      </c>
      <c r="AR57">
        <v>1109783</v>
      </c>
      <c r="AS57">
        <v>1119881</v>
      </c>
      <c r="AT57">
        <v>1141030</v>
      </c>
      <c r="AU57">
        <v>1162684</v>
      </c>
      <c r="AV57">
        <v>1148761</v>
      </c>
      <c r="AW57">
        <v>1116487</v>
      </c>
      <c r="AX57" t="s">
        <v>178</v>
      </c>
      <c r="AY57" t="s">
        <v>178</v>
      </c>
      <c r="AZ57" t="s">
        <v>178</v>
      </c>
      <c r="BA57" t="s">
        <v>178</v>
      </c>
      <c r="BB57" t="s">
        <v>178</v>
      </c>
      <c r="BC57" t="s">
        <v>178</v>
      </c>
      <c r="BD57" t="s">
        <v>178</v>
      </c>
      <c r="BE57" t="s">
        <v>178</v>
      </c>
      <c r="BF57" t="s">
        <v>178</v>
      </c>
      <c r="BG57" t="s">
        <v>178</v>
      </c>
      <c r="BH57" t="s">
        <v>178</v>
      </c>
      <c r="BI57" t="s">
        <v>178</v>
      </c>
      <c r="BJ57" t="s">
        <v>178</v>
      </c>
      <c r="BK57" t="s">
        <v>178</v>
      </c>
      <c r="BL57" t="s">
        <v>178</v>
      </c>
      <c r="BM57" t="s">
        <v>178</v>
      </c>
      <c r="BN57" t="s">
        <v>178</v>
      </c>
      <c r="BO57" t="s">
        <v>178</v>
      </c>
      <c r="BP57">
        <v>1064082</v>
      </c>
      <c r="BQ57">
        <v>1046949</v>
      </c>
      <c r="BR57">
        <v>1067398</v>
      </c>
      <c r="BS57">
        <v>1064785</v>
      </c>
      <c r="BT57">
        <v>1062521</v>
      </c>
      <c r="BU57">
        <v>1076103</v>
      </c>
      <c r="BV57">
        <v>1085171</v>
      </c>
      <c r="BW57">
        <v>1103572</v>
      </c>
      <c r="BX57">
        <v>1109783</v>
      </c>
      <c r="BY57">
        <v>1119881</v>
      </c>
      <c r="BZ57">
        <v>1141030</v>
      </c>
      <c r="CA57">
        <v>1162684</v>
      </c>
      <c r="CB57">
        <v>1148761</v>
      </c>
      <c r="CC57">
        <v>1116487</v>
      </c>
      <c r="CD57" t="s">
        <v>178</v>
      </c>
      <c r="CE57" t="s">
        <v>178</v>
      </c>
      <c r="CF57" t="s">
        <v>178</v>
      </c>
      <c r="CG57" t="s">
        <v>178</v>
      </c>
      <c r="CH57" t="s">
        <v>178</v>
      </c>
      <c r="CI57" t="s">
        <v>178</v>
      </c>
      <c r="CJ57" t="s">
        <v>178</v>
      </c>
      <c r="CK57" t="s">
        <v>178</v>
      </c>
      <c r="CL57" t="s">
        <v>178</v>
      </c>
      <c r="CM57" t="s">
        <v>178</v>
      </c>
      <c r="CN57" t="s">
        <v>178</v>
      </c>
      <c r="CO57" t="s">
        <v>178</v>
      </c>
      <c r="CP57" t="s">
        <v>178</v>
      </c>
      <c r="CQ57" t="s">
        <v>178</v>
      </c>
      <c r="CR57" t="s">
        <v>178</v>
      </c>
      <c r="CS57" t="s">
        <v>178</v>
      </c>
      <c r="CT57" t="s">
        <v>178</v>
      </c>
      <c r="CU57">
        <v>36.531114571137351</v>
      </c>
      <c r="CV57">
        <v>37.075247920893943</v>
      </c>
      <c r="CW57">
        <v>34.196046620189321</v>
      </c>
      <c r="CX57">
        <v>31.517258710966139</v>
      </c>
      <c r="CY57">
        <v>34.646243054375418</v>
      </c>
      <c r="CZ57">
        <v>41.889364564067407</v>
      </c>
      <c r="DA57">
        <v>42.169719055549507</v>
      </c>
      <c r="DB57">
        <v>42.470476283427672</v>
      </c>
      <c r="DC57">
        <v>41.918213279036912</v>
      </c>
      <c r="DD57">
        <v>35.30799968441228</v>
      </c>
      <c r="DE57">
        <v>32.688593282038923</v>
      </c>
      <c r="DF57">
        <v>40.882708749609208</v>
      </c>
      <c r="DG57">
        <v>32.773502058105471</v>
      </c>
      <c r="DH57">
        <v>31.033430252275629</v>
      </c>
      <c r="DI57">
        <v>27.89513702932328</v>
      </c>
      <c r="DJ57">
        <v>23.905585590872519</v>
      </c>
      <c r="DK57">
        <v>22.13663901670796</v>
      </c>
      <c r="DL57">
        <v>21.08179363538467</v>
      </c>
      <c r="DM57">
        <v>21.90984956474805</v>
      </c>
      <c r="DN57">
        <v>21.761929289773441</v>
      </c>
      <c r="DO57" t="s">
        <v>178</v>
      </c>
      <c r="DP57" t="s">
        <v>178</v>
      </c>
      <c r="DQ57" t="s">
        <v>178</v>
      </c>
      <c r="DR57" t="s">
        <v>178</v>
      </c>
      <c r="DS57" t="s">
        <v>178</v>
      </c>
      <c r="DT57" t="s">
        <v>178</v>
      </c>
      <c r="DU57" t="s">
        <v>178</v>
      </c>
      <c r="DV57" t="s">
        <v>178</v>
      </c>
      <c r="DW57" t="s">
        <v>178</v>
      </c>
      <c r="DX57" t="s">
        <v>178</v>
      </c>
      <c r="DY57" t="s">
        <v>178</v>
      </c>
      <c r="DZ57" t="s">
        <v>178</v>
      </c>
      <c r="EA57">
        <v>34.302486227325822</v>
      </c>
      <c r="EB57">
        <v>34.932740145966193</v>
      </c>
      <c r="EC57">
        <v>31.682219781269399</v>
      </c>
      <c r="ED57">
        <v>28.997712193577271</v>
      </c>
      <c r="EE57">
        <v>32.292246791605812</v>
      </c>
      <c r="EF57">
        <v>39.589523407066771</v>
      </c>
      <c r="EG57">
        <v>39.984239441540957</v>
      </c>
      <c r="EH57">
        <v>40.477399414470163</v>
      </c>
      <c r="EI57">
        <v>40.159500241035467</v>
      </c>
      <c r="EJ57">
        <v>33.497179178271779</v>
      </c>
      <c r="EK57">
        <v>30.626557643178149</v>
      </c>
      <c r="EL57">
        <v>39.018605996336639</v>
      </c>
      <c r="EM57">
        <v>31.021584540597441</v>
      </c>
      <c r="EN57">
        <v>29.491451652216298</v>
      </c>
      <c r="EO57">
        <v>26.309128543368612</v>
      </c>
      <c r="EP57">
        <v>22.25207262236021</v>
      </c>
      <c r="EQ57">
        <v>20.386045173383849</v>
      </c>
      <c r="ER57">
        <v>19.25134495849067</v>
      </c>
      <c r="ES57">
        <v>20.1341799299088</v>
      </c>
      <c r="ET57">
        <v>20.1344644524141</v>
      </c>
      <c r="EU57" t="s">
        <v>178</v>
      </c>
      <c r="EV57" t="s">
        <v>178</v>
      </c>
      <c r="EW57" t="s">
        <v>178</v>
      </c>
      <c r="EX57" t="s">
        <v>178</v>
      </c>
      <c r="EY57" t="s">
        <v>178</v>
      </c>
      <c r="EZ57" t="s">
        <v>178</v>
      </c>
      <c r="FA57" t="s">
        <v>178</v>
      </c>
      <c r="FB57" t="s">
        <v>178</v>
      </c>
      <c r="FC57" t="s">
        <v>178</v>
      </c>
      <c r="FD57" t="s">
        <v>178</v>
      </c>
      <c r="FE57" t="s">
        <v>178</v>
      </c>
      <c r="FF57" t="s">
        <v>178</v>
      </c>
      <c r="FG57" t="s">
        <v>178</v>
      </c>
      <c r="FH57">
        <v>37.075247920893943</v>
      </c>
      <c r="FI57">
        <v>34.196046620189328</v>
      </c>
      <c r="FJ57">
        <v>31.517258710966139</v>
      </c>
      <c r="FK57">
        <v>34.646243054375425</v>
      </c>
      <c r="FL57">
        <v>41.889364564067414</v>
      </c>
      <c r="FM57">
        <v>42.169719055549514</v>
      </c>
      <c r="FN57">
        <v>42.470476283427679</v>
      </c>
      <c r="FO57">
        <v>41.918213279036905</v>
      </c>
      <c r="FP57">
        <v>35.307999684412287</v>
      </c>
      <c r="FQ57">
        <v>32.68859328203893</v>
      </c>
      <c r="FR57">
        <v>40.882708749609208</v>
      </c>
      <c r="FS57">
        <v>32.773502058105478</v>
      </c>
      <c r="FT57">
        <v>31.033430252275636</v>
      </c>
      <c r="FU57">
        <v>27.895137029323283</v>
      </c>
      <c r="FV57">
        <v>23.905585590872526</v>
      </c>
      <c r="FW57">
        <v>22.13663901670796</v>
      </c>
      <c r="FX57">
        <v>21.08179363538467</v>
      </c>
      <c r="FY57">
        <v>21.90984956474805</v>
      </c>
      <c r="FZ57">
        <v>21.761929289773445</v>
      </c>
      <c r="GA57" t="s">
        <v>178</v>
      </c>
      <c r="GB57" t="s">
        <v>178</v>
      </c>
      <c r="GC57" t="s">
        <v>178</v>
      </c>
      <c r="GD57" t="s">
        <v>178</v>
      </c>
      <c r="GE57" t="s">
        <v>178</v>
      </c>
      <c r="GF57" t="s">
        <v>178</v>
      </c>
      <c r="GG57" t="s">
        <v>178</v>
      </c>
      <c r="GH57" t="s">
        <v>178</v>
      </c>
      <c r="GI57" t="s">
        <v>178</v>
      </c>
      <c r="GJ57" t="s">
        <v>178</v>
      </c>
      <c r="GK57" t="s">
        <v>178</v>
      </c>
      <c r="GL57" t="s">
        <v>178</v>
      </c>
      <c r="GM57">
        <v>34.302486227325822</v>
      </c>
      <c r="GN57">
        <v>34.932740145966193</v>
      </c>
      <c r="GO57">
        <v>31.682219781269403</v>
      </c>
      <c r="GP57">
        <v>28.997712193577279</v>
      </c>
      <c r="GQ57">
        <v>32.29224679160582</v>
      </c>
      <c r="GR57">
        <v>39.589523407066778</v>
      </c>
      <c r="GS57">
        <v>39.984239441540964</v>
      </c>
      <c r="GT57">
        <v>40.477399414470163</v>
      </c>
      <c r="GU57">
        <v>40.159500241035474</v>
      </c>
      <c r="GV57">
        <v>33.497179178271786</v>
      </c>
      <c r="GW57">
        <v>30.62655764317816</v>
      </c>
      <c r="GX57">
        <v>39.018605996336646</v>
      </c>
      <c r="GY57">
        <v>31.021584540597445</v>
      </c>
      <c r="GZ57">
        <v>29.491451652216302</v>
      </c>
      <c r="HA57">
        <v>26.309128543368619</v>
      </c>
      <c r="HB57">
        <v>22.252072622360217</v>
      </c>
      <c r="HC57">
        <v>20.386045173383856</v>
      </c>
      <c r="HD57">
        <v>19.251344958490673</v>
      </c>
      <c r="HE57">
        <v>20.134179929908807</v>
      </c>
      <c r="HF57">
        <v>20.134464452414104</v>
      </c>
      <c r="HG57" t="s">
        <v>178</v>
      </c>
      <c r="HH57" t="s">
        <v>178</v>
      </c>
      <c r="HI57" t="s">
        <v>178</v>
      </c>
      <c r="HJ57" t="s">
        <v>178</v>
      </c>
      <c r="HK57" t="s">
        <v>178</v>
      </c>
      <c r="HL57" t="s">
        <v>178</v>
      </c>
      <c r="HM57" t="s">
        <v>178</v>
      </c>
      <c r="HN57" t="s">
        <v>178</v>
      </c>
      <c r="HO57" t="s">
        <v>178</v>
      </c>
      <c r="HP57" t="s">
        <v>178</v>
      </c>
      <c r="HQ57" t="s">
        <v>178</v>
      </c>
      <c r="HR57" t="s">
        <v>178</v>
      </c>
      <c r="HS57" t="s">
        <v>178</v>
      </c>
      <c r="HT57">
        <v>74289</v>
      </c>
      <c r="HU57">
        <v>72494</v>
      </c>
      <c r="HV57">
        <v>71518</v>
      </c>
      <c r="HW57">
        <v>70812</v>
      </c>
      <c r="HX57">
        <v>70108</v>
      </c>
      <c r="HY57">
        <v>69461</v>
      </c>
      <c r="HZ57">
        <v>68786</v>
      </c>
      <c r="IA57">
        <v>68055</v>
      </c>
      <c r="IB57">
        <v>67277</v>
      </c>
      <c r="IC57">
        <v>66541</v>
      </c>
      <c r="ID57">
        <v>65855</v>
      </c>
      <c r="IE57">
        <v>64267</v>
      </c>
      <c r="IF57">
        <v>61931</v>
      </c>
      <c r="IG57">
        <v>59754</v>
      </c>
      <c r="IH57" t="s">
        <v>178</v>
      </c>
      <c r="II57" t="s">
        <v>178</v>
      </c>
      <c r="IJ57" t="s">
        <v>178</v>
      </c>
      <c r="IK57" t="s">
        <v>178</v>
      </c>
      <c r="IL57" t="s">
        <v>178</v>
      </c>
      <c r="IM57" t="s">
        <v>178</v>
      </c>
      <c r="IN57" t="s">
        <v>178</v>
      </c>
      <c r="IO57" t="s">
        <v>178</v>
      </c>
      <c r="IP57" t="s">
        <v>178</v>
      </c>
      <c r="IQ57" t="s">
        <v>178</v>
      </c>
      <c r="IR57" t="s">
        <v>178</v>
      </c>
      <c r="IS57" t="s">
        <v>178</v>
      </c>
      <c r="IT57" t="s">
        <v>178</v>
      </c>
      <c r="IU57" t="s">
        <v>178</v>
      </c>
      <c r="IV57" t="s">
        <v>178</v>
      </c>
      <c r="IW57" t="s">
        <v>178</v>
      </c>
      <c r="IX57" t="s">
        <v>178</v>
      </c>
      <c r="IY57" t="s">
        <v>178</v>
      </c>
      <c r="IZ57">
        <v>85811</v>
      </c>
      <c r="JA57">
        <v>85390</v>
      </c>
      <c r="JB57">
        <v>84609</v>
      </c>
      <c r="JC57">
        <v>83860</v>
      </c>
      <c r="JD57">
        <v>83104</v>
      </c>
      <c r="JE57">
        <v>82268</v>
      </c>
      <c r="JF57">
        <v>81515</v>
      </c>
      <c r="JG57">
        <v>80807</v>
      </c>
      <c r="JH57">
        <v>80170</v>
      </c>
      <c r="JI57">
        <v>79678</v>
      </c>
      <c r="JJ57">
        <v>79386</v>
      </c>
      <c r="JK57">
        <v>77933</v>
      </c>
      <c r="JL57">
        <v>75351</v>
      </c>
      <c r="JM57">
        <v>72521</v>
      </c>
      <c r="JN57" t="s">
        <v>178</v>
      </c>
      <c r="JO57" t="s">
        <v>178</v>
      </c>
      <c r="JP57" t="s">
        <v>178</v>
      </c>
      <c r="JQ57" t="s">
        <v>178</v>
      </c>
      <c r="JR57" t="s">
        <v>178</v>
      </c>
      <c r="JS57" t="s">
        <v>178</v>
      </c>
      <c r="JT57" t="s">
        <v>178</v>
      </c>
      <c r="JU57" t="s">
        <v>178</v>
      </c>
      <c r="JV57" t="s">
        <v>178</v>
      </c>
      <c r="JW57" t="s">
        <v>178</v>
      </c>
      <c r="JX57" t="s">
        <v>178</v>
      </c>
      <c r="JY57" t="s">
        <v>178</v>
      </c>
      <c r="JZ57" t="s">
        <v>178</v>
      </c>
      <c r="KA57" t="s">
        <v>178</v>
      </c>
      <c r="KB57" t="s">
        <v>178</v>
      </c>
      <c r="KC57" t="s">
        <v>178</v>
      </c>
      <c r="KD57" t="s">
        <v>178</v>
      </c>
    </row>
    <row r="58" spans="1:290" x14ac:dyDescent="0.3">
      <c r="A58" t="s">
        <v>56</v>
      </c>
      <c r="B58">
        <v>4057001</v>
      </c>
      <c r="C58" t="s">
        <v>178</v>
      </c>
      <c r="D58">
        <v>1607867</v>
      </c>
      <c r="E58">
        <v>1578773</v>
      </c>
      <c r="F58">
        <v>1580401</v>
      </c>
      <c r="G58">
        <v>1626917</v>
      </c>
      <c r="H58">
        <v>1611149</v>
      </c>
      <c r="I58">
        <v>1667309</v>
      </c>
      <c r="J58">
        <v>1776146</v>
      </c>
      <c r="K58">
        <v>1924674</v>
      </c>
      <c r="L58">
        <v>1975743</v>
      </c>
      <c r="M58">
        <v>2025278</v>
      </c>
      <c r="N58">
        <v>2048728</v>
      </c>
      <c r="O58">
        <v>2134535</v>
      </c>
      <c r="P58">
        <v>2134432</v>
      </c>
      <c r="Q58">
        <v>2142534</v>
      </c>
      <c r="R58">
        <v>2151329</v>
      </c>
      <c r="S58">
        <v>2066522</v>
      </c>
      <c r="T58">
        <v>2002655</v>
      </c>
      <c r="U58">
        <v>1924443</v>
      </c>
      <c r="V58">
        <v>1897691</v>
      </c>
      <c r="W58">
        <v>1845973</v>
      </c>
      <c r="X58">
        <v>1820788</v>
      </c>
      <c r="Y58">
        <v>1852176</v>
      </c>
      <c r="Z58">
        <v>1863425</v>
      </c>
      <c r="AA58">
        <v>1815661</v>
      </c>
      <c r="AB58">
        <v>1782043</v>
      </c>
      <c r="AC58">
        <v>1725508</v>
      </c>
      <c r="AD58">
        <v>1730537</v>
      </c>
      <c r="AE58">
        <v>1688248</v>
      </c>
      <c r="AF58">
        <v>1657105</v>
      </c>
      <c r="AG58">
        <v>1620439</v>
      </c>
      <c r="AH58">
        <v>1570898</v>
      </c>
      <c r="AI58" t="s">
        <v>178</v>
      </c>
      <c r="AJ58">
        <v>6525670</v>
      </c>
      <c r="AK58">
        <v>6548697</v>
      </c>
      <c r="AL58">
        <v>6660195</v>
      </c>
      <c r="AM58">
        <v>6754083</v>
      </c>
      <c r="AN58">
        <v>6781665</v>
      </c>
      <c r="AO58">
        <v>6858536</v>
      </c>
      <c r="AP58">
        <v>6975996</v>
      </c>
      <c r="AQ58">
        <v>7242311</v>
      </c>
      <c r="AR58">
        <v>7277229</v>
      </c>
      <c r="AS58">
        <v>7377537</v>
      </c>
      <c r="AT58">
        <v>7555962</v>
      </c>
      <c r="AU58">
        <v>7675355</v>
      </c>
      <c r="AV58">
        <v>7700605</v>
      </c>
      <c r="AW58">
        <v>7721296</v>
      </c>
      <c r="AX58">
        <v>7732834</v>
      </c>
      <c r="AY58">
        <v>7522230</v>
      </c>
      <c r="AZ58">
        <v>7390367</v>
      </c>
      <c r="BA58">
        <v>7276681</v>
      </c>
      <c r="BB58">
        <v>7211760</v>
      </c>
      <c r="BC58">
        <v>6997936</v>
      </c>
      <c r="BD58">
        <v>6938326</v>
      </c>
      <c r="BE58">
        <v>7040291</v>
      </c>
      <c r="BF58">
        <v>7091147</v>
      </c>
      <c r="BG58">
        <v>6962794</v>
      </c>
      <c r="BH58">
        <v>6797364</v>
      </c>
      <c r="BI58">
        <v>6607424</v>
      </c>
      <c r="BJ58">
        <v>6650449</v>
      </c>
      <c r="BK58">
        <v>6538952</v>
      </c>
      <c r="BL58">
        <v>6470587</v>
      </c>
      <c r="BM58">
        <v>6254219</v>
      </c>
      <c r="BN58">
        <v>6095707</v>
      </c>
      <c r="BO58" t="s">
        <v>178</v>
      </c>
      <c r="BP58">
        <v>6525670</v>
      </c>
      <c r="BQ58">
        <v>6548697</v>
      </c>
      <c r="BR58">
        <v>6660195</v>
      </c>
      <c r="BS58">
        <v>6754083</v>
      </c>
      <c r="BT58">
        <v>6781665</v>
      </c>
      <c r="BU58">
        <v>6858536</v>
      </c>
      <c r="BV58">
        <v>6975996</v>
      </c>
      <c r="BW58">
        <v>7242311</v>
      </c>
      <c r="BX58">
        <v>7277229</v>
      </c>
      <c r="BY58">
        <v>7377537</v>
      </c>
      <c r="BZ58">
        <v>7555962</v>
      </c>
      <c r="CA58">
        <v>7675355</v>
      </c>
      <c r="CB58">
        <v>7700605</v>
      </c>
      <c r="CC58">
        <v>7721296</v>
      </c>
      <c r="CD58">
        <v>7732834</v>
      </c>
      <c r="CE58">
        <v>7522230</v>
      </c>
      <c r="CF58">
        <v>7390367</v>
      </c>
      <c r="CG58">
        <v>7276681</v>
      </c>
      <c r="CH58">
        <v>7211760</v>
      </c>
      <c r="CI58">
        <v>6997936</v>
      </c>
      <c r="CJ58">
        <v>6938326</v>
      </c>
      <c r="CK58">
        <v>7040291</v>
      </c>
      <c r="CL58">
        <v>7091147</v>
      </c>
      <c r="CM58">
        <v>6962794</v>
      </c>
      <c r="CN58">
        <v>6797364</v>
      </c>
      <c r="CO58">
        <v>6607424</v>
      </c>
      <c r="CP58">
        <v>6650449</v>
      </c>
      <c r="CQ58">
        <v>6538952</v>
      </c>
      <c r="CR58">
        <v>6470587</v>
      </c>
      <c r="CS58">
        <v>6254219</v>
      </c>
      <c r="CT58">
        <v>6095707</v>
      </c>
      <c r="CU58">
        <v>31.04341044970106</v>
      </c>
      <c r="CV58">
        <v>31.17956895688511</v>
      </c>
      <c r="CW58">
        <v>28.215139225208429</v>
      </c>
      <c r="CX58">
        <v>26.06718168363598</v>
      </c>
      <c r="CY58">
        <v>28.019130662473859</v>
      </c>
      <c r="CZ58">
        <v>35.479400105142354</v>
      </c>
      <c r="DA58">
        <v>34.624895565249147</v>
      </c>
      <c r="DB58">
        <v>35.100839413901681</v>
      </c>
      <c r="DC58">
        <v>32.041405686268703</v>
      </c>
      <c r="DD58">
        <v>25.474062162943252</v>
      </c>
      <c r="DE58">
        <v>21.533389490232938</v>
      </c>
      <c r="DF58">
        <v>28.891927088417781</v>
      </c>
      <c r="DG58">
        <v>20.51931685355358</v>
      </c>
      <c r="DH58">
        <v>20.063370489198061</v>
      </c>
      <c r="DI58">
        <v>17.673231790020601</v>
      </c>
      <c r="DJ58">
        <v>15.689743409771349</v>
      </c>
      <c r="DK58">
        <v>14.888348636017421</v>
      </c>
      <c r="DL58">
        <v>13.859052108326191</v>
      </c>
      <c r="DM58">
        <v>14.25456612640644</v>
      </c>
      <c r="DN58">
        <v>14.477225217382591</v>
      </c>
      <c r="DO58" t="s">
        <v>178</v>
      </c>
      <c r="DP58" t="s">
        <v>178</v>
      </c>
      <c r="DQ58" t="s">
        <v>178</v>
      </c>
      <c r="DR58" t="s">
        <v>178</v>
      </c>
      <c r="DS58" t="s">
        <v>178</v>
      </c>
      <c r="DT58" t="s">
        <v>178</v>
      </c>
      <c r="DU58" t="s">
        <v>178</v>
      </c>
      <c r="DV58" t="s">
        <v>178</v>
      </c>
      <c r="DW58" t="s">
        <v>178</v>
      </c>
      <c r="DX58" t="s">
        <v>178</v>
      </c>
      <c r="DY58" t="s">
        <v>178</v>
      </c>
      <c r="DZ58" t="s">
        <v>178</v>
      </c>
      <c r="EA58">
        <v>27.197222533727938</v>
      </c>
      <c r="EB58">
        <v>27.422885312925722</v>
      </c>
      <c r="EC58">
        <v>24.310423890431942</v>
      </c>
      <c r="ED58">
        <v>22.01474581449942</v>
      </c>
      <c r="EE58">
        <v>24.226012620810248</v>
      </c>
      <c r="EF58">
        <v>31.468584779696432</v>
      </c>
      <c r="EG58">
        <v>30.85518542149519</v>
      </c>
      <c r="EH58">
        <v>31.77575385303458</v>
      </c>
      <c r="EI58">
        <v>29.0495533815104</v>
      </c>
      <c r="EJ58">
        <v>22.609265147489509</v>
      </c>
      <c r="EK58">
        <v>18.694694448838408</v>
      </c>
      <c r="EL58">
        <v>25.78418208032279</v>
      </c>
      <c r="EM58">
        <v>17.9890832411009</v>
      </c>
      <c r="EN58">
        <v>17.68128608076897</v>
      </c>
      <c r="EO58">
        <v>15.556404002644109</v>
      </c>
      <c r="EP58">
        <v>13.58348051956113</v>
      </c>
      <c r="EQ58">
        <v>12.77170466736592</v>
      </c>
      <c r="ER58">
        <v>11.7126524298455</v>
      </c>
      <c r="ES58">
        <v>12.125143317399781</v>
      </c>
      <c r="ET58">
        <v>12.211485129843471</v>
      </c>
      <c r="EU58" t="s">
        <v>178</v>
      </c>
      <c r="EV58" t="s">
        <v>178</v>
      </c>
      <c r="EW58" t="s">
        <v>178</v>
      </c>
      <c r="EX58" t="s">
        <v>178</v>
      </c>
      <c r="EY58" t="s">
        <v>178</v>
      </c>
      <c r="EZ58" t="s">
        <v>178</v>
      </c>
      <c r="FA58" t="s">
        <v>178</v>
      </c>
      <c r="FB58" t="s">
        <v>178</v>
      </c>
      <c r="FC58" t="s">
        <v>178</v>
      </c>
      <c r="FD58" t="s">
        <v>178</v>
      </c>
      <c r="FE58" t="s">
        <v>178</v>
      </c>
      <c r="FF58" t="s">
        <v>178</v>
      </c>
      <c r="FG58" t="s">
        <v>178</v>
      </c>
      <c r="FH58">
        <v>31.179568956885113</v>
      </c>
      <c r="FI58">
        <v>28.215139225208439</v>
      </c>
      <c r="FJ58">
        <v>26.067181683635987</v>
      </c>
      <c r="FK58">
        <v>28.01913066247387</v>
      </c>
      <c r="FL58">
        <v>35.479400105142354</v>
      </c>
      <c r="FM58">
        <v>34.624895565249155</v>
      </c>
      <c r="FN58">
        <v>35.100839413901681</v>
      </c>
      <c r="FO58">
        <v>32.041405686268703</v>
      </c>
      <c r="FP58">
        <v>25.474062162943259</v>
      </c>
      <c r="FQ58">
        <v>21.533389490232945</v>
      </c>
      <c r="FR58">
        <v>28.891927088417791</v>
      </c>
      <c r="FS58">
        <v>20.519316853553583</v>
      </c>
      <c r="FT58">
        <v>20.063370489198064</v>
      </c>
      <c r="FU58">
        <v>17.673231790020601</v>
      </c>
      <c r="FV58">
        <v>15.689743409771353</v>
      </c>
      <c r="FW58">
        <v>14.888348636017424</v>
      </c>
      <c r="FX58">
        <v>13.859052108326196</v>
      </c>
      <c r="FY58">
        <v>14.254566126406447</v>
      </c>
      <c r="FZ58">
        <v>14.477225217382598</v>
      </c>
      <c r="GA58" t="s">
        <v>178</v>
      </c>
      <c r="GB58" t="s">
        <v>178</v>
      </c>
      <c r="GC58" t="s">
        <v>178</v>
      </c>
      <c r="GD58" t="s">
        <v>178</v>
      </c>
      <c r="GE58" t="s">
        <v>178</v>
      </c>
      <c r="GF58" t="s">
        <v>178</v>
      </c>
      <c r="GG58" t="s">
        <v>178</v>
      </c>
      <c r="GH58" t="s">
        <v>178</v>
      </c>
      <c r="GI58" t="s">
        <v>178</v>
      </c>
      <c r="GJ58" t="s">
        <v>178</v>
      </c>
      <c r="GK58" t="s">
        <v>178</v>
      </c>
      <c r="GL58" t="s">
        <v>178</v>
      </c>
      <c r="GM58">
        <v>27.197222533727942</v>
      </c>
      <c r="GN58">
        <v>27.422885312925722</v>
      </c>
      <c r="GO58">
        <v>24.310423890431945</v>
      </c>
      <c r="GP58">
        <v>22.014745814499424</v>
      </c>
      <c r="GQ58">
        <v>24.226012620810256</v>
      </c>
      <c r="GR58">
        <v>31.468584779696432</v>
      </c>
      <c r="GS58">
        <v>30.8551854214952</v>
      </c>
      <c r="GT58">
        <v>31.775753853034583</v>
      </c>
      <c r="GU58">
        <v>29.049553381510403</v>
      </c>
      <c r="GV58">
        <v>22.60926514748952</v>
      </c>
      <c r="GW58">
        <v>18.694694448838412</v>
      </c>
      <c r="GX58">
        <v>25.784182080322797</v>
      </c>
      <c r="GY58">
        <v>17.9890832411009</v>
      </c>
      <c r="GZ58">
        <v>17.681286080768977</v>
      </c>
      <c r="HA58">
        <v>15.556404002644115</v>
      </c>
      <c r="HB58">
        <v>13.583480519561133</v>
      </c>
      <c r="HC58">
        <v>12.771704667365928</v>
      </c>
      <c r="HD58">
        <v>11.7126524298455</v>
      </c>
      <c r="HE58">
        <v>12.125143317399788</v>
      </c>
      <c r="HF58">
        <v>12.211485129843478</v>
      </c>
      <c r="HG58" t="s">
        <v>178</v>
      </c>
      <c r="HH58" t="s">
        <v>178</v>
      </c>
      <c r="HI58" t="s">
        <v>178</v>
      </c>
      <c r="HJ58" t="s">
        <v>178</v>
      </c>
      <c r="HK58" t="s">
        <v>178</v>
      </c>
      <c r="HL58" t="s">
        <v>178</v>
      </c>
      <c r="HM58" t="s">
        <v>178</v>
      </c>
      <c r="HN58" t="s">
        <v>178</v>
      </c>
      <c r="HO58" t="s">
        <v>178</v>
      </c>
      <c r="HP58" t="s">
        <v>178</v>
      </c>
      <c r="HQ58" t="s">
        <v>178</v>
      </c>
      <c r="HR58" t="s">
        <v>178</v>
      </c>
      <c r="HS58" t="s">
        <v>178</v>
      </c>
      <c r="HT58">
        <v>271554</v>
      </c>
      <c r="HU58">
        <v>270871</v>
      </c>
      <c r="HV58">
        <v>269889</v>
      </c>
      <c r="HW58">
        <v>268842</v>
      </c>
      <c r="HX58">
        <v>266922</v>
      </c>
      <c r="HY58">
        <v>265371</v>
      </c>
      <c r="HZ58">
        <v>263929</v>
      </c>
      <c r="IA58">
        <v>262995</v>
      </c>
      <c r="IB58">
        <v>262038</v>
      </c>
      <c r="IC58">
        <v>261022</v>
      </c>
      <c r="ID58">
        <v>260388</v>
      </c>
      <c r="IE58">
        <v>259860</v>
      </c>
      <c r="IF58">
        <v>258793</v>
      </c>
      <c r="IG58">
        <v>256269</v>
      </c>
      <c r="IH58" t="s">
        <v>178</v>
      </c>
      <c r="II58">
        <v>251265</v>
      </c>
      <c r="IJ58">
        <v>248765</v>
      </c>
      <c r="IK58">
        <v>246225</v>
      </c>
      <c r="IL58">
        <v>243512</v>
      </c>
      <c r="IM58">
        <v>241168</v>
      </c>
      <c r="IN58">
        <v>239487</v>
      </c>
      <c r="IO58">
        <v>238269</v>
      </c>
      <c r="IP58">
        <v>236849</v>
      </c>
      <c r="IQ58">
        <v>234831</v>
      </c>
      <c r="IR58">
        <v>232011</v>
      </c>
      <c r="IS58">
        <v>227616</v>
      </c>
      <c r="IT58">
        <v>224418</v>
      </c>
      <c r="IU58">
        <v>221831</v>
      </c>
      <c r="IV58">
        <v>217471</v>
      </c>
      <c r="IW58">
        <v>215075</v>
      </c>
      <c r="IX58">
        <v>212673</v>
      </c>
      <c r="IY58" t="s">
        <v>178</v>
      </c>
      <c r="IZ58">
        <v>305285</v>
      </c>
      <c r="JA58">
        <v>304694</v>
      </c>
      <c r="JB58">
        <v>303732</v>
      </c>
      <c r="JC58">
        <v>302499</v>
      </c>
      <c r="JD58">
        <v>300722</v>
      </c>
      <c r="JE58">
        <v>298921</v>
      </c>
      <c r="JF58">
        <v>297582</v>
      </c>
      <c r="JG58">
        <v>296634</v>
      </c>
      <c r="JH58">
        <v>295676</v>
      </c>
      <c r="JI58">
        <v>294753</v>
      </c>
      <c r="JJ58">
        <v>294327</v>
      </c>
      <c r="JK58">
        <v>293847</v>
      </c>
      <c r="JL58">
        <v>292616</v>
      </c>
      <c r="JM58">
        <v>290038</v>
      </c>
      <c r="JN58" t="s">
        <v>178</v>
      </c>
      <c r="JO58">
        <v>284547</v>
      </c>
      <c r="JP58">
        <v>281871</v>
      </c>
      <c r="JQ58">
        <v>279479</v>
      </c>
      <c r="JR58">
        <v>276394</v>
      </c>
      <c r="JS58">
        <v>273968</v>
      </c>
      <c r="JT58">
        <v>272315</v>
      </c>
      <c r="JU58">
        <v>271409</v>
      </c>
      <c r="JV58">
        <v>270294</v>
      </c>
      <c r="JW58">
        <v>268223</v>
      </c>
      <c r="JX58">
        <v>264572</v>
      </c>
      <c r="JY58">
        <v>260113</v>
      </c>
      <c r="JZ58">
        <v>256271</v>
      </c>
      <c r="KA58">
        <v>253716</v>
      </c>
      <c r="KB58">
        <v>248291</v>
      </c>
      <c r="KC58">
        <v>245862</v>
      </c>
      <c r="KD58">
        <v>242915</v>
      </c>
    </row>
    <row r="59" spans="1:290" x14ac:dyDescent="0.3">
      <c r="A59" t="s">
        <v>57</v>
      </c>
      <c r="B59">
        <v>4057002</v>
      </c>
      <c r="C59">
        <v>5272659</v>
      </c>
      <c r="D59">
        <v>5134576</v>
      </c>
      <c r="E59">
        <v>5354568</v>
      </c>
      <c r="F59">
        <v>5004352</v>
      </c>
      <c r="G59">
        <v>4977176</v>
      </c>
      <c r="H59">
        <v>4965076</v>
      </c>
      <c r="I59">
        <v>5365313</v>
      </c>
      <c r="J59">
        <v>5039358</v>
      </c>
      <c r="K59">
        <v>5146013</v>
      </c>
      <c r="L59">
        <v>4967379</v>
      </c>
      <c r="M59">
        <v>5300443</v>
      </c>
      <c r="N59">
        <v>5297257</v>
      </c>
      <c r="O59">
        <v>5227166</v>
      </c>
      <c r="P59">
        <v>5067767</v>
      </c>
      <c r="Q59">
        <v>4760275</v>
      </c>
      <c r="R59">
        <v>4580337</v>
      </c>
      <c r="S59">
        <v>4426976</v>
      </c>
      <c r="T59">
        <v>4386794</v>
      </c>
      <c r="U59">
        <v>4306996</v>
      </c>
      <c r="V59">
        <v>4392484</v>
      </c>
      <c r="W59">
        <v>4200175</v>
      </c>
      <c r="X59">
        <v>4090453</v>
      </c>
      <c r="Y59">
        <v>4040744</v>
      </c>
      <c r="Z59">
        <v>3971760</v>
      </c>
      <c r="AA59">
        <v>3747678</v>
      </c>
      <c r="AB59">
        <v>3806372</v>
      </c>
      <c r="AC59">
        <v>3781925</v>
      </c>
      <c r="AD59">
        <v>3474325</v>
      </c>
      <c r="AE59">
        <v>3624889</v>
      </c>
      <c r="AF59">
        <v>3414593</v>
      </c>
      <c r="AG59">
        <v>3497093</v>
      </c>
      <c r="AH59">
        <v>3328398</v>
      </c>
      <c r="AI59">
        <v>14536714</v>
      </c>
      <c r="AJ59">
        <v>14586522</v>
      </c>
      <c r="AK59">
        <v>14570954</v>
      </c>
      <c r="AL59">
        <v>14195750</v>
      </c>
      <c r="AM59">
        <v>14264493</v>
      </c>
      <c r="AN59">
        <v>14092367</v>
      </c>
      <c r="AO59">
        <v>14619354</v>
      </c>
      <c r="AP59">
        <v>14085316</v>
      </c>
      <c r="AQ59">
        <v>13734430</v>
      </c>
      <c r="AR59">
        <v>13512504</v>
      </c>
      <c r="AS59">
        <v>13948280</v>
      </c>
      <c r="AT59">
        <v>14543714</v>
      </c>
      <c r="AU59">
        <v>14541825</v>
      </c>
      <c r="AV59">
        <v>13939314</v>
      </c>
      <c r="AW59">
        <v>13288812</v>
      </c>
      <c r="AX59">
        <v>13239589</v>
      </c>
      <c r="AY59">
        <v>12980031</v>
      </c>
      <c r="AZ59">
        <v>12894068</v>
      </c>
      <c r="BA59">
        <v>13031025</v>
      </c>
      <c r="BB59">
        <v>14598388</v>
      </c>
      <c r="BC59">
        <v>13765784</v>
      </c>
      <c r="BD59">
        <v>13368843</v>
      </c>
      <c r="BE59">
        <v>13240421</v>
      </c>
      <c r="BF59">
        <v>13035466</v>
      </c>
      <c r="BG59">
        <v>11982514</v>
      </c>
      <c r="BH59">
        <v>12194302</v>
      </c>
      <c r="BI59">
        <v>11406092</v>
      </c>
      <c r="BJ59">
        <v>11606254</v>
      </c>
      <c r="BK59">
        <v>11265618</v>
      </c>
      <c r="BL59">
        <v>11085610</v>
      </c>
      <c r="BM59">
        <v>11069081</v>
      </c>
      <c r="BN59">
        <v>10562646</v>
      </c>
      <c r="BO59">
        <v>17387636</v>
      </c>
      <c r="BP59">
        <v>17450159</v>
      </c>
      <c r="BQ59">
        <v>16706603</v>
      </c>
      <c r="BR59">
        <v>15381629</v>
      </c>
      <c r="BS59">
        <v>15518629</v>
      </c>
      <c r="BT59">
        <v>16312786</v>
      </c>
      <c r="BU59">
        <v>16302681</v>
      </c>
      <c r="BV59">
        <v>16268578</v>
      </c>
      <c r="BW59">
        <v>17369354</v>
      </c>
      <c r="BX59">
        <v>15494440</v>
      </c>
      <c r="BY59">
        <v>16784308</v>
      </c>
      <c r="BZ59">
        <v>16591948</v>
      </c>
      <c r="CA59">
        <v>17285472</v>
      </c>
      <c r="CB59">
        <v>19760137</v>
      </c>
      <c r="CC59">
        <v>16062664</v>
      </c>
      <c r="CD59">
        <v>16124939</v>
      </c>
      <c r="CE59">
        <v>14809971</v>
      </c>
      <c r="CF59">
        <v>14962572</v>
      </c>
      <c r="CG59">
        <v>15418231</v>
      </c>
      <c r="CH59">
        <v>19127188</v>
      </c>
      <c r="CI59">
        <v>19689732</v>
      </c>
      <c r="CJ59">
        <v>37277511</v>
      </c>
      <c r="CK59">
        <v>25885212</v>
      </c>
      <c r="CL59">
        <v>17305749</v>
      </c>
      <c r="CM59">
        <v>14878578</v>
      </c>
      <c r="CN59">
        <v>14497484</v>
      </c>
      <c r="CO59">
        <v>14995927</v>
      </c>
      <c r="CP59">
        <v>13227723</v>
      </c>
      <c r="CQ59">
        <v>13358108</v>
      </c>
      <c r="CR59">
        <v>12959622</v>
      </c>
      <c r="CS59">
        <v>14003845</v>
      </c>
      <c r="CT59">
        <v>11892913</v>
      </c>
      <c r="CU59">
        <v>10.02478824729832</v>
      </c>
      <c r="CV59">
        <v>10.3818114679771</v>
      </c>
      <c r="CW59">
        <v>10.31519256081909</v>
      </c>
      <c r="CX59">
        <v>10.290123476526031</v>
      </c>
      <c r="CY59">
        <v>10.28834423375825</v>
      </c>
      <c r="CZ59">
        <v>10.074266738313771</v>
      </c>
      <c r="DA59">
        <v>9.5784719363064106</v>
      </c>
      <c r="DB59">
        <v>8.5637099011421594</v>
      </c>
      <c r="DC59">
        <v>7.4357954400814696</v>
      </c>
      <c r="DD59">
        <v>7.8508605846262096</v>
      </c>
      <c r="DE59">
        <v>7.7253920096867299</v>
      </c>
      <c r="DF59">
        <v>6.6687532811792902</v>
      </c>
      <c r="DG59">
        <v>5.8962734300001101</v>
      </c>
      <c r="DH59">
        <v>5.9117556114951597</v>
      </c>
      <c r="DI59">
        <v>6.2913802248819604</v>
      </c>
      <c r="DJ59">
        <v>5.9889479747887497</v>
      </c>
      <c r="DK59">
        <v>6.2326969922583704</v>
      </c>
      <c r="DL59">
        <v>6.9715377562748504</v>
      </c>
      <c r="DM59">
        <v>6.0425410193090396</v>
      </c>
      <c r="DN59">
        <v>5.1300585272478996</v>
      </c>
      <c r="DO59" t="s">
        <v>178</v>
      </c>
      <c r="DP59" t="s">
        <v>178</v>
      </c>
      <c r="DQ59" t="s">
        <v>178</v>
      </c>
      <c r="DR59" t="s">
        <v>178</v>
      </c>
      <c r="DS59" t="s">
        <v>178</v>
      </c>
      <c r="DT59" t="s">
        <v>178</v>
      </c>
      <c r="DU59" t="s">
        <v>178</v>
      </c>
      <c r="DV59" t="s">
        <v>178</v>
      </c>
      <c r="DW59" t="s">
        <v>178</v>
      </c>
      <c r="DX59" t="s">
        <v>178</v>
      </c>
      <c r="DY59" t="s">
        <v>178</v>
      </c>
      <c r="DZ59" t="s">
        <v>178</v>
      </c>
      <c r="EA59">
        <v>7.8645559099532303</v>
      </c>
      <c r="EB59">
        <v>8.1888746337200793</v>
      </c>
      <c r="EC59">
        <v>8.3500503810526006</v>
      </c>
      <c r="ED59">
        <v>8.1482063293591303</v>
      </c>
      <c r="EE59">
        <v>8.1664591934673005</v>
      </c>
      <c r="EF59">
        <v>8.0964823013763407</v>
      </c>
      <c r="EG59">
        <v>7.6618091332900198</v>
      </c>
      <c r="EH59">
        <v>6.7840366520708502</v>
      </c>
      <c r="EI59">
        <v>6.0762914806074901</v>
      </c>
      <c r="EJ59">
        <v>6.4412265853908304</v>
      </c>
      <c r="EK59">
        <v>6.4056643543146503</v>
      </c>
      <c r="EL59">
        <v>5.39277656312548</v>
      </c>
      <c r="EM59">
        <v>4.5957299032274097</v>
      </c>
      <c r="EN59">
        <v>4.5653250941904302</v>
      </c>
      <c r="EO59">
        <v>5.0212915947640697</v>
      </c>
      <c r="EP59">
        <v>4.8025357886864901</v>
      </c>
      <c r="EQ59">
        <v>5.1692403508127196</v>
      </c>
      <c r="ER59">
        <v>5.9875207731183</v>
      </c>
      <c r="ES59">
        <v>4.9927691797076497</v>
      </c>
      <c r="ET59">
        <v>3.8727492465093198</v>
      </c>
      <c r="EU59" t="s">
        <v>178</v>
      </c>
      <c r="EV59" t="s">
        <v>178</v>
      </c>
      <c r="EW59" t="s">
        <v>178</v>
      </c>
      <c r="EX59" t="s">
        <v>178</v>
      </c>
      <c r="EY59" t="s">
        <v>178</v>
      </c>
      <c r="EZ59" t="s">
        <v>178</v>
      </c>
      <c r="FA59" t="s">
        <v>178</v>
      </c>
      <c r="FB59" t="s">
        <v>178</v>
      </c>
      <c r="FC59" t="s">
        <v>178</v>
      </c>
      <c r="FD59" t="s">
        <v>178</v>
      </c>
      <c r="FE59" t="s">
        <v>178</v>
      </c>
      <c r="FF59" t="s">
        <v>178</v>
      </c>
      <c r="FG59" t="s">
        <v>178</v>
      </c>
      <c r="FH59">
        <v>10.381811467977103</v>
      </c>
      <c r="FI59">
        <v>10.315192560819099</v>
      </c>
      <c r="FJ59">
        <v>10.290123476526032</v>
      </c>
      <c r="FK59">
        <v>10.288344233758259</v>
      </c>
      <c r="FL59">
        <v>10.074266738313774</v>
      </c>
      <c r="FM59">
        <v>9.5784719363064195</v>
      </c>
      <c r="FN59">
        <v>8.56370990114217</v>
      </c>
      <c r="FO59">
        <v>7.4357954400814767</v>
      </c>
      <c r="FP59">
        <v>7.8508605846262176</v>
      </c>
      <c r="FQ59">
        <v>7.7253920096867379</v>
      </c>
      <c r="FR59">
        <v>6.6687532811792964</v>
      </c>
      <c r="FS59">
        <v>5.8962734300001181</v>
      </c>
      <c r="FT59">
        <v>5.9117556114951615</v>
      </c>
      <c r="FU59">
        <v>6.2913802248819657</v>
      </c>
      <c r="FV59">
        <v>5.9889479747887542</v>
      </c>
      <c r="FW59">
        <v>6.2326969922583721</v>
      </c>
      <c r="FX59">
        <v>6.9715377562748557</v>
      </c>
      <c r="FY59">
        <v>6.0425410193090494</v>
      </c>
      <c r="FZ59">
        <v>5.1300585272479076</v>
      </c>
      <c r="GA59" t="s">
        <v>178</v>
      </c>
      <c r="GB59" t="s">
        <v>178</v>
      </c>
      <c r="GC59" t="s">
        <v>178</v>
      </c>
      <c r="GD59" t="s">
        <v>178</v>
      </c>
      <c r="GE59" t="s">
        <v>178</v>
      </c>
      <c r="GF59" t="s">
        <v>178</v>
      </c>
      <c r="GG59" t="s">
        <v>178</v>
      </c>
      <c r="GH59" t="s">
        <v>178</v>
      </c>
      <c r="GI59" t="s">
        <v>178</v>
      </c>
      <c r="GJ59" t="s">
        <v>178</v>
      </c>
      <c r="GK59" t="s">
        <v>178</v>
      </c>
      <c r="GL59" t="s">
        <v>178</v>
      </c>
      <c r="GM59">
        <v>7.8645559099532401</v>
      </c>
      <c r="GN59">
        <v>8.1888746337200882</v>
      </c>
      <c r="GO59">
        <v>8.3500503810526059</v>
      </c>
      <c r="GP59">
        <v>8.1482063293591391</v>
      </c>
      <c r="GQ59">
        <v>8.1664591934673041</v>
      </c>
      <c r="GR59">
        <v>8.0964823013763407</v>
      </c>
      <c r="GS59">
        <v>7.6618091332900207</v>
      </c>
      <c r="GT59">
        <v>6.7840366520708519</v>
      </c>
      <c r="GU59">
        <v>6.0762914806074955</v>
      </c>
      <c r="GV59">
        <v>6.4412265853908348</v>
      </c>
      <c r="GW59">
        <v>6.4056643543146539</v>
      </c>
      <c r="GX59">
        <v>5.3927765631254854</v>
      </c>
      <c r="GY59">
        <v>4.595729903227415</v>
      </c>
      <c r="GZ59">
        <v>4.5653250941904311</v>
      </c>
      <c r="HA59">
        <v>5.0212915947640768</v>
      </c>
      <c r="HB59">
        <v>4.8025357886864919</v>
      </c>
      <c r="HC59">
        <v>5.1692403508127214</v>
      </c>
      <c r="HD59">
        <v>5.9875207731183053</v>
      </c>
      <c r="HE59">
        <v>4.9927691797076594</v>
      </c>
      <c r="HF59">
        <v>3.8727492465093238</v>
      </c>
      <c r="HG59" t="s">
        <v>178</v>
      </c>
      <c r="HH59" t="s">
        <v>178</v>
      </c>
      <c r="HI59" t="s">
        <v>178</v>
      </c>
      <c r="HJ59" t="s">
        <v>178</v>
      </c>
      <c r="HK59" t="s">
        <v>178</v>
      </c>
      <c r="HL59" t="s">
        <v>178</v>
      </c>
      <c r="HM59" t="s">
        <v>178</v>
      </c>
      <c r="HN59" t="s">
        <v>178</v>
      </c>
      <c r="HO59" t="s">
        <v>178</v>
      </c>
      <c r="HP59" t="s">
        <v>178</v>
      </c>
      <c r="HQ59" t="s">
        <v>178</v>
      </c>
      <c r="HR59" t="s">
        <v>178</v>
      </c>
      <c r="HS59">
        <v>471298</v>
      </c>
      <c r="HT59">
        <v>459128</v>
      </c>
      <c r="HU59">
        <v>448800</v>
      </c>
      <c r="HV59">
        <v>440362</v>
      </c>
      <c r="HW59">
        <v>432275</v>
      </c>
      <c r="HX59">
        <v>425036</v>
      </c>
      <c r="HY59">
        <v>418892</v>
      </c>
      <c r="HZ59">
        <v>413610</v>
      </c>
      <c r="IA59">
        <v>409786</v>
      </c>
      <c r="IB59">
        <v>407551</v>
      </c>
      <c r="IC59">
        <v>405144</v>
      </c>
      <c r="ID59">
        <v>402520</v>
      </c>
      <c r="IE59">
        <v>397286</v>
      </c>
      <c r="IF59">
        <v>387707</v>
      </c>
      <c r="IG59">
        <v>373602</v>
      </c>
      <c r="IH59">
        <v>360462</v>
      </c>
      <c r="II59">
        <v>349219</v>
      </c>
      <c r="IJ59">
        <v>339764</v>
      </c>
      <c r="IK59">
        <v>331275</v>
      </c>
      <c r="IL59">
        <v>323461</v>
      </c>
      <c r="IM59">
        <v>313943</v>
      </c>
      <c r="IN59">
        <v>304325</v>
      </c>
      <c r="IO59">
        <v>295694</v>
      </c>
      <c r="IP59">
        <v>287235</v>
      </c>
      <c r="IQ59">
        <v>278125</v>
      </c>
      <c r="IR59">
        <v>268840</v>
      </c>
      <c r="IS59">
        <v>259265</v>
      </c>
      <c r="IT59">
        <v>250751</v>
      </c>
      <c r="IU59">
        <v>244189</v>
      </c>
      <c r="IV59">
        <v>239102</v>
      </c>
      <c r="IW59">
        <v>234335</v>
      </c>
      <c r="IX59">
        <v>231720</v>
      </c>
      <c r="IY59">
        <v>565077</v>
      </c>
      <c r="IZ59">
        <v>551455</v>
      </c>
      <c r="JA59">
        <v>539590</v>
      </c>
      <c r="JB59">
        <v>529901</v>
      </c>
      <c r="JC59">
        <v>520546</v>
      </c>
      <c r="JD59">
        <v>511957</v>
      </c>
      <c r="JE59">
        <v>504653</v>
      </c>
      <c r="JF59">
        <v>498282</v>
      </c>
      <c r="JG59">
        <v>493532</v>
      </c>
      <c r="JH59">
        <v>490705</v>
      </c>
      <c r="JI59">
        <v>488175</v>
      </c>
      <c r="JJ59">
        <v>484535</v>
      </c>
      <c r="JK59">
        <v>477094</v>
      </c>
      <c r="JL59">
        <v>464969</v>
      </c>
      <c r="JM59">
        <v>448819</v>
      </c>
      <c r="JN59">
        <v>433465</v>
      </c>
      <c r="JO59">
        <v>420439</v>
      </c>
      <c r="JP59">
        <v>407828</v>
      </c>
      <c r="JQ59">
        <v>398291</v>
      </c>
      <c r="JR59">
        <v>388609</v>
      </c>
      <c r="JS59">
        <v>378401</v>
      </c>
      <c r="JT59">
        <v>367597</v>
      </c>
      <c r="JU59">
        <v>357077</v>
      </c>
      <c r="JV59">
        <v>346436</v>
      </c>
      <c r="JW59">
        <v>335268</v>
      </c>
      <c r="JX59">
        <v>324181</v>
      </c>
      <c r="JY59">
        <v>312646</v>
      </c>
      <c r="JZ59">
        <v>302834</v>
      </c>
      <c r="KA59">
        <v>294960</v>
      </c>
      <c r="KB59">
        <v>288435</v>
      </c>
      <c r="KC59">
        <v>282036</v>
      </c>
      <c r="KD59">
        <v>278135</v>
      </c>
    </row>
    <row r="60" spans="1:290" x14ac:dyDescent="0.3">
      <c r="A60" t="s">
        <v>58</v>
      </c>
      <c r="B60">
        <v>4057003</v>
      </c>
      <c r="C60">
        <v>5408646</v>
      </c>
      <c r="D60">
        <v>5730640</v>
      </c>
      <c r="E60">
        <v>5310766</v>
      </c>
      <c r="F60">
        <v>5577764</v>
      </c>
      <c r="G60">
        <v>5482893</v>
      </c>
      <c r="H60">
        <v>5775781</v>
      </c>
      <c r="I60">
        <v>5778467</v>
      </c>
      <c r="J60">
        <v>5770852</v>
      </c>
      <c r="K60">
        <v>5997336</v>
      </c>
      <c r="L60">
        <v>6083107</v>
      </c>
      <c r="M60">
        <v>5766751</v>
      </c>
      <c r="N60">
        <v>6058613</v>
      </c>
      <c r="O60">
        <v>6131688</v>
      </c>
      <c r="P60">
        <v>5783935</v>
      </c>
      <c r="Q60">
        <v>5985598</v>
      </c>
      <c r="R60">
        <v>5524079</v>
      </c>
      <c r="S60">
        <v>5476309</v>
      </c>
      <c r="T60">
        <v>5777972</v>
      </c>
      <c r="U60">
        <v>5413402</v>
      </c>
      <c r="V60">
        <v>5224988</v>
      </c>
      <c r="W60">
        <v>5351392</v>
      </c>
      <c r="X60">
        <v>5133902</v>
      </c>
      <c r="Y60">
        <v>5075191</v>
      </c>
      <c r="Z60">
        <v>5139729</v>
      </c>
      <c r="AA60">
        <v>5157449</v>
      </c>
      <c r="AB60">
        <v>4936666</v>
      </c>
      <c r="AC60">
        <v>4884365</v>
      </c>
      <c r="AD60">
        <v>4633779</v>
      </c>
      <c r="AE60">
        <v>4559115</v>
      </c>
      <c r="AF60">
        <v>4257512</v>
      </c>
      <c r="AG60">
        <v>4377273</v>
      </c>
      <c r="AH60">
        <v>4395926</v>
      </c>
      <c r="AI60">
        <v>17751521</v>
      </c>
      <c r="AJ60">
        <v>18488640</v>
      </c>
      <c r="AK60">
        <v>17946571</v>
      </c>
      <c r="AL60">
        <v>18407620</v>
      </c>
      <c r="AM60">
        <v>18015613</v>
      </c>
      <c r="AN60">
        <v>18371091</v>
      </c>
      <c r="AO60">
        <v>18314892</v>
      </c>
      <c r="AP60">
        <v>18403788</v>
      </c>
      <c r="AQ60">
        <v>18638372</v>
      </c>
      <c r="AR60">
        <v>18720509</v>
      </c>
      <c r="AS60">
        <v>17642645</v>
      </c>
      <c r="AT60">
        <v>18942835</v>
      </c>
      <c r="AU60">
        <v>19552126</v>
      </c>
      <c r="AV60">
        <v>18982744</v>
      </c>
      <c r="AW60">
        <v>19248200</v>
      </c>
      <c r="AX60">
        <v>18611660</v>
      </c>
      <c r="AY60">
        <v>18211460</v>
      </c>
      <c r="AZ60">
        <v>18956532</v>
      </c>
      <c r="BA60">
        <v>18184967</v>
      </c>
      <c r="BB60">
        <v>18226301</v>
      </c>
      <c r="BC60">
        <v>18339892</v>
      </c>
      <c r="BD60">
        <v>17514288</v>
      </c>
      <c r="BE60">
        <v>17046827</v>
      </c>
      <c r="BF60">
        <v>16845360</v>
      </c>
      <c r="BG60">
        <v>16121576</v>
      </c>
      <c r="BH60">
        <v>15620019</v>
      </c>
      <c r="BI60">
        <v>14968859</v>
      </c>
      <c r="BJ60">
        <v>14259949</v>
      </c>
      <c r="BK60">
        <v>13437791</v>
      </c>
      <c r="BL60">
        <v>13006660</v>
      </c>
      <c r="BM60">
        <v>13147904</v>
      </c>
      <c r="BN60">
        <v>12949931</v>
      </c>
      <c r="BO60">
        <v>26514012</v>
      </c>
      <c r="BP60">
        <v>30103426</v>
      </c>
      <c r="BQ60">
        <v>29819953</v>
      </c>
      <c r="BR60">
        <v>28379413</v>
      </c>
      <c r="BS60">
        <v>30404900</v>
      </c>
      <c r="BT60">
        <v>35331017</v>
      </c>
      <c r="BU60">
        <v>38036953</v>
      </c>
      <c r="BV60">
        <v>41399054</v>
      </c>
      <c r="BW60">
        <v>40597230</v>
      </c>
      <c r="BX60">
        <v>39327835</v>
      </c>
      <c r="BY60">
        <v>32381305</v>
      </c>
      <c r="BZ60">
        <v>42074292</v>
      </c>
      <c r="CA60">
        <v>44045346</v>
      </c>
      <c r="CB60">
        <v>44261113</v>
      </c>
      <c r="CC60">
        <v>42561497</v>
      </c>
      <c r="CD60">
        <v>43261777</v>
      </c>
      <c r="CE60">
        <v>40818881</v>
      </c>
      <c r="CF60">
        <v>40377460</v>
      </c>
      <c r="CG60">
        <v>129171285</v>
      </c>
      <c r="CH60">
        <v>32777043</v>
      </c>
      <c r="CI60">
        <v>25920409</v>
      </c>
      <c r="CJ60">
        <v>25284538</v>
      </c>
      <c r="CK60">
        <v>34546364</v>
      </c>
      <c r="CL60">
        <v>35585003</v>
      </c>
      <c r="CM60">
        <v>31105593</v>
      </c>
      <c r="CN60">
        <v>26767011</v>
      </c>
      <c r="CO60">
        <v>32185355</v>
      </c>
      <c r="CP60">
        <v>25991389</v>
      </c>
      <c r="CQ60">
        <v>31560732</v>
      </c>
      <c r="CR60">
        <v>22843056</v>
      </c>
      <c r="CS60">
        <v>21505856</v>
      </c>
      <c r="CT60">
        <v>19375031</v>
      </c>
      <c r="CU60">
        <v>13.659331067455501</v>
      </c>
      <c r="CV60">
        <v>12.60831250959753</v>
      </c>
      <c r="CW60">
        <v>11.57398010004583</v>
      </c>
      <c r="CX60">
        <v>11.24463136124081</v>
      </c>
      <c r="CY60">
        <v>10.88978026746099</v>
      </c>
      <c r="CZ60">
        <v>10.13681269023404</v>
      </c>
      <c r="DA60">
        <v>9.7663099919061498</v>
      </c>
      <c r="DB60">
        <v>8.7419847190674709</v>
      </c>
      <c r="DC60">
        <v>8.3902752822252999</v>
      </c>
      <c r="DD60">
        <v>8.1950391469359296</v>
      </c>
      <c r="DE60">
        <v>7.6701248241860904</v>
      </c>
      <c r="DF60">
        <v>7.2485237132657199</v>
      </c>
      <c r="DG60">
        <v>6.8325883508749898</v>
      </c>
      <c r="DH60">
        <v>6.7287420637925601</v>
      </c>
      <c r="DI60">
        <v>6.6282266199634501</v>
      </c>
      <c r="DJ60">
        <v>6.6439129491087998</v>
      </c>
      <c r="DK60">
        <v>6.4406519062383003</v>
      </c>
      <c r="DL60">
        <v>6.4266493503256799</v>
      </c>
      <c r="DM60">
        <v>6.4765188323349996</v>
      </c>
      <c r="DN60">
        <v>6.51645515740897</v>
      </c>
      <c r="DO60" t="s">
        <v>178</v>
      </c>
      <c r="DP60" t="s">
        <v>178</v>
      </c>
      <c r="DQ60" t="s">
        <v>178</v>
      </c>
      <c r="DR60" t="s">
        <v>178</v>
      </c>
      <c r="DS60" t="s">
        <v>178</v>
      </c>
      <c r="DT60" t="s">
        <v>178</v>
      </c>
      <c r="DU60" t="s">
        <v>178</v>
      </c>
      <c r="DV60" t="s">
        <v>178</v>
      </c>
      <c r="DW60" t="s">
        <v>178</v>
      </c>
      <c r="DX60" t="s">
        <v>178</v>
      </c>
      <c r="DY60" t="s">
        <v>178</v>
      </c>
      <c r="DZ60" t="s">
        <v>178</v>
      </c>
      <c r="EA60">
        <v>10.27743231002869</v>
      </c>
      <c r="EB60">
        <v>9.5403177302386695</v>
      </c>
      <c r="EC60">
        <v>8.7758212975615209</v>
      </c>
      <c r="ED60">
        <v>8.6513248317816203</v>
      </c>
      <c r="EE60">
        <v>8.4102439367453101</v>
      </c>
      <c r="EF60">
        <v>7.8465952671613497</v>
      </c>
      <c r="EG60">
        <v>7.7868163241148203</v>
      </c>
      <c r="EH60">
        <v>7.1460668857954603</v>
      </c>
      <c r="EI60">
        <v>6.9361583726303904</v>
      </c>
      <c r="EJ60">
        <v>6.8424635248966696</v>
      </c>
      <c r="EK60">
        <v>6.4694324462120001</v>
      </c>
      <c r="EL60">
        <v>6.1709506523178801</v>
      </c>
      <c r="EM60">
        <v>5.6989045590233998</v>
      </c>
      <c r="EN60">
        <v>5.5276465826015402</v>
      </c>
      <c r="EO60">
        <v>5.4602040710300104</v>
      </c>
      <c r="EP60">
        <v>5.3953543101474999</v>
      </c>
      <c r="EQ60">
        <v>5.2217944085756898</v>
      </c>
      <c r="ER60">
        <v>5.2121819955157402</v>
      </c>
      <c r="ES60">
        <v>5.2436663756387301</v>
      </c>
      <c r="ET60">
        <v>5.22017605217866</v>
      </c>
      <c r="EU60" t="s">
        <v>178</v>
      </c>
      <c r="EV60" t="s">
        <v>178</v>
      </c>
      <c r="EW60" t="s">
        <v>178</v>
      </c>
      <c r="EX60" t="s">
        <v>178</v>
      </c>
      <c r="EY60" t="s">
        <v>178</v>
      </c>
      <c r="EZ60" t="s">
        <v>178</v>
      </c>
      <c r="FA60" t="s">
        <v>178</v>
      </c>
      <c r="FB60" t="s">
        <v>178</v>
      </c>
      <c r="FC60" t="s">
        <v>178</v>
      </c>
      <c r="FD60" t="s">
        <v>178</v>
      </c>
      <c r="FE60" t="s">
        <v>178</v>
      </c>
      <c r="FF60" t="s">
        <v>178</v>
      </c>
      <c r="FG60" t="s">
        <v>178</v>
      </c>
      <c r="FH60">
        <v>12.608312509597532</v>
      </c>
      <c r="FI60">
        <v>11.573980100045832</v>
      </c>
      <c r="FJ60">
        <v>11.244631361240813</v>
      </c>
      <c r="FK60">
        <v>10.889780267460992</v>
      </c>
      <c r="FL60">
        <v>10.136812690234047</v>
      </c>
      <c r="FM60">
        <v>9.7663099919061587</v>
      </c>
      <c r="FN60">
        <v>8.741984719067478</v>
      </c>
      <c r="FO60">
        <v>8.3902752822253088</v>
      </c>
      <c r="FP60">
        <v>8.1950391469359332</v>
      </c>
      <c r="FQ60">
        <v>7.6701248241860975</v>
      </c>
      <c r="FR60">
        <v>7.2485237132657261</v>
      </c>
      <c r="FS60">
        <v>6.8325883508749952</v>
      </c>
      <c r="FT60">
        <v>6.7287420637925672</v>
      </c>
      <c r="FU60">
        <v>6.6282266199634519</v>
      </c>
      <c r="FV60">
        <v>6.6439129491088016</v>
      </c>
      <c r="FW60">
        <v>6.4406519062383074</v>
      </c>
      <c r="FX60">
        <v>6.4266493503256852</v>
      </c>
      <c r="FY60">
        <v>6.4765188323350085</v>
      </c>
      <c r="FZ60">
        <v>6.5164551574089735</v>
      </c>
      <c r="GA60" t="s">
        <v>178</v>
      </c>
      <c r="GB60" t="s">
        <v>178</v>
      </c>
      <c r="GC60" t="s">
        <v>178</v>
      </c>
      <c r="GD60" t="s">
        <v>178</v>
      </c>
      <c r="GE60" t="s">
        <v>178</v>
      </c>
      <c r="GF60" t="s">
        <v>178</v>
      </c>
      <c r="GG60" t="s">
        <v>178</v>
      </c>
      <c r="GH60" t="s">
        <v>178</v>
      </c>
      <c r="GI60" t="s">
        <v>178</v>
      </c>
      <c r="GJ60" t="s">
        <v>178</v>
      </c>
      <c r="GK60" t="s">
        <v>178</v>
      </c>
      <c r="GL60" t="s">
        <v>178</v>
      </c>
      <c r="GM60">
        <v>10.277432310028695</v>
      </c>
      <c r="GN60">
        <v>9.5403177302386766</v>
      </c>
      <c r="GO60">
        <v>8.7758212975615226</v>
      </c>
      <c r="GP60">
        <v>8.6513248317816203</v>
      </c>
      <c r="GQ60">
        <v>8.4102439367453101</v>
      </c>
      <c r="GR60">
        <v>7.8465952671613532</v>
      </c>
      <c r="GS60">
        <v>7.7868163241148238</v>
      </c>
      <c r="GT60">
        <v>7.1460668857954674</v>
      </c>
      <c r="GU60">
        <v>6.9361583726303992</v>
      </c>
      <c r="GV60">
        <v>6.8424635248966785</v>
      </c>
      <c r="GW60">
        <v>6.4694324462120054</v>
      </c>
      <c r="GX60">
        <v>6.1709506523178819</v>
      </c>
      <c r="GY60">
        <v>5.6989045590234024</v>
      </c>
      <c r="GZ60">
        <v>5.5276465826015455</v>
      </c>
      <c r="HA60">
        <v>5.4602040710300184</v>
      </c>
      <c r="HB60">
        <v>5.3953543101475097</v>
      </c>
      <c r="HC60">
        <v>5.2217944085756987</v>
      </c>
      <c r="HD60">
        <v>5.2121819955157411</v>
      </c>
      <c r="HE60">
        <v>5.2436663756387354</v>
      </c>
      <c r="HF60">
        <v>5.2201760521786618</v>
      </c>
      <c r="HG60" t="s">
        <v>178</v>
      </c>
      <c r="HH60" t="s">
        <v>178</v>
      </c>
      <c r="HI60" t="s">
        <v>178</v>
      </c>
      <c r="HJ60" t="s">
        <v>178</v>
      </c>
      <c r="HK60" t="s">
        <v>178</v>
      </c>
      <c r="HL60" t="s">
        <v>178</v>
      </c>
      <c r="HM60" t="s">
        <v>178</v>
      </c>
      <c r="HN60" t="s">
        <v>178</v>
      </c>
      <c r="HO60" t="s">
        <v>178</v>
      </c>
      <c r="HP60" t="s">
        <v>178</v>
      </c>
      <c r="HQ60" t="s">
        <v>178</v>
      </c>
      <c r="HR60" t="s">
        <v>178</v>
      </c>
      <c r="HS60">
        <v>518688</v>
      </c>
      <c r="HT60">
        <v>517044</v>
      </c>
      <c r="HU60">
        <v>514523</v>
      </c>
      <c r="HV60">
        <v>512004</v>
      </c>
      <c r="HW60">
        <v>510491</v>
      </c>
      <c r="HX60">
        <v>509383</v>
      </c>
      <c r="HY60">
        <v>508855</v>
      </c>
      <c r="HZ60">
        <v>507073</v>
      </c>
      <c r="IA60">
        <v>506644</v>
      </c>
      <c r="IB60">
        <v>506812</v>
      </c>
      <c r="IC60">
        <v>506409</v>
      </c>
      <c r="ID60">
        <v>507452</v>
      </c>
      <c r="IE60">
        <v>507200</v>
      </c>
      <c r="IF60">
        <v>506908</v>
      </c>
      <c r="IG60">
        <v>506353</v>
      </c>
      <c r="IH60">
        <v>504895</v>
      </c>
      <c r="II60">
        <v>501761</v>
      </c>
      <c r="IJ60">
        <v>498866</v>
      </c>
      <c r="IK60">
        <v>496225</v>
      </c>
      <c r="IL60">
        <v>494218</v>
      </c>
      <c r="IM60">
        <v>490320</v>
      </c>
      <c r="IN60">
        <v>485909</v>
      </c>
      <c r="IO60">
        <v>480590</v>
      </c>
      <c r="IP60">
        <v>476291</v>
      </c>
      <c r="IQ60">
        <v>471319</v>
      </c>
      <c r="IR60">
        <v>466947</v>
      </c>
      <c r="IS60">
        <v>462588</v>
      </c>
      <c r="IT60">
        <v>458470</v>
      </c>
      <c r="IU60">
        <v>427137</v>
      </c>
      <c r="IV60">
        <v>424077</v>
      </c>
      <c r="IW60">
        <v>419848</v>
      </c>
      <c r="IX60">
        <v>415545</v>
      </c>
      <c r="IY60">
        <v>596731</v>
      </c>
      <c r="IZ60">
        <v>595192</v>
      </c>
      <c r="JA60">
        <v>591984</v>
      </c>
      <c r="JB60">
        <v>589041</v>
      </c>
      <c r="JC60">
        <v>587252</v>
      </c>
      <c r="JD60">
        <v>585877</v>
      </c>
      <c r="JE60">
        <v>585386</v>
      </c>
      <c r="JF60">
        <v>583336</v>
      </c>
      <c r="JG60">
        <v>582822</v>
      </c>
      <c r="JH60">
        <v>582706</v>
      </c>
      <c r="JI60">
        <v>582214</v>
      </c>
      <c r="JJ60">
        <v>582769</v>
      </c>
      <c r="JK60">
        <v>581882</v>
      </c>
      <c r="JL60">
        <v>580891</v>
      </c>
      <c r="JM60">
        <v>579376</v>
      </c>
      <c r="JN60">
        <v>576632</v>
      </c>
      <c r="JO60">
        <v>572661</v>
      </c>
      <c r="JP60">
        <v>568868</v>
      </c>
      <c r="JQ60">
        <v>565356</v>
      </c>
      <c r="JR60">
        <v>562200</v>
      </c>
      <c r="JS60">
        <v>556970</v>
      </c>
      <c r="JT60">
        <v>551215</v>
      </c>
      <c r="JU60">
        <v>544163</v>
      </c>
      <c r="JV60">
        <v>538855</v>
      </c>
      <c r="JW60">
        <v>532841</v>
      </c>
      <c r="JX60">
        <v>527415</v>
      </c>
      <c r="JY60">
        <v>522240</v>
      </c>
      <c r="JZ60">
        <v>517391</v>
      </c>
      <c r="KA60">
        <v>480866</v>
      </c>
      <c r="KB60">
        <v>477224</v>
      </c>
      <c r="KC60">
        <v>472088</v>
      </c>
      <c r="KD60">
        <v>466778</v>
      </c>
    </row>
    <row r="61" spans="1:290" x14ac:dyDescent="0.3">
      <c r="A61" t="s">
        <v>59</v>
      </c>
      <c r="B61">
        <v>4024697</v>
      </c>
      <c r="C61">
        <v>5200598</v>
      </c>
      <c r="D61">
        <v>5334848</v>
      </c>
      <c r="E61">
        <v>4915435</v>
      </c>
      <c r="F61">
        <v>5151841</v>
      </c>
      <c r="G61">
        <v>5061853</v>
      </c>
      <c r="H61">
        <v>5269009</v>
      </c>
      <c r="I61">
        <v>5242466</v>
      </c>
      <c r="J61">
        <v>5144104</v>
      </c>
      <c r="K61">
        <v>5265501</v>
      </c>
      <c r="L61">
        <v>5501420</v>
      </c>
      <c r="M61">
        <v>5084534</v>
      </c>
      <c r="N61">
        <v>5349792</v>
      </c>
      <c r="O61">
        <v>5466825</v>
      </c>
      <c r="P61">
        <v>5027223</v>
      </c>
      <c r="Q61">
        <v>5314160</v>
      </c>
      <c r="R61">
        <v>4984432</v>
      </c>
      <c r="S61">
        <v>4916519</v>
      </c>
      <c r="T61">
        <v>4938673</v>
      </c>
      <c r="U61">
        <v>4717218</v>
      </c>
      <c r="V61">
        <v>4614421</v>
      </c>
      <c r="W61">
        <v>4569948</v>
      </c>
      <c r="X61">
        <v>4320065</v>
      </c>
      <c r="Y61">
        <v>4254672</v>
      </c>
      <c r="Z61">
        <v>4367062</v>
      </c>
      <c r="AA61">
        <v>4277065</v>
      </c>
      <c r="AB61">
        <v>4076549</v>
      </c>
      <c r="AC61">
        <v>4014081</v>
      </c>
      <c r="AD61">
        <v>3675431</v>
      </c>
      <c r="AE61">
        <v>3959930</v>
      </c>
      <c r="AF61">
        <v>3584726</v>
      </c>
      <c r="AG61">
        <v>3585364</v>
      </c>
      <c r="AH61">
        <v>3643298</v>
      </c>
      <c r="AI61">
        <v>13364633</v>
      </c>
      <c r="AJ61">
        <v>13850563</v>
      </c>
      <c r="AK61">
        <v>13216391</v>
      </c>
      <c r="AL61">
        <v>13679291</v>
      </c>
      <c r="AM61">
        <v>13708719</v>
      </c>
      <c r="AN61">
        <v>13994070</v>
      </c>
      <c r="AO61">
        <v>14028520</v>
      </c>
      <c r="AP61">
        <v>14015419</v>
      </c>
      <c r="AQ61">
        <v>14229014</v>
      </c>
      <c r="AR61">
        <v>14609152</v>
      </c>
      <c r="AS61">
        <v>14085842</v>
      </c>
      <c r="AT61">
        <v>15003127</v>
      </c>
      <c r="AU61">
        <v>15327658</v>
      </c>
      <c r="AV61">
        <v>14715841</v>
      </c>
      <c r="AW61">
        <v>15137100</v>
      </c>
      <c r="AX61">
        <v>14590398</v>
      </c>
      <c r="AY61">
        <v>14355738</v>
      </c>
      <c r="AZ61">
        <v>14446437</v>
      </c>
      <c r="BA61">
        <v>14081137</v>
      </c>
      <c r="BB61">
        <v>14107563</v>
      </c>
      <c r="BC61">
        <v>13848628</v>
      </c>
      <c r="BD61">
        <v>13358583</v>
      </c>
      <c r="BE61">
        <v>13117751</v>
      </c>
      <c r="BF61">
        <v>13326881</v>
      </c>
      <c r="BG61">
        <v>13056482</v>
      </c>
      <c r="BH61">
        <v>12654165</v>
      </c>
      <c r="BI61">
        <v>12446515</v>
      </c>
      <c r="BJ61">
        <v>11752441</v>
      </c>
      <c r="BK61">
        <v>11956540</v>
      </c>
      <c r="BL61">
        <v>11370699</v>
      </c>
      <c r="BM61">
        <v>11226802</v>
      </c>
      <c r="BN61">
        <v>11162941</v>
      </c>
      <c r="BO61">
        <v>16083015</v>
      </c>
      <c r="BP61">
        <v>15091945</v>
      </c>
      <c r="BQ61">
        <v>13484489</v>
      </c>
      <c r="BR61">
        <v>14185985</v>
      </c>
      <c r="BS61">
        <v>14397561</v>
      </c>
      <c r="BT61">
        <v>16391321</v>
      </c>
      <c r="BU61">
        <v>16033922</v>
      </c>
      <c r="BV61">
        <v>15323698</v>
      </c>
      <c r="BW61">
        <v>15646848</v>
      </c>
      <c r="BX61">
        <v>16536764</v>
      </c>
      <c r="BY61">
        <v>15966680</v>
      </c>
      <c r="BZ61">
        <v>16192461</v>
      </c>
      <c r="CA61">
        <v>16967238</v>
      </c>
      <c r="CB61">
        <v>16286686</v>
      </c>
      <c r="CC61">
        <v>16277711</v>
      </c>
      <c r="CD61">
        <v>16204984</v>
      </c>
      <c r="CE61">
        <v>15706940</v>
      </c>
      <c r="CF61">
        <v>16255350</v>
      </c>
      <c r="CG61">
        <v>16256381</v>
      </c>
      <c r="CH61">
        <v>16420870</v>
      </c>
      <c r="CI61">
        <v>15849776</v>
      </c>
      <c r="CJ61">
        <v>15640849</v>
      </c>
      <c r="CK61">
        <v>14257934</v>
      </c>
      <c r="CL61">
        <v>14081105</v>
      </c>
      <c r="CM61">
        <v>13478238</v>
      </c>
      <c r="CN61">
        <v>13135972</v>
      </c>
      <c r="CO61">
        <v>12791601</v>
      </c>
      <c r="CP61">
        <v>11944751</v>
      </c>
      <c r="CQ61">
        <v>12236367</v>
      </c>
      <c r="CR61">
        <v>11390667</v>
      </c>
      <c r="CS61">
        <v>11248396</v>
      </c>
      <c r="CT61">
        <v>11941121</v>
      </c>
      <c r="CU61">
        <v>11.245634552690911</v>
      </c>
      <c r="CV61">
        <v>11.033304041652171</v>
      </c>
      <c r="CW61">
        <v>10.953944055816009</v>
      </c>
      <c r="CX61">
        <v>10.337353190830219</v>
      </c>
      <c r="CY61">
        <v>9.5018365803985194</v>
      </c>
      <c r="CZ61">
        <v>9.21959123994497</v>
      </c>
      <c r="DA61">
        <v>9.0154137384963402</v>
      </c>
      <c r="DB61">
        <v>9.0646106688356198</v>
      </c>
      <c r="DC61">
        <v>8.32219004421421</v>
      </c>
      <c r="DD61">
        <v>7.7779751006058602</v>
      </c>
      <c r="DE61">
        <v>7.7131945621761897</v>
      </c>
      <c r="DF61">
        <v>7.3066765960246602</v>
      </c>
      <c r="DG61">
        <v>6.89764168415853</v>
      </c>
      <c r="DH61">
        <v>7.23397390567317</v>
      </c>
      <c r="DI61">
        <v>6.4793507307553204</v>
      </c>
      <c r="DJ61">
        <v>6.29997560404074</v>
      </c>
      <c r="DK61">
        <v>6.1168277799800999</v>
      </c>
      <c r="DL61">
        <v>5.9298317584500904</v>
      </c>
      <c r="DM61">
        <v>6.1430063227944904</v>
      </c>
      <c r="DN61">
        <v>6.1762895063107504</v>
      </c>
      <c r="DO61" t="s">
        <v>178</v>
      </c>
      <c r="DP61" t="s">
        <v>178</v>
      </c>
      <c r="DQ61" t="s">
        <v>178</v>
      </c>
      <c r="DR61" t="s">
        <v>178</v>
      </c>
      <c r="DS61" t="s">
        <v>178</v>
      </c>
      <c r="DT61" t="s">
        <v>178</v>
      </c>
      <c r="DU61" t="s">
        <v>178</v>
      </c>
      <c r="DV61" t="s">
        <v>178</v>
      </c>
      <c r="DW61" t="s">
        <v>178</v>
      </c>
      <c r="DX61" t="s">
        <v>178</v>
      </c>
      <c r="DY61" t="s">
        <v>178</v>
      </c>
      <c r="DZ61" t="s">
        <v>178</v>
      </c>
      <c r="EA61">
        <v>10.28092788577049</v>
      </c>
      <c r="EB61">
        <v>10.007085631013201</v>
      </c>
      <c r="EC61">
        <v>9.9760819727564005</v>
      </c>
      <c r="ED61">
        <v>9.5692532602749605</v>
      </c>
      <c r="EE61">
        <v>8.8300372923246808</v>
      </c>
      <c r="EF61">
        <v>8.7002709004599801</v>
      </c>
      <c r="EG61">
        <v>8.35905712077966</v>
      </c>
      <c r="EH61">
        <v>8.3587583075468501</v>
      </c>
      <c r="EI61">
        <v>7.7747551587200601</v>
      </c>
      <c r="EJ61">
        <v>7.2869321915467697</v>
      </c>
      <c r="EK61">
        <v>7.1003778119902199</v>
      </c>
      <c r="EL61">
        <v>6.6859595336358799</v>
      </c>
      <c r="EM61">
        <v>6.2987578597302898</v>
      </c>
      <c r="EN61">
        <v>6.4483096820630204</v>
      </c>
      <c r="EO61">
        <v>5.81669540400737</v>
      </c>
      <c r="EP61">
        <v>5.6014990132551503</v>
      </c>
      <c r="EQ61">
        <v>5.4172275922004101</v>
      </c>
      <c r="ER61">
        <v>5.3290579538747096</v>
      </c>
      <c r="ES61">
        <v>5.4146479790658901</v>
      </c>
      <c r="ET61">
        <v>5.4116788278740904</v>
      </c>
      <c r="EU61" t="s">
        <v>178</v>
      </c>
      <c r="EV61" t="s">
        <v>178</v>
      </c>
      <c r="EW61" t="s">
        <v>178</v>
      </c>
      <c r="EX61" t="s">
        <v>178</v>
      </c>
      <c r="EY61" t="s">
        <v>178</v>
      </c>
      <c r="EZ61" t="s">
        <v>178</v>
      </c>
      <c r="FA61" t="s">
        <v>178</v>
      </c>
      <c r="FB61" t="s">
        <v>178</v>
      </c>
      <c r="FC61" t="s">
        <v>178</v>
      </c>
      <c r="FD61" t="s">
        <v>178</v>
      </c>
      <c r="FE61" t="s">
        <v>178</v>
      </c>
      <c r="FF61" t="s">
        <v>178</v>
      </c>
      <c r="FG61" t="s">
        <v>178</v>
      </c>
      <c r="FH61">
        <v>11.033304041652171</v>
      </c>
      <c r="FI61">
        <v>10.953944055816017</v>
      </c>
      <c r="FJ61">
        <v>10.337353190830228</v>
      </c>
      <c r="FK61">
        <v>9.5018365803985212</v>
      </c>
      <c r="FL61">
        <v>9.2195912399449753</v>
      </c>
      <c r="FM61">
        <v>9.0154137384963491</v>
      </c>
      <c r="FN61">
        <v>9.0646106688356216</v>
      </c>
      <c r="FO61">
        <v>8.3221900442142154</v>
      </c>
      <c r="FP61">
        <v>7.7779751006058628</v>
      </c>
      <c r="FQ61">
        <v>7.7131945621762004</v>
      </c>
      <c r="FR61">
        <v>7.3066765960246673</v>
      </c>
      <c r="FS61">
        <v>6.897641684158538</v>
      </c>
      <c r="FT61">
        <v>7.2339739056731709</v>
      </c>
      <c r="FU61">
        <v>6.4793507307553275</v>
      </c>
      <c r="FV61">
        <v>6.2999756040407409</v>
      </c>
      <c r="FW61">
        <v>6.1168277799801043</v>
      </c>
      <c r="FX61">
        <v>5.9298317584500939</v>
      </c>
      <c r="FY61">
        <v>6.143006322794494</v>
      </c>
      <c r="FZ61">
        <v>6.1762895063107592</v>
      </c>
      <c r="GA61" t="s">
        <v>178</v>
      </c>
      <c r="GB61" t="s">
        <v>178</v>
      </c>
      <c r="GC61" t="s">
        <v>178</v>
      </c>
      <c r="GD61" t="s">
        <v>178</v>
      </c>
      <c r="GE61" t="s">
        <v>178</v>
      </c>
      <c r="GF61" t="s">
        <v>178</v>
      </c>
      <c r="GG61" t="s">
        <v>178</v>
      </c>
      <c r="GH61" t="s">
        <v>178</v>
      </c>
      <c r="GI61" t="s">
        <v>178</v>
      </c>
      <c r="GJ61" t="s">
        <v>178</v>
      </c>
      <c r="GK61" t="s">
        <v>178</v>
      </c>
      <c r="GL61" t="s">
        <v>178</v>
      </c>
      <c r="GM61">
        <v>10.280927885770494</v>
      </c>
      <c r="GN61">
        <v>10.007085631013203</v>
      </c>
      <c r="GO61">
        <v>9.9760819727564058</v>
      </c>
      <c r="GP61">
        <v>9.5692532602749658</v>
      </c>
      <c r="GQ61">
        <v>8.8300372923246879</v>
      </c>
      <c r="GR61">
        <v>8.7002709004599801</v>
      </c>
      <c r="GS61">
        <v>8.3590571207796689</v>
      </c>
      <c r="GT61">
        <v>8.3587583075468519</v>
      </c>
      <c r="GU61">
        <v>7.7747551587200627</v>
      </c>
      <c r="GV61">
        <v>7.2869321915467786</v>
      </c>
      <c r="GW61">
        <v>7.1003778119902243</v>
      </c>
      <c r="GX61">
        <v>6.6859595336358879</v>
      </c>
      <c r="GY61">
        <v>6.2987578597302898</v>
      </c>
      <c r="GZ61">
        <v>6.448309682063023</v>
      </c>
      <c r="HA61">
        <v>5.8166954040073726</v>
      </c>
      <c r="HB61">
        <v>5.6014990132551556</v>
      </c>
      <c r="HC61">
        <v>5.4172275922004145</v>
      </c>
      <c r="HD61">
        <v>5.3290579538747167</v>
      </c>
      <c r="HE61">
        <v>5.4146479790658955</v>
      </c>
      <c r="HF61">
        <v>5.4116788278740984</v>
      </c>
      <c r="HG61" t="s">
        <v>178</v>
      </c>
      <c r="HH61" t="s">
        <v>178</v>
      </c>
      <c r="HI61" t="s">
        <v>178</v>
      </c>
      <c r="HJ61" t="s">
        <v>178</v>
      </c>
      <c r="HK61" t="s">
        <v>178</v>
      </c>
      <c r="HL61" t="s">
        <v>178</v>
      </c>
      <c r="HM61" t="s">
        <v>178</v>
      </c>
      <c r="HN61" t="s">
        <v>178</v>
      </c>
      <c r="HO61" t="s">
        <v>178</v>
      </c>
      <c r="HP61" t="s">
        <v>178</v>
      </c>
      <c r="HQ61" t="s">
        <v>178</v>
      </c>
      <c r="HR61" t="s">
        <v>178</v>
      </c>
      <c r="HS61">
        <v>448210</v>
      </c>
      <c r="HT61">
        <v>443290</v>
      </c>
      <c r="HU61">
        <v>437120</v>
      </c>
      <c r="HV61">
        <v>432975</v>
      </c>
      <c r="HW61">
        <v>428898</v>
      </c>
      <c r="HX61">
        <v>425140</v>
      </c>
      <c r="HY61">
        <v>421193</v>
      </c>
      <c r="HZ61">
        <v>418278</v>
      </c>
      <c r="IA61">
        <v>415729</v>
      </c>
      <c r="IB61">
        <v>415744</v>
      </c>
      <c r="IC61">
        <v>415371</v>
      </c>
      <c r="ID61">
        <v>415979</v>
      </c>
      <c r="IE61">
        <v>416836</v>
      </c>
      <c r="IF61">
        <v>415433</v>
      </c>
      <c r="IG61">
        <v>412151</v>
      </c>
      <c r="IH61">
        <v>408679</v>
      </c>
      <c r="II61">
        <v>402691</v>
      </c>
      <c r="IJ61">
        <v>397490</v>
      </c>
      <c r="IK61">
        <v>392606</v>
      </c>
      <c r="IL61">
        <v>388431</v>
      </c>
      <c r="IM61">
        <v>383025</v>
      </c>
      <c r="IN61">
        <v>377189</v>
      </c>
      <c r="IO61">
        <v>371919</v>
      </c>
      <c r="IP61">
        <v>367138</v>
      </c>
      <c r="IQ61">
        <v>362590</v>
      </c>
      <c r="IR61">
        <v>357824</v>
      </c>
      <c r="IS61">
        <v>353836</v>
      </c>
      <c r="IT61">
        <v>349539</v>
      </c>
      <c r="IU61">
        <v>345545</v>
      </c>
      <c r="IV61">
        <v>340944</v>
      </c>
      <c r="IW61">
        <v>336101</v>
      </c>
      <c r="IX61">
        <v>330900</v>
      </c>
      <c r="IY61">
        <v>507576</v>
      </c>
      <c r="IZ61">
        <v>498193</v>
      </c>
      <c r="JA61">
        <v>491347</v>
      </c>
      <c r="JB61">
        <v>486827</v>
      </c>
      <c r="JC61">
        <v>482365</v>
      </c>
      <c r="JD61">
        <v>477921</v>
      </c>
      <c r="JE61">
        <v>474121</v>
      </c>
      <c r="JF61">
        <v>470961</v>
      </c>
      <c r="JG61">
        <v>468195</v>
      </c>
      <c r="JH61">
        <v>468161</v>
      </c>
      <c r="JI61">
        <v>467683</v>
      </c>
      <c r="JJ61">
        <v>468203</v>
      </c>
      <c r="JK61">
        <v>468666</v>
      </c>
      <c r="JL61">
        <v>466833</v>
      </c>
      <c r="JM61">
        <v>462837</v>
      </c>
      <c r="JN61">
        <v>458796</v>
      </c>
      <c r="JO61">
        <v>452340</v>
      </c>
      <c r="JP61">
        <v>446614</v>
      </c>
      <c r="JQ61">
        <v>441039</v>
      </c>
      <c r="JR61">
        <v>436045</v>
      </c>
      <c r="JS61">
        <v>430051</v>
      </c>
      <c r="JT61">
        <v>423397</v>
      </c>
      <c r="JU61">
        <v>416854</v>
      </c>
      <c r="JV61">
        <v>411218</v>
      </c>
      <c r="JW61">
        <v>405732</v>
      </c>
      <c r="JX61">
        <v>400167</v>
      </c>
      <c r="JY61">
        <v>395671</v>
      </c>
      <c r="JZ61">
        <v>390919</v>
      </c>
      <c r="KA61">
        <v>386535</v>
      </c>
      <c r="KB61">
        <v>381460</v>
      </c>
      <c r="KC61">
        <v>375991</v>
      </c>
      <c r="KD61">
        <v>369855</v>
      </c>
    </row>
    <row r="62" spans="1:290" x14ac:dyDescent="0.3">
      <c r="A62" t="s">
        <v>60</v>
      </c>
      <c r="B62">
        <v>4057087</v>
      </c>
      <c r="C62">
        <v>3612717</v>
      </c>
      <c r="D62">
        <v>3752039</v>
      </c>
      <c r="E62">
        <v>3507789</v>
      </c>
      <c r="F62">
        <v>3632961</v>
      </c>
      <c r="G62">
        <v>3843431</v>
      </c>
      <c r="H62">
        <v>4163995</v>
      </c>
      <c r="I62">
        <v>4271627</v>
      </c>
      <c r="J62">
        <v>4140590</v>
      </c>
      <c r="K62">
        <v>4223397</v>
      </c>
      <c r="L62">
        <v>4294641</v>
      </c>
      <c r="M62">
        <v>4113010</v>
      </c>
      <c r="N62">
        <v>4218254</v>
      </c>
      <c r="O62">
        <v>4203553</v>
      </c>
      <c r="P62">
        <v>4157305</v>
      </c>
      <c r="Q62">
        <v>4281906</v>
      </c>
      <c r="R62">
        <v>3979378</v>
      </c>
      <c r="S62">
        <v>4155575</v>
      </c>
      <c r="T62">
        <v>4183444</v>
      </c>
      <c r="U62">
        <v>2800578</v>
      </c>
      <c r="V62">
        <v>2742536</v>
      </c>
      <c r="W62">
        <v>2685351</v>
      </c>
      <c r="X62">
        <v>2661106</v>
      </c>
      <c r="Y62">
        <v>2681859</v>
      </c>
      <c r="Z62">
        <v>2642309</v>
      </c>
      <c r="AA62">
        <v>2689915</v>
      </c>
      <c r="AB62">
        <v>2493702</v>
      </c>
      <c r="AC62">
        <v>2528220</v>
      </c>
      <c r="AD62" t="s">
        <v>178</v>
      </c>
      <c r="AE62" t="s">
        <v>178</v>
      </c>
      <c r="AF62" t="s">
        <v>178</v>
      </c>
      <c r="AG62" t="s">
        <v>178</v>
      </c>
      <c r="AH62" t="s">
        <v>178</v>
      </c>
      <c r="AI62">
        <v>14177172</v>
      </c>
      <c r="AJ62">
        <v>14707168</v>
      </c>
      <c r="AK62">
        <v>14393847</v>
      </c>
      <c r="AL62">
        <v>14564378</v>
      </c>
      <c r="AM62">
        <v>14891758</v>
      </c>
      <c r="AN62">
        <v>15476221</v>
      </c>
      <c r="AO62">
        <v>15443772</v>
      </c>
      <c r="AP62">
        <v>15383166</v>
      </c>
      <c r="AQ62">
        <v>15339960</v>
      </c>
      <c r="AR62">
        <v>15283482</v>
      </c>
      <c r="AS62">
        <v>14876474</v>
      </c>
      <c r="AT62">
        <v>15961349</v>
      </c>
      <c r="AU62">
        <v>15959454</v>
      </c>
      <c r="AV62">
        <v>16026131</v>
      </c>
      <c r="AW62">
        <v>16221313</v>
      </c>
      <c r="AX62">
        <v>15390514</v>
      </c>
      <c r="AY62">
        <v>15503520</v>
      </c>
      <c r="AZ62">
        <v>15522355</v>
      </c>
      <c r="BA62">
        <v>10395544</v>
      </c>
      <c r="BB62">
        <v>10535998</v>
      </c>
      <c r="BC62">
        <v>10454840</v>
      </c>
      <c r="BD62">
        <v>10040393</v>
      </c>
      <c r="BE62">
        <v>9846124</v>
      </c>
      <c r="BF62">
        <v>9438806</v>
      </c>
      <c r="BG62">
        <v>9283795</v>
      </c>
      <c r="BH62">
        <v>8723854</v>
      </c>
      <c r="BI62">
        <v>8344246</v>
      </c>
      <c r="BJ62" t="s">
        <v>178</v>
      </c>
      <c r="BK62" t="s">
        <v>178</v>
      </c>
      <c r="BL62" t="s">
        <v>178</v>
      </c>
      <c r="BM62" t="s">
        <v>178</v>
      </c>
      <c r="BN62" t="s">
        <v>178</v>
      </c>
      <c r="BO62">
        <v>19472928</v>
      </c>
      <c r="BP62">
        <v>18270964</v>
      </c>
      <c r="BQ62">
        <v>17406995</v>
      </c>
      <c r="BR62">
        <v>16662731</v>
      </c>
      <c r="BS62">
        <v>16703172</v>
      </c>
      <c r="BT62">
        <v>16871181</v>
      </c>
      <c r="BU62">
        <v>17194056</v>
      </c>
      <c r="BV62">
        <v>17385097</v>
      </c>
      <c r="BW62">
        <v>17521906</v>
      </c>
      <c r="BX62">
        <v>17201985</v>
      </c>
      <c r="BY62">
        <v>16890760</v>
      </c>
      <c r="BZ62">
        <v>17857499</v>
      </c>
      <c r="CA62">
        <v>18804962</v>
      </c>
      <c r="CB62">
        <v>18207493</v>
      </c>
      <c r="CC62">
        <v>17943929</v>
      </c>
      <c r="CD62">
        <v>16695956</v>
      </c>
      <c r="CE62">
        <v>16802016</v>
      </c>
      <c r="CF62">
        <v>16673242</v>
      </c>
      <c r="CG62">
        <v>11470482</v>
      </c>
      <c r="CH62">
        <v>11579510</v>
      </c>
      <c r="CI62">
        <v>11847294</v>
      </c>
      <c r="CJ62">
        <v>11803241</v>
      </c>
      <c r="CK62">
        <v>10640423</v>
      </c>
      <c r="CL62">
        <v>11184502</v>
      </c>
      <c r="CM62">
        <v>10869635</v>
      </c>
      <c r="CN62">
        <v>10428794</v>
      </c>
      <c r="CO62">
        <v>10973537</v>
      </c>
      <c r="CP62" t="s">
        <v>178</v>
      </c>
      <c r="CQ62" t="s">
        <v>178</v>
      </c>
      <c r="CR62" t="s">
        <v>178</v>
      </c>
      <c r="CS62" t="s">
        <v>178</v>
      </c>
      <c r="CT62" t="s">
        <v>178</v>
      </c>
      <c r="CU62">
        <v>16.703236537355931</v>
      </c>
      <c r="CV62">
        <v>15.84551759723179</v>
      </c>
      <c r="CW62">
        <v>15.269447506677279</v>
      </c>
      <c r="CX62">
        <v>14.77241291607589</v>
      </c>
      <c r="CY62">
        <v>14.059495279087869</v>
      </c>
      <c r="CZ62">
        <v>13.3629603301637</v>
      </c>
      <c r="DA62">
        <v>13.444315245689751</v>
      </c>
      <c r="DB62">
        <v>12.79827270992781</v>
      </c>
      <c r="DC62">
        <v>12.86305786550494</v>
      </c>
      <c r="DD62">
        <v>13.08437655207967</v>
      </c>
      <c r="DE62">
        <v>11.64548307796891</v>
      </c>
      <c r="DF62">
        <v>10.79057828191474</v>
      </c>
      <c r="DG62">
        <v>10.73337245896507</v>
      </c>
      <c r="DH62">
        <v>11.334744182891511</v>
      </c>
      <c r="DI62">
        <v>10.600977555094021</v>
      </c>
      <c r="DJ62">
        <v>9.7725899167582799</v>
      </c>
      <c r="DK62">
        <v>8.8477725235268103</v>
      </c>
      <c r="DL62">
        <v>8.4876479761650891</v>
      </c>
      <c r="DM62">
        <v>8.8649557341377303</v>
      </c>
      <c r="DN62">
        <v>8.6082005851518399</v>
      </c>
      <c r="DO62" t="s">
        <v>178</v>
      </c>
      <c r="DP62" t="s">
        <v>178</v>
      </c>
      <c r="DQ62" t="s">
        <v>178</v>
      </c>
      <c r="DR62" t="s">
        <v>178</v>
      </c>
      <c r="DS62" t="s">
        <v>178</v>
      </c>
      <c r="DT62" t="s">
        <v>178</v>
      </c>
      <c r="DU62" t="s">
        <v>178</v>
      </c>
      <c r="DV62" t="s">
        <v>178</v>
      </c>
      <c r="DW62" t="s">
        <v>178</v>
      </c>
      <c r="DX62" t="s">
        <v>178</v>
      </c>
      <c r="DY62" t="s">
        <v>178</v>
      </c>
      <c r="DZ62" t="s">
        <v>178</v>
      </c>
      <c r="EA62">
        <v>11.538097193283869</v>
      </c>
      <c r="EB62">
        <v>10.91082253225094</v>
      </c>
      <c r="EC62">
        <v>10.140610776257381</v>
      </c>
      <c r="ED62">
        <v>9.9728048805105107</v>
      </c>
      <c r="EE62">
        <v>9.5558966241594803</v>
      </c>
      <c r="EF62">
        <v>9.2968108945975807</v>
      </c>
      <c r="EG62">
        <v>9.3273197765416302</v>
      </c>
      <c r="EH62">
        <v>8.5570941638411693</v>
      </c>
      <c r="EI62">
        <v>8.7239732046237393</v>
      </c>
      <c r="EJ62">
        <v>9.1371521227950492</v>
      </c>
      <c r="EK62">
        <v>8.3468502011968599</v>
      </c>
      <c r="EL62">
        <v>7.4835591903917296</v>
      </c>
      <c r="EM62">
        <v>7.4100717981955997</v>
      </c>
      <c r="EN62">
        <v>7.8828383469472403</v>
      </c>
      <c r="EO62">
        <v>7.1123897307203103</v>
      </c>
      <c r="EP62">
        <v>6.5351293660497598</v>
      </c>
      <c r="EQ62">
        <v>6.1010338297367301</v>
      </c>
      <c r="ER62">
        <v>5.8662168208367804</v>
      </c>
      <c r="ES62">
        <v>6.24855226431632</v>
      </c>
      <c r="ET62">
        <v>5.8121594176460496</v>
      </c>
      <c r="EU62" t="s">
        <v>178</v>
      </c>
      <c r="EV62" t="s">
        <v>178</v>
      </c>
      <c r="EW62" t="s">
        <v>178</v>
      </c>
      <c r="EX62" t="s">
        <v>178</v>
      </c>
      <c r="EY62" t="s">
        <v>178</v>
      </c>
      <c r="EZ62" t="s">
        <v>178</v>
      </c>
      <c r="FA62" t="s">
        <v>178</v>
      </c>
      <c r="FB62" t="s">
        <v>178</v>
      </c>
      <c r="FC62" t="s">
        <v>178</v>
      </c>
      <c r="FD62" t="s">
        <v>178</v>
      </c>
      <c r="FE62" t="s">
        <v>178</v>
      </c>
      <c r="FF62" t="s">
        <v>178</v>
      </c>
      <c r="FG62" t="s">
        <v>178</v>
      </c>
      <c r="FH62">
        <v>15.845517597231799</v>
      </c>
      <c r="FI62">
        <v>15.269447506677283</v>
      </c>
      <c r="FJ62">
        <v>14.772412916075895</v>
      </c>
      <c r="FK62">
        <v>14.059495279087876</v>
      </c>
      <c r="FL62">
        <v>13.3629603301637</v>
      </c>
      <c r="FM62">
        <v>13.444315245689756</v>
      </c>
      <c r="FN62">
        <v>12.798272709927813</v>
      </c>
      <c r="FO62">
        <v>12.863057865504947</v>
      </c>
      <c r="FP62">
        <v>13.084376552079673</v>
      </c>
      <c r="FQ62">
        <v>11.645483077968914</v>
      </c>
      <c r="FR62">
        <v>10.790578281914746</v>
      </c>
      <c r="FS62">
        <v>10.73337245896507</v>
      </c>
      <c r="FT62">
        <v>11.334744182891518</v>
      </c>
      <c r="FU62">
        <v>10.600977555094028</v>
      </c>
      <c r="FV62">
        <v>9.7725899167582853</v>
      </c>
      <c r="FW62">
        <v>8.8477725235268174</v>
      </c>
      <c r="FX62">
        <v>8.4876479761650927</v>
      </c>
      <c r="FY62">
        <v>8.8649557341377392</v>
      </c>
      <c r="FZ62">
        <v>8.6082005851518453</v>
      </c>
      <c r="GA62" t="s">
        <v>178</v>
      </c>
      <c r="GB62" t="s">
        <v>178</v>
      </c>
      <c r="GC62" t="s">
        <v>178</v>
      </c>
      <c r="GD62" t="s">
        <v>178</v>
      </c>
      <c r="GE62" t="s">
        <v>178</v>
      </c>
      <c r="GF62" t="s">
        <v>178</v>
      </c>
      <c r="GG62" t="s">
        <v>178</v>
      </c>
      <c r="GH62" t="s">
        <v>178</v>
      </c>
      <c r="GI62" t="s">
        <v>178</v>
      </c>
      <c r="GJ62" t="s">
        <v>178</v>
      </c>
      <c r="GK62" t="s">
        <v>178</v>
      </c>
      <c r="GL62" t="s">
        <v>178</v>
      </c>
      <c r="GM62">
        <v>11.53809719328388</v>
      </c>
      <c r="GN62">
        <v>10.91082253225094</v>
      </c>
      <c r="GO62">
        <v>10.140610776257382</v>
      </c>
      <c r="GP62">
        <v>9.9728048805105161</v>
      </c>
      <c r="GQ62">
        <v>9.5558966241594856</v>
      </c>
      <c r="GR62">
        <v>9.2968108945975896</v>
      </c>
      <c r="GS62">
        <v>9.3273197765416374</v>
      </c>
      <c r="GT62">
        <v>8.5570941638411746</v>
      </c>
      <c r="GU62">
        <v>8.723973204623741</v>
      </c>
      <c r="GV62">
        <v>9.1371521227950545</v>
      </c>
      <c r="GW62">
        <v>8.3468502011968688</v>
      </c>
      <c r="GX62">
        <v>7.4835591903917393</v>
      </c>
      <c r="GY62">
        <v>7.4100717981956024</v>
      </c>
      <c r="GZ62">
        <v>7.8828383469472447</v>
      </c>
      <c r="HA62">
        <v>7.1123897307203183</v>
      </c>
      <c r="HB62">
        <v>6.5351293660497625</v>
      </c>
      <c r="HC62">
        <v>6.101033829736731</v>
      </c>
      <c r="HD62">
        <v>5.8662168208367866</v>
      </c>
      <c r="HE62">
        <v>6.2485522643163263</v>
      </c>
      <c r="HF62">
        <v>5.8121594176460549</v>
      </c>
      <c r="HG62" t="s">
        <v>178</v>
      </c>
      <c r="HH62" t="s">
        <v>178</v>
      </c>
      <c r="HI62" t="s">
        <v>178</v>
      </c>
      <c r="HJ62" t="s">
        <v>178</v>
      </c>
      <c r="HK62" t="s">
        <v>178</v>
      </c>
      <c r="HL62" t="s">
        <v>178</v>
      </c>
      <c r="HM62" t="s">
        <v>178</v>
      </c>
      <c r="HN62" t="s">
        <v>178</v>
      </c>
      <c r="HO62" t="s">
        <v>178</v>
      </c>
      <c r="HP62" t="s">
        <v>178</v>
      </c>
      <c r="HQ62" t="s">
        <v>178</v>
      </c>
      <c r="HR62" t="s">
        <v>178</v>
      </c>
      <c r="HS62">
        <v>405205</v>
      </c>
      <c r="HT62">
        <v>403726</v>
      </c>
      <c r="HU62">
        <v>403160</v>
      </c>
      <c r="HV62">
        <v>402199</v>
      </c>
      <c r="HW62">
        <v>429533</v>
      </c>
      <c r="HX62">
        <v>444512</v>
      </c>
      <c r="HY62">
        <v>444172</v>
      </c>
      <c r="HZ62">
        <v>443220</v>
      </c>
      <c r="IA62">
        <v>443193</v>
      </c>
      <c r="IB62">
        <v>443239</v>
      </c>
      <c r="IC62">
        <v>443088</v>
      </c>
      <c r="ID62">
        <v>443815</v>
      </c>
      <c r="IE62">
        <v>445363</v>
      </c>
      <c r="IF62">
        <v>454370</v>
      </c>
      <c r="IG62">
        <v>452905</v>
      </c>
      <c r="IH62">
        <v>449338</v>
      </c>
      <c r="II62">
        <v>447135</v>
      </c>
      <c r="IJ62">
        <v>444388</v>
      </c>
      <c r="IK62">
        <v>296297</v>
      </c>
      <c r="IL62">
        <v>294540</v>
      </c>
      <c r="IM62">
        <v>291703</v>
      </c>
      <c r="IN62">
        <v>289403</v>
      </c>
      <c r="IO62">
        <v>287229</v>
      </c>
      <c r="IP62">
        <v>285215</v>
      </c>
      <c r="IQ62">
        <v>282889</v>
      </c>
      <c r="IR62">
        <v>280351</v>
      </c>
      <c r="IS62">
        <v>278317</v>
      </c>
      <c r="IT62" t="s">
        <v>178</v>
      </c>
      <c r="IU62" t="s">
        <v>178</v>
      </c>
      <c r="IV62" t="s">
        <v>178</v>
      </c>
      <c r="IW62" t="s">
        <v>178</v>
      </c>
      <c r="IX62" t="s">
        <v>178</v>
      </c>
      <c r="IY62">
        <v>491762</v>
      </c>
      <c r="IZ62">
        <v>490245</v>
      </c>
      <c r="JA62">
        <v>489605</v>
      </c>
      <c r="JB62">
        <v>488259</v>
      </c>
      <c r="JC62">
        <v>513227</v>
      </c>
      <c r="JD62">
        <v>529418</v>
      </c>
      <c r="JE62">
        <v>528847</v>
      </c>
      <c r="JF62">
        <v>527348</v>
      </c>
      <c r="JG62">
        <v>526732</v>
      </c>
      <c r="JH62">
        <v>526414</v>
      </c>
      <c r="JI62">
        <v>526023</v>
      </c>
      <c r="JJ62">
        <v>526600</v>
      </c>
      <c r="JK62">
        <v>528093</v>
      </c>
      <c r="JL62">
        <v>538258</v>
      </c>
      <c r="JM62">
        <v>535714</v>
      </c>
      <c r="JN62">
        <v>530060</v>
      </c>
      <c r="JO62">
        <v>527151</v>
      </c>
      <c r="JP62">
        <v>524221</v>
      </c>
      <c r="JQ62">
        <v>348135</v>
      </c>
      <c r="JR62">
        <v>345957</v>
      </c>
      <c r="JS62">
        <v>342636</v>
      </c>
      <c r="JT62">
        <v>339823</v>
      </c>
      <c r="JU62">
        <v>337160</v>
      </c>
      <c r="JV62">
        <v>334807</v>
      </c>
      <c r="JW62">
        <v>331950</v>
      </c>
      <c r="JX62">
        <v>328805</v>
      </c>
      <c r="JY62">
        <v>325876</v>
      </c>
      <c r="JZ62" t="s">
        <v>178</v>
      </c>
      <c r="KA62" t="s">
        <v>178</v>
      </c>
      <c r="KB62" t="s">
        <v>178</v>
      </c>
      <c r="KC62" t="s">
        <v>178</v>
      </c>
      <c r="KD62" t="s">
        <v>178</v>
      </c>
    </row>
    <row r="63" spans="1:290" x14ac:dyDescent="0.3">
      <c r="A63" t="s">
        <v>61</v>
      </c>
      <c r="B63">
        <v>4674873</v>
      </c>
      <c r="C63" t="s">
        <v>178</v>
      </c>
      <c r="D63" t="s">
        <v>178</v>
      </c>
      <c r="E63" t="s">
        <v>178</v>
      </c>
      <c r="F63" t="s">
        <v>178</v>
      </c>
      <c r="G63" t="s">
        <v>178</v>
      </c>
      <c r="H63" t="s">
        <v>178</v>
      </c>
      <c r="I63" t="s">
        <v>178</v>
      </c>
      <c r="J63" t="s">
        <v>178</v>
      </c>
      <c r="K63" t="s">
        <v>178</v>
      </c>
      <c r="L63" t="s">
        <v>178</v>
      </c>
      <c r="M63" t="s">
        <v>178</v>
      </c>
      <c r="N63" t="s">
        <v>178</v>
      </c>
      <c r="O63" t="s">
        <v>178</v>
      </c>
      <c r="P63" t="s">
        <v>178</v>
      </c>
      <c r="Q63" t="s">
        <v>178</v>
      </c>
      <c r="R63" t="s">
        <v>178</v>
      </c>
      <c r="S63" t="s">
        <v>178</v>
      </c>
      <c r="T63" t="s">
        <v>178</v>
      </c>
      <c r="U63" t="s">
        <v>178</v>
      </c>
      <c r="V63" t="s">
        <v>178</v>
      </c>
      <c r="W63" t="s">
        <v>178</v>
      </c>
      <c r="X63" t="s">
        <v>178</v>
      </c>
      <c r="Y63" t="s">
        <v>178</v>
      </c>
      <c r="Z63" t="s">
        <v>178</v>
      </c>
      <c r="AA63" t="s">
        <v>178</v>
      </c>
      <c r="AB63" t="s">
        <v>178</v>
      </c>
      <c r="AC63" t="s">
        <v>178</v>
      </c>
      <c r="AD63" t="s">
        <v>178</v>
      </c>
      <c r="AE63" t="s">
        <v>178</v>
      </c>
      <c r="AF63" t="s">
        <v>178</v>
      </c>
      <c r="AG63" t="s">
        <v>178</v>
      </c>
      <c r="AH63" t="s">
        <v>178</v>
      </c>
      <c r="AI63" t="s">
        <v>178</v>
      </c>
      <c r="AJ63" t="s">
        <v>178</v>
      </c>
      <c r="AK63" t="s">
        <v>178</v>
      </c>
      <c r="AL63" t="s">
        <v>178</v>
      </c>
      <c r="AM63" t="s">
        <v>178</v>
      </c>
      <c r="AN63" t="s">
        <v>178</v>
      </c>
      <c r="AO63" t="s">
        <v>178</v>
      </c>
      <c r="AP63" t="s">
        <v>178</v>
      </c>
      <c r="AQ63" t="s">
        <v>178</v>
      </c>
      <c r="AR63" t="s">
        <v>178</v>
      </c>
      <c r="AS63" t="s">
        <v>178</v>
      </c>
      <c r="AT63" t="s">
        <v>178</v>
      </c>
      <c r="AU63" t="s">
        <v>178</v>
      </c>
      <c r="AV63" t="s">
        <v>178</v>
      </c>
      <c r="AW63" t="s">
        <v>178</v>
      </c>
      <c r="AX63" t="s">
        <v>178</v>
      </c>
      <c r="AY63" t="s">
        <v>178</v>
      </c>
      <c r="AZ63" t="s">
        <v>178</v>
      </c>
      <c r="BA63" t="s">
        <v>178</v>
      </c>
      <c r="BB63" t="s">
        <v>178</v>
      </c>
      <c r="BC63" t="s">
        <v>178</v>
      </c>
      <c r="BD63" t="s">
        <v>178</v>
      </c>
      <c r="BE63" t="s">
        <v>178</v>
      </c>
      <c r="BF63" t="s">
        <v>178</v>
      </c>
      <c r="BG63" t="s">
        <v>178</v>
      </c>
      <c r="BH63" t="s">
        <v>178</v>
      </c>
      <c r="BI63" t="s">
        <v>178</v>
      </c>
      <c r="BJ63" t="s">
        <v>178</v>
      </c>
      <c r="BK63" t="s">
        <v>178</v>
      </c>
      <c r="BL63" t="s">
        <v>178</v>
      </c>
      <c r="BM63" t="s">
        <v>178</v>
      </c>
      <c r="BN63" t="s">
        <v>178</v>
      </c>
      <c r="BO63" t="s">
        <v>178</v>
      </c>
      <c r="BP63" t="s">
        <v>178</v>
      </c>
      <c r="BQ63" t="s">
        <v>178</v>
      </c>
      <c r="BR63" t="s">
        <v>178</v>
      </c>
      <c r="BS63" t="s">
        <v>178</v>
      </c>
      <c r="BT63" t="s">
        <v>178</v>
      </c>
      <c r="BU63" t="s">
        <v>178</v>
      </c>
      <c r="BV63" t="s">
        <v>178</v>
      </c>
      <c r="BW63" t="s">
        <v>178</v>
      </c>
      <c r="BX63" t="s">
        <v>178</v>
      </c>
      <c r="BY63" t="s">
        <v>178</v>
      </c>
      <c r="BZ63" t="s">
        <v>178</v>
      </c>
      <c r="CA63" t="s">
        <v>178</v>
      </c>
      <c r="CB63" t="s">
        <v>178</v>
      </c>
      <c r="CC63" t="s">
        <v>178</v>
      </c>
      <c r="CD63" t="s">
        <v>178</v>
      </c>
      <c r="CE63" t="s">
        <v>178</v>
      </c>
      <c r="CF63" t="s">
        <v>178</v>
      </c>
      <c r="CG63" t="s">
        <v>178</v>
      </c>
      <c r="CH63" t="s">
        <v>178</v>
      </c>
      <c r="CI63" t="s">
        <v>178</v>
      </c>
      <c r="CJ63" t="s">
        <v>178</v>
      </c>
      <c r="CK63" t="s">
        <v>178</v>
      </c>
      <c r="CL63" t="s">
        <v>178</v>
      </c>
      <c r="CM63" t="s">
        <v>178</v>
      </c>
      <c r="CN63" t="s">
        <v>178</v>
      </c>
      <c r="CO63" t="s">
        <v>178</v>
      </c>
      <c r="CP63" t="s">
        <v>178</v>
      </c>
      <c r="CQ63" t="s">
        <v>178</v>
      </c>
      <c r="CR63" t="s">
        <v>178</v>
      </c>
      <c r="CS63" t="s">
        <v>178</v>
      </c>
      <c r="CT63" t="s">
        <v>178</v>
      </c>
      <c r="CU63" t="s">
        <v>178</v>
      </c>
      <c r="CV63" t="s">
        <v>178</v>
      </c>
      <c r="CW63" t="s">
        <v>178</v>
      </c>
      <c r="CX63" t="s">
        <v>178</v>
      </c>
      <c r="CY63" t="s">
        <v>178</v>
      </c>
      <c r="CZ63" t="s">
        <v>178</v>
      </c>
      <c r="DA63" t="s">
        <v>178</v>
      </c>
      <c r="DB63" t="s">
        <v>178</v>
      </c>
      <c r="DC63" t="s">
        <v>178</v>
      </c>
      <c r="DD63" t="s">
        <v>178</v>
      </c>
      <c r="DE63" t="s">
        <v>178</v>
      </c>
      <c r="DF63" t="s">
        <v>178</v>
      </c>
      <c r="DG63" t="s">
        <v>178</v>
      </c>
      <c r="DH63" t="s">
        <v>178</v>
      </c>
      <c r="DI63" t="s">
        <v>178</v>
      </c>
      <c r="DJ63" t="s">
        <v>178</v>
      </c>
      <c r="DK63" t="s">
        <v>178</v>
      </c>
      <c r="DL63" t="s">
        <v>178</v>
      </c>
      <c r="DM63" t="s">
        <v>178</v>
      </c>
      <c r="DN63" t="s">
        <v>178</v>
      </c>
      <c r="DO63" t="s">
        <v>178</v>
      </c>
      <c r="DP63" t="s">
        <v>178</v>
      </c>
      <c r="DQ63" t="s">
        <v>178</v>
      </c>
      <c r="DR63" t="s">
        <v>178</v>
      </c>
      <c r="DS63" t="s">
        <v>178</v>
      </c>
      <c r="DT63" t="s">
        <v>178</v>
      </c>
      <c r="DU63" t="s">
        <v>178</v>
      </c>
      <c r="DV63" t="s">
        <v>178</v>
      </c>
      <c r="DW63" t="s">
        <v>178</v>
      </c>
      <c r="DX63" t="s">
        <v>178</v>
      </c>
      <c r="DY63" t="s">
        <v>178</v>
      </c>
      <c r="DZ63" t="s">
        <v>178</v>
      </c>
      <c r="EA63" t="s">
        <v>178</v>
      </c>
      <c r="EB63" t="s">
        <v>178</v>
      </c>
      <c r="EC63" t="s">
        <v>178</v>
      </c>
      <c r="ED63" t="s">
        <v>178</v>
      </c>
      <c r="EE63" t="s">
        <v>178</v>
      </c>
      <c r="EF63" t="s">
        <v>178</v>
      </c>
      <c r="EG63" t="s">
        <v>178</v>
      </c>
      <c r="EH63" t="s">
        <v>178</v>
      </c>
      <c r="EI63" t="s">
        <v>178</v>
      </c>
      <c r="EJ63" t="s">
        <v>178</v>
      </c>
      <c r="EK63" t="s">
        <v>178</v>
      </c>
      <c r="EL63" t="s">
        <v>178</v>
      </c>
      <c r="EM63" t="s">
        <v>178</v>
      </c>
      <c r="EN63" t="s">
        <v>178</v>
      </c>
      <c r="EO63" t="s">
        <v>178</v>
      </c>
      <c r="EP63" t="s">
        <v>178</v>
      </c>
      <c r="EQ63" t="s">
        <v>178</v>
      </c>
      <c r="ER63" t="s">
        <v>178</v>
      </c>
      <c r="ES63" t="s">
        <v>178</v>
      </c>
      <c r="ET63" t="s">
        <v>178</v>
      </c>
      <c r="EU63" t="s">
        <v>178</v>
      </c>
      <c r="EV63" t="s">
        <v>178</v>
      </c>
      <c r="EW63" t="s">
        <v>178</v>
      </c>
      <c r="EX63" t="s">
        <v>178</v>
      </c>
      <c r="EY63" t="s">
        <v>178</v>
      </c>
      <c r="EZ63" t="s">
        <v>178</v>
      </c>
      <c r="FA63" t="s">
        <v>178</v>
      </c>
      <c r="FB63" t="s">
        <v>178</v>
      </c>
      <c r="FC63" t="s">
        <v>178</v>
      </c>
      <c r="FD63" t="s">
        <v>178</v>
      </c>
      <c r="FE63" t="s">
        <v>178</v>
      </c>
      <c r="FF63" t="s">
        <v>178</v>
      </c>
      <c r="FG63" t="s">
        <v>178</v>
      </c>
      <c r="FH63" t="s">
        <v>178</v>
      </c>
      <c r="FI63" t="s">
        <v>178</v>
      </c>
      <c r="FJ63" t="s">
        <v>178</v>
      </c>
      <c r="FK63" t="s">
        <v>178</v>
      </c>
      <c r="FL63" t="s">
        <v>178</v>
      </c>
      <c r="FM63" t="s">
        <v>178</v>
      </c>
      <c r="FN63" t="s">
        <v>178</v>
      </c>
      <c r="FO63" t="s">
        <v>178</v>
      </c>
      <c r="FP63" t="s">
        <v>178</v>
      </c>
      <c r="FQ63" t="s">
        <v>178</v>
      </c>
      <c r="FR63" t="s">
        <v>178</v>
      </c>
      <c r="FS63" t="s">
        <v>178</v>
      </c>
      <c r="FT63" t="s">
        <v>178</v>
      </c>
      <c r="FU63" t="s">
        <v>178</v>
      </c>
      <c r="FV63" t="s">
        <v>178</v>
      </c>
      <c r="FW63" t="s">
        <v>178</v>
      </c>
      <c r="FX63" t="s">
        <v>178</v>
      </c>
      <c r="FY63" t="s">
        <v>178</v>
      </c>
      <c r="FZ63" t="s">
        <v>178</v>
      </c>
      <c r="GA63" t="s">
        <v>178</v>
      </c>
      <c r="GB63" t="s">
        <v>178</v>
      </c>
      <c r="GC63" t="s">
        <v>178</v>
      </c>
      <c r="GD63" t="s">
        <v>178</v>
      </c>
      <c r="GE63" t="s">
        <v>178</v>
      </c>
      <c r="GF63" t="s">
        <v>178</v>
      </c>
      <c r="GG63" t="s">
        <v>178</v>
      </c>
      <c r="GH63" t="s">
        <v>178</v>
      </c>
      <c r="GI63" t="s">
        <v>178</v>
      </c>
      <c r="GJ63" t="s">
        <v>178</v>
      </c>
      <c r="GK63" t="s">
        <v>178</v>
      </c>
      <c r="GL63" t="s">
        <v>178</v>
      </c>
      <c r="GM63" t="s">
        <v>178</v>
      </c>
      <c r="GN63" t="s">
        <v>178</v>
      </c>
      <c r="GO63" t="s">
        <v>178</v>
      </c>
      <c r="GP63" t="s">
        <v>178</v>
      </c>
      <c r="GQ63" t="s">
        <v>178</v>
      </c>
      <c r="GR63" t="s">
        <v>178</v>
      </c>
      <c r="GS63" t="s">
        <v>178</v>
      </c>
      <c r="GT63" t="s">
        <v>178</v>
      </c>
      <c r="GU63" t="s">
        <v>178</v>
      </c>
      <c r="GV63" t="s">
        <v>178</v>
      </c>
      <c r="GW63" t="s">
        <v>178</v>
      </c>
      <c r="GX63" t="s">
        <v>178</v>
      </c>
      <c r="GY63" t="s">
        <v>178</v>
      </c>
      <c r="GZ63" t="s">
        <v>178</v>
      </c>
      <c r="HA63" t="s">
        <v>178</v>
      </c>
      <c r="HB63" t="s">
        <v>178</v>
      </c>
      <c r="HC63" t="s">
        <v>178</v>
      </c>
      <c r="HD63" t="s">
        <v>178</v>
      </c>
      <c r="HE63" t="s">
        <v>178</v>
      </c>
      <c r="HF63" t="s">
        <v>178</v>
      </c>
      <c r="HG63" t="s">
        <v>178</v>
      </c>
      <c r="HH63" t="s">
        <v>178</v>
      </c>
      <c r="HI63" t="s">
        <v>178</v>
      </c>
      <c r="HJ63" t="s">
        <v>178</v>
      </c>
      <c r="HK63" t="s">
        <v>178</v>
      </c>
      <c r="HL63" t="s">
        <v>178</v>
      </c>
      <c r="HM63" t="s">
        <v>178</v>
      </c>
      <c r="HN63" t="s">
        <v>178</v>
      </c>
      <c r="HO63" t="s">
        <v>178</v>
      </c>
      <c r="HP63" t="s">
        <v>178</v>
      </c>
      <c r="HQ63" t="s">
        <v>178</v>
      </c>
      <c r="HR63" t="s">
        <v>178</v>
      </c>
      <c r="HS63" t="s">
        <v>178</v>
      </c>
      <c r="HT63" t="s">
        <v>178</v>
      </c>
      <c r="HU63" t="s">
        <v>178</v>
      </c>
      <c r="HV63" t="s">
        <v>178</v>
      </c>
      <c r="HW63" t="s">
        <v>178</v>
      </c>
      <c r="HX63" t="s">
        <v>178</v>
      </c>
      <c r="HY63" t="s">
        <v>178</v>
      </c>
      <c r="HZ63" t="s">
        <v>178</v>
      </c>
      <c r="IA63" t="s">
        <v>178</v>
      </c>
      <c r="IB63" t="s">
        <v>178</v>
      </c>
      <c r="IC63" t="s">
        <v>178</v>
      </c>
      <c r="ID63" t="s">
        <v>178</v>
      </c>
      <c r="IE63" t="s">
        <v>178</v>
      </c>
      <c r="IF63" t="s">
        <v>178</v>
      </c>
      <c r="IG63" t="s">
        <v>178</v>
      </c>
      <c r="IH63" t="s">
        <v>178</v>
      </c>
      <c r="II63" t="s">
        <v>178</v>
      </c>
      <c r="IJ63" t="s">
        <v>178</v>
      </c>
      <c r="IK63" t="s">
        <v>178</v>
      </c>
      <c r="IL63" t="s">
        <v>178</v>
      </c>
      <c r="IM63" t="s">
        <v>178</v>
      </c>
      <c r="IN63" t="s">
        <v>178</v>
      </c>
      <c r="IO63" t="s">
        <v>178</v>
      </c>
      <c r="IP63" t="s">
        <v>178</v>
      </c>
      <c r="IQ63" t="s">
        <v>178</v>
      </c>
      <c r="IR63" t="s">
        <v>178</v>
      </c>
      <c r="IS63" t="s">
        <v>178</v>
      </c>
      <c r="IT63" t="s">
        <v>178</v>
      </c>
      <c r="IU63" t="s">
        <v>178</v>
      </c>
      <c r="IV63" t="s">
        <v>178</v>
      </c>
      <c r="IW63" t="s">
        <v>178</v>
      </c>
      <c r="IX63" t="s">
        <v>178</v>
      </c>
      <c r="IY63" t="s">
        <v>178</v>
      </c>
      <c r="IZ63" t="s">
        <v>178</v>
      </c>
      <c r="JA63" t="s">
        <v>178</v>
      </c>
      <c r="JB63" t="s">
        <v>178</v>
      </c>
      <c r="JC63" t="s">
        <v>178</v>
      </c>
      <c r="JD63" t="s">
        <v>178</v>
      </c>
      <c r="JE63" t="s">
        <v>178</v>
      </c>
      <c r="JF63" t="s">
        <v>178</v>
      </c>
      <c r="JG63" t="s">
        <v>178</v>
      </c>
      <c r="JH63" t="s">
        <v>178</v>
      </c>
      <c r="JI63" t="s">
        <v>178</v>
      </c>
      <c r="JJ63" t="s">
        <v>178</v>
      </c>
      <c r="JK63" t="s">
        <v>178</v>
      </c>
      <c r="JL63" t="s">
        <v>178</v>
      </c>
      <c r="JM63" t="s">
        <v>178</v>
      </c>
      <c r="JN63" t="s">
        <v>178</v>
      </c>
      <c r="JO63" t="s">
        <v>178</v>
      </c>
      <c r="JP63" t="s">
        <v>178</v>
      </c>
      <c r="JQ63" t="s">
        <v>178</v>
      </c>
      <c r="JR63" t="s">
        <v>178</v>
      </c>
      <c r="JS63" t="s">
        <v>178</v>
      </c>
      <c r="JT63" t="s">
        <v>178</v>
      </c>
      <c r="JU63" t="s">
        <v>178</v>
      </c>
      <c r="JV63" t="s">
        <v>178</v>
      </c>
      <c r="JW63" t="s">
        <v>178</v>
      </c>
      <c r="JX63" t="s">
        <v>178</v>
      </c>
      <c r="JY63" t="s">
        <v>178</v>
      </c>
      <c r="JZ63" t="s">
        <v>178</v>
      </c>
      <c r="KA63" t="s">
        <v>178</v>
      </c>
      <c r="KB63" t="s">
        <v>178</v>
      </c>
      <c r="KC63" t="s">
        <v>178</v>
      </c>
      <c r="KD63" t="s">
        <v>178</v>
      </c>
    </row>
    <row r="64" spans="1:290" x14ac:dyDescent="0.3">
      <c r="A64" t="s">
        <v>62</v>
      </c>
      <c r="B64">
        <v>4057004</v>
      </c>
      <c r="C64">
        <v>9422842</v>
      </c>
      <c r="D64">
        <v>9736895</v>
      </c>
      <c r="E64">
        <v>9187772</v>
      </c>
      <c r="F64">
        <v>9635487</v>
      </c>
      <c r="G64">
        <v>9638686</v>
      </c>
      <c r="H64">
        <v>9335762</v>
      </c>
      <c r="I64">
        <v>9460482</v>
      </c>
      <c r="J64">
        <v>9390622</v>
      </c>
      <c r="K64">
        <v>9697011</v>
      </c>
      <c r="L64">
        <v>9992798</v>
      </c>
      <c r="M64">
        <v>9213827</v>
      </c>
      <c r="N64">
        <v>9667364</v>
      </c>
      <c r="O64">
        <v>9838800</v>
      </c>
      <c r="P64">
        <v>9547790</v>
      </c>
      <c r="Q64">
        <v>10106918</v>
      </c>
      <c r="R64">
        <v>9354748</v>
      </c>
      <c r="S64">
        <v>9103997</v>
      </c>
      <c r="T64">
        <v>8976071</v>
      </c>
      <c r="U64">
        <v>8469450</v>
      </c>
      <c r="V64">
        <v>8087371</v>
      </c>
      <c r="W64">
        <v>7977703</v>
      </c>
      <c r="X64">
        <v>7551505</v>
      </c>
      <c r="Y64">
        <v>7255505</v>
      </c>
      <c r="Z64">
        <v>7265817</v>
      </c>
      <c r="AA64">
        <v>7111558</v>
      </c>
      <c r="AB64">
        <v>7093480</v>
      </c>
      <c r="AC64">
        <v>6982623</v>
      </c>
      <c r="AD64">
        <v>6567957</v>
      </c>
      <c r="AE64">
        <v>6756777</v>
      </c>
      <c r="AF64">
        <v>6497098</v>
      </c>
      <c r="AG64">
        <v>6615486</v>
      </c>
      <c r="AH64">
        <v>6637734</v>
      </c>
      <c r="AI64">
        <v>20391155</v>
      </c>
      <c r="AJ64">
        <v>21084909</v>
      </c>
      <c r="AK64">
        <v>20319844</v>
      </c>
      <c r="AL64">
        <v>20943313</v>
      </c>
      <c r="AM64">
        <v>21061616</v>
      </c>
      <c r="AN64">
        <v>20812886</v>
      </c>
      <c r="AO64">
        <v>20893358</v>
      </c>
      <c r="AP64">
        <v>20812497</v>
      </c>
      <c r="AQ64">
        <v>21481810</v>
      </c>
      <c r="AR64">
        <v>22131585</v>
      </c>
      <c r="AS64">
        <v>21071597</v>
      </c>
      <c r="AT64">
        <v>22235821</v>
      </c>
      <c r="AU64">
        <v>22679051</v>
      </c>
      <c r="AV64">
        <v>21915500</v>
      </c>
      <c r="AW64">
        <v>22699414</v>
      </c>
      <c r="AX64">
        <v>21375690</v>
      </c>
      <c r="AY64">
        <v>20859480</v>
      </c>
      <c r="AZ64">
        <v>20736474</v>
      </c>
      <c r="BA64">
        <v>19813646</v>
      </c>
      <c r="BB64">
        <v>19182150</v>
      </c>
      <c r="BC64">
        <v>18972199</v>
      </c>
      <c r="BD64">
        <v>18365532</v>
      </c>
      <c r="BE64">
        <v>17845184</v>
      </c>
      <c r="BF64">
        <v>17669972</v>
      </c>
      <c r="BG64">
        <v>17361375</v>
      </c>
      <c r="BH64">
        <v>17429215</v>
      </c>
      <c r="BI64">
        <v>17221733</v>
      </c>
      <c r="BJ64">
        <v>16574401</v>
      </c>
      <c r="BK64">
        <v>16890397</v>
      </c>
      <c r="BL64">
        <v>16465927</v>
      </c>
      <c r="BM64">
        <v>16591637</v>
      </c>
      <c r="BN64">
        <v>16448310</v>
      </c>
      <c r="BO64">
        <v>20513509</v>
      </c>
      <c r="BP64">
        <v>21243136</v>
      </c>
      <c r="BQ64">
        <v>20535764</v>
      </c>
      <c r="BR64">
        <v>21250880</v>
      </c>
      <c r="BS64">
        <v>21332986</v>
      </c>
      <c r="BT64">
        <v>21846258</v>
      </c>
      <c r="BU64">
        <v>21836806</v>
      </c>
      <c r="BV64">
        <v>21849973</v>
      </c>
      <c r="BW64">
        <v>23668523</v>
      </c>
      <c r="BX64">
        <v>25096985</v>
      </c>
      <c r="BY64">
        <v>24155211</v>
      </c>
      <c r="BZ64">
        <v>26522764</v>
      </c>
      <c r="CA64">
        <v>27262930</v>
      </c>
      <c r="CB64">
        <v>26588147</v>
      </c>
      <c r="CC64">
        <v>27465859</v>
      </c>
      <c r="CD64">
        <v>26395465</v>
      </c>
      <c r="CE64">
        <v>27062860</v>
      </c>
      <c r="CF64">
        <v>25775649</v>
      </c>
      <c r="CG64">
        <v>21888722</v>
      </c>
      <c r="CH64">
        <v>21342900</v>
      </c>
      <c r="CI64">
        <v>20594365</v>
      </c>
      <c r="CJ64">
        <v>20055885</v>
      </c>
      <c r="CK64">
        <v>18907595</v>
      </c>
      <c r="CL64">
        <v>18673604</v>
      </c>
      <c r="CM64">
        <v>19985720</v>
      </c>
      <c r="CN64">
        <v>18250721</v>
      </c>
      <c r="CO64">
        <v>18641354</v>
      </c>
      <c r="CP64">
        <v>18886011</v>
      </c>
      <c r="CQ64">
        <v>18631832</v>
      </c>
      <c r="CR64">
        <v>16772838</v>
      </c>
      <c r="CS64">
        <v>16905670</v>
      </c>
      <c r="CT64">
        <v>16766117</v>
      </c>
      <c r="CU64">
        <v>13.13518515118597</v>
      </c>
      <c r="CV64">
        <v>13.32078120081788</v>
      </c>
      <c r="CW64">
        <v>13.464404670874419</v>
      </c>
      <c r="CX64">
        <v>13.357531026225081</v>
      </c>
      <c r="CY64">
        <v>13.342120904881391</v>
      </c>
      <c r="CZ64">
        <v>13.33760333098359</v>
      </c>
      <c r="DA64">
        <v>13.843461810537789</v>
      </c>
      <c r="DB64">
        <v>14.48401798067059</v>
      </c>
      <c r="DC64">
        <v>15.764432150102911</v>
      </c>
      <c r="DD64">
        <v>16.941604239043389</v>
      </c>
      <c r="DE64">
        <v>16.62693558115436</v>
      </c>
      <c r="DF64">
        <v>16.250480354223409</v>
      </c>
      <c r="DG64">
        <v>14.72293400216876</v>
      </c>
      <c r="DH64">
        <v>12.64011854559188</v>
      </c>
      <c r="DI64">
        <v>11.524270499267519</v>
      </c>
      <c r="DJ64">
        <v>10.78187434657716</v>
      </c>
      <c r="DK64">
        <v>10.84364495647675</v>
      </c>
      <c r="DL64">
        <v>10.895729776994781</v>
      </c>
      <c r="DM64">
        <v>10.908413062286909</v>
      </c>
      <c r="DN64">
        <v>11.030821567490859</v>
      </c>
      <c r="DO64" t="s">
        <v>178</v>
      </c>
      <c r="DP64" t="s">
        <v>178</v>
      </c>
      <c r="DQ64" t="s">
        <v>178</v>
      </c>
      <c r="DR64" t="s">
        <v>178</v>
      </c>
      <c r="DS64" t="s">
        <v>178</v>
      </c>
      <c r="DT64" t="s">
        <v>178</v>
      </c>
      <c r="DU64" t="s">
        <v>178</v>
      </c>
      <c r="DV64" t="s">
        <v>178</v>
      </c>
      <c r="DW64" t="s">
        <v>178</v>
      </c>
      <c r="DX64" t="s">
        <v>178</v>
      </c>
      <c r="DY64" t="s">
        <v>178</v>
      </c>
      <c r="DZ64" t="s">
        <v>178</v>
      </c>
      <c r="EA64">
        <v>12.963746329467019</v>
      </c>
      <c r="EB64">
        <v>13.1381041578174</v>
      </c>
      <c r="EC64">
        <v>13.292936871983301</v>
      </c>
      <c r="ED64">
        <v>13.13972907557547</v>
      </c>
      <c r="EE64">
        <v>13.14796401265658</v>
      </c>
      <c r="EF64">
        <v>13.326384479182909</v>
      </c>
      <c r="EG64">
        <v>13.750979502204279</v>
      </c>
      <c r="EH64">
        <v>14.35343132921127</v>
      </c>
      <c r="EI64">
        <v>15.57210379763635</v>
      </c>
      <c r="EJ64">
        <v>16.666674772720711</v>
      </c>
      <c r="EK64">
        <v>16.311681850486131</v>
      </c>
      <c r="EL64">
        <v>15.911255012002041</v>
      </c>
      <c r="EM64">
        <v>14.43723939092313</v>
      </c>
      <c r="EN64">
        <v>12.37104127903501</v>
      </c>
      <c r="EO64">
        <v>11.26496149490244</v>
      </c>
      <c r="EP64">
        <v>10.54286077816084</v>
      </c>
      <c r="EQ64">
        <v>10.16830556949453</v>
      </c>
      <c r="ER64">
        <v>10.03105494608959</v>
      </c>
      <c r="ES64">
        <v>10.139004648434449</v>
      </c>
      <c r="ET64">
        <v>10.32440609216564</v>
      </c>
      <c r="EU64" t="s">
        <v>178</v>
      </c>
      <c r="EV64" t="s">
        <v>178</v>
      </c>
      <c r="EW64" t="s">
        <v>178</v>
      </c>
      <c r="EX64" t="s">
        <v>178</v>
      </c>
      <c r="EY64" t="s">
        <v>178</v>
      </c>
      <c r="EZ64" t="s">
        <v>178</v>
      </c>
      <c r="FA64" t="s">
        <v>178</v>
      </c>
      <c r="FB64" t="s">
        <v>178</v>
      </c>
      <c r="FC64" t="s">
        <v>178</v>
      </c>
      <c r="FD64" t="s">
        <v>178</v>
      </c>
      <c r="FE64" t="s">
        <v>178</v>
      </c>
      <c r="FF64" t="s">
        <v>178</v>
      </c>
      <c r="FG64" t="s">
        <v>178</v>
      </c>
      <c r="FH64">
        <v>11.689867425895773</v>
      </c>
      <c r="FI64">
        <v>11.521867159756775</v>
      </c>
      <c r="FJ64">
        <v>11.413828901434874</v>
      </c>
      <c r="FK64">
        <v>11.548773349396381</v>
      </c>
      <c r="FL64">
        <v>11.248198058176719</v>
      </c>
      <c r="FM64">
        <v>11.743779201078677</v>
      </c>
      <c r="FN64">
        <v>12.596588383602278</v>
      </c>
      <c r="FO64">
        <v>14.487464229957046</v>
      </c>
      <c r="FP64">
        <v>16.765546222944387</v>
      </c>
      <c r="FQ64">
        <v>16.626261812816757</v>
      </c>
      <c r="FR64">
        <v>16.250458760009451</v>
      </c>
      <c r="FS64">
        <v>14.722934002168762</v>
      </c>
      <c r="FT64">
        <v>12.640118545591886</v>
      </c>
      <c r="FU64">
        <v>11.521494485262471</v>
      </c>
      <c r="FV64">
        <v>10.455193448289574</v>
      </c>
      <c r="FW64">
        <v>10.553144953804356</v>
      </c>
      <c r="FX64">
        <v>10.893764097899849</v>
      </c>
      <c r="FY64">
        <v>10.881167017929146</v>
      </c>
      <c r="FZ64">
        <v>10.975532098131767</v>
      </c>
      <c r="GA64" t="s">
        <v>178</v>
      </c>
      <c r="GB64" t="s">
        <v>178</v>
      </c>
      <c r="GC64" t="s">
        <v>178</v>
      </c>
      <c r="GD64" t="s">
        <v>178</v>
      </c>
      <c r="GE64" t="s">
        <v>178</v>
      </c>
      <c r="GF64" t="s">
        <v>178</v>
      </c>
      <c r="GG64" t="s">
        <v>178</v>
      </c>
      <c r="GH64" t="s">
        <v>178</v>
      </c>
      <c r="GI64" t="s">
        <v>178</v>
      </c>
      <c r="GJ64" t="s">
        <v>178</v>
      </c>
      <c r="GK64" t="s">
        <v>178</v>
      </c>
      <c r="GL64" t="s">
        <v>178</v>
      </c>
      <c r="GM64">
        <v>12.963746329467021</v>
      </c>
      <c r="GN64">
        <v>8.2865475018175321</v>
      </c>
      <c r="GO64">
        <v>8.275747589400785</v>
      </c>
      <c r="GP64">
        <v>8.0893027764995917</v>
      </c>
      <c r="GQ64">
        <v>8.1166801255896033</v>
      </c>
      <c r="GR64">
        <v>7.9938313216148877</v>
      </c>
      <c r="GS64">
        <v>8.2105471030554309</v>
      </c>
      <c r="GT64">
        <v>8.8245057765053367</v>
      </c>
      <c r="GU64">
        <v>10.329776680829037</v>
      </c>
      <c r="GV64">
        <v>12.231988806947175</v>
      </c>
      <c r="GW64">
        <v>12.896564033566131</v>
      </c>
      <c r="GX64">
        <v>13.319031485277742</v>
      </c>
      <c r="GY64">
        <v>12.284191256503634</v>
      </c>
      <c r="GZ64">
        <v>10.627364194291712</v>
      </c>
      <c r="HA64">
        <v>9.7062285396442398</v>
      </c>
      <c r="HB64">
        <v>8.81659024808088</v>
      </c>
      <c r="HC64">
        <v>9.4948340035322065</v>
      </c>
      <c r="HD64">
        <v>9.9756786037973484</v>
      </c>
      <c r="HE64">
        <v>9.8900777777093634</v>
      </c>
      <c r="HF64">
        <v>9.6572229911662664</v>
      </c>
      <c r="HG64" t="s">
        <v>178</v>
      </c>
      <c r="HH64" t="s">
        <v>178</v>
      </c>
      <c r="HI64" t="s">
        <v>178</v>
      </c>
      <c r="HJ64" t="s">
        <v>178</v>
      </c>
      <c r="HK64" t="s">
        <v>178</v>
      </c>
      <c r="HL64" t="s">
        <v>178</v>
      </c>
      <c r="HM64" t="s">
        <v>178</v>
      </c>
      <c r="HN64" t="s">
        <v>178</v>
      </c>
      <c r="HO64" t="s">
        <v>178</v>
      </c>
      <c r="HP64" t="s">
        <v>178</v>
      </c>
      <c r="HQ64" t="s">
        <v>178</v>
      </c>
      <c r="HR64" t="s">
        <v>178</v>
      </c>
      <c r="HS64">
        <v>1006549</v>
      </c>
      <c r="HT64">
        <v>999618</v>
      </c>
      <c r="HU64">
        <v>991519</v>
      </c>
      <c r="HV64">
        <v>983838</v>
      </c>
      <c r="HW64">
        <v>977420</v>
      </c>
      <c r="HX64">
        <v>972485</v>
      </c>
      <c r="HY64">
        <v>969980</v>
      </c>
      <c r="HZ64">
        <v>973511</v>
      </c>
      <c r="IA64">
        <v>972732</v>
      </c>
      <c r="IB64">
        <v>971089</v>
      </c>
      <c r="IC64">
        <v>968625</v>
      </c>
      <c r="ID64">
        <v>965511</v>
      </c>
      <c r="IE64">
        <v>961643</v>
      </c>
      <c r="IF64">
        <v>955563</v>
      </c>
      <c r="IG64">
        <v>946379</v>
      </c>
      <c r="IH64">
        <v>935692</v>
      </c>
      <c r="II64">
        <v>927793</v>
      </c>
      <c r="IJ64">
        <v>918089</v>
      </c>
      <c r="IK64">
        <v>904390</v>
      </c>
      <c r="IL64">
        <v>891173</v>
      </c>
      <c r="IM64">
        <v>879060</v>
      </c>
      <c r="IN64">
        <v>866787</v>
      </c>
      <c r="IO64">
        <v>854243</v>
      </c>
      <c r="IP64">
        <v>841204</v>
      </c>
      <c r="IQ64">
        <v>830931</v>
      </c>
      <c r="IR64">
        <v>816276</v>
      </c>
      <c r="IS64">
        <v>805436</v>
      </c>
      <c r="IT64">
        <v>794776</v>
      </c>
      <c r="IU64">
        <v>787075</v>
      </c>
      <c r="IV64">
        <v>782504</v>
      </c>
      <c r="IW64">
        <v>775228</v>
      </c>
      <c r="IX64">
        <v>763270</v>
      </c>
      <c r="IY64">
        <v>1138696</v>
      </c>
      <c r="IZ64">
        <v>1131190</v>
      </c>
      <c r="JA64">
        <v>1122087</v>
      </c>
      <c r="JB64">
        <v>1113459</v>
      </c>
      <c r="JC64">
        <v>1106242</v>
      </c>
      <c r="JD64">
        <v>1100630</v>
      </c>
      <c r="JE64">
        <v>1096950</v>
      </c>
      <c r="JF64">
        <v>1100165</v>
      </c>
      <c r="JG64">
        <v>1099194</v>
      </c>
      <c r="JH64">
        <v>1097078</v>
      </c>
      <c r="JI64">
        <v>1093885</v>
      </c>
      <c r="JJ64">
        <v>1089980</v>
      </c>
      <c r="JK64">
        <v>1085244</v>
      </c>
      <c r="JL64">
        <v>1077948</v>
      </c>
      <c r="JM64">
        <v>1067246</v>
      </c>
      <c r="JN64">
        <v>1054959</v>
      </c>
      <c r="JO64">
        <v>1045395</v>
      </c>
      <c r="JP64">
        <v>1033938</v>
      </c>
      <c r="JQ64">
        <v>1017712</v>
      </c>
      <c r="JR64">
        <v>1002120</v>
      </c>
      <c r="JS64">
        <v>990186</v>
      </c>
      <c r="JT64">
        <v>976604</v>
      </c>
      <c r="JU64">
        <v>962005</v>
      </c>
      <c r="JV64">
        <v>946568</v>
      </c>
      <c r="JW64">
        <v>934271</v>
      </c>
      <c r="JX64">
        <v>917467</v>
      </c>
      <c r="JY64">
        <v>905347</v>
      </c>
      <c r="JZ64">
        <v>893125</v>
      </c>
      <c r="KA64">
        <v>884439</v>
      </c>
      <c r="KB64">
        <v>879016</v>
      </c>
      <c r="KC64">
        <v>869509</v>
      </c>
      <c r="KD64">
        <v>854257</v>
      </c>
    </row>
    <row r="65" spans="1:290" x14ac:dyDescent="0.3">
      <c r="A65" t="s">
        <v>63</v>
      </c>
      <c r="B65">
        <v>4057006</v>
      </c>
      <c r="C65">
        <v>2051369</v>
      </c>
      <c r="D65">
        <v>2158539</v>
      </c>
      <c r="E65">
        <v>1932804</v>
      </c>
      <c r="F65">
        <v>2128530</v>
      </c>
      <c r="G65">
        <v>2192126</v>
      </c>
      <c r="H65">
        <v>2350431</v>
      </c>
      <c r="I65">
        <v>2311805</v>
      </c>
      <c r="J65">
        <v>2240727</v>
      </c>
      <c r="K65">
        <v>2342021</v>
      </c>
      <c r="L65">
        <v>2613510</v>
      </c>
      <c r="M65">
        <v>2425612</v>
      </c>
      <c r="N65">
        <v>2481169</v>
      </c>
      <c r="O65">
        <v>2484565</v>
      </c>
      <c r="P65">
        <v>2409237</v>
      </c>
      <c r="Q65">
        <v>2533727</v>
      </c>
      <c r="R65">
        <v>2411361</v>
      </c>
      <c r="S65">
        <v>2356514</v>
      </c>
      <c r="T65">
        <v>2468625</v>
      </c>
      <c r="U65">
        <v>2312428</v>
      </c>
      <c r="V65">
        <v>2324008</v>
      </c>
      <c r="W65">
        <v>2158360</v>
      </c>
      <c r="X65">
        <v>2156126</v>
      </c>
      <c r="Y65">
        <v>2196748</v>
      </c>
      <c r="Z65">
        <v>2190616</v>
      </c>
      <c r="AA65">
        <v>2191986</v>
      </c>
      <c r="AB65">
        <v>2024839</v>
      </c>
      <c r="AC65">
        <v>1971561</v>
      </c>
      <c r="AD65">
        <v>1886021</v>
      </c>
      <c r="AE65">
        <v>1897051</v>
      </c>
      <c r="AF65">
        <v>1717961</v>
      </c>
      <c r="AG65">
        <v>1735862</v>
      </c>
      <c r="AH65">
        <v>1777393</v>
      </c>
      <c r="AI65">
        <v>5631770</v>
      </c>
      <c r="AJ65">
        <v>5847628</v>
      </c>
      <c r="AK65">
        <v>5590206</v>
      </c>
      <c r="AL65">
        <v>5862697</v>
      </c>
      <c r="AM65">
        <v>6218801</v>
      </c>
      <c r="AN65">
        <v>6531904</v>
      </c>
      <c r="AO65">
        <v>6537521</v>
      </c>
      <c r="AP65">
        <v>6660656</v>
      </c>
      <c r="AQ65">
        <v>6983163</v>
      </c>
      <c r="AR65">
        <v>7348529</v>
      </c>
      <c r="AS65">
        <v>7068456</v>
      </c>
      <c r="AT65">
        <v>7241902</v>
      </c>
      <c r="AU65">
        <v>7114506</v>
      </c>
      <c r="AV65">
        <v>7122459</v>
      </c>
      <c r="AW65">
        <v>7309016</v>
      </c>
      <c r="AX65">
        <v>6976594</v>
      </c>
      <c r="AY65">
        <v>6609224</v>
      </c>
      <c r="AZ65">
        <v>6961064</v>
      </c>
      <c r="BA65">
        <v>6728917</v>
      </c>
      <c r="BB65">
        <v>6738352</v>
      </c>
      <c r="BC65">
        <v>6491087</v>
      </c>
      <c r="BD65">
        <v>6491942</v>
      </c>
      <c r="BE65">
        <v>6514540</v>
      </c>
      <c r="BF65">
        <v>6427353</v>
      </c>
      <c r="BG65">
        <v>6316807</v>
      </c>
      <c r="BH65">
        <v>5976747</v>
      </c>
      <c r="BI65">
        <v>5801618</v>
      </c>
      <c r="BJ65">
        <v>5705743</v>
      </c>
      <c r="BK65">
        <v>5716626</v>
      </c>
      <c r="BL65">
        <v>5529303</v>
      </c>
      <c r="BM65">
        <v>5410303</v>
      </c>
      <c r="BN65">
        <v>5423076</v>
      </c>
      <c r="BO65">
        <v>6590402</v>
      </c>
      <c r="BP65">
        <v>6831329</v>
      </c>
      <c r="BQ65">
        <v>7106360</v>
      </c>
      <c r="BR65">
        <v>7276047</v>
      </c>
      <c r="BS65">
        <v>8700986</v>
      </c>
      <c r="BT65">
        <v>11993933</v>
      </c>
      <c r="BU65">
        <v>9933527</v>
      </c>
      <c r="BV65">
        <v>9596887</v>
      </c>
      <c r="BW65">
        <v>11135209</v>
      </c>
      <c r="BX65">
        <v>11202665</v>
      </c>
      <c r="BY65">
        <v>11007659</v>
      </c>
      <c r="BZ65">
        <v>11872663</v>
      </c>
      <c r="CA65">
        <v>12420142</v>
      </c>
      <c r="CB65">
        <v>12405729</v>
      </c>
      <c r="CC65">
        <v>12368084</v>
      </c>
      <c r="CD65">
        <v>11800084</v>
      </c>
      <c r="CE65">
        <v>11775696</v>
      </c>
      <c r="CF65">
        <v>10966089</v>
      </c>
      <c r="CG65">
        <v>45987823</v>
      </c>
      <c r="CH65">
        <v>12129836</v>
      </c>
      <c r="CI65">
        <v>11335605</v>
      </c>
      <c r="CJ65">
        <v>11375219</v>
      </c>
      <c r="CK65">
        <v>12408472</v>
      </c>
      <c r="CL65">
        <v>10107654</v>
      </c>
      <c r="CM65">
        <v>10342484</v>
      </c>
      <c r="CN65">
        <v>9280972</v>
      </c>
      <c r="CO65">
        <v>8915681</v>
      </c>
      <c r="CP65">
        <v>9810522</v>
      </c>
      <c r="CQ65">
        <v>8646753</v>
      </c>
      <c r="CR65">
        <v>7130769</v>
      </c>
      <c r="CS65">
        <v>6873014</v>
      </c>
      <c r="CT65">
        <v>6182828</v>
      </c>
      <c r="CU65">
        <v>12.01258674102365</v>
      </c>
      <c r="CV65">
        <v>12.099572905562511</v>
      </c>
      <c r="CW65">
        <v>12.01120237747852</v>
      </c>
      <c r="CX65">
        <v>11.935937008169949</v>
      </c>
      <c r="CY65">
        <v>10.39803368966929</v>
      </c>
      <c r="CZ65">
        <v>10.09070251370918</v>
      </c>
      <c r="DA65">
        <v>9.33837412757563</v>
      </c>
      <c r="DB65">
        <v>9.1844622065130501</v>
      </c>
      <c r="DC65">
        <v>9.6570013676222306</v>
      </c>
      <c r="DD65">
        <v>8.6449640521750393</v>
      </c>
      <c r="DE65">
        <v>7.9263295201375898</v>
      </c>
      <c r="DF65">
        <v>7.6550206777531002</v>
      </c>
      <c r="DG65">
        <v>6.7141733059911797</v>
      </c>
      <c r="DH65">
        <v>6.4977833231018698</v>
      </c>
      <c r="DI65">
        <v>5.6677771519978197</v>
      </c>
      <c r="DJ65">
        <v>5.34892950495591</v>
      </c>
      <c r="DK65">
        <v>5.0923079208067801</v>
      </c>
      <c r="DL65">
        <v>4.8064813408273803</v>
      </c>
      <c r="DM65">
        <v>4.7518020020515204</v>
      </c>
      <c r="DN65">
        <v>4.8496821009221902</v>
      </c>
      <c r="DO65" t="s">
        <v>178</v>
      </c>
      <c r="DP65" t="s">
        <v>178</v>
      </c>
      <c r="DQ65" t="s">
        <v>178</v>
      </c>
      <c r="DR65" t="s">
        <v>178</v>
      </c>
      <c r="DS65" t="s">
        <v>178</v>
      </c>
      <c r="DT65" t="s">
        <v>178</v>
      </c>
      <c r="DU65" t="s">
        <v>178</v>
      </c>
      <c r="DV65" t="s">
        <v>178</v>
      </c>
      <c r="DW65" t="s">
        <v>178</v>
      </c>
      <c r="DX65" t="s">
        <v>178</v>
      </c>
      <c r="DY65" t="s">
        <v>178</v>
      </c>
      <c r="DZ65" t="s">
        <v>178</v>
      </c>
      <c r="EA65">
        <v>9.7793943999843709</v>
      </c>
      <c r="EB65">
        <v>9.9298040162609507</v>
      </c>
      <c r="EC65">
        <v>9.6981935907191907</v>
      </c>
      <c r="ED65">
        <v>9.77043500627782</v>
      </c>
      <c r="EE65">
        <v>8.6360055579845607</v>
      </c>
      <c r="EF65">
        <v>8.5187106240385599</v>
      </c>
      <c r="EG65">
        <v>7.8347893643477304</v>
      </c>
      <c r="EH65">
        <v>7.5223371391646703</v>
      </c>
      <c r="EI65">
        <v>8.0073886289064102</v>
      </c>
      <c r="EJ65">
        <v>7.3630926679339401</v>
      </c>
      <c r="EK65">
        <v>6.9038698125870699</v>
      </c>
      <c r="EL65">
        <v>6.5761177105130599</v>
      </c>
      <c r="EM65">
        <v>5.7080983556693798</v>
      </c>
      <c r="EN65">
        <v>5.50279053905399</v>
      </c>
      <c r="EO65">
        <v>4.8641978619283304</v>
      </c>
      <c r="EP65">
        <v>4.5200136341601604</v>
      </c>
      <c r="EQ65">
        <v>4.3030467722080497</v>
      </c>
      <c r="ER65">
        <v>4.0562189918092901</v>
      </c>
      <c r="ES65">
        <v>3.9460138979274002</v>
      </c>
      <c r="ET65">
        <v>3.9950421111868302</v>
      </c>
      <c r="EU65" t="s">
        <v>178</v>
      </c>
      <c r="EV65" t="s">
        <v>178</v>
      </c>
      <c r="EW65" t="s">
        <v>178</v>
      </c>
      <c r="EX65" t="s">
        <v>178</v>
      </c>
      <c r="EY65" t="s">
        <v>178</v>
      </c>
      <c r="EZ65" t="s">
        <v>178</v>
      </c>
      <c r="FA65" t="s">
        <v>178</v>
      </c>
      <c r="FB65" t="s">
        <v>178</v>
      </c>
      <c r="FC65" t="s">
        <v>178</v>
      </c>
      <c r="FD65" t="s">
        <v>178</v>
      </c>
      <c r="FE65" t="s">
        <v>178</v>
      </c>
      <c r="FF65" t="s">
        <v>178</v>
      </c>
      <c r="FG65" t="s">
        <v>178</v>
      </c>
      <c r="FH65">
        <v>12.099572905562512</v>
      </c>
      <c r="FI65">
        <v>12.011202377478524</v>
      </c>
      <c r="FJ65">
        <v>11.935937008169958</v>
      </c>
      <c r="FK65">
        <v>10.398033689669298</v>
      </c>
      <c r="FL65">
        <v>10.090702513709187</v>
      </c>
      <c r="FM65">
        <v>9.3383741275756389</v>
      </c>
      <c r="FN65">
        <v>9.1844622065130554</v>
      </c>
      <c r="FO65">
        <v>9.6570013676222359</v>
      </c>
      <c r="FP65">
        <v>8.6449640521750446</v>
      </c>
      <c r="FQ65">
        <v>7.9263295201375987</v>
      </c>
      <c r="FR65">
        <v>7.6550206777531073</v>
      </c>
      <c r="FS65">
        <v>6.7141733059911894</v>
      </c>
      <c r="FT65">
        <v>6.4977833231018787</v>
      </c>
      <c r="FU65">
        <v>5.6677771519978277</v>
      </c>
      <c r="FV65">
        <v>5.3489295049559153</v>
      </c>
      <c r="FW65">
        <v>5.0923079208067845</v>
      </c>
      <c r="FX65">
        <v>4.8064813408273839</v>
      </c>
      <c r="FY65">
        <v>4.751802002051523</v>
      </c>
      <c r="FZ65">
        <v>4.8496821009222</v>
      </c>
      <c r="GA65" t="s">
        <v>178</v>
      </c>
      <c r="GB65" t="s">
        <v>178</v>
      </c>
      <c r="GC65" t="s">
        <v>178</v>
      </c>
      <c r="GD65" t="s">
        <v>178</v>
      </c>
      <c r="GE65" t="s">
        <v>178</v>
      </c>
      <c r="GF65" t="s">
        <v>178</v>
      </c>
      <c r="GG65" t="s">
        <v>178</v>
      </c>
      <c r="GH65" t="s">
        <v>178</v>
      </c>
      <c r="GI65" t="s">
        <v>178</v>
      </c>
      <c r="GJ65" t="s">
        <v>178</v>
      </c>
      <c r="GK65" t="s">
        <v>178</v>
      </c>
      <c r="GL65" t="s">
        <v>178</v>
      </c>
      <c r="GM65">
        <v>9.7793943999843744</v>
      </c>
      <c r="GN65">
        <v>9.9298040162609524</v>
      </c>
      <c r="GO65">
        <v>9.6981935907191978</v>
      </c>
      <c r="GP65">
        <v>9.7704350062778271</v>
      </c>
      <c r="GQ65">
        <v>8.6360055579845696</v>
      </c>
      <c r="GR65">
        <v>8.5187106240385653</v>
      </c>
      <c r="GS65">
        <v>7.8347893643477402</v>
      </c>
      <c r="GT65">
        <v>7.5223371391646712</v>
      </c>
      <c r="GU65">
        <v>8.0073886289064138</v>
      </c>
      <c r="GV65">
        <v>7.3630926679339499</v>
      </c>
      <c r="GW65">
        <v>6.903869812587077</v>
      </c>
      <c r="GX65">
        <v>6.576117710513067</v>
      </c>
      <c r="GY65">
        <v>5.7080983556693887</v>
      </c>
      <c r="GZ65">
        <v>5.502790539053998</v>
      </c>
      <c r="HA65">
        <v>4.8641978619283366</v>
      </c>
      <c r="HB65">
        <v>4.5200136341601649</v>
      </c>
      <c r="HC65">
        <v>4.3030467722080532</v>
      </c>
      <c r="HD65">
        <v>4.0562189918092981</v>
      </c>
      <c r="HE65">
        <v>3.9460138979274078</v>
      </c>
      <c r="HF65">
        <v>3.9950421111868302</v>
      </c>
      <c r="HG65" t="s">
        <v>178</v>
      </c>
      <c r="HH65" t="s">
        <v>178</v>
      </c>
      <c r="HI65" t="s">
        <v>178</v>
      </c>
      <c r="HJ65" t="s">
        <v>178</v>
      </c>
      <c r="HK65" t="s">
        <v>178</v>
      </c>
      <c r="HL65" t="s">
        <v>178</v>
      </c>
      <c r="HM65" t="s">
        <v>178</v>
      </c>
      <c r="HN65" t="s">
        <v>178</v>
      </c>
      <c r="HO65" t="s">
        <v>178</v>
      </c>
      <c r="HP65" t="s">
        <v>178</v>
      </c>
      <c r="HQ65" t="s">
        <v>178</v>
      </c>
      <c r="HR65" t="s">
        <v>178</v>
      </c>
      <c r="HS65">
        <v>133978</v>
      </c>
      <c r="HT65">
        <v>134959</v>
      </c>
      <c r="HU65">
        <v>135890</v>
      </c>
      <c r="HV65">
        <v>137013</v>
      </c>
      <c r="HW65">
        <v>137944</v>
      </c>
      <c r="HX65">
        <v>138958</v>
      </c>
      <c r="HY65">
        <v>140164</v>
      </c>
      <c r="HZ65">
        <v>140929</v>
      </c>
      <c r="IA65">
        <v>141860</v>
      </c>
      <c r="IB65">
        <v>142971</v>
      </c>
      <c r="IC65">
        <v>143628</v>
      </c>
      <c r="ID65">
        <v>144105</v>
      </c>
      <c r="IE65">
        <v>144207</v>
      </c>
      <c r="IF65">
        <v>144447</v>
      </c>
      <c r="IG65">
        <v>144513</v>
      </c>
      <c r="IH65">
        <v>144434</v>
      </c>
      <c r="II65">
        <v>144487</v>
      </c>
      <c r="IJ65">
        <v>144400</v>
      </c>
      <c r="IK65">
        <v>144079</v>
      </c>
      <c r="IL65">
        <v>143652</v>
      </c>
      <c r="IM65">
        <v>143174</v>
      </c>
      <c r="IN65">
        <v>142783</v>
      </c>
      <c r="IO65">
        <v>142198</v>
      </c>
      <c r="IP65">
        <v>140844</v>
      </c>
      <c r="IQ65">
        <v>139393</v>
      </c>
      <c r="IR65">
        <v>137434</v>
      </c>
      <c r="IS65">
        <v>135697</v>
      </c>
      <c r="IT65">
        <v>133840</v>
      </c>
      <c r="IU65">
        <v>132295</v>
      </c>
      <c r="IV65">
        <v>131086</v>
      </c>
      <c r="IW65">
        <v>130029</v>
      </c>
      <c r="IX65">
        <v>128973</v>
      </c>
      <c r="IY65">
        <v>165461</v>
      </c>
      <c r="IZ65">
        <v>166603</v>
      </c>
      <c r="JA65">
        <v>167599</v>
      </c>
      <c r="JB65">
        <v>168848</v>
      </c>
      <c r="JC65">
        <v>170020</v>
      </c>
      <c r="JD65">
        <v>171011</v>
      </c>
      <c r="JE65">
        <v>172138</v>
      </c>
      <c r="JF65">
        <v>172757</v>
      </c>
      <c r="JG65">
        <v>173641</v>
      </c>
      <c r="JH65">
        <v>174579</v>
      </c>
      <c r="JI65">
        <v>174994</v>
      </c>
      <c r="JJ65">
        <v>175646</v>
      </c>
      <c r="JK65">
        <v>175705</v>
      </c>
      <c r="JL65">
        <v>175571</v>
      </c>
      <c r="JM65">
        <v>175255</v>
      </c>
      <c r="JN65">
        <v>174631</v>
      </c>
      <c r="JO65">
        <v>173788</v>
      </c>
      <c r="JP65">
        <v>173050</v>
      </c>
      <c r="JQ65">
        <v>172009</v>
      </c>
      <c r="JR65">
        <v>171206</v>
      </c>
      <c r="JS65">
        <v>170130</v>
      </c>
      <c r="JT65">
        <v>169249</v>
      </c>
      <c r="JU65">
        <v>168055</v>
      </c>
      <c r="JV65">
        <v>166070</v>
      </c>
      <c r="JW65">
        <v>164270</v>
      </c>
      <c r="JX65">
        <v>161800</v>
      </c>
      <c r="JY65">
        <v>159438</v>
      </c>
      <c r="JZ65">
        <v>157116</v>
      </c>
      <c r="KA65">
        <v>155190</v>
      </c>
      <c r="KB65">
        <v>153648</v>
      </c>
      <c r="KC65">
        <v>152102</v>
      </c>
      <c r="KD65">
        <v>150550</v>
      </c>
    </row>
    <row r="66" spans="1:290" x14ac:dyDescent="0.3">
      <c r="A66" t="s">
        <v>64</v>
      </c>
      <c r="B66">
        <v>4042397</v>
      </c>
      <c r="C66">
        <v>6423481</v>
      </c>
      <c r="D66">
        <v>6695891</v>
      </c>
      <c r="E66">
        <v>6039478</v>
      </c>
      <c r="F66">
        <v>6416653</v>
      </c>
      <c r="G66">
        <v>6368650</v>
      </c>
      <c r="H66">
        <v>6740813</v>
      </c>
      <c r="I66">
        <v>6597444</v>
      </c>
      <c r="J66">
        <v>6307896</v>
      </c>
      <c r="K66">
        <v>6549421</v>
      </c>
      <c r="L66">
        <v>7181625</v>
      </c>
      <c r="M66">
        <v>6594160</v>
      </c>
      <c r="N66">
        <v>6802830</v>
      </c>
      <c r="O66">
        <v>6846775</v>
      </c>
      <c r="P66">
        <v>6312756</v>
      </c>
      <c r="Q66">
        <v>6598850</v>
      </c>
      <c r="R66">
        <v>6160489</v>
      </c>
      <c r="S66">
        <v>6000829</v>
      </c>
      <c r="T66">
        <v>6197768</v>
      </c>
      <c r="U66">
        <v>5678175</v>
      </c>
      <c r="V66">
        <v>5714492</v>
      </c>
      <c r="W66">
        <v>5447343</v>
      </c>
      <c r="X66">
        <v>5246525</v>
      </c>
      <c r="Y66">
        <v>5060935</v>
      </c>
      <c r="Z66">
        <v>5148364</v>
      </c>
      <c r="AA66">
        <v>5016012</v>
      </c>
      <c r="AB66">
        <v>4706058</v>
      </c>
      <c r="AC66">
        <v>4702697</v>
      </c>
      <c r="AD66">
        <v>4278098</v>
      </c>
      <c r="AE66">
        <v>4385670</v>
      </c>
      <c r="AF66">
        <v>3709088</v>
      </c>
      <c r="AG66">
        <v>3782105</v>
      </c>
      <c r="AH66">
        <v>3740385</v>
      </c>
      <c r="AI66">
        <v>18558732</v>
      </c>
      <c r="AJ66">
        <v>19124695</v>
      </c>
      <c r="AK66">
        <v>18228738</v>
      </c>
      <c r="AL66">
        <v>18881364</v>
      </c>
      <c r="AM66">
        <v>19046395</v>
      </c>
      <c r="AN66">
        <v>19724648</v>
      </c>
      <c r="AO66">
        <v>19389816</v>
      </c>
      <c r="AP66">
        <v>19069476</v>
      </c>
      <c r="AQ66">
        <v>19256438</v>
      </c>
      <c r="AR66">
        <v>19935909</v>
      </c>
      <c r="AS66">
        <v>18412507</v>
      </c>
      <c r="AT66">
        <v>19218601</v>
      </c>
      <c r="AU66">
        <v>19584464</v>
      </c>
      <c r="AV66">
        <v>18696573</v>
      </c>
      <c r="AW66">
        <v>18976273</v>
      </c>
      <c r="AX66">
        <v>18212280</v>
      </c>
      <c r="AY66">
        <v>17593563</v>
      </c>
      <c r="AZ66">
        <v>17633139</v>
      </c>
      <c r="BA66">
        <v>16636318</v>
      </c>
      <c r="BB66">
        <v>16973550</v>
      </c>
      <c r="BC66">
        <v>16307547</v>
      </c>
      <c r="BD66">
        <v>15899451</v>
      </c>
      <c r="BE66">
        <v>15227946</v>
      </c>
      <c r="BF66">
        <v>14910209</v>
      </c>
      <c r="BG66">
        <v>14494499</v>
      </c>
      <c r="BH66">
        <v>13819798</v>
      </c>
      <c r="BI66">
        <v>13462624</v>
      </c>
      <c r="BJ66">
        <v>12551782</v>
      </c>
      <c r="BK66">
        <v>12470428</v>
      </c>
      <c r="BL66">
        <v>11079286</v>
      </c>
      <c r="BM66">
        <v>10923112</v>
      </c>
      <c r="BN66">
        <v>10572402</v>
      </c>
      <c r="BO66">
        <v>19813336</v>
      </c>
      <c r="BP66">
        <v>21587707</v>
      </c>
      <c r="BQ66">
        <v>20497797</v>
      </c>
      <c r="BR66">
        <v>21437963</v>
      </c>
      <c r="BS66">
        <v>21810131</v>
      </c>
      <c r="BT66">
        <v>21986858</v>
      </c>
      <c r="BU66">
        <v>21629993</v>
      </c>
      <c r="BV66">
        <v>21317349</v>
      </c>
      <c r="BW66">
        <v>22381651</v>
      </c>
      <c r="BX66">
        <v>22381918</v>
      </c>
      <c r="BY66">
        <v>20920272</v>
      </c>
      <c r="BZ66">
        <v>24083719</v>
      </c>
      <c r="CA66">
        <v>23224872</v>
      </c>
      <c r="CB66">
        <v>23148155</v>
      </c>
      <c r="CC66">
        <v>24757475</v>
      </c>
      <c r="CD66">
        <v>23918907</v>
      </c>
      <c r="CE66">
        <v>23184633</v>
      </c>
      <c r="CF66">
        <v>23413388</v>
      </c>
      <c r="CG66">
        <v>24349148</v>
      </c>
      <c r="CH66">
        <v>24546657</v>
      </c>
      <c r="CI66">
        <v>26495916</v>
      </c>
      <c r="CJ66">
        <v>23123607</v>
      </c>
      <c r="CK66">
        <v>18625369</v>
      </c>
      <c r="CL66">
        <v>18630578</v>
      </c>
      <c r="CM66">
        <v>17417554</v>
      </c>
      <c r="CN66">
        <v>17596389</v>
      </c>
      <c r="CO66">
        <v>15796443</v>
      </c>
      <c r="CP66">
        <v>14858954</v>
      </c>
      <c r="CQ66">
        <v>14731332</v>
      </c>
      <c r="CR66">
        <v>13627298</v>
      </c>
      <c r="CS66">
        <v>13176519</v>
      </c>
      <c r="CT66">
        <v>14061450</v>
      </c>
      <c r="CU66">
        <v>10.230973469926271</v>
      </c>
      <c r="CV66">
        <v>9.7304436809912698</v>
      </c>
      <c r="CW66">
        <v>10.30213207167904</v>
      </c>
      <c r="CX66">
        <v>9.8775966033376896</v>
      </c>
      <c r="CY66">
        <v>9.6080472929039402</v>
      </c>
      <c r="CZ66">
        <v>9.3618084346799098</v>
      </c>
      <c r="DA66">
        <v>8.9627575523554892</v>
      </c>
      <c r="DB66">
        <v>8.2926383060215301</v>
      </c>
      <c r="DC66">
        <v>8.0251967272837206</v>
      </c>
      <c r="DD66">
        <v>7.5986980662454497</v>
      </c>
      <c r="DE66">
        <v>7.2832779307751103</v>
      </c>
      <c r="DF66">
        <v>6.7925554511872202</v>
      </c>
      <c r="DG66">
        <v>6.2813806500140501</v>
      </c>
      <c r="DH66">
        <v>6.0288574481347599</v>
      </c>
      <c r="DI66">
        <v>5.5107177765822799</v>
      </c>
      <c r="DJ66">
        <v>4.9287483509831702</v>
      </c>
      <c r="DK66">
        <v>4.6403755214487798</v>
      </c>
      <c r="DL66">
        <v>4.4315953743347603</v>
      </c>
      <c r="DM66">
        <v>4.2906391578279903</v>
      </c>
      <c r="DN66">
        <v>4.0937154332730499</v>
      </c>
      <c r="DO66" t="s">
        <v>178</v>
      </c>
      <c r="DP66" t="s">
        <v>178</v>
      </c>
      <c r="DQ66" t="s">
        <v>178</v>
      </c>
      <c r="DR66" t="s">
        <v>178</v>
      </c>
      <c r="DS66" t="s">
        <v>178</v>
      </c>
      <c r="DT66" t="s">
        <v>178</v>
      </c>
      <c r="DU66" t="s">
        <v>178</v>
      </c>
      <c r="DV66" t="s">
        <v>178</v>
      </c>
      <c r="DW66" t="s">
        <v>178</v>
      </c>
      <c r="DX66" t="s">
        <v>178</v>
      </c>
      <c r="DY66" t="s">
        <v>178</v>
      </c>
      <c r="DZ66" t="s">
        <v>178</v>
      </c>
      <c r="EA66">
        <v>8.8127055772608394</v>
      </c>
      <c r="EB66">
        <v>8.3064226645182995</v>
      </c>
      <c r="EC66">
        <v>8.6879409863699806</v>
      </c>
      <c r="ED66">
        <v>8.3976560168004806</v>
      </c>
      <c r="EE66">
        <v>8.1980133248312796</v>
      </c>
      <c r="EF66">
        <v>8.0357631730614401</v>
      </c>
      <c r="EG66">
        <v>7.6727030313232403</v>
      </c>
      <c r="EH66">
        <v>7.2338379932411296</v>
      </c>
      <c r="EI66">
        <v>7.1697475929868197</v>
      </c>
      <c r="EJ66">
        <v>6.8777551101381897</v>
      </c>
      <c r="EK66">
        <v>6.6661536096089398</v>
      </c>
      <c r="EL66">
        <v>6.2740935201266703</v>
      </c>
      <c r="EM66">
        <v>5.7415714823749999</v>
      </c>
      <c r="EN66">
        <v>5.4390448987629902</v>
      </c>
      <c r="EO66">
        <v>4.9860317671441496</v>
      </c>
      <c r="EP66">
        <v>4.4200231931421996</v>
      </c>
      <c r="EQ66">
        <v>4.2015991871572496</v>
      </c>
      <c r="ER66">
        <v>4.0144922580148599</v>
      </c>
      <c r="ES66">
        <v>3.8624652402051902</v>
      </c>
      <c r="ET66">
        <v>3.6477696180233301</v>
      </c>
      <c r="EU66" t="s">
        <v>178</v>
      </c>
      <c r="EV66" t="s">
        <v>178</v>
      </c>
      <c r="EW66" t="s">
        <v>178</v>
      </c>
      <c r="EX66" t="s">
        <v>178</v>
      </c>
      <c r="EY66" t="s">
        <v>178</v>
      </c>
      <c r="EZ66" t="s">
        <v>178</v>
      </c>
      <c r="FA66" t="s">
        <v>178</v>
      </c>
      <c r="FB66" t="s">
        <v>178</v>
      </c>
      <c r="FC66" t="s">
        <v>178</v>
      </c>
      <c r="FD66" t="s">
        <v>178</v>
      </c>
      <c r="FE66" t="s">
        <v>178</v>
      </c>
      <c r="FF66" t="s">
        <v>178</v>
      </c>
      <c r="FG66" t="s">
        <v>178</v>
      </c>
      <c r="FH66">
        <v>9.7304436809912698</v>
      </c>
      <c r="FI66">
        <v>10.302132071679043</v>
      </c>
      <c r="FJ66">
        <v>9.8775966033376914</v>
      </c>
      <c r="FK66">
        <v>9.6080472929039438</v>
      </c>
      <c r="FL66">
        <v>9.3618084346799115</v>
      </c>
      <c r="FM66">
        <v>8.9627575523554945</v>
      </c>
      <c r="FN66">
        <v>8.2926383060215336</v>
      </c>
      <c r="FO66">
        <v>8.0251967272837206</v>
      </c>
      <c r="FP66">
        <v>7.5986980662454524</v>
      </c>
      <c r="FQ66">
        <v>7.2832779307751103</v>
      </c>
      <c r="FR66">
        <v>6.7925554511872264</v>
      </c>
      <c r="FS66">
        <v>6.2813806500140572</v>
      </c>
      <c r="FT66">
        <v>6.0288574481347679</v>
      </c>
      <c r="FU66">
        <v>5.5107177765822835</v>
      </c>
      <c r="FV66">
        <v>4.9287483509831764</v>
      </c>
      <c r="FW66">
        <v>4.6403755214487861</v>
      </c>
      <c r="FX66">
        <v>4.4315953743347611</v>
      </c>
      <c r="FY66">
        <v>4.2906391578279992</v>
      </c>
      <c r="FZ66">
        <v>4.0937154332730588</v>
      </c>
      <c r="GA66" t="s">
        <v>178</v>
      </c>
      <c r="GB66" t="s">
        <v>178</v>
      </c>
      <c r="GC66" t="s">
        <v>178</v>
      </c>
      <c r="GD66" t="s">
        <v>178</v>
      </c>
      <c r="GE66" t="s">
        <v>178</v>
      </c>
      <c r="GF66" t="s">
        <v>178</v>
      </c>
      <c r="GG66" t="s">
        <v>178</v>
      </c>
      <c r="GH66" t="s">
        <v>178</v>
      </c>
      <c r="GI66" t="s">
        <v>178</v>
      </c>
      <c r="GJ66" t="s">
        <v>178</v>
      </c>
      <c r="GK66" t="s">
        <v>178</v>
      </c>
      <c r="GL66" t="s">
        <v>178</v>
      </c>
      <c r="GM66">
        <v>8.8127055772608411</v>
      </c>
      <c r="GN66">
        <v>8.3064226645183101</v>
      </c>
      <c r="GO66">
        <v>8.6879409863699841</v>
      </c>
      <c r="GP66">
        <v>8.3976560168004806</v>
      </c>
      <c r="GQ66">
        <v>8.1980133248312868</v>
      </c>
      <c r="GR66">
        <v>8.0357631730614401</v>
      </c>
      <c r="GS66">
        <v>7.6727030313232474</v>
      </c>
      <c r="GT66">
        <v>7.2338379932411359</v>
      </c>
      <c r="GU66">
        <v>7.1697475929868233</v>
      </c>
      <c r="GV66">
        <v>6.8777551101381933</v>
      </c>
      <c r="GW66">
        <v>6.6661536096089469</v>
      </c>
      <c r="GX66">
        <v>6.274093520126673</v>
      </c>
      <c r="GY66">
        <v>5.7415714823750088</v>
      </c>
      <c r="GZ66">
        <v>5.4390448987629982</v>
      </c>
      <c r="HA66">
        <v>4.9860317671441594</v>
      </c>
      <c r="HB66">
        <v>4.4200231931422094</v>
      </c>
      <c r="HC66">
        <v>4.2015991871572576</v>
      </c>
      <c r="HD66">
        <v>4.0144922580148661</v>
      </c>
      <c r="HE66">
        <v>3.8624652402051947</v>
      </c>
      <c r="HF66">
        <v>3.6477696180233363</v>
      </c>
      <c r="HG66" t="s">
        <v>178</v>
      </c>
      <c r="HH66" t="s">
        <v>178</v>
      </c>
      <c r="HI66" t="s">
        <v>178</v>
      </c>
      <c r="HJ66" t="s">
        <v>178</v>
      </c>
      <c r="HK66" t="s">
        <v>178</v>
      </c>
      <c r="HL66" t="s">
        <v>178</v>
      </c>
      <c r="HM66" t="s">
        <v>178</v>
      </c>
      <c r="HN66" t="s">
        <v>178</v>
      </c>
      <c r="HO66" t="s">
        <v>178</v>
      </c>
      <c r="HP66" t="s">
        <v>178</v>
      </c>
      <c r="HQ66" t="s">
        <v>178</v>
      </c>
      <c r="HR66" t="s">
        <v>178</v>
      </c>
      <c r="HS66">
        <v>457516</v>
      </c>
      <c r="HT66">
        <v>454944</v>
      </c>
      <c r="HU66">
        <v>452920</v>
      </c>
      <c r="HV66">
        <v>449845</v>
      </c>
      <c r="HW66">
        <v>447671</v>
      </c>
      <c r="HX66">
        <v>445877</v>
      </c>
      <c r="HY66">
        <v>444368</v>
      </c>
      <c r="HZ66">
        <v>442135</v>
      </c>
      <c r="IA66">
        <v>446043</v>
      </c>
      <c r="IB66">
        <v>447809</v>
      </c>
      <c r="IC66">
        <v>445203</v>
      </c>
      <c r="ID66">
        <v>441059</v>
      </c>
      <c r="IE66">
        <v>439068</v>
      </c>
      <c r="IF66">
        <v>434993</v>
      </c>
      <c r="IG66">
        <v>429259</v>
      </c>
      <c r="IH66">
        <v>423390</v>
      </c>
      <c r="II66">
        <v>418352</v>
      </c>
      <c r="IJ66">
        <v>414676</v>
      </c>
      <c r="IK66">
        <v>410289</v>
      </c>
      <c r="IL66">
        <v>406139</v>
      </c>
      <c r="IM66">
        <v>399682</v>
      </c>
      <c r="IN66">
        <v>393188</v>
      </c>
      <c r="IO66">
        <v>386824</v>
      </c>
      <c r="IP66">
        <v>380484</v>
      </c>
      <c r="IQ66">
        <v>374969</v>
      </c>
      <c r="IR66">
        <v>368198</v>
      </c>
      <c r="IS66">
        <v>361875</v>
      </c>
      <c r="IT66">
        <v>356287</v>
      </c>
      <c r="IU66">
        <v>351663</v>
      </c>
      <c r="IV66">
        <v>324404</v>
      </c>
      <c r="IW66">
        <v>320304</v>
      </c>
      <c r="IX66">
        <v>316499</v>
      </c>
      <c r="IY66">
        <v>556129</v>
      </c>
      <c r="IZ66">
        <v>552923</v>
      </c>
      <c r="JA66">
        <v>550636</v>
      </c>
      <c r="JB66">
        <v>547069</v>
      </c>
      <c r="JC66">
        <v>544307</v>
      </c>
      <c r="JD66">
        <v>542227</v>
      </c>
      <c r="JE66">
        <v>540882</v>
      </c>
      <c r="JF66">
        <v>538461</v>
      </c>
      <c r="JG66">
        <v>540839</v>
      </c>
      <c r="JH66">
        <v>544285</v>
      </c>
      <c r="JI66">
        <v>540618</v>
      </c>
      <c r="JJ66">
        <v>536441</v>
      </c>
      <c r="JK66">
        <v>533512</v>
      </c>
      <c r="JL66">
        <v>527907</v>
      </c>
      <c r="JM66">
        <v>521342</v>
      </c>
      <c r="JN66">
        <v>514638</v>
      </c>
      <c r="JO66">
        <v>507738</v>
      </c>
      <c r="JP66">
        <v>502698</v>
      </c>
      <c r="JQ66">
        <v>495988</v>
      </c>
      <c r="JR66">
        <v>489784</v>
      </c>
      <c r="JS66">
        <v>481039</v>
      </c>
      <c r="JT66">
        <v>472458</v>
      </c>
      <c r="JU66">
        <v>464126</v>
      </c>
      <c r="JV66">
        <v>456131</v>
      </c>
      <c r="JW66">
        <v>449115</v>
      </c>
      <c r="JX66">
        <v>440562</v>
      </c>
      <c r="JY66">
        <v>432610</v>
      </c>
      <c r="JZ66">
        <v>425377</v>
      </c>
      <c r="KA66">
        <v>419313</v>
      </c>
      <c r="KB66">
        <v>387093</v>
      </c>
      <c r="KC66">
        <v>381739</v>
      </c>
      <c r="KD66">
        <v>376473</v>
      </c>
    </row>
    <row r="67" spans="1:290" x14ac:dyDescent="0.3">
      <c r="A67" t="s">
        <v>65</v>
      </c>
      <c r="B67">
        <v>4060895</v>
      </c>
      <c r="C67">
        <v>662971</v>
      </c>
      <c r="D67">
        <v>696433</v>
      </c>
      <c r="E67">
        <v>637449</v>
      </c>
      <c r="F67">
        <v>683613</v>
      </c>
      <c r="G67">
        <v>674371</v>
      </c>
      <c r="H67">
        <v>707260</v>
      </c>
      <c r="I67">
        <v>692452</v>
      </c>
      <c r="J67">
        <v>662471</v>
      </c>
      <c r="K67">
        <v>697532</v>
      </c>
      <c r="L67">
        <v>782350</v>
      </c>
      <c r="M67">
        <v>707065</v>
      </c>
      <c r="N67">
        <v>754071</v>
      </c>
      <c r="O67">
        <v>728267</v>
      </c>
      <c r="P67">
        <v>692635</v>
      </c>
      <c r="Q67">
        <v>727081</v>
      </c>
      <c r="R67">
        <v>711883</v>
      </c>
      <c r="S67">
        <v>705172</v>
      </c>
      <c r="T67">
        <v>715655</v>
      </c>
      <c r="U67">
        <v>666053</v>
      </c>
      <c r="V67">
        <v>678627</v>
      </c>
      <c r="W67">
        <v>661714</v>
      </c>
      <c r="X67">
        <v>636983</v>
      </c>
      <c r="Y67">
        <v>632527</v>
      </c>
      <c r="Z67">
        <v>698970</v>
      </c>
      <c r="AA67">
        <v>637320</v>
      </c>
      <c r="AB67">
        <v>618753</v>
      </c>
      <c r="AC67" t="s">
        <v>178</v>
      </c>
      <c r="AD67" t="s">
        <v>178</v>
      </c>
      <c r="AE67" t="s">
        <v>178</v>
      </c>
      <c r="AF67" t="s">
        <v>178</v>
      </c>
      <c r="AG67" t="s">
        <v>178</v>
      </c>
      <c r="AH67" t="s">
        <v>178</v>
      </c>
      <c r="AI67">
        <v>1944080</v>
      </c>
      <c r="AJ67">
        <v>2053098</v>
      </c>
      <c r="AK67">
        <v>1971080</v>
      </c>
      <c r="AL67">
        <v>2038552</v>
      </c>
      <c r="AM67">
        <v>2086994</v>
      </c>
      <c r="AN67">
        <v>2120716</v>
      </c>
      <c r="AO67">
        <v>2045738</v>
      </c>
      <c r="AP67">
        <v>2065220</v>
      </c>
      <c r="AQ67">
        <v>2136979</v>
      </c>
      <c r="AR67">
        <v>2240059</v>
      </c>
      <c r="AS67">
        <v>2165435</v>
      </c>
      <c r="AT67">
        <v>2256318</v>
      </c>
      <c r="AU67">
        <v>2185822</v>
      </c>
      <c r="AV67">
        <v>1998398</v>
      </c>
      <c r="AW67">
        <v>2096027</v>
      </c>
      <c r="AX67">
        <v>2034600</v>
      </c>
      <c r="AY67">
        <v>2028311</v>
      </c>
      <c r="AZ67">
        <v>1934662</v>
      </c>
      <c r="BA67">
        <v>1797676</v>
      </c>
      <c r="BB67">
        <v>1845693</v>
      </c>
      <c r="BC67">
        <v>1804152</v>
      </c>
      <c r="BD67">
        <v>1788088</v>
      </c>
      <c r="BE67">
        <v>1774069</v>
      </c>
      <c r="BF67">
        <v>1894154</v>
      </c>
      <c r="BG67">
        <v>1835697</v>
      </c>
      <c r="BH67">
        <v>1871889</v>
      </c>
      <c r="BI67" t="s">
        <v>178</v>
      </c>
      <c r="BJ67" t="s">
        <v>178</v>
      </c>
      <c r="BK67" t="s">
        <v>178</v>
      </c>
      <c r="BL67" t="s">
        <v>178</v>
      </c>
      <c r="BM67" t="s">
        <v>178</v>
      </c>
      <c r="BN67" t="s">
        <v>178</v>
      </c>
      <c r="BO67">
        <v>1944080</v>
      </c>
      <c r="BP67">
        <v>2053098</v>
      </c>
      <c r="BQ67">
        <v>1971080</v>
      </c>
      <c r="BR67">
        <v>2038552</v>
      </c>
      <c r="BS67">
        <v>2086994</v>
      </c>
      <c r="BT67">
        <v>2120716</v>
      </c>
      <c r="BU67">
        <v>2045738</v>
      </c>
      <c r="BV67">
        <v>2065220</v>
      </c>
      <c r="BW67">
        <v>2136979</v>
      </c>
      <c r="BX67">
        <v>2240059</v>
      </c>
      <c r="BY67">
        <v>2165435</v>
      </c>
      <c r="BZ67">
        <v>2256318</v>
      </c>
      <c r="CA67">
        <v>2185822</v>
      </c>
      <c r="CB67">
        <v>1998398</v>
      </c>
      <c r="CC67">
        <v>2096027</v>
      </c>
      <c r="CD67">
        <v>2034600</v>
      </c>
      <c r="CE67">
        <v>2028311</v>
      </c>
      <c r="CF67">
        <v>1934662</v>
      </c>
      <c r="CG67">
        <v>1797676</v>
      </c>
      <c r="CH67">
        <v>1845693</v>
      </c>
      <c r="CI67">
        <v>1804152</v>
      </c>
      <c r="CJ67">
        <v>1788088</v>
      </c>
      <c r="CK67">
        <v>1774069</v>
      </c>
      <c r="CL67">
        <v>1894154</v>
      </c>
      <c r="CM67">
        <v>1835697</v>
      </c>
      <c r="CN67">
        <v>1871889</v>
      </c>
      <c r="CO67" t="s">
        <v>178</v>
      </c>
      <c r="CP67" t="s">
        <v>178</v>
      </c>
      <c r="CQ67" t="s">
        <v>178</v>
      </c>
      <c r="CR67" t="s">
        <v>178</v>
      </c>
      <c r="CS67" t="s">
        <v>178</v>
      </c>
      <c r="CT67" t="s">
        <v>178</v>
      </c>
      <c r="CU67">
        <v>8.9837743212822208</v>
      </c>
      <c r="CV67">
        <v>9.0709371899378599</v>
      </c>
      <c r="CW67">
        <v>9.1778322657969493</v>
      </c>
      <c r="CX67">
        <v>8.4906226183527806</v>
      </c>
      <c r="CY67">
        <v>8.3182699137418403</v>
      </c>
      <c r="CZ67">
        <v>8.6070186352967699</v>
      </c>
      <c r="DA67">
        <v>8.5597268835962605</v>
      </c>
      <c r="DB67">
        <v>8.3670077633586892</v>
      </c>
      <c r="DC67">
        <v>8.1028540626093104</v>
      </c>
      <c r="DD67">
        <v>7.8219466990477402</v>
      </c>
      <c r="DE67">
        <v>7.6806234221747598</v>
      </c>
      <c r="DF67">
        <v>5.73831907075063</v>
      </c>
      <c r="DG67">
        <v>5.25617664949805</v>
      </c>
      <c r="DH67">
        <v>5.3127549142044499</v>
      </c>
      <c r="DI67">
        <v>5.1021825628781299</v>
      </c>
      <c r="DJ67">
        <v>4.85388750679535</v>
      </c>
      <c r="DK67">
        <v>4.8181152966935699</v>
      </c>
      <c r="DL67">
        <v>4.7814938762392396</v>
      </c>
      <c r="DM67">
        <v>4.8440516834971303</v>
      </c>
      <c r="DN67">
        <v>4.9311330082652098</v>
      </c>
      <c r="DO67" t="s">
        <v>178</v>
      </c>
      <c r="DP67" t="s">
        <v>178</v>
      </c>
      <c r="DQ67" t="s">
        <v>178</v>
      </c>
      <c r="DR67" t="s">
        <v>178</v>
      </c>
      <c r="DS67" t="s">
        <v>178</v>
      </c>
      <c r="DT67" t="s">
        <v>178</v>
      </c>
      <c r="DU67" t="s">
        <v>178</v>
      </c>
      <c r="DV67" t="s">
        <v>178</v>
      </c>
      <c r="DW67" t="s">
        <v>178</v>
      </c>
      <c r="DX67" t="s">
        <v>178</v>
      </c>
      <c r="DY67" t="s">
        <v>178</v>
      </c>
      <c r="DZ67" t="s">
        <v>178</v>
      </c>
      <c r="EA67">
        <v>7.90713751858849</v>
      </c>
      <c r="EB67">
        <v>7.8878358461213196</v>
      </c>
      <c r="EC67">
        <v>7.91976987235424</v>
      </c>
      <c r="ED67">
        <v>7.2971403231313197</v>
      </c>
      <c r="EE67">
        <v>7.0749604455019899</v>
      </c>
      <c r="EF67">
        <v>7.4760599721980601</v>
      </c>
      <c r="EG67">
        <v>7.3964994539867703</v>
      </c>
      <c r="EH67">
        <v>7.1204520583763404</v>
      </c>
      <c r="EI67">
        <v>6.9152293962645297</v>
      </c>
      <c r="EJ67">
        <v>6.7827231336317402</v>
      </c>
      <c r="EK67">
        <v>6.6326627213469802</v>
      </c>
      <c r="EL67">
        <v>5.0066524310846203</v>
      </c>
      <c r="EM67">
        <v>4.5098823234462797</v>
      </c>
      <c r="EN67">
        <v>4.6753449513059904</v>
      </c>
      <c r="EO67">
        <v>4.4389695361748602</v>
      </c>
      <c r="EP67">
        <v>4.2212228447852098</v>
      </c>
      <c r="EQ67">
        <v>4.1886081572303198</v>
      </c>
      <c r="ER67">
        <v>4.2384664608081399</v>
      </c>
      <c r="ES67">
        <v>4.31056062320393</v>
      </c>
      <c r="ET67">
        <v>4.3872409983675498</v>
      </c>
      <c r="EU67" t="s">
        <v>178</v>
      </c>
      <c r="EV67" t="s">
        <v>178</v>
      </c>
      <c r="EW67" t="s">
        <v>178</v>
      </c>
      <c r="EX67" t="s">
        <v>178</v>
      </c>
      <c r="EY67" t="s">
        <v>178</v>
      </c>
      <c r="EZ67" t="s">
        <v>178</v>
      </c>
      <c r="FA67" t="s">
        <v>178</v>
      </c>
      <c r="FB67" t="s">
        <v>178</v>
      </c>
      <c r="FC67" t="s">
        <v>178</v>
      </c>
      <c r="FD67" t="s">
        <v>178</v>
      </c>
      <c r="FE67" t="s">
        <v>178</v>
      </c>
      <c r="FF67" t="s">
        <v>178</v>
      </c>
      <c r="FG67" t="s">
        <v>178</v>
      </c>
      <c r="FH67">
        <v>9.0709371899378688</v>
      </c>
      <c r="FI67">
        <v>9.1778322657969511</v>
      </c>
      <c r="FJ67">
        <v>8.4906226183527806</v>
      </c>
      <c r="FK67">
        <v>8.3182699137418421</v>
      </c>
      <c r="FL67">
        <v>8.6070186352967788</v>
      </c>
      <c r="FM67">
        <v>8.5597268835962641</v>
      </c>
      <c r="FN67">
        <v>8.3670077633586981</v>
      </c>
      <c r="FO67">
        <v>8.102854062609314</v>
      </c>
      <c r="FP67">
        <v>7.8219466990477411</v>
      </c>
      <c r="FQ67">
        <v>7.6806234221747651</v>
      </c>
      <c r="FR67">
        <v>5.7383190707506317</v>
      </c>
      <c r="FS67">
        <v>5.2561766494980553</v>
      </c>
      <c r="FT67">
        <v>5.3127549142044508</v>
      </c>
      <c r="FU67">
        <v>5.1021825628781388</v>
      </c>
      <c r="FV67">
        <v>4.853887506795358</v>
      </c>
      <c r="FW67">
        <v>4.8181152966935725</v>
      </c>
      <c r="FX67">
        <v>4.7814938762392494</v>
      </c>
      <c r="FY67">
        <v>4.8440516834971339</v>
      </c>
      <c r="FZ67">
        <v>4.9311330082652178</v>
      </c>
      <c r="GA67" t="s">
        <v>178</v>
      </c>
      <c r="GB67" t="s">
        <v>178</v>
      </c>
      <c r="GC67" t="s">
        <v>178</v>
      </c>
      <c r="GD67" t="s">
        <v>178</v>
      </c>
      <c r="GE67" t="s">
        <v>178</v>
      </c>
      <c r="GF67" t="s">
        <v>178</v>
      </c>
      <c r="GG67" t="s">
        <v>178</v>
      </c>
      <c r="GH67" t="s">
        <v>178</v>
      </c>
      <c r="GI67" t="s">
        <v>178</v>
      </c>
      <c r="GJ67" t="s">
        <v>178</v>
      </c>
      <c r="GK67" t="s">
        <v>178</v>
      </c>
      <c r="GL67" t="s">
        <v>178</v>
      </c>
      <c r="GM67">
        <v>7.9071375185884936</v>
      </c>
      <c r="GN67">
        <v>7.8878358461213249</v>
      </c>
      <c r="GO67">
        <v>7.9197698723542427</v>
      </c>
      <c r="GP67">
        <v>7.2971403231313205</v>
      </c>
      <c r="GQ67">
        <v>7.0749604455019997</v>
      </c>
      <c r="GR67">
        <v>7.4760599721980689</v>
      </c>
      <c r="GS67">
        <v>7.3964994539867766</v>
      </c>
      <c r="GT67">
        <v>7.1204520583763475</v>
      </c>
      <c r="GU67">
        <v>6.9152293962645395</v>
      </c>
      <c r="GV67">
        <v>6.7827231336317482</v>
      </c>
      <c r="GW67">
        <v>6.6326627213469811</v>
      </c>
      <c r="GX67">
        <v>5.0066524310846257</v>
      </c>
      <c r="GY67">
        <v>4.5098823234462824</v>
      </c>
      <c r="GZ67">
        <v>4.6753449513059957</v>
      </c>
      <c r="HA67">
        <v>4.4389695361748682</v>
      </c>
      <c r="HB67">
        <v>4.221222844785216</v>
      </c>
      <c r="HC67">
        <v>4.188608157230326</v>
      </c>
      <c r="HD67">
        <v>4.2384664608081408</v>
      </c>
      <c r="HE67">
        <v>4.3105606232039335</v>
      </c>
      <c r="HF67">
        <v>4.3872409983675507</v>
      </c>
      <c r="HG67" t="s">
        <v>178</v>
      </c>
      <c r="HH67" t="s">
        <v>178</v>
      </c>
      <c r="HI67" t="s">
        <v>178</v>
      </c>
      <c r="HJ67" t="s">
        <v>178</v>
      </c>
      <c r="HK67" t="s">
        <v>178</v>
      </c>
      <c r="HL67" t="s">
        <v>178</v>
      </c>
      <c r="HM67" t="s">
        <v>178</v>
      </c>
      <c r="HN67" t="s">
        <v>178</v>
      </c>
      <c r="HO67" t="s">
        <v>178</v>
      </c>
      <c r="HP67" t="s">
        <v>178</v>
      </c>
      <c r="HQ67" t="s">
        <v>178</v>
      </c>
      <c r="HR67" t="s">
        <v>178</v>
      </c>
      <c r="HS67">
        <v>42105</v>
      </c>
      <c r="HT67">
        <v>41895</v>
      </c>
      <c r="HU67">
        <v>41710</v>
      </c>
      <c r="HV67">
        <v>41382</v>
      </c>
      <c r="HW67">
        <v>41241</v>
      </c>
      <c r="HX67">
        <v>41224</v>
      </c>
      <c r="HY67">
        <v>41247</v>
      </c>
      <c r="HZ67">
        <v>41179</v>
      </c>
      <c r="IA67">
        <v>41333</v>
      </c>
      <c r="IB67">
        <v>41225</v>
      </c>
      <c r="IC67">
        <v>41075</v>
      </c>
      <c r="ID67">
        <v>40986</v>
      </c>
      <c r="IE67">
        <v>41634</v>
      </c>
      <c r="IF67">
        <v>40382</v>
      </c>
      <c r="IG67">
        <v>40195</v>
      </c>
      <c r="IH67">
        <v>40228</v>
      </c>
      <c r="II67">
        <v>39979</v>
      </c>
      <c r="IJ67">
        <v>39898</v>
      </c>
      <c r="IK67">
        <v>39727</v>
      </c>
      <c r="IL67">
        <v>39503</v>
      </c>
      <c r="IM67">
        <v>39108</v>
      </c>
      <c r="IN67">
        <v>38693</v>
      </c>
      <c r="IO67">
        <v>38247</v>
      </c>
      <c r="IP67">
        <v>37508</v>
      </c>
      <c r="IQ67">
        <v>36784</v>
      </c>
      <c r="IR67">
        <v>36225</v>
      </c>
      <c r="IS67" t="s">
        <v>178</v>
      </c>
      <c r="IT67" t="s">
        <v>178</v>
      </c>
      <c r="IU67" t="s">
        <v>178</v>
      </c>
      <c r="IV67" t="s">
        <v>178</v>
      </c>
      <c r="IW67" t="s">
        <v>178</v>
      </c>
      <c r="IX67" t="s">
        <v>178</v>
      </c>
      <c r="IY67">
        <v>48290</v>
      </c>
      <c r="IZ67">
        <v>48032</v>
      </c>
      <c r="JA67">
        <v>47840</v>
      </c>
      <c r="JB67">
        <v>47489</v>
      </c>
      <c r="JC67">
        <v>47309</v>
      </c>
      <c r="JD67">
        <v>47253</v>
      </c>
      <c r="JE67">
        <v>47265</v>
      </c>
      <c r="JF67">
        <v>47183</v>
      </c>
      <c r="JG67">
        <v>47436</v>
      </c>
      <c r="JH67">
        <v>47183</v>
      </c>
      <c r="JI67">
        <v>47027</v>
      </c>
      <c r="JJ67">
        <v>46961</v>
      </c>
      <c r="JK67">
        <v>47624</v>
      </c>
      <c r="JL67">
        <v>46208</v>
      </c>
      <c r="JM67">
        <v>45960</v>
      </c>
      <c r="JN67">
        <v>45841</v>
      </c>
      <c r="JO67">
        <v>45592</v>
      </c>
      <c r="JP67">
        <v>45450</v>
      </c>
      <c r="JQ67">
        <v>45163</v>
      </c>
      <c r="JR67">
        <v>44729</v>
      </c>
      <c r="JS67">
        <v>44208</v>
      </c>
      <c r="JT67">
        <v>43633</v>
      </c>
      <c r="JU67">
        <v>43039</v>
      </c>
      <c r="JV67">
        <v>42230</v>
      </c>
      <c r="JW67">
        <v>41393</v>
      </c>
      <c r="JX67">
        <v>40704</v>
      </c>
      <c r="JY67" t="s">
        <v>178</v>
      </c>
      <c r="JZ67" t="s">
        <v>178</v>
      </c>
      <c r="KA67" t="s">
        <v>178</v>
      </c>
      <c r="KB67" t="s">
        <v>178</v>
      </c>
      <c r="KC67" t="s">
        <v>178</v>
      </c>
      <c r="KD67" t="s">
        <v>178</v>
      </c>
    </row>
    <row r="68" spans="1:290" x14ac:dyDescent="0.3">
      <c r="A68" t="s">
        <v>66</v>
      </c>
      <c r="B68">
        <v>4060294</v>
      </c>
      <c r="C68">
        <v>285790</v>
      </c>
      <c r="D68">
        <v>295435</v>
      </c>
      <c r="E68">
        <v>280867</v>
      </c>
      <c r="F68">
        <v>284214</v>
      </c>
      <c r="G68">
        <v>293530</v>
      </c>
      <c r="H68">
        <v>291149</v>
      </c>
      <c r="I68">
        <v>297907</v>
      </c>
      <c r="J68">
        <v>292070</v>
      </c>
      <c r="K68">
        <v>293603</v>
      </c>
      <c r="L68">
        <v>293338</v>
      </c>
      <c r="M68">
        <v>284095</v>
      </c>
      <c r="N68">
        <v>284404</v>
      </c>
      <c r="O68">
        <v>293280</v>
      </c>
      <c r="P68">
        <v>298084</v>
      </c>
      <c r="Q68">
        <v>300490</v>
      </c>
      <c r="R68">
        <v>286347</v>
      </c>
      <c r="S68">
        <v>283133</v>
      </c>
      <c r="T68">
        <v>267525</v>
      </c>
      <c r="U68">
        <v>263141</v>
      </c>
      <c r="V68">
        <v>254666</v>
      </c>
      <c r="W68">
        <v>249554</v>
      </c>
      <c r="X68">
        <v>235923</v>
      </c>
      <c r="Y68">
        <v>233664</v>
      </c>
      <c r="Z68">
        <v>238510</v>
      </c>
      <c r="AA68">
        <v>233807</v>
      </c>
      <c r="AB68">
        <v>236971</v>
      </c>
      <c r="AC68" t="s">
        <v>178</v>
      </c>
      <c r="AD68" t="s">
        <v>178</v>
      </c>
      <c r="AE68" t="s">
        <v>178</v>
      </c>
      <c r="AF68" t="s">
        <v>178</v>
      </c>
      <c r="AG68" t="s">
        <v>178</v>
      </c>
      <c r="AH68" t="s">
        <v>178</v>
      </c>
      <c r="AI68">
        <v>898285</v>
      </c>
      <c r="AJ68">
        <v>917100</v>
      </c>
      <c r="AK68">
        <v>893577</v>
      </c>
      <c r="AL68">
        <v>909124</v>
      </c>
      <c r="AM68">
        <v>931776</v>
      </c>
      <c r="AN68">
        <v>910825</v>
      </c>
      <c r="AO68">
        <v>552273</v>
      </c>
      <c r="AP68">
        <v>564671</v>
      </c>
      <c r="AQ68">
        <v>600763</v>
      </c>
      <c r="AR68">
        <v>604429</v>
      </c>
      <c r="AS68">
        <v>599938</v>
      </c>
      <c r="AT68">
        <v>639471</v>
      </c>
      <c r="AU68">
        <v>659619</v>
      </c>
      <c r="AV68">
        <v>749209</v>
      </c>
      <c r="AW68">
        <v>804074</v>
      </c>
      <c r="AX68">
        <v>859152</v>
      </c>
      <c r="AY68">
        <v>833590</v>
      </c>
      <c r="AZ68">
        <v>808401</v>
      </c>
      <c r="BA68">
        <v>792410</v>
      </c>
      <c r="BB68">
        <v>760175</v>
      </c>
      <c r="BC68">
        <v>754128</v>
      </c>
      <c r="BD68">
        <v>718452</v>
      </c>
      <c r="BE68">
        <v>693879</v>
      </c>
      <c r="BF68">
        <v>699569</v>
      </c>
      <c r="BG68">
        <v>683024</v>
      </c>
      <c r="BH68">
        <v>680247</v>
      </c>
      <c r="BI68" t="s">
        <v>178</v>
      </c>
      <c r="BJ68" t="s">
        <v>178</v>
      </c>
      <c r="BK68" t="s">
        <v>178</v>
      </c>
      <c r="BL68" t="s">
        <v>178</v>
      </c>
      <c r="BM68" t="s">
        <v>178</v>
      </c>
      <c r="BN68" t="s">
        <v>178</v>
      </c>
      <c r="BO68">
        <v>899229</v>
      </c>
      <c r="BP68">
        <v>918117</v>
      </c>
      <c r="BQ68">
        <v>894600</v>
      </c>
      <c r="BR68">
        <v>910242</v>
      </c>
      <c r="BS68">
        <v>933262</v>
      </c>
      <c r="BT68">
        <v>910825</v>
      </c>
      <c r="BU68">
        <v>552273</v>
      </c>
      <c r="BV68">
        <v>564671</v>
      </c>
      <c r="BW68">
        <v>600763</v>
      </c>
      <c r="BX68">
        <v>604429</v>
      </c>
      <c r="BY68">
        <v>599938</v>
      </c>
      <c r="BZ68">
        <v>639471</v>
      </c>
      <c r="CA68">
        <v>659619</v>
      </c>
      <c r="CB68">
        <v>749209</v>
      </c>
      <c r="CC68">
        <v>804074</v>
      </c>
      <c r="CD68">
        <v>859152</v>
      </c>
      <c r="CE68">
        <v>833590</v>
      </c>
      <c r="CF68">
        <v>808401</v>
      </c>
      <c r="CG68">
        <v>792410</v>
      </c>
      <c r="CH68">
        <v>760175</v>
      </c>
      <c r="CI68">
        <v>754128</v>
      </c>
      <c r="CJ68">
        <v>718452</v>
      </c>
      <c r="CK68">
        <v>693879</v>
      </c>
      <c r="CL68">
        <v>699569</v>
      </c>
      <c r="CM68">
        <v>683024</v>
      </c>
      <c r="CN68">
        <v>680247</v>
      </c>
      <c r="CO68" t="s">
        <v>178</v>
      </c>
      <c r="CP68" t="s">
        <v>178</v>
      </c>
      <c r="CQ68" t="s">
        <v>178</v>
      </c>
      <c r="CR68" t="s">
        <v>178</v>
      </c>
      <c r="CS68" t="s">
        <v>178</v>
      </c>
      <c r="CT68" t="s">
        <v>178</v>
      </c>
      <c r="CU68">
        <v>17.947571724952141</v>
      </c>
      <c r="CV68">
        <v>18.259607102692652</v>
      </c>
      <c r="CW68">
        <v>16.422039065146208</v>
      </c>
      <c r="CX68">
        <v>16.592714434726791</v>
      </c>
      <c r="CY68">
        <v>19.54958014324524</v>
      </c>
      <c r="CZ68">
        <v>17.008001524099821</v>
      </c>
      <c r="DA68">
        <v>13.911052778216019</v>
      </c>
      <c r="DB68">
        <v>12.740096552196389</v>
      </c>
      <c r="DC68">
        <v>13.0090632588904</v>
      </c>
      <c r="DD68">
        <v>12.31005031712899</v>
      </c>
      <c r="DE68">
        <v>14.0027103609708</v>
      </c>
      <c r="DF68">
        <v>15.973404030885639</v>
      </c>
      <c r="DG68">
        <v>14.620499181669389</v>
      </c>
      <c r="DH68">
        <v>12.53040260598558</v>
      </c>
      <c r="DI68">
        <v>10.7689594121484</v>
      </c>
      <c r="DJ68">
        <v>10.622516186258959</v>
      </c>
      <c r="DK68">
        <v>10.7529464118584</v>
      </c>
      <c r="DL68">
        <v>10.43375223342777</v>
      </c>
      <c r="DM68">
        <v>11.84084517747206</v>
      </c>
      <c r="DN68">
        <v>4.5023678072455597</v>
      </c>
      <c r="DO68" t="s">
        <v>178</v>
      </c>
      <c r="DP68" t="s">
        <v>178</v>
      </c>
      <c r="DQ68" t="s">
        <v>178</v>
      </c>
      <c r="DR68" t="s">
        <v>178</v>
      </c>
      <c r="DS68" t="s">
        <v>178</v>
      </c>
      <c r="DT68" t="s">
        <v>178</v>
      </c>
      <c r="DU68" t="s">
        <v>178</v>
      </c>
      <c r="DV68" t="s">
        <v>178</v>
      </c>
      <c r="DW68" t="s">
        <v>178</v>
      </c>
      <c r="DX68" t="s">
        <v>178</v>
      </c>
      <c r="DY68" t="s">
        <v>178</v>
      </c>
      <c r="DZ68" t="s">
        <v>178</v>
      </c>
      <c r="EA68">
        <v>16.80316670914355</v>
      </c>
      <c r="EB68">
        <v>16.99609856858288</v>
      </c>
      <c r="EC68">
        <v>15.23428883169866</v>
      </c>
      <c r="ED68">
        <v>15.24446889272858</v>
      </c>
      <c r="EE68">
        <v>18.347102411531559</v>
      </c>
      <c r="EF68">
        <v>15.779889782208009</v>
      </c>
      <c r="EG68">
        <v>13.059664332676039</v>
      </c>
      <c r="EH68">
        <v>11.75020498662052</v>
      </c>
      <c r="EI68">
        <v>12.173186431254919</v>
      </c>
      <c r="EJ68">
        <v>11.486677229803711</v>
      </c>
      <c r="EK68">
        <v>12.86232910734109</v>
      </c>
      <c r="EL68">
        <v>15.24009689258777</v>
      </c>
      <c r="EM68">
        <v>13.63256667864327</v>
      </c>
      <c r="EN68">
        <v>11.356140559284681</v>
      </c>
      <c r="EO68">
        <v>9.6444579314187298</v>
      </c>
      <c r="EP68">
        <v>9.5920238368095294</v>
      </c>
      <c r="EQ68">
        <v>9.7113828660795907</v>
      </c>
      <c r="ER68">
        <v>9.1904154641251008</v>
      </c>
      <c r="ES68">
        <v>10.39787383330893</v>
      </c>
      <c r="ET68">
        <v>4.4938336567237798</v>
      </c>
      <c r="EU68" t="s">
        <v>178</v>
      </c>
      <c r="EV68" t="s">
        <v>178</v>
      </c>
      <c r="EW68" t="s">
        <v>178</v>
      </c>
      <c r="EX68" t="s">
        <v>178</v>
      </c>
      <c r="EY68" t="s">
        <v>178</v>
      </c>
      <c r="EZ68" t="s">
        <v>178</v>
      </c>
      <c r="FA68" t="s">
        <v>178</v>
      </c>
      <c r="FB68" t="s">
        <v>178</v>
      </c>
      <c r="FC68" t="s">
        <v>178</v>
      </c>
      <c r="FD68" t="s">
        <v>178</v>
      </c>
      <c r="FE68" t="s">
        <v>178</v>
      </c>
      <c r="FF68" t="s">
        <v>178</v>
      </c>
      <c r="FG68" t="s">
        <v>178</v>
      </c>
      <c r="FH68">
        <v>17.408709599916076</v>
      </c>
      <c r="FI68">
        <v>15.511795602243389</v>
      </c>
      <c r="FJ68">
        <v>15.56549179087938</v>
      </c>
      <c r="FK68">
        <v>18.299043706073334</v>
      </c>
      <c r="FL68">
        <v>16.451188648858398</v>
      </c>
      <c r="FM68">
        <v>13.834915997078159</v>
      </c>
      <c r="FN68">
        <v>12.727210605439387</v>
      </c>
      <c r="FO68">
        <v>12.99891171269215</v>
      </c>
      <c r="FP68">
        <v>12.296844442804478</v>
      </c>
      <c r="FQ68">
        <v>13.993741649673019</v>
      </c>
      <c r="FR68">
        <v>15.963048174362035</v>
      </c>
      <c r="FS68">
        <v>14.61174771435968</v>
      </c>
      <c r="FT68">
        <v>12.529811720744261</v>
      </c>
      <c r="FU68">
        <v>10.7689594121484</v>
      </c>
      <c r="FV68">
        <v>10.622516186258967</v>
      </c>
      <c r="FW68">
        <v>10.752946411858403</v>
      </c>
      <c r="FX68">
        <v>10.433752233427779</v>
      </c>
      <c r="FY68">
        <v>11.840845177472069</v>
      </c>
      <c r="FZ68">
        <v>4.5023678072455686</v>
      </c>
      <c r="GA68" t="s">
        <v>178</v>
      </c>
      <c r="GB68" t="s">
        <v>178</v>
      </c>
      <c r="GC68" t="s">
        <v>178</v>
      </c>
      <c r="GD68" t="s">
        <v>178</v>
      </c>
      <c r="GE68" t="s">
        <v>178</v>
      </c>
      <c r="GF68" t="s">
        <v>178</v>
      </c>
      <c r="GG68" t="s">
        <v>178</v>
      </c>
      <c r="GH68" t="s">
        <v>178</v>
      </c>
      <c r="GI68" t="s">
        <v>178</v>
      </c>
      <c r="GJ68" t="s">
        <v>178</v>
      </c>
      <c r="GK68" t="s">
        <v>178</v>
      </c>
      <c r="GL68" t="s">
        <v>178</v>
      </c>
      <c r="GM68">
        <v>16.80316670914355</v>
      </c>
      <c r="GN68">
        <v>11.014969245005716</v>
      </c>
      <c r="GO68">
        <v>9.5438515517874905</v>
      </c>
      <c r="GP68">
        <v>9.6658129375728485</v>
      </c>
      <c r="GQ68">
        <v>12.224839687692844</v>
      </c>
      <c r="GR68">
        <v>11.168567673766761</v>
      </c>
      <c r="GS68">
        <v>9.2717247766211042</v>
      </c>
      <c r="GT68">
        <v>8.5273427042968049</v>
      </c>
      <c r="GU68">
        <v>9.0924144691740185</v>
      </c>
      <c r="GV68">
        <v>8.7669744461586685</v>
      </c>
      <c r="GW68">
        <v>9.7649945530824258</v>
      </c>
      <c r="GX68">
        <v>11.694700005961748</v>
      </c>
      <c r="GY68">
        <v>10.606653445833041</v>
      </c>
      <c r="GZ68">
        <v>9.8778368517830835</v>
      </c>
      <c r="HA68">
        <v>8.8514593774166244</v>
      </c>
      <c r="HB68">
        <v>8.6663361081624668</v>
      </c>
      <c r="HC68">
        <v>8.7058645703749651</v>
      </c>
      <c r="HD68">
        <v>8.686530570842935</v>
      </c>
      <c r="HE68">
        <v>10.394500331115387</v>
      </c>
      <c r="HF68">
        <v>4.4938336567237807</v>
      </c>
      <c r="HG68" t="s">
        <v>178</v>
      </c>
      <c r="HH68" t="s">
        <v>178</v>
      </c>
      <c r="HI68" t="s">
        <v>178</v>
      </c>
      <c r="HJ68" t="s">
        <v>178</v>
      </c>
      <c r="HK68" t="s">
        <v>178</v>
      </c>
      <c r="HL68" t="s">
        <v>178</v>
      </c>
      <c r="HM68" t="s">
        <v>178</v>
      </c>
      <c r="HN68" t="s">
        <v>178</v>
      </c>
      <c r="HO68" t="s">
        <v>178</v>
      </c>
      <c r="HP68" t="s">
        <v>178</v>
      </c>
      <c r="HQ68" t="s">
        <v>178</v>
      </c>
      <c r="HR68" t="s">
        <v>178</v>
      </c>
      <c r="HS68">
        <v>37092</v>
      </c>
      <c r="HT68">
        <v>36690</v>
      </c>
      <c r="HU68">
        <v>36468</v>
      </c>
      <c r="HV68">
        <v>36333</v>
      </c>
      <c r="HW68">
        <v>36410</v>
      </c>
      <c r="HX68">
        <v>36031</v>
      </c>
      <c r="HY68">
        <v>36051</v>
      </c>
      <c r="HZ68">
        <v>35694</v>
      </c>
      <c r="IA68">
        <v>35622</v>
      </c>
      <c r="IB68">
        <v>35294</v>
      </c>
      <c r="IC68">
        <v>35181</v>
      </c>
      <c r="ID68">
        <v>35019</v>
      </c>
      <c r="IE68">
        <v>34589</v>
      </c>
      <c r="IF68">
        <v>34460</v>
      </c>
      <c r="IG68">
        <v>34107</v>
      </c>
      <c r="IH68">
        <v>33856</v>
      </c>
      <c r="II68">
        <v>32834</v>
      </c>
      <c r="IJ68">
        <v>32625</v>
      </c>
      <c r="IK68">
        <v>32218</v>
      </c>
      <c r="IL68">
        <v>31860</v>
      </c>
      <c r="IM68">
        <v>31350</v>
      </c>
      <c r="IN68">
        <v>30894</v>
      </c>
      <c r="IO68">
        <v>30480</v>
      </c>
      <c r="IP68">
        <v>30457</v>
      </c>
      <c r="IQ68">
        <v>30296</v>
      </c>
      <c r="IR68">
        <v>29960</v>
      </c>
      <c r="IS68" t="s">
        <v>178</v>
      </c>
      <c r="IT68" t="s">
        <v>178</v>
      </c>
      <c r="IU68" t="s">
        <v>178</v>
      </c>
      <c r="IV68" t="s">
        <v>178</v>
      </c>
      <c r="IW68" t="s">
        <v>178</v>
      </c>
      <c r="IX68" t="s">
        <v>178</v>
      </c>
      <c r="IY68">
        <v>44586</v>
      </c>
      <c r="IZ68">
        <v>44145</v>
      </c>
      <c r="JA68">
        <v>43911</v>
      </c>
      <c r="JB68">
        <v>43692</v>
      </c>
      <c r="JC68">
        <v>43705</v>
      </c>
      <c r="JD68">
        <v>43189</v>
      </c>
      <c r="JE68">
        <v>41957</v>
      </c>
      <c r="JF68">
        <v>41272</v>
      </c>
      <c r="JG68">
        <v>41584</v>
      </c>
      <c r="JH68">
        <v>41293</v>
      </c>
      <c r="JI68">
        <v>41231</v>
      </c>
      <c r="JJ68">
        <v>41158</v>
      </c>
      <c r="JK68">
        <v>40661</v>
      </c>
      <c r="JL68">
        <v>40806</v>
      </c>
      <c r="JM68">
        <v>40388</v>
      </c>
      <c r="JN68">
        <v>40147</v>
      </c>
      <c r="JO68">
        <v>39074</v>
      </c>
      <c r="JP68">
        <v>38672</v>
      </c>
      <c r="JQ68">
        <v>38118</v>
      </c>
      <c r="JR68">
        <v>37650</v>
      </c>
      <c r="JS68">
        <v>37031</v>
      </c>
      <c r="JT68">
        <v>36501</v>
      </c>
      <c r="JU68">
        <v>35910</v>
      </c>
      <c r="JV68">
        <v>35824</v>
      </c>
      <c r="JW68">
        <v>35644</v>
      </c>
      <c r="JX68">
        <v>35255</v>
      </c>
      <c r="JY68" t="s">
        <v>178</v>
      </c>
      <c r="JZ68" t="s">
        <v>178</v>
      </c>
      <c r="KA68" t="s">
        <v>178</v>
      </c>
      <c r="KB68" t="s">
        <v>178</v>
      </c>
      <c r="KC68" t="s">
        <v>178</v>
      </c>
      <c r="KD68" t="s">
        <v>178</v>
      </c>
    </row>
    <row r="69" spans="1:290" x14ac:dyDescent="0.3">
      <c r="A69" t="s">
        <v>67</v>
      </c>
      <c r="B69">
        <v>4061118</v>
      </c>
      <c r="C69" t="s">
        <v>178</v>
      </c>
      <c r="D69">
        <v>68257</v>
      </c>
      <c r="E69">
        <v>61916</v>
      </c>
      <c r="F69">
        <v>66273</v>
      </c>
      <c r="G69">
        <v>67557</v>
      </c>
      <c r="H69">
        <v>69543</v>
      </c>
      <c r="I69">
        <v>66374</v>
      </c>
      <c r="J69">
        <v>64605</v>
      </c>
      <c r="K69">
        <v>72661</v>
      </c>
      <c r="L69">
        <v>77258</v>
      </c>
      <c r="M69">
        <v>69751</v>
      </c>
      <c r="N69">
        <v>70997</v>
      </c>
      <c r="O69">
        <v>71498</v>
      </c>
      <c r="P69">
        <v>70495</v>
      </c>
      <c r="Q69">
        <v>70985</v>
      </c>
      <c r="R69">
        <v>69271</v>
      </c>
      <c r="S69">
        <v>66567</v>
      </c>
      <c r="T69">
        <v>69120</v>
      </c>
      <c r="U69">
        <v>66251</v>
      </c>
      <c r="V69">
        <v>67312</v>
      </c>
      <c r="W69">
        <v>64865</v>
      </c>
      <c r="X69">
        <v>65180</v>
      </c>
      <c r="Y69">
        <v>59795</v>
      </c>
      <c r="Z69">
        <v>62993</v>
      </c>
      <c r="AA69">
        <v>58611</v>
      </c>
      <c r="AB69">
        <v>55841</v>
      </c>
      <c r="AC69" t="s">
        <v>178</v>
      </c>
      <c r="AD69" t="s">
        <v>178</v>
      </c>
      <c r="AE69" t="s">
        <v>178</v>
      </c>
      <c r="AF69" t="s">
        <v>178</v>
      </c>
      <c r="AG69" t="s">
        <v>178</v>
      </c>
      <c r="AH69" t="s">
        <v>178</v>
      </c>
      <c r="AI69" t="s">
        <v>178</v>
      </c>
      <c r="AJ69">
        <v>202330</v>
      </c>
      <c r="AK69">
        <v>193491</v>
      </c>
      <c r="AL69">
        <v>195560</v>
      </c>
      <c r="AM69">
        <v>200872</v>
      </c>
      <c r="AN69">
        <v>197964</v>
      </c>
      <c r="AO69">
        <v>189114</v>
      </c>
      <c r="AP69">
        <v>183222</v>
      </c>
      <c r="AQ69">
        <v>183692</v>
      </c>
      <c r="AR69">
        <v>179393</v>
      </c>
      <c r="AS69">
        <v>156999</v>
      </c>
      <c r="AT69">
        <v>200362</v>
      </c>
      <c r="AU69">
        <v>217137</v>
      </c>
      <c r="AV69">
        <v>213985</v>
      </c>
      <c r="AW69">
        <v>214298</v>
      </c>
      <c r="AX69">
        <v>211143</v>
      </c>
      <c r="AY69">
        <v>199454</v>
      </c>
      <c r="AZ69">
        <v>206101</v>
      </c>
      <c r="BA69">
        <v>192570</v>
      </c>
      <c r="BB69">
        <v>221190</v>
      </c>
      <c r="BC69">
        <v>224327</v>
      </c>
      <c r="BD69">
        <v>222641</v>
      </c>
      <c r="BE69">
        <v>220406</v>
      </c>
      <c r="BF69">
        <v>222342</v>
      </c>
      <c r="BG69">
        <v>211339</v>
      </c>
      <c r="BH69">
        <v>219841</v>
      </c>
      <c r="BI69" t="s">
        <v>178</v>
      </c>
      <c r="BJ69" t="s">
        <v>178</v>
      </c>
      <c r="BK69" t="s">
        <v>178</v>
      </c>
      <c r="BL69" t="s">
        <v>178</v>
      </c>
      <c r="BM69" t="s">
        <v>178</v>
      </c>
      <c r="BN69" t="s">
        <v>178</v>
      </c>
      <c r="BO69" t="s">
        <v>178</v>
      </c>
      <c r="BP69">
        <v>421038</v>
      </c>
      <c r="BQ69">
        <v>376747</v>
      </c>
      <c r="BR69">
        <v>379378</v>
      </c>
      <c r="BS69">
        <v>406280</v>
      </c>
      <c r="BT69">
        <v>460337</v>
      </c>
      <c r="BU69">
        <v>449603</v>
      </c>
      <c r="BV69">
        <v>378260</v>
      </c>
      <c r="BW69">
        <v>382910</v>
      </c>
      <c r="BX69">
        <v>398194</v>
      </c>
      <c r="BY69">
        <v>352883</v>
      </c>
      <c r="BZ69">
        <v>372018</v>
      </c>
      <c r="CA69">
        <v>363845</v>
      </c>
      <c r="CB69">
        <v>351654</v>
      </c>
      <c r="CC69">
        <v>355578</v>
      </c>
      <c r="CD69">
        <v>350213</v>
      </c>
      <c r="CE69">
        <v>336134</v>
      </c>
      <c r="CF69">
        <v>350751</v>
      </c>
      <c r="CG69">
        <v>330064</v>
      </c>
      <c r="CH69">
        <v>362257</v>
      </c>
      <c r="CI69">
        <v>361100</v>
      </c>
      <c r="CJ69">
        <v>364311</v>
      </c>
      <c r="CK69">
        <v>355940</v>
      </c>
      <c r="CL69">
        <v>359928</v>
      </c>
      <c r="CM69">
        <v>348130</v>
      </c>
      <c r="CN69">
        <v>349317</v>
      </c>
      <c r="CO69" t="s">
        <v>178</v>
      </c>
      <c r="CP69" t="s">
        <v>178</v>
      </c>
      <c r="CQ69" t="s">
        <v>178</v>
      </c>
      <c r="CR69" t="s">
        <v>178</v>
      </c>
      <c r="CS69" t="s">
        <v>178</v>
      </c>
      <c r="CT69" t="s">
        <v>178</v>
      </c>
      <c r="CU69">
        <v>13.33712826351174</v>
      </c>
      <c r="CV69">
        <v>13.44917004849319</v>
      </c>
      <c r="CW69">
        <v>13.190451579559401</v>
      </c>
      <c r="CX69">
        <v>13.14260709489535</v>
      </c>
      <c r="CY69">
        <v>13.6314519590864</v>
      </c>
      <c r="CZ69">
        <v>12.416778108508399</v>
      </c>
      <c r="DA69">
        <v>12.01072709193358</v>
      </c>
      <c r="DB69">
        <v>12.252921600495309</v>
      </c>
      <c r="DC69">
        <v>11.239867329103641</v>
      </c>
      <c r="DD69">
        <v>9.75691837738486</v>
      </c>
      <c r="DE69">
        <v>10.719559576206789</v>
      </c>
      <c r="DF69">
        <v>10.15395016690846</v>
      </c>
      <c r="DG69">
        <v>9.3569050882542104</v>
      </c>
      <c r="DH69">
        <v>8.6757926094049207</v>
      </c>
      <c r="DI69">
        <v>8.2524477002183492</v>
      </c>
      <c r="DJ69">
        <v>8.1635893808375695</v>
      </c>
      <c r="DK69">
        <v>8.0670602550813406</v>
      </c>
      <c r="DL69">
        <v>8.2349537037037006</v>
      </c>
      <c r="DM69">
        <v>8.0949721513637503</v>
      </c>
      <c r="DN69">
        <v>7.3166745899690904</v>
      </c>
      <c r="DO69" t="s">
        <v>178</v>
      </c>
      <c r="DP69" t="s">
        <v>178</v>
      </c>
      <c r="DQ69" t="s">
        <v>178</v>
      </c>
      <c r="DR69" t="s">
        <v>178</v>
      </c>
      <c r="DS69" t="s">
        <v>178</v>
      </c>
      <c r="DT69" t="s">
        <v>178</v>
      </c>
      <c r="DU69" t="s">
        <v>178</v>
      </c>
      <c r="DV69" t="s">
        <v>178</v>
      </c>
      <c r="DW69" t="s">
        <v>178</v>
      </c>
      <c r="DX69" t="s">
        <v>178</v>
      </c>
      <c r="DY69" t="s">
        <v>178</v>
      </c>
      <c r="DZ69" t="s">
        <v>178</v>
      </c>
      <c r="EA69">
        <v>9.4044636586859998</v>
      </c>
      <c r="EB69">
        <v>9.6935699105421804</v>
      </c>
      <c r="EC69">
        <v>9.3797644334878605</v>
      </c>
      <c r="ED69">
        <v>9.4487625281243606</v>
      </c>
      <c r="EE69">
        <v>10.00786570552391</v>
      </c>
      <c r="EF69">
        <v>9.45020306722434</v>
      </c>
      <c r="EG69">
        <v>9.1785906913290294</v>
      </c>
      <c r="EH69">
        <v>9.4824857276964494</v>
      </c>
      <c r="EI69">
        <v>9.1615312588463205</v>
      </c>
      <c r="EJ69">
        <v>7.9830316679023099</v>
      </c>
      <c r="EK69">
        <v>9.2331798291708793</v>
      </c>
      <c r="EL69">
        <v>8.00151725377067</v>
      </c>
      <c r="EM69">
        <v>7.1830226999543996</v>
      </c>
      <c r="EN69">
        <v>6.6546720564525499</v>
      </c>
      <c r="EO69">
        <v>6.2296428338108596</v>
      </c>
      <c r="EP69">
        <v>6.1299687889250398</v>
      </c>
      <c r="EQ69">
        <v>6.1016575250433602</v>
      </c>
      <c r="ER69">
        <v>6.3090426538444699</v>
      </c>
      <c r="ES69">
        <v>6.2564262346159802</v>
      </c>
      <c r="ET69">
        <v>5.4604638546046296</v>
      </c>
      <c r="EU69" t="s">
        <v>178</v>
      </c>
      <c r="EV69" t="s">
        <v>178</v>
      </c>
      <c r="EW69" t="s">
        <v>178</v>
      </c>
      <c r="EX69" t="s">
        <v>178</v>
      </c>
      <c r="EY69" t="s">
        <v>178</v>
      </c>
      <c r="EZ69" t="s">
        <v>178</v>
      </c>
      <c r="FA69" t="s">
        <v>178</v>
      </c>
      <c r="FB69" t="s">
        <v>178</v>
      </c>
      <c r="FC69" t="s">
        <v>178</v>
      </c>
      <c r="FD69" t="s">
        <v>178</v>
      </c>
      <c r="FE69" t="s">
        <v>178</v>
      </c>
      <c r="FF69" t="s">
        <v>178</v>
      </c>
      <c r="FG69" t="s">
        <v>178</v>
      </c>
      <c r="FH69">
        <v>13.449170048493196</v>
      </c>
      <c r="FI69">
        <v>13.190451579559403</v>
      </c>
      <c r="FJ69">
        <v>13.142607094895357</v>
      </c>
      <c r="FK69">
        <v>13.631451959086402</v>
      </c>
      <c r="FL69">
        <v>12.416778108508405</v>
      </c>
      <c r="FM69">
        <v>12.010727091933589</v>
      </c>
      <c r="FN69">
        <v>12.252921600495318</v>
      </c>
      <c r="FO69">
        <v>11.239867329103644</v>
      </c>
      <c r="FP69">
        <v>9.7569183773848653</v>
      </c>
      <c r="FQ69">
        <v>10.719559576206793</v>
      </c>
      <c r="FR69">
        <v>10.15395016690846</v>
      </c>
      <c r="FS69">
        <v>9.3569050882542175</v>
      </c>
      <c r="FT69">
        <v>8.6757926094049225</v>
      </c>
      <c r="FU69">
        <v>8.2524477002183545</v>
      </c>
      <c r="FV69">
        <v>8.1635893808375783</v>
      </c>
      <c r="FW69">
        <v>8.0670602550813477</v>
      </c>
      <c r="FX69">
        <v>8.2349537037037042</v>
      </c>
      <c r="FY69">
        <v>8.0949721513637538</v>
      </c>
      <c r="FZ69">
        <v>7.3166745899690993</v>
      </c>
      <c r="GA69" t="s">
        <v>178</v>
      </c>
      <c r="GB69" t="s">
        <v>178</v>
      </c>
      <c r="GC69" t="s">
        <v>178</v>
      </c>
      <c r="GD69" t="s">
        <v>178</v>
      </c>
      <c r="GE69" t="s">
        <v>178</v>
      </c>
      <c r="GF69" t="s">
        <v>178</v>
      </c>
      <c r="GG69" t="s">
        <v>178</v>
      </c>
      <c r="GH69" t="s">
        <v>178</v>
      </c>
      <c r="GI69" t="s">
        <v>178</v>
      </c>
      <c r="GJ69" t="s">
        <v>178</v>
      </c>
      <c r="GK69" t="s">
        <v>178</v>
      </c>
      <c r="GL69" t="s">
        <v>178</v>
      </c>
      <c r="GM69">
        <v>9.4044636586860051</v>
      </c>
      <c r="GN69">
        <v>9.693569910542184</v>
      </c>
      <c r="GO69">
        <v>9.3797644334878623</v>
      </c>
      <c r="GP69">
        <v>9.4487625281243606</v>
      </c>
      <c r="GQ69">
        <v>10.007865705523916</v>
      </c>
      <c r="GR69">
        <v>9.4502030672243436</v>
      </c>
      <c r="GS69">
        <v>9.17859069132904</v>
      </c>
      <c r="GT69">
        <v>9.4824857276964565</v>
      </c>
      <c r="GU69">
        <v>9.1615312588463294</v>
      </c>
      <c r="GV69">
        <v>7.9830316679023152</v>
      </c>
      <c r="GW69">
        <v>9.2331798291708864</v>
      </c>
      <c r="GX69">
        <v>8.0015172537706754</v>
      </c>
      <c r="GY69">
        <v>7.1830226999544067</v>
      </c>
      <c r="GZ69">
        <v>6.6546720564525552</v>
      </c>
      <c r="HA69">
        <v>6.2296428338108614</v>
      </c>
      <c r="HB69">
        <v>6.1299687889250416</v>
      </c>
      <c r="HC69">
        <v>6.1016575250433682</v>
      </c>
      <c r="HD69">
        <v>6.3090426538444744</v>
      </c>
      <c r="HE69">
        <v>6.2564262346159838</v>
      </c>
      <c r="HF69">
        <v>5.4604638546046385</v>
      </c>
      <c r="HG69" t="s">
        <v>178</v>
      </c>
      <c r="HH69" t="s">
        <v>178</v>
      </c>
      <c r="HI69" t="s">
        <v>178</v>
      </c>
      <c r="HJ69" t="s">
        <v>178</v>
      </c>
      <c r="HK69" t="s">
        <v>178</v>
      </c>
      <c r="HL69" t="s">
        <v>178</v>
      </c>
      <c r="HM69" t="s">
        <v>178</v>
      </c>
      <c r="HN69" t="s">
        <v>178</v>
      </c>
      <c r="HO69" t="s">
        <v>178</v>
      </c>
      <c r="HP69" t="s">
        <v>178</v>
      </c>
      <c r="HQ69" t="s">
        <v>178</v>
      </c>
      <c r="HR69" t="s">
        <v>178</v>
      </c>
      <c r="HS69" t="s">
        <v>178</v>
      </c>
      <c r="HT69">
        <v>4901</v>
      </c>
      <c r="HU69">
        <v>4925</v>
      </c>
      <c r="HV69">
        <v>4945</v>
      </c>
      <c r="HW69">
        <v>4953</v>
      </c>
      <c r="HX69">
        <v>4954</v>
      </c>
      <c r="HY69">
        <v>4969</v>
      </c>
      <c r="HZ69">
        <v>4985</v>
      </c>
      <c r="IA69">
        <v>4987</v>
      </c>
      <c r="IB69">
        <v>5034</v>
      </c>
      <c r="IC69">
        <v>5105</v>
      </c>
      <c r="ID69">
        <v>5123</v>
      </c>
      <c r="IE69">
        <v>5134</v>
      </c>
      <c r="IF69">
        <v>5136</v>
      </c>
      <c r="IG69">
        <v>5134</v>
      </c>
      <c r="IH69">
        <v>5132</v>
      </c>
      <c r="II69">
        <v>5169</v>
      </c>
      <c r="IJ69">
        <v>5119</v>
      </c>
      <c r="IK69">
        <v>5096</v>
      </c>
      <c r="IL69">
        <v>5183</v>
      </c>
      <c r="IM69">
        <v>5110</v>
      </c>
      <c r="IN69">
        <v>5034</v>
      </c>
      <c r="IO69">
        <v>4965</v>
      </c>
      <c r="IP69">
        <v>4881</v>
      </c>
      <c r="IQ69">
        <v>4806</v>
      </c>
      <c r="IR69">
        <v>4742</v>
      </c>
      <c r="IS69" t="s">
        <v>178</v>
      </c>
      <c r="IT69" t="s">
        <v>178</v>
      </c>
      <c r="IU69" t="s">
        <v>178</v>
      </c>
      <c r="IV69" t="s">
        <v>178</v>
      </c>
      <c r="IW69" t="s">
        <v>178</v>
      </c>
      <c r="IX69" t="s">
        <v>178</v>
      </c>
      <c r="IY69" t="s">
        <v>178</v>
      </c>
      <c r="IZ69">
        <v>6172</v>
      </c>
      <c r="JA69">
        <v>6187</v>
      </c>
      <c r="JB69">
        <v>6208</v>
      </c>
      <c r="JC69">
        <v>6213</v>
      </c>
      <c r="JD69">
        <v>6226</v>
      </c>
      <c r="JE69">
        <v>6227</v>
      </c>
      <c r="JF69">
        <v>6259</v>
      </c>
      <c r="JG69">
        <v>6238</v>
      </c>
      <c r="JH69">
        <v>6337</v>
      </c>
      <c r="JI69">
        <v>6351</v>
      </c>
      <c r="JJ69">
        <v>6366</v>
      </c>
      <c r="JK69">
        <v>6362</v>
      </c>
      <c r="JL69">
        <v>6346</v>
      </c>
      <c r="JM69">
        <v>6309</v>
      </c>
      <c r="JN69">
        <v>6284</v>
      </c>
      <c r="JO69">
        <v>6312</v>
      </c>
      <c r="JP69">
        <v>6249</v>
      </c>
      <c r="JQ69">
        <v>6195</v>
      </c>
      <c r="JR69">
        <v>6202</v>
      </c>
      <c r="JS69">
        <v>6102</v>
      </c>
      <c r="JT69">
        <v>5988</v>
      </c>
      <c r="JU69">
        <v>5870</v>
      </c>
      <c r="JV69">
        <v>5762</v>
      </c>
      <c r="JW69">
        <v>5656</v>
      </c>
      <c r="JX69">
        <v>5564</v>
      </c>
      <c r="JY69" t="s">
        <v>178</v>
      </c>
      <c r="JZ69" t="s">
        <v>178</v>
      </c>
      <c r="KA69" t="s">
        <v>178</v>
      </c>
      <c r="KB69" t="s">
        <v>178</v>
      </c>
      <c r="KC69" t="s">
        <v>178</v>
      </c>
      <c r="KD69" t="s">
        <v>178</v>
      </c>
    </row>
    <row r="70" spans="1:290" x14ac:dyDescent="0.3">
      <c r="A70" t="s">
        <v>68</v>
      </c>
      <c r="B70">
        <v>4057090</v>
      </c>
      <c r="C70">
        <v>4229048</v>
      </c>
      <c r="D70">
        <v>4370391</v>
      </c>
      <c r="E70">
        <v>4004001</v>
      </c>
      <c r="F70">
        <v>4215244</v>
      </c>
      <c r="G70">
        <v>4080624</v>
      </c>
      <c r="H70">
        <v>4157326</v>
      </c>
      <c r="I70">
        <v>4164049</v>
      </c>
      <c r="J70">
        <v>4259211</v>
      </c>
      <c r="K70">
        <v>4260122</v>
      </c>
      <c r="L70">
        <v>4591882</v>
      </c>
      <c r="M70">
        <v>4095806</v>
      </c>
      <c r="N70">
        <v>4206411</v>
      </c>
      <c r="O70">
        <v>4486182</v>
      </c>
      <c r="P70">
        <v>4017524</v>
      </c>
      <c r="Q70">
        <v>4265080</v>
      </c>
      <c r="R70">
        <v>3923943</v>
      </c>
      <c r="S70">
        <v>3834690</v>
      </c>
      <c r="T70">
        <v>4035725</v>
      </c>
      <c r="U70">
        <v>3782869</v>
      </c>
      <c r="V70">
        <v>3721834</v>
      </c>
      <c r="W70">
        <v>3679666</v>
      </c>
      <c r="X70">
        <v>3533794</v>
      </c>
      <c r="Y70">
        <v>3301942</v>
      </c>
      <c r="Z70">
        <v>3382124</v>
      </c>
      <c r="AA70">
        <v>3415225</v>
      </c>
      <c r="AB70">
        <v>3204330</v>
      </c>
      <c r="AC70">
        <v>3230463</v>
      </c>
      <c r="AD70">
        <v>2923517</v>
      </c>
      <c r="AE70">
        <v>3229153</v>
      </c>
      <c r="AF70">
        <v>2896232</v>
      </c>
      <c r="AG70">
        <v>2882176</v>
      </c>
      <c r="AH70">
        <v>2935395</v>
      </c>
      <c r="AI70">
        <v>11655309</v>
      </c>
      <c r="AJ70">
        <v>12063888</v>
      </c>
      <c r="AK70">
        <v>11526591</v>
      </c>
      <c r="AL70">
        <v>11947052</v>
      </c>
      <c r="AM70">
        <v>11767029</v>
      </c>
      <c r="AN70">
        <v>11817164</v>
      </c>
      <c r="AO70">
        <v>11698975</v>
      </c>
      <c r="AP70">
        <v>11837729</v>
      </c>
      <c r="AQ70">
        <v>11641054</v>
      </c>
      <c r="AR70">
        <v>12338237</v>
      </c>
      <c r="AS70">
        <v>11405157</v>
      </c>
      <c r="AT70">
        <v>12083069</v>
      </c>
      <c r="AU70">
        <v>12657834</v>
      </c>
      <c r="AV70">
        <v>11964643</v>
      </c>
      <c r="AW70">
        <v>12291958</v>
      </c>
      <c r="AX70">
        <v>11723656</v>
      </c>
      <c r="AY70">
        <v>11503350</v>
      </c>
      <c r="AZ70">
        <v>11810125</v>
      </c>
      <c r="BA70">
        <v>11377267</v>
      </c>
      <c r="BB70">
        <v>11329221</v>
      </c>
      <c r="BC70">
        <v>11203916</v>
      </c>
      <c r="BD70">
        <v>10903610</v>
      </c>
      <c r="BE70">
        <v>10448878</v>
      </c>
      <c r="BF70">
        <v>10543846</v>
      </c>
      <c r="BG70">
        <v>10465996</v>
      </c>
      <c r="BH70">
        <v>9967302</v>
      </c>
      <c r="BI70">
        <v>9774323</v>
      </c>
      <c r="BJ70">
        <v>9234911</v>
      </c>
      <c r="BK70">
        <v>9594540</v>
      </c>
      <c r="BL70">
        <v>9144206</v>
      </c>
      <c r="BM70">
        <v>9010178</v>
      </c>
      <c r="BN70">
        <v>8929251</v>
      </c>
      <c r="BO70">
        <v>13171157</v>
      </c>
      <c r="BP70">
        <v>13856034</v>
      </c>
      <c r="BQ70">
        <v>13133134</v>
      </c>
      <c r="BR70">
        <v>13156493</v>
      </c>
      <c r="BS70">
        <v>13502213</v>
      </c>
      <c r="BT70">
        <v>15373731</v>
      </c>
      <c r="BU70">
        <v>14478316</v>
      </c>
      <c r="BV70">
        <v>15470504</v>
      </c>
      <c r="BW70">
        <v>16826736</v>
      </c>
      <c r="BX70">
        <v>17583179</v>
      </c>
      <c r="BY70">
        <v>17115822</v>
      </c>
      <c r="BZ70">
        <v>19966828</v>
      </c>
      <c r="CA70">
        <v>18843874</v>
      </c>
      <c r="CB70">
        <v>19586474</v>
      </c>
      <c r="CC70">
        <v>20995687</v>
      </c>
      <c r="CD70">
        <v>19542866</v>
      </c>
      <c r="CE70">
        <v>19181673</v>
      </c>
      <c r="CF70">
        <v>19072124</v>
      </c>
      <c r="CG70">
        <v>18334296</v>
      </c>
      <c r="CH70">
        <v>18163494</v>
      </c>
      <c r="CI70">
        <v>19632388</v>
      </c>
      <c r="CJ70">
        <v>15873789</v>
      </c>
      <c r="CK70">
        <v>14249278</v>
      </c>
      <c r="CL70">
        <v>14132936</v>
      </c>
      <c r="CM70">
        <v>12466603</v>
      </c>
      <c r="CN70">
        <v>12282613</v>
      </c>
      <c r="CO70">
        <v>13073833</v>
      </c>
      <c r="CP70">
        <v>12469669</v>
      </c>
      <c r="CQ70">
        <v>12071461</v>
      </c>
      <c r="CR70">
        <v>11103073</v>
      </c>
      <c r="CS70">
        <v>9774667</v>
      </c>
      <c r="CT70">
        <v>9067038</v>
      </c>
      <c r="CU70">
        <v>10.891245500169299</v>
      </c>
      <c r="CV70">
        <v>10.32337838879862</v>
      </c>
      <c r="CW70">
        <v>10.90284442985903</v>
      </c>
      <c r="CX70">
        <v>10.41061917174901</v>
      </c>
      <c r="CY70">
        <v>10.43830551405863</v>
      </c>
      <c r="CZ70">
        <v>10.08010918556783</v>
      </c>
      <c r="DA70">
        <v>9.7492128454780396</v>
      </c>
      <c r="DB70">
        <v>8.9960088852137101</v>
      </c>
      <c r="DC70">
        <v>8.5974767858760792</v>
      </c>
      <c r="DD70">
        <v>7.9814098050843096</v>
      </c>
      <c r="DE70">
        <v>7.5770434439521699</v>
      </c>
      <c r="DF70">
        <v>7.1562669458595396</v>
      </c>
      <c r="DG70">
        <v>6.8778529270546702</v>
      </c>
      <c r="DH70">
        <v>6.7583914868959001</v>
      </c>
      <c r="DI70">
        <v>6.4660217393343098</v>
      </c>
      <c r="DJ70">
        <v>6.1361492763783696</v>
      </c>
      <c r="DK70">
        <v>5.8258685839011699</v>
      </c>
      <c r="DL70">
        <v>5.76171567686103</v>
      </c>
      <c r="DM70">
        <v>5.4201718325429704</v>
      </c>
      <c r="DN70">
        <v>5.49188921375859</v>
      </c>
      <c r="DO70" t="s">
        <v>178</v>
      </c>
      <c r="DP70" t="s">
        <v>178</v>
      </c>
      <c r="DQ70" t="s">
        <v>178</v>
      </c>
      <c r="DR70" t="s">
        <v>178</v>
      </c>
      <c r="DS70" t="s">
        <v>178</v>
      </c>
      <c r="DT70" t="s">
        <v>178</v>
      </c>
      <c r="DU70" t="s">
        <v>178</v>
      </c>
      <c r="DV70" t="s">
        <v>178</v>
      </c>
      <c r="DW70" t="s">
        <v>178</v>
      </c>
      <c r="DX70" t="s">
        <v>178</v>
      </c>
      <c r="DY70" t="s">
        <v>178</v>
      </c>
      <c r="DZ70" t="s">
        <v>178</v>
      </c>
      <c r="EA70">
        <v>9.6063176017040792</v>
      </c>
      <c r="EB70">
        <v>9.0133960129603299</v>
      </c>
      <c r="EC70">
        <v>9.41701670511255</v>
      </c>
      <c r="ED70">
        <v>9.1076359255823096</v>
      </c>
      <c r="EE70">
        <v>9.15070405622353</v>
      </c>
      <c r="EF70">
        <v>8.8210927765748099</v>
      </c>
      <c r="EG70">
        <v>8.5626475823736605</v>
      </c>
      <c r="EH70">
        <v>8.0854951148146696</v>
      </c>
      <c r="EI70">
        <v>7.7591084106301702</v>
      </c>
      <c r="EJ70">
        <v>7.0904457419645901</v>
      </c>
      <c r="EK70">
        <v>6.7091579712580804</v>
      </c>
      <c r="EL70">
        <v>6.3196030743513898</v>
      </c>
      <c r="EM70">
        <v>6.04856249497346</v>
      </c>
      <c r="EN70">
        <v>5.8656660294837</v>
      </c>
      <c r="EO70">
        <v>5.6236362018158497</v>
      </c>
      <c r="EP70">
        <v>5.3296343734411797</v>
      </c>
      <c r="EQ70">
        <v>5.0501114892618197</v>
      </c>
      <c r="ER70">
        <v>4.9752479334469299</v>
      </c>
      <c r="ES70">
        <v>4.6876020401033003</v>
      </c>
      <c r="ET70">
        <v>4.7106857567700304</v>
      </c>
      <c r="EU70" t="s">
        <v>178</v>
      </c>
      <c r="EV70" t="s">
        <v>178</v>
      </c>
      <c r="EW70" t="s">
        <v>178</v>
      </c>
      <c r="EX70" t="s">
        <v>178</v>
      </c>
      <c r="EY70" t="s">
        <v>178</v>
      </c>
      <c r="EZ70" t="s">
        <v>178</v>
      </c>
      <c r="FA70" t="s">
        <v>178</v>
      </c>
      <c r="FB70" t="s">
        <v>178</v>
      </c>
      <c r="FC70" t="s">
        <v>178</v>
      </c>
      <c r="FD70" t="s">
        <v>178</v>
      </c>
      <c r="FE70" t="s">
        <v>178</v>
      </c>
      <c r="FF70" t="s">
        <v>178</v>
      </c>
      <c r="FG70" t="s">
        <v>178</v>
      </c>
      <c r="FH70">
        <v>10.323378388798622</v>
      </c>
      <c r="FI70">
        <v>10.902844429859034</v>
      </c>
      <c r="FJ70">
        <v>10.410619171749014</v>
      </c>
      <c r="FK70">
        <v>10.438305514058634</v>
      </c>
      <c r="FL70">
        <v>10.080109185567839</v>
      </c>
      <c r="FM70">
        <v>9.7492128454780431</v>
      </c>
      <c r="FN70">
        <v>8.9960088852137172</v>
      </c>
      <c r="FO70">
        <v>8.5974767858760845</v>
      </c>
      <c r="FP70">
        <v>7.9814098050843203</v>
      </c>
      <c r="FQ70">
        <v>7.5770434439521788</v>
      </c>
      <c r="FR70">
        <v>7.1562669458595467</v>
      </c>
      <c r="FS70">
        <v>6.8778529270546764</v>
      </c>
      <c r="FT70">
        <v>6.758391486895909</v>
      </c>
      <c r="FU70">
        <v>6.4660217393343151</v>
      </c>
      <c r="FV70">
        <v>6.1361492763783776</v>
      </c>
      <c r="FW70">
        <v>5.8258685839011761</v>
      </c>
      <c r="FX70">
        <v>5.7617156768610354</v>
      </c>
      <c r="FY70">
        <v>5.4201718325429722</v>
      </c>
      <c r="FZ70">
        <v>5.4918892137585935</v>
      </c>
      <c r="GA70" t="s">
        <v>178</v>
      </c>
      <c r="GB70" t="s">
        <v>178</v>
      </c>
      <c r="GC70" t="s">
        <v>178</v>
      </c>
      <c r="GD70" t="s">
        <v>178</v>
      </c>
      <c r="GE70" t="s">
        <v>178</v>
      </c>
      <c r="GF70" t="s">
        <v>178</v>
      </c>
      <c r="GG70" t="s">
        <v>178</v>
      </c>
      <c r="GH70" t="s">
        <v>178</v>
      </c>
      <c r="GI70" t="s">
        <v>178</v>
      </c>
      <c r="GJ70" t="s">
        <v>178</v>
      </c>
      <c r="GK70" t="s">
        <v>178</v>
      </c>
      <c r="GL70" t="s">
        <v>178</v>
      </c>
      <c r="GM70">
        <v>9.606317601704081</v>
      </c>
      <c r="GN70">
        <v>9.0133960129603317</v>
      </c>
      <c r="GO70">
        <v>9.4170167051125517</v>
      </c>
      <c r="GP70">
        <v>9.1076359255823114</v>
      </c>
      <c r="GQ70">
        <v>9.1507040562235371</v>
      </c>
      <c r="GR70">
        <v>8.8210927765748188</v>
      </c>
      <c r="GS70">
        <v>8.5626475823736694</v>
      </c>
      <c r="GT70">
        <v>8.085495114814675</v>
      </c>
      <c r="GU70">
        <v>7.7591084106301711</v>
      </c>
      <c r="GV70">
        <v>7.0904457419645937</v>
      </c>
      <c r="GW70">
        <v>6.7091579712580893</v>
      </c>
      <c r="GX70">
        <v>6.3196030743513925</v>
      </c>
      <c r="GY70">
        <v>6.0485624949734689</v>
      </c>
      <c r="GZ70">
        <v>5.8656660294837044</v>
      </c>
      <c r="HA70">
        <v>5.6236362018158541</v>
      </c>
      <c r="HB70">
        <v>5.329634373441186</v>
      </c>
      <c r="HC70">
        <v>5.0501114892618233</v>
      </c>
      <c r="HD70">
        <v>4.9752479334469362</v>
      </c>
      <c r="HE70">
        <v>4.6876020401033038</v>
      </c>
      <c r="HF70">
        <v>4.7106857567700375</v>
      </c>
      <c r="HG70" t="s">
        <v>178</v>
      </c>
      <c r="HH70" t="s">
        <v>178</v>
      </c>
      <c r="HI70" t="s">
        <v>178</v>
      </c>
      <c r="HJ70" t="s">
        <v>178</v>
      </c>
      <c r="HK70" t="s">
        <v>178</v>
      </c>
      <c r="HL70" t="s">
        <v>178</v>
      </c>
      <c r="HM70" t="s">
        <v>178</v>
      </c>
      <c r="HN70" t="s">
        <v>178</v>
      </c>
      <c r="HO70" t="s">
        <v>178</v>
      </c>
      <c r="HP70" t="s">
        <v>178</v>
      </c>
      <c r="HQ70" t="s">
        <v>178</v>
      </c>
      <c r="HR70" t="s">
        <v>178</v>
      </c>
      <c r="HS70">
        <v>365910</v>
      </c>
      <c r="HT70">
        <v>362112</v>
      </c>
      <c r="HU70">
        <v>359658</v>
      </c>
      <c r="HV70">
        <v>356424</v>
      </c>
      <c r="HW70">
        <v>353419</v>
      </c>
      <c r="HX70">
        <v>350588</v>
      </c>
      <c r="HY70">
        <v>348047</v>
      </c>
      <c r="HZ70">
        <v>346445</v>
      </c>
      <c r="IA70">
        <v>347834</v>
      </c>
      <c r="IB70">
        <v>349049</v>
      </c>
      <c r="IC70">
        <v>344677</v>
      </c>
      <c r="ID70">
        <v>353173</v>
      </c>
      <c r="IE70">
        <v>352699</v>
      </c>
      <c r="IF70">
        <v>349821</v>
      </c>
      <c r="IG70">
        <v>346164</v>
      </c>
      <c r="IH70">
        <v>342187</v>
      </c>
      <c r="II70">
        <v>337768</v>
      </c>
      <c r="IJ70">
        <v>334328</v>
      </c>
      <c r="IK70">
        <v>330030</v>
      </c>
      <c r="IL70">
        <v>324374</v>
      </c>
      <c r="IM70">
        <v>320873</v>
      </c>
      <c r="IN70">
        <v>315886</v>
      </c>
      <c r="IO70">
        <v>311951</v>
      </c>
      <c r="IP70">
        <v>307994</v>
      </c>
      <c r="IQ70">
        <v>304514</v>
      </c>
      <c r="IR70">
        <v>299471</v>
      </c>
      <c r="IS70">
        <v>295314</v>
      </c>
      <c r="IT70">
        <v>292084</v>
      </c>
      <c r="IU70">
        <v>288805</v>
      </c>
      <c r="IV70">
        <v>285843</v>
      </c>
      <c r="IW70">
        <v>283052</v>
      </c>
      <c r="IX70">
        <v>280433</v>
      </c>
      <c r="IY70">
        <v>415853</v>
      </c>
      <c r="IZ70">
        <v>411711</v>
      </c>
      <c r="JA70">
        <v>408738</v>
      </c>
      <c r="JB70">
        <v>404744</v>
      </c>
      <c r="JC70">
        <v>401371</v>
      </c>
      <c r="JD70">
        <v>398042</v>
      </c>
      <c r="JE70">
        <v>395312</v>
      </c>
      <c r="JF70">
        <v>393438</v>
      </c>
      <c r="JG70">
        <v>394063</v>
      </c>
      <c r="JH70">
        <v>395868</v>
      </c>
      <c r="JI70">
        <v>390825</v>
      </c>
      <c r="JJ70">
        <v>400699</v>
      </c>
      <c r="JK70">
        <v>400703</v>
      </c>
      <c r="JL70">
        <v>397331</v>
      </c>
      <c r="JM70">
        <v>392998</v>
      </c>
      <c r="JN70">
        <v>389196</v>
      </c>
      <c r="JO70">
        <v>384939</v>
      </c>
      <c r="JP70">
        <v>381358</v>
      </c>
      <c r="JQ70">
        <v>375949</v>
      </c>
      <c r="JR70">
        <v>369043</v>
      </c>
      <c r="JS70">
        <v>365149</v>
      </c>
      <c r="JT70">
        <v>359291</v>
      </c>
      <c r="JU70">
        <v>354810</v>
      </c>
      <c r="JV70">
        <v>349845</v>
      </c>
      <c r="JW70">
        <v>345008</v>
      </c>
      <c r="JX70">
        <v>339468</v>
      </c>
      <c r="JY70">
        <v>334985</v>
      </c>
      <c r="JZ70">
        <v>331156</v>
      </c>
      <c r="KA70">
        <v>327190</v>
      </c>
      <c r="KB70">
        <v>323624</v>
      </c>
      <c r="KC70">
        <v>320225</v>
      </c>
      <c r="KD70">
        <v>316861</v>
      </c>
    </row>
    <row r="71" spans="1:290" x14ac:dyDescent="0.3">
      <c r="A71" t="s">
        <v>69</v>
      </c>
      <c r="B71">
        <v>4008754</v>
      </c>
      <c r="C71">
        <v>833646</v>
      </c>
      <c r="D71">
        <v>860245</v>
      </c>
      <c r="E71">
        <v>793336</v>
      </c>
      <c r="F71">
        <v>828888</v>
      </c>
      <c r="G71">
        <v>786740</v>
      </c>
      <c r="H71">
        <v>807265</v>
      </c>
      <c r="I71">
        <v>819012</v>
      </c>
      <c r="J71">
        <v>826766</v>
      </c>
      <c r="K71">
        <v>821543</v>
      </c>
      <c r="L71">
        <v>826021</v>
      </c>
      <c r="M71">
        <v>772724</v>
      </c>
      <c r="N71">
        <v>810415</v>
      </c>
      <c r="O71">
        <v>833549</v>
      </c>
      <c r="P71">
        <v>809560</v>
      </c>
      <c r="Q71">
        <v>842758</v>
      </c>
      <c r="R71">
        <v>785538</v>
      </c>
      <c r="S71">
        <v>800535</v>
      </c>
      <c r="T71">
        <v>839005</v>
      </c>
      <c r="U71">
        <v>771094</v>
      </c>
      <c r="V71">
        <v>780446</v>
      </c>
      <c r="W71">
        <v>770153</v>
      </c>
      <c r="X71">
        <v>750831</v>
      </c>
      <c r="Y71">
        <v>720576</v>
      </c>
      <c r="Z71">
        <v>725471</v>
      </c>
      <c r="AA71">
        <v>735442</v>
      </c>
      <c r="AB71">
        <v>679211</v>
      </c>
      <c r="AC71">
        <v>666991</v>
      </c>
      <c r="AD71">
        <v>625231</v>
      </c>
      <c r="AE71">
        <v>675563</v>
      </c>
      <c r="AF71">
        <v>628129</v>
      </c>
      <c r="AG71">
        <v>620003</v>
      </c>
      <c r="AH71">
        <v>639264</v>
      </c>
      <c r="AI71">
        <v>3217067</v>
      </c>
      <c r="AJ71">
        <v>3292722</v>
      </c>
      <c r="AK71">
        <v>3240863</v>
      </c>
      <c r="AL71">
        <v>3327047</v>
      </c>
      <c r="AM71">
        <v>3292122</v>
      </c>
      <c r="AN71">
        <v>3301173</v>
      </c>
      <c r="AO71">
        <v>3318069</v>
      </c>
      <c r="AP71">
        <v>3346342</v>
      </c>
      <c r="AQ71">
        <v>3357554</v>
      </c>
      <c r="AR71">
        <v>3331795</v>
      </c>
      <c r="AS71">
        <v>3200357</v>
      </c>
      <c r="AT71">
        <v>3332621</v>
      </c>
      <c r="AU71">
        <v>3350021</v>
      </c>
      <c r="AV71">
        <v>3258502</v>
      </c>
      <c r="AW71">
        <v>3282314</v>
      </c>
      <c r="AX71">
        <v>3129648</v>
      </c>
      <c r="AY71">
        <v>3081367</v>
      </c>
      <c r="AZ71">
        <v>3104384</v>
      </c>
      <c r="BA71">
        <v>2941486</v>
      </c>
      <c r="BB71">
        <v>2989418</v>
      </c>
      <c r="BC71">
        <v>2916533</v>
      </c>
      <c r="BD71">
        <v>2856064</v>
      </c>
      <c r="BE71">
        <v>2786772</v>
      </c>
      <c r="BF71">
        <v>2708095</v>
      </c>
      <c r="BG71">
        <v>2702790</v>
      </c>
      <c r="BH71">
        <v>2524387</v>
      </c>
      <c r="BI71">
        <v>2428542</v>
      </c>
      <c r="BJ71">
        <v>2310018</v>
      </c>
      <c r="BK71">
        <v>2373089</v>
      </c>
      <c r="BL71">
        <v>2273092</v>
      </c>
      <c r="BM71">
        <v>2207107</v>
      </c>
      <c r="BN71">
        <v>2195656</v>
      </c>
      <c r="BO71">
        <v>3706930</v>
      </c>
      <c r="BP71">
        <v>3743705</v>
      </c>
      <c r="BQ71">
        <v>3584998</v>
      </c>
      <c r="BR71">
        <v>3741999</v>
      </c>
      <c r="BS71">
        <v>3545081</v>
      </c>
      <c r="BT71">
        <v>3514574</v>
      </c>
      <c r="BU71">
        <v>3557446</v>
      </c>
      <c r="BV71">
        <v>3614701</v>
      </c>
      <c r="BW71">
        <v>3630089</v>
      </c>
      <c r="BX71">
        <v>3630888</v>
      </c>
      <c r="BY71">
        <v>3521991</v>
      </c>
      <c r="BZ71">
        <v>3801544</v>
      </c>
      <c r="CA71">
        <v>3645966</v>
      </c>
      <c r="CB71">
        <v>3353490</v>
      </c>
      <c r="CC71">
        <v>3469652</v>
      </c>
      <c r="CD71">
        <v>3149589</v>
      </c>
      <c r="CE71">
        <v>3187936</v>
      </c>
      <c r="CF71">
        <v>3164000</v>
      </c>
      <c r="CG71">
        <v>3011444</v>
      </c>
      <c r="CH71">
        <v>3273227</v>
      </c>
      <c r="CI71">
        <v>3229394</v>
      </c>
      <c r="CJ71">
        <v>2932953</v>
      </c>
      <c r="CK71">
        <v>2851686</v>
      </c>
      <c r="CL71">
        <v>2734910</v>
      </c>
      <c r="CM71">
        <v>2729134</v>
      </c>
      <c r="CN71">
        <v>2559377</v>
      </c>
      <c r="CO71">
        <v>2441853</v>
      </c>
      <c r="CP71">
        <v>2340783</v>
      </c>
      <c r="CQ71">
        <v>2391655</v>
      </c>
      <c r="CR71">
        <v>2284677</v>
      </c>
      <c r="CS71">
        <v>2221298</v>
      </c>
      <c r="CT71">
        <v>2211746</v>
      </c>
      <c r="CU71">
        <v>17.033288896710161</v>
      </c>
      <c r="CV71">
        <v>16.713843149335361</v>
      </c>
      <c r="CW71">
        <v>17.163975919408671</v>
      </c>
      <c r="CX71">
        <v>16.503073997934582</v>
      </c>
      <c r="CY71">
        <v>17.184838701476981</v>
      </c>
      <c r="CZ71">
        <v>16.395979015564901</v>
      </c>
      <c r="DA71">
        <v>16.556167675198889</v>
      </c>
      <c r="DB71">
        <v>15.7943118125322</v>
      </c>
      <c r="DC71">
        <v>15.157331996012379</v>
      </c>
      <c r="DD71">
        <v>14.7982920531076</v>
      </c>
      <c r="DE71">
        <v>14.207918998245161</v>
      </c>
      <c r="DF71">
        <v>14.46678553580572</v>
      </c>
      <c r="DG71">
        <v>13.575806581256771</v>
      </c>
      <c r="DH71">
        <v>13.48607455151619</v>
      </c>
      <c r="DI71">
        <v>12.30172291043713</v>
      </c>
      <c r="DJ71">
        <v>11.116712367829431</v>
      </c>
      <c r="DK71">
        <v>10.638385579643611</v>
      </c>
      <c r="DL71">
        <v>9.6850435933039698</v>
      </c>
      <c r="DM71">
        <v>9.2597011518699404</v>
      </c>
      <c r="DN71">
        <v>8.8419954743825908</v>
      </c>
      <c r="DO71" t="s">
        <v>178</v>
      </c>
      <c r="DP71" t="s">
        <v>178</v>
      </c>
      <c r="DQ71" t="s">
        <v>178</v>
      </c>
      <c r="DR71" t="s">
        <v>178</v>
      </c>
      <c r="DS71" t="s">
        <v>178</v>
      </c>
      <c r="DT71" t="s">
        <v>178</v>
      </c>
      <c r="DU71" t="s">
        <v>178</v>
      </c>
      <c r="DV71" t="s">
        <v>178</v>
      </c>
      <c r="DW71" t="s">
        <v>178</v>
      </c>
      <c r="DX71" t="s">
        <v>178</v>
      </c>
      <c r="DY71" t="s">
        <v>178</v>
      </c>
      <c r="DZ71" t="s">
        <v>178</v>
      </c>
      <c r="EA71">
        <v>12.475669686623689</v>
      </c>
      <c r="EB71">
        <v>12.50788861009219</v>
      </c>
      <c r="EC71">
        <v>12.5679487223002</v>
      </c>
      <c r="ED71">
        <v>12.12970541143542</v>
      </c>
      <c r="EE71">
        <v>12.62301336341727</v>
      </c>
      <c r="EF71">
        <v>12.07001268942887</v>
      </c>
      <c r="EG71">
        <v>12.331991890464</v>
      </c>
      <c r="EH71">
        <v>11.860264133193789</v>
      </c>
      <c r="EI71">
        <v>11.289676949350619</v>
      </c>
      <c r="EJ71">
        <v>11.04290630125803</v>
      </c>
      <c r="EK71">
        <v>10.450646599738709</v>
      </c>
      <c r="EL71">
        <v>10.67742176503118</v>
      </c>
      <c r="EM71">
        <v>9.9083259478074908</v>
      </c>
      <c r="EN71">
        <v>9.7990119386147292</v>
      </c>
      <c r="EO71">
        <v>8.8794368850755792</v>
      </c>
      <c r="EP71">
        <v>7.8206558692862496</v>
      </c>
      <c r="EQ71">
        <v>7.71725665913862</v>
      </c>
      <c r="ER71">
        <v>7.0899734053519099</v>
      </c>
      <c r="ES71">
        <v>6.8034999996600298</v>
      </c>
      <c r="ET71">
        <v>6.4700219239999202</v>
      </c>
      <c r="EU71" t="s">
        <v>178</v>
      </c>
      <c r="EV71" t="s">
        <v>178</v>
      </c>
      <c r="EW71" t="s">
        <v>178</v>
      </c>
      <c r="EX71" t="s">
        <v>178</v>
      </c>
      <c r="EY71" t="s">
        <v>178</v>
      </c>
      <c r="EZ71" t="s">
        <v>178</v>
      </c>
      <c r="FA71" t="s">
        <v>178</v>
      </c>
      <c r="FB71" t="s">
        <v>178</v>
      </c>
      <c r="FC71" t="s">
        <v>178</v>
      </c>
      <c r="FD71" t="s">
        <v>178</v>
      </c>
      <c r="FE71" t="s">
        <v>178</v>
      </c>
      <c r="FF71" t="s">
        <v>178</v>
      </c>
      <c r="FG71" t="s">
        <v>178</v>
      </c>
      <c r="FH71">
        <v>16.713843149335364</v>
      </c>
      <c r="FI71">
        <v>17.163975919408674</v>
      </c>
      <c r="FJ71">
        <v>16.503073997934582</v>
      </c>
      <c r="FK71">
        <v>17.184838701476984</v>
      </c>
      <c r="FL71">
        <v>16.395979015564901</v>
      </c>
      <c r="FM71">
        <v>16.5561676751989</v>
      </c>
      <c r="FN71">
        <v>15.794311812532206</v>
      </c>
      <c r="FO71">
        <v>15.157331996012381</v>
      </c>
      <c r="FP71">
        <v>14.798292053107609</v>
      </c>
      <c r="FQ71">
        <v>14.207918998245169</v>
      </c>
      <c r="FR71">
        <v>14.466785535805728</v>
      </c>
      <c r="FS71">
        <v>13.575806581256771</v>
      </c>
      <c r="FT71">
        <v>13.486074551516191</v>
      </c>
      <c r="FU71">
        <v>12.301722910437135</v>
      </c>
      <c r="FV71">
        <v>11.116712367829436</v>
      </c>
      <c r="FW71">
        <v>10.638385579643613</v>
      </c>
      <c r="FX71">
        <v>9.6850435933039734</v>
      </c>
      <c r="FY71">
        <v>9.2597011518699404</v>
      </c>
      <c r="FZ71">
        <v>8.8419954743825961</v>
      </c>
      <c r="GA71" t="s">
        <v>178</v>
      </c>
      <c r="GB71" t="s">
        <v>178</v>
      </c>
      <c r="GC71" t="s">
        <v>178</v>
      </c>
      <c r="GD71" t="s">
        <v>178</v>
      </c>
      <c r="GE71" t="s">
        <v>178</v>
      </c>
      <c r="GF71" t="s">
        <v>178</v>
      </c>
      <c r="GG71" t="s">
        <v>178</v>
      </c>
      <c r="GH71" t="s">
        <v>178</v>
      </c>
      <c r="GI71" t="s">
        <v>178</v>
      </c>
      <c r="GJ71" t="s">
        <v>178</v>
      </c>
      <c r="GK71" t="s">
        <v>178</v>
      </c>
      <c r="GL71" t="s">
        <v>178</v>
      </c>
      <c r="GM71">
        <v>12.475669686623696</v>
      </c>
      <c r="GN71">
        <v>12.507888610092197</v>
      </c>
      <c r="GO71">
        <v>12.567948722300201</v>
      </c>
      <c r="GP71">
        <v>12.129705411435426</v>
      </c>
      <c r="GQ71">
        <v>12.623013363417273</v>
      </c>
      <c r="GR71">
        <v>12.070012689428879</v>
      </c>
      <c r="GS71">
        <v>12.331991890464002</v>
      </c>
      <c r="GT71">
        <v>11.860264133193798</v>
      </c>
      <c r="GU71">
        <v>11.289676949350628</v>
      </c>
      <c r="GV71">
        <v>11.04290630125803</v>
      </c>
      <c r="GW71">
        <v>10.450646599738716</v>
      </c>
      <c r="GX71">
        <v>10.677421765031188</v>
      </c>
      <c r="GY71">
        <v>9.9083259478074908</v>
      </c>
      <c r="GZ71">
        <v>9.7990119386147381</v>
      </c>
      <c r="HA71">
        <v>8.8794368850755898</v>
      </c>
      <c r="HB71">
        <v>7.8206558692862584</v>
      </c>
      <c r="HC71">
        <v>7.7172566591386227</v>
      </c>
      <c r="HD71">
        <v>7.0899734053519152</v>
      </c>
      <c r="HE71">
        <v>6.803499999660036</v>
      </c>
      <c r="HF71">
        <v>6.4700219239999228</v>
      </c>
      <c r="HG71" t="s">
        <v>178</v>
      </c>
      <c r="HH71" t="s">
        <v>178</v>
      </c>
      <c r="HI71" t="s">
        <v>178</v>
      </c>
      <c r="HJ71" t="s">
        <v>178</v>
      </c>
      <c r="HK71" t="s">
        <v>178</v>
      </c>
      <c r="HL71" t="s">
        <v>178</v>
      </c>
      <c r="HM71" t="s">
        <v>178</v>
      </c>
      <c r="HN71" t="s">
        <v>178</v>
      </c>
      <c r="HO71" t="s">
        <v>178</v>
      </c>
      <c r="HP71" t="s">
        <v>178</v>
      </c>
      <c r="HQ71" t="s">
        <v>178</v>
      </c>
      <c r="HR71" t="s">
        <v>178</v>
      </c>
      <c r="HS71">
        <v>135967</v>
      </c>
      <c r="HT71">
        <v>133857</v>
      </c>
      <c r="HU71">
        <v>132091</v>
      </c>
      <c r="HV71">
        <v>130148</v>
      </c>
      <c r="HW71">
        <v>127734</v>
      </c>
      <c r="HX71">
        <v>124903</v>
      </c>
      <c r="HY71">
        <v>123677</v>
      </c>
      <c r="HZ71">
        <v>122807</v>
      </c>
      <c r="IA71">
        <v>121964</v>
      </c>
      <c r="IB71">
        <v>121333</v>
      </c>
      <c r="IC71">
        <v>120851</v>
      </c>
      <c r="ID71">
        <v>120464</v>
      </c>
      <c r="IE71">
        <v>118959</v>
      </c>
      <c r="IF71">
        <v>118232</v>
      </c>
      <c r="IG71">
        <v>116977</v>
      </c>
      <c r="IH71">
        <v>115775</v>
      </c>
      <c r="II71">
        <v>114590</v>
      </c>
      <c r="IJ71">
        <v>112130</v>
      </c>
      <c r="IK71">
        <v>110287</v>
      </c>
      <c r="IL71">
        <v>109160</v>
      </c>
      <c r="IM71">
        <v>108654</v>
      </c>
      <c r="IN71">
        <v>106710</v>
      </c>
      <c r="IO71">
        <v>105787</v>
      </c>
      <c r="IP71">
        <v>104778</v>
      </c>
      <c r="IQ71">
        <v>103624</v>
      </c>
      <c r="IR71">
        <v>102255</v>
      </c>
      <c r="IS71">
        <v>100721</v>
      </c>
      <c r="IT71">
        <v>99244</v>
      </c>
      <c r="IU71">
        <v>98089</v>
      </c>
      <c r="IV71">
        <v>97063</v>
      </c>
      <c r="IW71">
        <v>95761</v>
      </c>
      <c r="IX71">
        <v>94456</v>
      </c>
      <c r="IY71">
        <v>156833</v>
      </c>
      <c r="IZ71">
        <v>154488</v>
      </c>
      <c r="JA71">
        <v>152601</v>
      </c>
      <c r="JB71">
        <v>150491</v>
      </c>
      <c r="JC71">
        <v>147726</v>
      </c>
      <c r="JD71">
        <v>144646</v>
      </c>
      <c r="JE71">
        <v>143360</v>
      </c>
      <c r="JF71">
        <v>142342</v>
      </c>
      <c r="JG71">
        <v>141414</v>
      </c>
      <c r="JH71">
        <v>140700</v>
      </c>
      <c r="JI71">
        <v>140054</v>
      </c>
      <c r="JJ71">
        <v>139449</v>
      </c>
      <c r="JK71">
        <v>137561</v>
      </c>
      <c r="JL71">
        <v>136657</v>
      </c>
      <c r="JM71">
        <v>135100</v>
      </c>
      <c r="JN71">
        <v>133690</v>
      </c>
      <c r="JO71">
        <v>132246</v>
      </c>
      <c r="JP71">
        <v>129529</v>
      </c>
      <c r="JQ71">
        <v>127445</v>
      </c>
      <c r="JR71">
        <v>126147</v>
      </c>
      <c r="JS71">
        <v>125566</v>
      </c>
      <c r="JT71">
        <v>123264</v>
      </c>
      <c r="JU71">
        <v>122060</v>
      </c>
      <c r="JV71">
        <v>120746</v>
      </c>
      <c r="JW71">
        <v>119333</v>
      </c>
      <c r="JX71">
        <v>117730</v>
      </c>
      <c r="JY71">
        <v>115889</v>
      </c>
      <c r="JZ71">
        <v>114216</v>
      </c>
      <c r="KA71">
        <v>112858</v>
      </c>
      <c r="KB71">
        <v>111595</v>
      </c>
      <c r="KC71">
        <v>110062</v>
      </c>
      <c r="KD71">
        <v>108621</v>
      </c>
    </row>
    <row r="72" spans="1:290" x14ac:dyDescent="0.3">
      <c r="A72" t="s">
        <v>70</v>
      </c>
      <c r="B72">
        <v>4057008</v>
      </c>
      <c r="C72">
        <v>7848378</v>
      </c>
      <c r="D72">
        <v>4657704</v>
      </c>
      <c r="E72">
        <v>4635858</v>
      </c>
      <c r="F72">
        <v>4742974</v>
      </c>
      <c r="G72">
        <v>6275494</v>
      </c>
      <c r="H72">
        <v>7180003</v>
      </c>
      <c r="I72">
        <v>7694224</v>
      </c>
      <c r="J72">
        <v>7718156</v>
      </c>
      <c r="K72">
        <v>8060810</v>
      </c>
      <c r="L72">
        <v>8085781</v>
      </c>
      <c r="M72">
        <v>7657442</v>
      </c>
      <c r="N72">
        <v>8028233</v>
      </c>
      <c r="O72">
        <v>8235970</v>
      </c>
      <c r="P72">
        <v>8250984</v>
      </c>
      <c r="Q72">
        <v>9364026</v>
      </c>
      <c r="R72">
        <v>8366273</v>
      </c>
      <c r="S72">
        <v>8360969</v>
      </c>
      <c r="T72">
        <v>7928710</v>
      </c>
      <c r="U72">
        <v>7770536</v>
      </c>
      <c r="V72">
        <v>6730264</v>
      </c>
      <c r="W72">
        <v>6251888</v>
      </c>
      <c r="X72">
        <v>5893520</v>
      </c>
      <c r="Y72">
        <v>5847745</v>
      </c>
      <c r="Z72">
        <v>5855054</v>
      </c>
      <c r="AA72">
        <v>5768635</v>
      </c>
      <c r="AB72">
        <v>5798806</v>
      </c>
      <c r="AC72">
        <v>5694539</v>
      </c>
      <c r="AD72">
        <v>5645350</v>
      </c>
      <c r="AE72">
        <v>5568452</v>
      </c>
      <c r="AF72">
        <v>5629825</v>
      </c>
      <c r="AG72">
        <v>5662063</v>
      </c>
      <c r="AH72">
        <v>5515945</v>
      </c>
      <c r="AI72">
        <v>19162706</v>
      </c>
      <c r="AJ72">
        <v>6490442</v>
      </c>
      <c r="AK72">
        <v>6423818</v>
      </c>
      <c r="AL72">
        <v>6482987</v>
      </c>
      <c r="AM72">
        <v>8696128</v>
      </c>
      <c r="AN72">
        <v>10602381</v>
      </c>
      <c r="AO72">
        <v>11074554</v>
      </c>
      <c r="AP72">
        <v>10839522</v>
      </c>
      <c r="AQ72">
        <v>11390882</v>
      </c>
      <c r="AR72">
        <v>11485675</v>
      </c>
      <c r="AS72">
        <v>10973996</v>
      </c>
      <c r="AT72">
        <v>12170914</v>
      </c>
      <c r="AU72">
        <v>12543633</v>
      </c>
      <c r="AV72">
        <v>13096803</v>
      </c>
      <c r="AW72">
        <v>16674206</v>
      </c>
      <c r="AX72">
        <v>15749234</v>
      </c>
      <c r="AY72">
        <v>17158744</v>
      </c>
      <c r="AZ72">
        <v>16915902</v>
      </c>
      <c r="BA72">
        <v>19388738</v>
      </c>
      <c r="BB72">
        <v>17297637</v>
      </c>
      <c r="BC72">
        <v>15657428</v>
      </c>
      <c r="BD72">
        <v>16590946</v>
      </c>
      <c r="BE72">
        <v>16141173</v>
      </c>
      <c r="BF72">
        <v>16009209</v>
      </c>
      <c r="BG72">
        <v>15856455</v>
      </c>
      <c r="BH72">
        <v>15715749</v>
      </c>
      <c r="BI72">
        <v>15388529</v>
      </c>
      <c r="BJ72">
        <v>15304099</v>
      </c>
      <c r="BK72">
        <v>15246918</v>
      </c>
      <c r="BL72">
        <v>15512373</v>
      </c>
      <c r="BM72">
        <v>15543677</v>
      </c>
      <c r="BN72">
        <v>15125861</v>
      </c>
      <c r="BO72">
        <v>19224218</v>
      </c>
      <c r="BP72">
        <v>6493434</v>
      </c>
      <c r="BQ72">
        <v>6427679</v>
      </c>
      <c r="BR72">
        <v>6486573</v>
      </c>
      <c r="BS72">
        <v>8699117</v>
      </c>
      <c r="BT72">
        <v>10608963</v>
      </c>
      <c r="BU72">
        <v>11080137</v>
      </c>
      <c r="BV72">
        <v>10845181</v>
      </c>
      <c r="BW72">
        <v>11396537</v>
      </c>
      <c r="BX72">
        <v>11491319</v>
      </c>
      <c r="BY72">
        <v>10982773</v>
      </c>
      <c r="BZ72">
        <v>12181496</v>
      </c>
      <c r="CA72">
        <v>12553600</v>
      </c>
      <c r="CB72">
        <v>13106594</v>
      </c>
      <c r="CC72">
        <v>16685243</v>
      </c>
      <c r="CD72">
        <v>15760369</v>
      </c>
      <c r="CE72">
        <v>17170168</v>
      </c>
      <c r="CF72">
        <v>16925971</v>
      </c>
      <c r="CG72">
        <v>19399257</v>
      </c>
      <c r="CH72">
        <v>17306898</v>
      </c>
      <c r="CI72">
        <v>15666483</v>
      </c>
      <c r="CJ72">
        <v>16601657</v>
      </c>
      <c r="CK72">
        <v>16153201</v>
      </c>
      <c r="CL72">
        <v>16021469</v>
      </c>
      <c r="CM72">
        <v>15867091</v>
      </c>
      <c r="CN72">
        <v>15725334</v>
      </c>
      <c r="CO72">
        <v>15451490</v>
      </c>
      <c r="CP72">
        <v>15307846</v>
      </c>
      <c r="CQ72">
        <v>15253917</v>
      </c>
      <c r="CR72">
        <v>15520378</v>
      </c>
      <c r="CS72">
        <v>15550437</v>
      </c>
      <c r="CT72">
        <v>15131602</v>
      </c>
      <c r="CU72">
        <v>23.832313167713949</v>
      </c>
      <c r="CV72">
        <v>23.104022926317342</v>
      </c>
      <c r="CW72">
        <v>20.879716332985168</v>
      </c>
      <c r="CX72">
        <v>19.180940059970808</v>
      </c>
      <c r="CY72">
        <v>20.498131302491881</v>
      </c>
      <c r="CZ72">
        <v>17.209257044775189</v>
      </c>
      <c r="DA72">
        <v>15.11587133413324</v>
      </c>
      <c r="DB72">
        <v>14.0034355356383</v>
      </c>
      <c r="DC72">
        <v>13.491696243925849</v>
      </c>
      <c r="DD72">
        <v>12.71232838472617</v>
      </c>
      <c r="DE72">
        <v>15.89355611266058</v>
      </c>
      <c r="DF72">
        <v>17.03295150663897</v>
      </c>
      <c r="DG72">
        <v>15.712649944679541</v>
      </c>
      <c r="DH72">
        <v>15.431747063491221</v>
      </c>
      <c r="DI72">
        <v>12.62655776329548</v>
      </c>
      <c r="DJ72">
        <v>11.06040912512106</v>
      </c>
      <c r="DK72">
        <v>10.88377258145715</v>
      </c>
      <c r="DL72">
        <v>9.4590340802174193</v>
      </c>
      <c r="DM72">
        <v>11.52194333977627</v>
      </c>
      <c r="DN72">
        <v>9.8252471221199205</v>
      </c>
      <c r="DO72" t="s">
        <v>178</v>
      </c>
      <c r="DP72" t="s">
        <v>178</v>
      </c>
      <c r="DQ72" t="s">
        <v>178</v>
      </c>
      <c r="DR72" t="s">
        <v>178</v>
      </c>
      <c r="DS72" t="s">
        <v>178</v>
      </c>
      <c r="DT72" t="s">
        <v>178</v>
      </c>
      <c r="DU72" t="s">
        <v>178</v>
      </c>
      <c r="DV72" t="s">
        <v>178</v>
      </c>
      <c r="DW72" t="s">
        <v>178</v>
      </c>
      <c r="DX72" t="s">
        <v>178</v>
      </c>
      <c r="DY72" t="s">
        <v>178</v>
      </c>
      <c r="DZ72" t="s">
        <v>178</v>
      </c>
      <c r="EA72">
        <v>21.086337533150559</v>
      </c>
      <c r="EB72">
        <v>20.62770617129156</v>
      </c>
      <c r="EC72">
        <v>18.793994474936859</v>
      </c>
      <c r="ED72">
        <v>17.728525446680671</v>
      </c>
      <c r="EE72">
        <v>19.558320044902569</v>
      </c>
      <c r="EF72">
        <v>16.627453776656392</v>
      </c>
      <c r="EG72">
        <v>14.749569147434739</v>
      </c>
      <c r="EH72">
        <v>13.72818711672091</v>
      </c>
      <c r="EI72">
        <v>13.430768574373779</v>
      </c>
      <c r="EJ72">
        <v>12.64899016942192</v>
      </c>
      <c r="EK72">
        <v>15.61924012610948</v>
      </c>
      <c r="EL72">
        <v>16.989138316789209</v>
      </c>
      <c r="EM72">
        <v>15.550577555775879</v>
      </c>
      <c r="EN72">
        <v>15.649035189873571</v>
      </c>
      <c r="EO72">
        <v>12.473323206894429</v>
      </c>
      <c r="EP72">
        <v>10.804556575023931</v>
      </c>
      <c r="EQ72">
        <v>10.46486645769205</v>
      </c>
      <c r="ER72">
        <v>8.9589791328305104</v>
      </c>
      <c r="ES72">
        <v>10.793289531051631</v>
      </c>
      <c r="ET72">
        <v>9.1540710890685499</v>
      </c>
      <c r="EU72" t="s">
        <v>178</v>
      </c>
      <c r="EV72" t="s">
        <v>178</v>
      </c>
      <c r="EW72" t="s">
        <v>178</v>
      </c>
      <c r="EX72" t="s">
        <v>178</v>
      </c>
      <c r="EY72" t="s">
        <v>178</v>
      </c>
      <c r="EZ72" t="s">
        <v>178</v>
      </c>
      <c r="FA72" t="s">
        <v>178</v>
      </c>
      <c r="FB72" t="s">
        <v>178</v>
      </c>
      <c r="FC72" t="s">
        <v>178</v>
      </c>
      <c r="FD72" t="s">
        <v>178</v>
      </c>
      <c r="FE72" t="s">
        <v>178</v>
      </c>
      <c r="FF72" t="s">
        <v>178</v>
      </c>
      <c r="FG72" t="s">
        <v>178</v>
      </c>
      <c r="FH72">
        <v>17.716280707494306</v>
      </c>
      <c r="FI72">
        <v>16.537973134968965</v>
      </c>
      <c r="FJ72">
        <v>14.743643722671678</v>
      </c>
      <c r="FK72">
        <v>17.078593311619969</v>
      </c>
      <c r="FL72">
        <v>15.553008884589348</v>
      </c>
      <c r="FM72">
        <v>13.960202739365361</v>
      </c>
      <c r="FN72">
        <v>13.131633666126861</v>
      </c>
      <c r="FO72">
        <v>12.873958536328917</v>
      </c>
      <c r="FP72">
        <v>12.194748859466998</v>
      </c>
      <c r="FQ72">
        <v>15.04201813926568</v>
      </c>
      <c r="FR72">
        <v>16.398540754274833</v>
      </c>
      <c r="FS72">
        <v>15.170094578034991</v>
      </c>
      <c r="FT72">
        <v>15.184208703374034</v>
      </c>
      <c r="FU72">
        <v>12.527491926285219</v>
      </c>
      <c r="FV72">
        <v>11.007199349873032</v>
      </c>
      <c r="FW72">
        <v>10.832857090774278</v>
      </c>
      <c r="FX72">
        <v>9.4232816498751557</v>
      </c>
      <c r="FY72">
        <v>11.517188215797145</v>
      </c>
      <c r="FZ72">
        <v>9.8208887003615288</v>
      </c>
      <c r="GA72" t="s">
        <v>178</v>
      </c>
      <c r="GB72" t="s">
        <v>178</v>
      </c>
      <c r="GC72" t="s">
        <v>178</v>
      </c>
      <c r="GD72" t="s">
        <v>178</v>
      </c>
      <c r="GE72" t="s">
        <v>178</v>
      </c>
      <c r="GF72" t="s">
        <v>178</v>
      </c>
      <c r="GG72" t="s">
        <v>178</v>
      </c>
      <c r="GH72" t="s">
        <v>178</v>
      </c>
      <c r="GI72" t="s">
        <v>178</v>
      </c>
      <c r="GJ72" t="s">
        <v>178</v>
      </c>
      <c r="GK72" t="s">
        <v>178</v>
      </c>
      <c r="GL72" t="s">
        <v>178</v>
      </c>
      <c r="GM72">
        <v>21.086337533150562</v>
      </c>
      <c r="GN72">
        <v>11.725499982918212</v>
      </c>
      <c r="GO72">
        <v>11.178639175224584</v>
      </c>
      <c r="GP72">
        <v>10.150873588147871</v>
      </c>
      <c r="GQ72">
        <v>11.525405566851791</v>
      </c>
      <c r="GR72">
        <v>11.035605075988565</v>
      </c>
      <c r="GS72">
        <v>10.182033682862738</v>
      </c>
      <c r="GT72">
        <v>9.4002858772016147</v>
      </c>
      <c r="GU72">
        <v>9.1796438358026649</v>
      </c>
      <c r="GV72">
        <v>8.9281274270976088</v>
      </c>
      <c r="GW72">
        <v>10.013102961000007</v>
      </c>
      <c r="GX72">
        <v>11.132331449718059</v>
      </c>
      <c r="GY72">
        <v>10.180846165744352</v>
      </c>
      <c r="GZ72">
        <v>10.766795503340257</v>
      </c>
      <c r="HA72">
        <v>9.6621388475989445</v>
      </c>
      <c r="HB72">
        <v>8.6796512048608889</v>
      </c>
      <c r="HC72">
        <v>8.9286470672142482</v>
      </c>
      <c r="HD72">
        <v>7.8014330112971537</v>
      </c>
      <c r="HE72">
        <v>10.193434587960576</v>
      </c>
      <c r="HF72">
        <v>8.7554509042866169</v>
      </c>
      <c r="HG72" t="s">
        <v>178</v>
      </c>
      <c r="HH72" t="s">
        <v>178</v>
      </c>
      <c r="HI72" t="s">
        <v>178</v>
      </c>
      <c r="HJ72" t="s">
        <v>178</v>
      </c>
      <c r="HK72" t="s">
        <v>178</v>
      </c>
      <c r="HL72" t="s">
        <v>178</v>
      </c>
      <c r="HM72" t="s">
        <v>178</v>
      </c>
      <c r="HN72" t="s">
        <v>178</v>
      </c>
      <c r="HO72" t="s">
        <v>178</v>
      </c>
      <c r="HP72" t="s">
        <v>178</v>
      </c>
      <c r="HQ72" t="s">
        <v>178</v>
      </c>
      <c r="HR72" t="s">
        <v>178</v>
      </c>
      <c r="HS72">
        <v>1158014</v>
      </c>
      <c r="HT72">
        <v>668175</v>
      </c>
      <c r="HU72">
        <v>675962</v>
      </c>
      <c r="HV72">
        <v>678140</v>
      </c>
      <c r="HW72">
        <v>864677</v>
      </c>
      <c r="HX72">
        <v>959140</v>
      </c>
      <c r="HY72">
        <v>983898</v>
      </c>
      <c r="HZ72">
        <v>1012559</v>
      </c>
      <c r="IA72">
        <v>1045500</v>
      </c>
      <c r="IB72">
        <v>1037913</v>
      </c>
      <c r="IC72">
        <v>1034045</v>
      </c>
      <c r="ID72">
        <v>1042194</v>
      </c>
      <c r="IE72">
        <v>1050791</v>
      </c>
      <c r="IF72">
        <v>1066815</v>
      </c>
      <c r="IG72">
        <v>1067996</v>
      </c>
      <c r="IH72">
        <v>1062747</v>
      </c>
      <c r="II72">
        <v>1056355</v>
      </c>
      <c r="IJ72">
        <v>1049395</v>
      </c>
      <c r="IK72">
        <v>1050167</v>
      </c>
      <c r="IL72">
        <v>989951</v>
      </c>
      <c r="IM72">
        <v>872636</v>
      </c>
      <c r="IN72">
        <v>862830</v>
      </c>
      <c r="IO72">
        <v>854140</v>
      </c>
      <c r="IP72">
        <v>850137</v>
      </c>
      <c r="IQ72">
        <v>842888</v>
      </c>
      <c r="IR72">
        <v>834581</v>
      </c>
      <c r="IS72">
        <v>826723</v>
      </c>
      <c r="IT72">
        <v>819782</v>
      </c>
      <c r="IU72">
        <v>815083</v>
      </c>
      <c r="IV72">
        <v>812905</v>
      </c>
      <c r="IW72">
        <v>806398</v>
      </c>
      <c r="IX72">
        <v>792267</v>
      </c>
      <c r="IY72">
        <v>1322676</v>
      </c>
      <c r="IZ72">
        <v>746865</v>
      </c>
      <c r="JA72">
        <v>755116</v>
      </c>
      <c r="JB72">
        <v>757241</v>
      </c>
      <c r="JC72">
        <v>966879</v>
      </c>
      <c r="JD72">
        <v>1078191</v>
      </c>
      <c r="JE72">
        <v>1104390</v>
      </c>
      <c r="JF72">
        <v>1129306</v>
      </c>
      <c r="JG72">
        <v>1165726</v>
      </c>
      <c r="JH72">
        <v>1157050</v>
      </c>
      <c r="JI72">
        <v>1230427</v>
      </c>
      <c r="JJ72">
        <v>1195767</v>
      </c>
      <c r="JK72">
        <v>1175022</v>
      </c>
      <c r="JL72">
        <v>1196975</v>
      </c>
      <c r="JM72">
        <v>1203637</v>
      </c>
      <c r="JN72">
        <v>1198696</v>
      </c>
      <c r="JO72">
        <v>1189952</v>
      </c>
      <c r="JP72">
        <v>1181107</v>
      </c>
      <c r="JQ72">
        <v>1188583</v>
      </c>
      <c r="JR72">
        <v>1118793</v>
      </c>
      <c r="JS72">
        <v>981469</v>
      </c>
      <c r="JT72">
        <v>972056</v>
      </c>
      <c r="JU72">
        <v>960074</v>
      </c>
      <c r="JV72">
        <v>953443</v>
      </c>
      <c r="JW72">
        <v>944557</v>
      </c>
      <c r="JX72">
        <v>934311</v>
      </c>
      <c r="JY72">
        <v>924944</v>
      </c>
      <c r="JZ72">
        <v>908606</v>
      </c>
      <c r="KA72">
        <v>903362</v>
      </c>
      <c r="KB72">
        <v>906881</v>
      </c>
      <c r="KC72">
        <v>899783</v>
      </c>
      <c r="KD72">
        <v>882419</v>
      </c>
    </row>
    <row r="73" spans="1:290" x14ac:dyDescent="0.3">
      <c r="A73" t="s">
        <v>71</v>
      </c>
      <c r="B73">
        <v>4061329</v>
      </c>
      <c r="C73" t="s">
        <v>178</v>
      </c>
      <c r="D73">
        <v>383022</v>
      </c>
      <c r="E73">
        <v>363692</v>
      </c>
      <c r="F73">
        <v>366355</v>
      </c>
      <c r="G73">
        <v>381167</v>
      </c>
      <c r="H73">
        <v>381979</v>
      </c>
      <c r="I73">
        <v>387909</v>
      </c>
      <c r="J73">
        <v>395345</v>
      </c>
      <c r="K73">
        <v>417926</v>
      </c>
      <c r="L73">
        <v>421063</v>
      </c>
      <c r="M73">
        <v>424070</v>
      </c>
      <c r="N73">
        <v>434562</v>
      </c>
      <c r="O73">
        <v>449576</v>
      </c>
      <c r="P73">
        <v>445434</v>
      </c>
      <c r="Q73">
        <v>442007</v>
      </c>
      <c r="R73">
        <v>440376</v>
      </c>
      <c r="S73">
        <v>419511</v>
      </c>
      <c r="T73">
        <v>398871</v>
      </c>
      <c r="U73">
        <v>379440</v>
      </c>
      <c r="V73">
        <v>374231</v>
      </c>
      <c r="W73">
        <v>359243</v>
      </c>
      <c r="X73">
        <v>347742</v>
      </c>
      <c r="Y73">
        <v>347700</v>
      </c>
      <c r="Z73">
        <v>346860</v>
      </c>
      <c r="AA73">
        <v>332443</v>
      </c>
      <c r="AB73">
        <v>320605</v>
      </c>
      <c r="AC73" t="s">
        <v>178</v>
      </c>
      <c r="AD73" t="s">
        <v>178</v>
      </c>
      <c r="AE73" t="s">
        <v>178</v>
      </c>
      <c r="AF73" t="s">
        <v>178</v>
      </c>
      <c r="AG73" t="s">
        <v>178</v>
      </c>
      <c r="AH73" t="s">
        <v>178</v>
      </c>
      <c r="AI73" t="s">
        <v>178</v>
      </c>
      <c r="AJ73">
        <v>1099019</v>
      </c>
      <c r="AK73">
        <v>1094786</v>
      </c>
      <c r="AL73">
        <v>1117742</v>
      </c>
      <c r="AM73">
        <v>1137631</v>
      </c>
      <c r="AN73">
        <v>1132056</v>
      </c>
      <c r="AO73">
        <v>1134873</v>
      </c>
      <c r="AP73">
        <v>1144832</v>
      </c>
      <c r="AQ73">
        <v>1181026</v>
      </c>
      <c r="AR73">
        <v>1191559</v>
      </c>
      <c r="AS73">
        <v>1192243</v>
      </c>
      <c r="AT73">
        <v>1239228</v>
      </c>
      <c r="AU73">
        <v>1280103</v>
      </c>
      <c r="AV73">
        <v>1266467</v>
      </c>
      <c r="AW73">
        <v>1252112</v>
      </c>
      <c r="AX73">
        <v>1247689</v>
      </c>
      <c r="AY73">
        <v>1206719</v>
      </c>
      <c r="AZ73">
        <v>1158717</v>
      </c>
      <c r="BA73">
        <v>1134072</v>
      </c>
      <c r="BB73">
        <v>1105463</v>
      </c>
      <c r="BC73">
        <v>1064739</v>
      </c>
      <c r="BD73">
        <v>1028556</v>
      </c>
      <c r="BE73">
        <v>1028768</v>
      </c>
      <c r="BF73">
        <v>1024331</v>
      </c>
      <c r="BG73">
        <v>997116</v>
      </c>
      <c r="BH73">
        <v>960117</v>
      </c>
      <c r="BI73" t="s">
        <v>178</v>
      </c>
      <c r="BJ73" t="s">
        <v>178</v>
      </c>
      <c r="BK73" t="s">
        <v>178</v>
      </c>
      <c r="BL73" t="s">
        <v>178</v>
      </c>
      <c r="BM73" t="s">
        <v>178</v>
      </c>
      <c r="BN73" t="s">
        <v>178</v>
      </c>
      <c r="BO73" t="s">
        <v>178</v>
      </c>
      <c r="BP73">
        <v>1099019</v>
      </c>
      <c r="BQ73">
        <v>1094786</v>
      </c>
      <c r="BR73">
        <v>1117742</v>
      </c>
      <c r="BS73">
        <v>1137631</v>
      </c>
      <c r="BT73">
        <v>1132056</v>
      </c>
      <c r="BU73">
        <v>1134873</v>
      </c>
      <c r="BV73">
        <v>1144832</v>
      </c>
      <c r="BW73">
        <v>1181026</v>
      </c>
      <c r="BX73">
        <v>1191559</v>
      </c>
      <c r="BY73">
        <v>1192243</v>
      </c>
      <c r="BZ73">
        <v>1239228</v>
      </c>
      <c r="CA73">
        <v>1280103</v>
      </c>
      <c r="CB73">
        <v>1266467</v>
      </c>
      <c r="CC73">
        <v>1252112</v>
      </c>
      <c r="CD73">
        <v>1247689</v>
      </c>
      <c r="CE73">
        <v>1206719</v>
      </c>
      <c r="CF73">
        <v>1158717</v>
      </c>
      <c r="CG73">
        <v>1134072</v>
      </c>
      <c r="CH73">
        <v>1105463</v>
      </c>
      <c r="CI73">
        <v>1064739</v>
      </c>
      <c r="CJ73">
        <v>1028556</v>
      </c>
      <c r="CK73">
        <v>1028768</v>
      </c>
      <c r="CL73">
        <v>1024331</v>
      </c>
      <c r="CM73">
        <v>997116</v>
      </c>
      <c r="CN73">
        <v>960117</v>
      </c>
      <c r="CO73" t="s">
        <v>178</v>
      </c>
      <c r="CP73" t="s">
        <v>178</v>
      </c>
      <c r="CQ73" t="s">
        <v>178</v>
      </c>
      <c r="CR73" t="s">
        <v>178</v>
      </c>
      <c r="CS73" t="s">
        <v>178</v>
      </c>
      <c r="CT73" t="s">
        <v>178</v>
      </c>
      <c r="CU73">
        <v>34.00728781820942</v>
      </c>
      <c r="CV73">
        <v>34.208478886330283</v>
      </c>
      <c r="CW73">
        <v>30.891248638958231</v>
      </c>
      <c r="CX73">
        <v>28.704398738928081</v>
      </c>
      <c r="CY73">
        <v>31.34610288928474</v>
      </c>
      <c r="CZ73">
        <v>38.232468277051872</v>
      </c>
      <c r="DA73">
        <v>38.880510635226301</v>
      </c>
      <c r="DB73">
        <v>39.058037916250363</v>
      </c>
      <c r="DC73">
        <v>36.122902140570339</v>
      </c>
      <c r="DD73">
        <v>29.765948701473562</v>
      </c>
      <c r="DE73">
        <v>25.86559424970147</v>
      </c>
      <c r="DF73">
        <v>37.435854952803048</v>
      </c>
      <c r="DG73">
        <v>28.318460060145551</v>
      </c>
      <c r="DH73">
        <v>28.046130290907289</v>
      </c>
      <c r="DI73">
        <v>24.94163001574632</v>
      </c>
      <c r="DJ73">
        <v>21.042699874652559</v>
      </c>
      <c r="DK73">
        <v>18.52657022104307</v>
      </c>
      <c r="DL73">
        <v>17.364009917993531</v>
      </c>
      <c r="DM73">
        <v>18.92499472907442</v>
      </c>
      <c r="DN73">
        <v>18.459186972752121</v>
      </c>
      <c r="DO73" t="s">
        <v>178</v>
      </c>
      <c r="DP73" t="s">
        <v>178</v>
      </c>
      <c r="DQ73" t="s">
        <v>178</v>
      </c>
      <c r="DR73" t="s">
        <v>178</v>
      </c>
      <c r="DS73" t="s">
        <v>178</v>
      </c>
      <c r="DT73" t="s">
        <v>178</v>
      </c>
      <c r="DU73" t="s">
        <v>178</v>
      </c>
      <c r="DV73" t="s">
        <v>178</v>
      </c>
      <c r="DW73" t="s">
        <v>178</v>
      </c>
      <c r="DX73" t="s">
        <v>178</v>
      </c>
      <c r="DY73" t="s">
        <v>178</v>
      </c>
      <c r="DZ73" t="s">
        <v>178</v>
      </c>
      <c r="EA73">
        <v>33.001105258582598</v>
      </c>
      <c r="EB73">
        <v>33.208434067108932</v>
      </c>
      <c r="EC73">
        <v>29.584046562524541</v>
      </c>
      <c r="ED73">
        <v>27.445242283102889</v>
      </c>
      <c r="EE73">
        <v>30.213865668099459</v>
      </c>
      <c r="EF73">
        <v>37.165475912852358</v>
      </c>
      <c r="EG73">
        <v>37.85269364942156</v>
      </c>
      <c r="EH73">
        <v>38.15721433363148</v>
      </c>
      <c r="EI73">
        <v>35.346415190194953</v>
      </c>
      <c r="EJ73">
        <v>28.8329826722806</v>
      </c>
      <c r="EK73">
        <v>24.86347162449265</v>
      </c>
      <c r="EL73">
        <v>36.397014915737863</v>
      </c>
      <c r="EM73">
        <v>27.27421152829108</v>
      </c>
      <c r="EN73">
        <v>27.155543729129931</v>
      </c>
      <c r="EO73">
        <v>24.099681178680498</v>
      </c>
      <c r="EP73">
        <v>20.09715562131268</v>
      </c>
      <c r="EQ73">
        <v>17.717960850869169</v>
      </c>
      <c r="ER73">
        <v>16.486251604144918</v>
      </c>
      <c r="ES73">
        <v>17.97478466975641</v>
      </c>
      <c r="ET73">
        <v>17.442736663280449</v>
      </c>
      <c r="EU73" t="s">
        <v>178</v>
      </c>
      <c r="EV73" t="s">
        <v>178</v>
      </c>
      <c r="EW73" t="s">
        <v>178</v>
      </c>
      <c r="EX73" t="s">
        <v>178</v>
      </c>
      <c r="EY73" t="s">
        <v>178</v>
      </c>
      <c r="EZ73" t="s">
        <v>178</v>
      </c>
      <c r="FA73" t="s">
        <v>178</v>
      </c>
      <c r="FB73" t="s">
        <v>178</v>
      </c>
      <c r="FC73" t="s">
        <v>178</v>
      </c>
      <c r="FD73" t="s">
        <v>178</v>
      </c>
      <c r="FE73" t="s">
        <v>178</v>
      </c>
      <c r="FF73" t="s">
        <v>178</v>
      </c>
      <c r="FG73" t="s">
        <v>178</v>
      </c>
      <c r="FH73">
        <v>34.20847888633029</v>
      </c>
      <c r="FI73">
        <v>30.891248638958238</v>
      </c>
      <c r="FJ73">
        <v>28.704398738928088</v>
      </c>
      <c r="FK73">
        <v>31.346102889284747</v>
      </c>
      <c r="FL73">
        <v>38.232468277051879</v>
      </c>
      <c r="FM73">
        <v>38.880510635226301</v>
      </c>
      <c r="FN73">
        <v>39.058037916250363</v>
      </c>
      <c r="FO73">
        <v>36.122902140570339</v>
      </c>
      <c r="FP73">
        <v>29.765948701473569</v>
      </c>
      <c r="FQ73">
        <v>25.865594249701477</v>
      </c>
      <c r="FR73">
        <v>37.435854952803055</v>
      </c>
      <c r="FS73">
        <v>28.318460060145558</v>
      </c>
      <c r="FT73">
        <v>28.046130290907296</v>
      </c>
      <c r="FU73">
        <v>24.94163001574632</v>
      </c>
      <c r="FV73">
        <v>21.04269987465257</v>
      </c>
      <c r="FW73">
        <v>18.526570221043073</v>
      </c>
      <c r="FX73">
        <v>17.364009917993535</v>
      </c>
      <c r="FY73">
        <v>18.924994729074427</v>
      </c>
      <c r="FZ73">
        <v>18.459186972752125</v>
      </c>
      <c r="GA73" t="s">
        <v>178</v>
      </c>
      <c r="GB73" t="s">
        <v>178</v>
      </c>
      <c r="GC73" t="s">
        <v>178</v>
      </c>
      <c r="GD73" t="s">
        <v>178</v>
      </c>
      <c r="GE73" t="s">
        <v>178</v>
      </c>
      <c r="GF73" t="s">
        <v>178</v>
      </c>
      <c r="GG73" t="s">
        <v>178</v>
      </c>
      <c r="GH73" t="s">
        <v>178</v>
      </c>
      <c r="GI73" t="s">
        <v>178</v>
      </c>
      <c r="GJ73" t="s">
        <v>178</v>
      </c>
      <c r="GK73" t="s">
        <v>178</v>
      </c>
      <c r="GL73" t="s">
        <v>178</v>
      </c>
      <c r="GM73">
        <v>33.001105258582605</v>
      </c>
      <c r="GN73">
        <v>33.208434067108939</v>
      </c>
      <c r="GO73">
        <v>29.584046562524549</v>
      </c>
      <c r="GP73">
        <v>27.4452422831029</v>
      </c>
      <c r="GQ73">
        <v>30.213865668099469</v>
      </c>
      <c r="GR73">
        <v>37.165475912852365</v>
      </c>
      <c r="GS73">
        <v>37.852693649421568</v>
      </c>
      <c r="GT73">
        <v>38.157214333631487</v>
      </c>
      <c r="GU73">
        <v>35.346415190194961</v>
      </c>
      <c r="GV73">
        <v>28.8329826722806</v>
      </c>
      <c r="GW73">
        <v>24.863471624492657</v>
      </c>
      <c r="GX73">
        <v>36.397014915737863</v>
      </c>
      <c r="GY73">
        <v>27.274211528291083</v>
      </c>
      <c r="GZ73">
        <v>27.155543729129935</v>
      </c>
      <c r="HA73">
        <v>24.099681178680502</v>
      </c>
      <c r="HB73">
        <v>20.097155621312684</v>
      </c>
      <c r="HC73">
        <v>17.717960850869176</v>
      </c>
      <c r="HD73">
        <v>16.486251604144929</v>
      </c>
      <c r="HE73">
        <v>17.974784669756417</v>
      </c>
      <c r="HF73">
        <v>17.442736663280453</v>
      </c>
      <c r="HG73" t="s">
        <v>178</v>
      </c>
      <c r="HH73" t="s">
        <v>178</v>
      </c>
      <c r="HI73" t="s">
        <v>178</v>
      </c>
      <c r="HJ73" t="s">
        <v>178</v>
      </c>
      <c r="HK73" t="s">
        <v>178</v>
      </c>
      <c r="HL73" t="s">
        <v>178</v>
      </c>
      <c r="HM73" t="s">
        <v>178</v>
      </c>
      <c r="HN73" t="s">
        <v>178</v>
      </c>
      <c r="HO73" t="s">
        <v>178</v>
      </c>
      <c r="HP73" t="s">
        <v>178</v>
      </c>
      <c r="HQ73" t="s">
        <v>178</v>
      </c>
      <c r="HR73" t="s">
        <v>178</v>
      </c>
      <c r="HS73" t="s">
        <v>178</v>
      </c>
      <c r="HT73">
        <v>61201</v>
      </c>
      <c r="HU73">
        <v>60618</v>
      </c>
      <c r="HV73">
        <v>60389</v>
      </c>
      <c r="HW73">
        <v>60020</v>
      </c>
      <c r="HX73">
        <v>59609</v>
      </c>
      <c r="HY73">
        <v>59192</v>
      </c>
      <c r="HZ73">
        <v>58609</v>
      </c>
      <c r="IA73">
        <v>58082</v>
      </c>
      <c r="IB73">
        <v>57139</v>
      </c>
      <c r="IC73">
        <v>56569</v>
      </c>
      <c r="ID73">
        <v>56578</v>
      </c>
      <c r="IE73">
        <v>55494</v>
      </c>
      <c r="IF73">
        <v>54419</v>
      </c>
      <c r="IG73">
        <v>53471</v>
      </c>
      <c r="IH73">
        <v>52481</v>
      </c>
      <c r="II73">
        <v>51492</v>
      </c>
      <c r="IJ73">
        <v>50501</v>
      </c>
      <c r="IK73">
        <v>49571</v>
      </c>
      <c r="IL73">
        <v>48557</v>
      </c>
      <c r="IM73">
        <v>47625</v>
      </c>
      <c r="IN73">
        <v>46900</v>
      </c>
      <c r="IO73">
        <v>46358</v>
      </c>
      <c r="IP73">
        <v>45818</v>
      </c>
      <c r="IQ73">
        <v>45241</v>
      </c>
      <c r="IR73">
        <v>44438</v>
      </c>
      <c r="IS73" t="s">
        <v>178</v>
      </c>
      <c r="IT73" t="s">
        <v>178</v>
      </c>
      <c r="IU73" t="s">
        <v>178</v>
      </c>
      <c r="IV73" t="s">
        <v>178</v>
      </c>
      <c r="IW73" t="s">
        <v>178</v>
      </c>
      <c r="IX73" t="s">
        <v>178</v>
      </c>
      <c r="IY73" t="s">
        <v>178</v>
      </c>
      <c r="IZ73">
        <v>71650</v>
      </c>
      <c r="JA73">
        <v>71027</v>
      </c>
      <c r="JB73">
        <v>70724</v>
      </c>
      <c r="JC73">
        <v>70283</v>
      </c>
      <c r="JD73">
        <v>69804</v>
      </c>
      <c r="JE73">
        <v>69286</v>
      </c>
      <c r="JF73">
        <v>68559</v>
      </c>
      <c r="JG73">
        <v>67995</v>
      </c>
      <c r="JH73">
        <v>67390</v>
      </c>
      <c r="JI73">
        <v>67111</v>
      </c>
      <c r="JJ73">
        <v>66794</v>
      </c>
      <c r="JK73">
        <v>65710</v>
      </c>
      <c r="JL73">
        <v>64399</v>
      </c>
      <c r="JM73">
        <v>63103</v>
      </c>
      <c r="JN73">
        <v>61846</v>
      </c>
      <c r="JO73">
        <v>60652</v>
      </c>
      <c r="JP73">
        <v>59410</v>
      </c>
      <c r="JQ73">
        <v>58309</v>
      </c>
      <c r="JR73">
        <v>57000</v>
      </c>
      <c r="JS73">
        <v>55786</v>
      </c>
      <c r="JT73">
        <v>54871</v>
      </c>
      <c r="JU73">
        <v>54162</v>
      </c>
      <c r="JV73">
        <v>53459</v>
      </c>
      <c r="JW73">
        <v>53059</v>
      </c>
      <c r="JX73">
        <v>52127</v>
      </c>
      <c r="JY73" t="s">
        <v>178</v>
      </c>
      <c r="JZ73" t="s">
        <v>178</v>
      </c>
      <c r="KA73" t="s">
        <v>178</v>
      </c>
      <c r="KB73" t="s">
        <v>178</v>
      </c>
      <c r="KC73" t="s">
        <v>178</v>
      </c>
      <c r="KD73" t="s">
        <v>178</v>
      </c>
    </row>
    <row r="74" spans="1:290" x14ac:dyDescent="0.3">
      <c r="A74" t="s">
        <v>72</v>
      </c>
      <c r="B74">
        <v>4010692</v>
      </c>
      <c r="C74">
        <v>1177889</v>
      </c>
      <c r="D74">
        <v>1196619</v>
      </c>
      <c r="E74">
        <v>1153484</v>
      </c>
      <c r="F74">
        <v>1132571</v>
      </c>
      <c r="G74">
        <v>1173860</v>
      </c>
      <c r="H74">
        <v>1225246</v>
      </c>
      <c r="I74">
        <v>1199429</v>
      </c>
      <c r="J74">
        <v>1111571</v>
      </c>
      <c r="K74">
        <v>1075084</v>
      </c>
      <c r="L74">
        <v>1027642</v>
      </c>
      <c r="M74">
        <v>972614</v>
      </c>
      <c r="N74">
        <v>945501</v>
      </c>
      <c r="O74">
        <v>930418</v>
      </c>
      <c r="P74">
        <v>885771</v>
      </c>
      <c r="Q74">
        <v>854392</v>
      </c>
      <c r="R74">
        <v>802588</v>
      </c>
      <c r="S74">
        <v>857829</v>
      </c>
      <c r="T74">
        <v>835253</v>
      </c>
      <c r="U74">
        <v>798836</v>
      </c>
      <c r="V74">
        <v>798378</v>
      </c>
      <c r="W74">
        <v>773990</v>
      </c>
      <c r="X74">
        <v>781708</v>
      </c>
      <c r="Y74">
        <v>786583</v>
      </c>
      <c r="Z74">
        <v>813680</v>
      </c>
      <c r="AA74">
        <v>773592</v>
      </c>
      <c r="AB74">
        <v>746688</v>
      </c>
      <c r="AC74">
        <v>726952</v>
      </c>
      <c r="AD74">
        <v>695717</v>
      </c>
      <c r="AE74">
        <v>740912</v>
      </c>
      <c r="AF74">
        <v>707872</v>
      </c>
      <c r="AG74">
        <v>728440</v>
      </c>
      <c r="AH74">
        <v>739049</v>
      </c>
      <c r="AI74">
        <v>3314305</v>
      </c>
      <c r="AJ74">
        <v>3354401</v>
      </c>
      <c r="AK74">
        <v>3306470</v>
      </c>
      <c r="AL74">
        <v>3258537</v>
      </c>
      <c r="AM74">
        <v>3316017</v>
      </c>
      <c r="AN74">
        <v>3308358</v>
      </c>
      <c r="AO74">
        <v>3173086</v>
      </c>
      <c r="AP74">
        <v>2996528</v>
      </c>
      <c r="AQ74">
        <v>2878852</v>
      </c>
      <c r="AR74">
        <v>2785710</v>
      </c>
      <c r="AS74">
        <v>2663560</v>
      </c>
      <c r="AT74">
        <v>2663452</v>
      </c>
      <c r="AU74">
        <v>2601649</v>
      </c>
      <c r="AV74">
        <v>2483248</v>
      </c>
      <c r="AW74">
        <v>2413704</v>
      </c>
      <c r="AX74">
        <v>2303460</v>
      </c>
      <c r="AY74">
        <v>2359888</v>
      </c>
      <c r="AZ74">
        <v>2275024</v>
      </c>
      <c r="BA74">
        <v>2177886</v>
      </c>
      <c r="BB74">
        <v>2161280</v>
      </c>
      <c r="BC74">
        <v>2075446</v>
      </c>
      <c r="BD74">
        <v>2053862</v>
      </c>
      <c r="BE74">
        <v>2041191</v>
      </c>
      <c r="BF74">
        <v>2067926</v>
      </c>
      <c r="BG74">
        <v>1993693</v>
      </c>
      <c r="BH74">
        <v>1955136</v>
      </c>
      <c r="BI74">
        <v>1893713</v>
      </c>
      <c r="BJ74">
        <v>1829933</v>
      </c>
      <c r="BK74">
        <v>1877634</v>
      </c>
      <c r="BL74">
        <v>1820151</v>
      </c>
      <c r="BM74">
        <v>1836099</v>
      </c>
      <c r="BN74">
        <v>1843982</v>
      </c>
      <c r="BO74">
        <v>3399904</v>
      </c>
      <c r="BP74">
        <v>3400375</v>
      </c>
      <c r="BQ74">
        <v>3346441</v>
      </c>
      <c r="BR74">
        <v>3303555</v>
      </c>
      <c r="BS74">
        <v>3316058</v>
      </c>
      <c r="BT74">
        <v>3331202</v>
      </c>
      <c r="BU74">
        <v>3195882</v>
      </c>
      <c r="BV74">
        <v>3010622</v>
      </c>
      <c r="BW74">
        <v>2942751</v>
      </c>
      <c r="BX74">
        <v>2844031</v>
      </c>
      <c r="BY74">
        <v>2754349</v>
      </c>
      <c r="BZ74">
        <v>2887230</v>
      </c>
      <c r="CA74">
        <v>2767288</v>
      </c>
      <c r="CB74">
        <v>2967192</v>
      </c>
      <c r="CC74">
        <v>3028924</v>
      </c>
      <c r="CD74">
        <v>3124976</v>
      </c>
      <c r="CE74">
        <v>3201525</v>
      </c>
      <c r="CF74">
        <v>3059554</v>
      </c>
      <c r="CG74">
        <v>3076064</v>
      </c>
      <c r="CH74">
        <v>3091598</v>
      </c>
      <c r="CI74">
        <v>3018966</v>
      </c>
      <c r="CJ74">
        <v>2640402</v>
      </c>
      <c r="CK74">
        <v>2403145</v>
      </c>
      <c r="CL74">
        <v>2442461</v>
      </c>
      <c r="CM74">
        <v>2401704</v>
      </c>
      <c r="CN74">
        <v>2399628</v>
      </c>
      <c r="CO74">
        <v>2404700</v>
      </c>
      <c r="CP74">
        <v>2182483</v>
      </c>
      <c r="CQ74">
        <v>2208948</v>
      </c>
      <c r="CR74">
        <v>2105715</v>
      </c>
      <c r="CS74">
        <v>2147426</v>
      </c>
      <c r="CT74">
        <v>2090407</v>
      </c>
      <c r="CU74">
        <v>10.664417445107301</v>
      </c>
      <c r="CV74">
        <v>10.544124738116301</v>
      </c>
      <c r="CW74">
        <v>10.504870462009</v>
      </c>
      <c r="CX74">
        <v>10.33171430312095</v>
      </c>
      <c r="CY74">
        <v>9.1805666774572696</v>
      </c>
      <c r="CZ74">
        <v>8.8359326731671199</v>
      </c>
      <c r="DA74">
        <v>8.5717453888475195</v>
      </c>
      <c r="DB74">
        <v>8.5667042411145999</v>
      </c>
      <c r="DC74">
        <v>8.2766555915630704</v>
      </c>
      <c r="DD74">
        <v>8.0155345927861994</v>
      </c>
      <c r="DE74">
        <v>7.6617239727168203</v>
      </c>
      <c r="DF74">
        <v>8.0124632205960395</v>
      </c>
      <c r="DG74">
        <v>7.8479780055845803</v>
      </c>
      <c r="DH74">
        <v>7.59428791414485</v>
      </c>
      <c r="DI74">
        <v>7.3467448197080403</v>
      </c>
      <c r="DJ74">
        <v>7.4325806017533198</v>
      </c>
      <c r="DK74">
        <v>7.1849984087737697</v>
      </c>
      <c r="DL74">
        <v>7.1367597602163597</v>
      </c>
      <c r="DM74">
        <v>7.2008522400092101</v>
      </c>
      <c r="DN74">
        <v>7.1240690499988704</v>
      </c>
      <c r="DO74" t="s">
        <v>178</v>
      </c>
      <c r="DP74" t="s">
        <v>178</v>
      </c>
      <c r="DQ74" t="s">
        <v>178</v>
      </c>
      <c r="DR74" t="s">
        <v>178</v>
      </c>
      <c r="DS74" t="s">
        <v>178</v>
      </c>
      <c r="DT74" t="s">
        <v>178</v>
      </c>
      <c r="DU74" t="s">
        <v>178</v>
      </c>
      <c r="DV74" t="s">
        <v>178</v>
      </c>
      <c r="DW74" t="s">
        <v>178</v>
      </c>
      <c r="DX74" t="s">
        <v>178</v>
      </c>
      <c r="DY74" t="s">
        <v>178</v>
      </c>
      <c r="DZ74" t="s">
        <v>178</v>
      </c>
      <c r="EA74">
        <v>9.4414939356836598</v>
      </c>
      <c r="EB74">
        <v>9.3041052635030805</v>
      </c>
      <c r="EC74">
        <v>9.2158707019873098</v>
      </c>
      <c r="ED74">
        <v>8.9579157763131096</v>
      </c>
      <c r="EE74">
        <v>8.1063215297147106</v>
      </c>
      <c r="EF74">
        <v>7.9246562796408302</v>
      </c>
      <c r="EG74">
        <v>7.6956943492864598</v>
      </c>
      <c r="EH74">
        <v>7.6479846008447101</v>
      </c>
      <c r="EI74">
        <v>7.3767946389741397</v>
      </c>
      <c r="EJ74">
        <v>7.0797390970345004</v>
      </c>
      <c r="EK74">
        <v>6.8093078436378303</v>
      </c>
      <c r="EL74">
        <v>7.0661307205836597</v>
      </c>
      <c r="EM74">
        <v>6.83739428339487</v>
      </c>
      <c r="EN74">
        <v>6.5831523875182798</v>
      </c>
      <c r="EO74">
        <v>6.3523944941053196</v>
      </c>
      <c r="EP74">
        <v>6.3864360570619798</v>
      </c>
      <c r="EQ74">
        <v>6.2732214410175304</v>
      </c>
      <c r="ER74">
        <v>6.2477143098270602</v>
      </c>
      <c r="ES74">
        <v>6.3046917974586298</v>
      </c>
      <c r="ET74">
        <v>6.2240894284868196</v>
      </c>
      <c r="EU74" t="s">
        <v>178</v>
      </c>
      <c r="EV74" t="s">
        <v>178</v>
      </c>
      <c r="EW74" t="s">
        <v>178</v>
      </c>
      <c r="EX74" t="s">
        <v>178</v>
      </c>
      <c r="EY74" t="s">
        <v>178</v>
      </c>
      <c r="EZ74" t="s">
        <v>178</v>
      </c>
      <c r="FA74" t="s">
        <v>178</v>
      </c>
      <c r="FB74" t="s">
        <v>178</v>
      </c>
      <c r="FC74" t="s">
        <v>178</v>
      </c>
      <c r="FD74" t="s">
        <v>178</v>
      </c>
      <c r="FE74" t="s">
        <v>178</v>
      </c>
      <c r="FF74" t="s">
        <v>178</v>
      </c>
      <c r="FG74" t="s">
        <v>178</v>
      </c>
      <c r="FH74">
        <v>10.544124738116309</v>
      </c>
      <c r="FI74">
        <v>10.504870462009009</v>
      </c>
      <c r="FJ74">
        <v>10.331714303120952</v>
      </c>
      <c r="FK74">
        <v>9.1805666774572767</v>
      </c>
      <c r="FL74">
        <v>8.8359326731671253</v>
      </c>
      <c r="FM74">
        <v>8.5717453888475266</v>
      </c>
      <c r="FN74">
        <v>8.5667042411146035</v>
      </c>
      <c r="FO74">
        <v>8.2766555915630793</v>
      </c>
      <c r="FP74">
        <v>8.0155345927862029</v>
      </c>
      <c r="FQ74">
        <v>7.661723972716822</v>
      </c>
      <c r="FR74">
        <v>8.0124632205960431</v>
      </c>
      <c r="FS74">
        <v>7.8479780055845874</v>
      </c>
      <c r="FT74">
        <v>7.5942879141448527</v>
      </c>
      <c r="FU74">
        <v>7.3467448197080492</v>
      </c>
      <c r="FV74">
        <v>7.4325806017533278</v>
      </c>
      <c r="FW74">
        <v>7.1849984087737768</v>
      </c>
      <c r="FX74">
        <v>7.1367597602163659</v>
      </c>
      <c r="FY74">
        <v>7.2008522400092136</v>
      </c>
      <c r="FZ74">
        <v>7.124069049998873</v>
      </c>
      <c r="GA74" t="s">
        <v>178</v>
      </c>
      <c r="GB74" t="s">
        <v>178</v>
      </c>
      <c r="GC74" t="s">
        <v>178</v>
      </c>
      <c r="GD74" t="s">
        <v>178</v>
      </c>
      <c r="GE74" t="s">
        <v>178</v>
      </c>
      <c r="GF74" t="s">
        <v>178</v>
      </c>
      <c r="GG74" t="s">
        <v>178</v>
      </c>
      <c r="GH74" t="s">
        <v>178</v>
      </c>
      <c r="GI74" t="s">
        <v>178</v>
      </c>
      <c r="GJ74" t="s">
        <v>178</v>
      </c>
      <c r="GK74" t="s">
        <v>178</v>
      </c>
      <c r="GL74" t="s">
        <v>178</v>
      </c>
      <c r="GM74">
        <v>9.4414939356836687</v>
      </c>
      <c r="GN74">
        <v>9.3041052635030823</v>
      </c>
      <c r="GO74">
        <v>9.2158707019873152</v>
      </c>
      <c r="GP74">
        <v>8.9579157763131114</v>
      </c>
      <c r="GQ74">
        <v>8.1063215297147142</v>
      </c>
      <c r="GR74">
        <v>7.9246562796408373</v>
      </c>
      <c r="GS74">
        <v>7.6956943492864678</v>
      </c>
      <c r="GT74">
        <v>7.647984600844711</v>
      </c>
      <c r="GU74">
        <v>7.3767946389741468</v>
      </c>
      <c r="GV74">
        <v>7.0797390970345084</v>
      </c>
      <c r="GW74">
        <v>6.8093078436378383</v>
      </c>
      <c r="GX74">
        <v>7.0661307205836632</v>
      </c>
      <c r="GY74">
        <v>6.837394283394878</v>
      </c>
      <c r="GZ74">
        <v>6.5831523875182825</v>
      </c>
      <c r="HA74">
        <v>6.352394494105325</v>
      </c>
      <c r="HB74">
        <v>6.3864360570619851</v>
      </c>
      <c r="HC74">
        <v>6.2732214410175402</v>
      </c>
      <c r="HD74">
        <v>6.2477143098270611</v>
      </c>
      <c r="HE74">
        <v>6.3046917974586361</v>
      </c>
      <c r="HF74">
        <v>6.2240894284868222</v>
      </c>
      <c r="HG74" t="s">
        <v>178</v>
      </c>
      <c r="HH74" t="s">
        <v>178</v>
      </c>
      <c r="HI74" t="s">
        <v>178</v>
      </c>
      <c r="HJ74" t="s">
        <v>178</v>
      </c>
      <c r="HK74" t="s">
        <v>178</v>
      </c>
      <c r="HL74" t="s">
        <v>178</v>
      </c>
      <c r="HM74" t="s">
        <v>178</v>
      </c>
      <c r="HN74" t="s">
        <v>178</v>
      </c>
      <c r="HO74" t="s">
        <v>178</v>
      </c>
      <c r="HP74" t="s">
        <v>178</v>
      </c>
      <c r="HQ74" t="s">
        <v>178</v>
      </c>
      <c r="HR74" t="s">
        <v>178</v>
      </c>
      <c r="HS74">
        <v>118449</v>
      </c>
      <c r="HT74">
        <v>118426</v>
      </c>
      <c r="HU74">
        <v>118379</v>
      </c>
      <c r="HV74">
        <v>118483</v>
      </c>
      <c r="HW74">
        <v>116665</v>
      </c>
      <c r="HX74">
        <v>113342</v>
      </c>
      <c r="HY74">
        <v>109981</v>
      </c>
      <c r="HZ74">
        <v>106426</v>
      </c>
      <c r="IA74">
        <v>103264</v>
      </c>
      <c r="IB74">
        <v>101466</v>
      </c>
      <c r="IC74">
        <v>100332</v>
      </c>
      <c r="ID74">
        <v>99596</v>
      </c>
      <c r="IE74">
        <v>98647</v>
      </c>
      <c r="IF74">
        <v>97999</v>
      </c>
      <c r="IG74">
        <v>97506</v>
      </c>
      <c r="IH74">
        <v>97101</v>
      </c>
      <c r="II74">
        <v>96773</v>
      </c>
      <c r="IJ74">
        <v>96289</v>
      </c>
      <c r="IK74">
        <v>96001</v>
      </c>
      <c r="IL74">
        <v>95955</v>
      </c>
      <c r="IM74">
        <v>96008</v>
      </c>
      <c r="IN74">
        <v>95708</v>
      </c>
      <c r="IO74">
        <v>95254</v>
      </c>
      <c r="IP74">
        <v>94836</v>
      </c>
      <c r="IQ74">
        <v>94260</v>
      </c>
      <c r="IR74">
        <v>93553</v>
      </c>
      <c r="IS74">
        <v>93133</v>
      </c>
      <c r="IT74">
        <v>92717</v>
      </c>
      <c r="IU74">
        <v>92421</v>
      </c>
      <c r="IV74">
        <v>92063</v>
      </c>
      <c r="IW74">
        <v>92484</v>
      </c>
      <c r="IX74">
        <v>93244</v>
      </c>
      <c r="IY74">
        <v>143268</v>
      </c>
      <c r="IZ74">
        <v>143022</v>
      </c>
      <c r="JA74">
        <v>142901</v>
      </c>
      <c r="JB74">
        <v>142948</v>
      </c>
      <c r="JC74">
        <v>140690</v>
      </c>
      <c r="JD74">
        <v>136785</v>
      </c>
      <c r="JE74">
        <v>133062</v>
      </c>
      <c r="JF74">
        <v>129571</v>
      </c>
      <c r="JG74">
        <v>125802</v>
      </c>
      <c r="JH74">
        <v>123569</v>
      </c>
      <c r="JI74">
        <v>122134</v>
      </c>
      <c r="JJ74">
        <v>121124</v>
      </c>
      <c r="JK74">
        <v>119882</v>
      </c>
      <c r="JL74">
        <v>118914</v>
      </c>
      <c r="JM74">
        <v>118181</v>
      </c>
      <c r="JN74">
        <v>117502</v>
      </c>
      <c r="JO74">
        <v>117029</v>
      </c>
      <c r="JP74">
        <v>116417</v>
      </c>
      <c r="JQ74">
        <v>115906</v>
      </c>
      <c r="JR74">
        <v>115675</v>
      </c>
      <c r="JS74">
        <v>114652</v>
      </c>
      <c r="JT74">
        <v>114111</v>
      </c>
      <c r="JU74">
        <v>113331</v>
      </c>
      <c r="JV74">
        <v>112681</v>
      </c>
      <c r="JW74">
        <v>111855</v>
      </c>
      <c r="JX74">
        <v>111055</v>
      </c>
      <c r="JY74">
        <v>110371</v>
      </c>
      <c r="JZ74">
        <v>109834</v>
      </c>
      <c r="KA74">
        <v>109427</v>
      </c>
      <c r="KB74">
        <v>109763</v>
      </c>
      <c r="KC74">
        <v>110031</v>
      </c>
      <c r="KD74">
        <v>110509</v>
      </c>
    </row>
    <row r="75" spans="1:290" x14ac:dyDescent="0.3">
      <c r="A75" t="s">
        <v>73</v>
      </c>
      <c r="B75">
        <v>4057009</v>
      </c>
      <c r="C75">
        <v>5640661</v>
      </c>
      <c r="D75">
        <v>5739983</v>
      </c>
      <c r="E75">
        <v>5350518</v>
      </c>
      <c r="F75">
        <v>5527901</v>
      </c>
      <c r="G75">
        <v>5514991</v>
      </c>
      <c r="H75">
        <v>5477233</v>
      </c>
      <c r="I75">
        <v>5553153</v>
      </c>
      <c r="J75">
        <v>5362818</v>
      </c>
      <c r="K75">
        <v>5587870</v>
      </c>
      <c r="L75">
        <v>5656253</v>
      </c>
      <c r="M75">
        <v>5448240</v>
      </c>
      <c r="N75">
        <v>5597600</v>
      </c>
      <c r="O75">
        <v>5595280</v>
      </c>
      <c r="P75">
        <v>5287177</v>
      </c>
      <c r="Q75">
        <v>5398738</v>
      </c>
      <c r="R75">
        <v>5070963</v>
      </c>
      <c r="S75">
        <v>4900397</v>
      </c>
      <c r="T75">
        <v>4738036</v>
      </c>
      <c r="U75">
        <v>4505287</v>
      </c>
      <c r="V75">
        <v>4376939</v>
      </c>
      <c r="W75">
        <v>4265580</v>
      </c>
      <c r="X75">
        <v>4039919</v>
      </c>
      <c r="Y75">
        <v>4034207</v>
      </c>
      <c r="Z75">
        <v>4135377</v>
      </c>
      <c r="AA75">
        <v>3925396</v>
      </c>
      <c r="AB75">
        <v>3921134</v>
      </c>
      <c r="AC75">
        <v>3799524</v>
      </c>
      <c r="AD75">
        <v>3567292</v>
      </c>
      <c r="AE75">
        <v>3541503</v>
      </c>
      <c r="AF75">
        <v>3382628</v>
      </c>
      <c r="AG75">
        <v>3331200</v>
      </c>
      <c r="AH75">
        <v>3245133</v>
      </c>
      <c r="AI75">
        <v>14260486</v>
      </c>
      <c r="AJ75">
        <v>14424630</v>
      </c>
      <c r="AK75">
        <v>13776593</v>
      </c>
      <c r="AL75">
        <v>13903969</v>
      </c>
      <c r="AM75">
        <v>13847187</v>
      </c>
      <c r="AN75">
        <v>13832327</v>
      </c>
      <c r="AO75">
        <v>13843814</v>
      </c>
      <c r="AP75">
        <v>13559359</v>
      </c>
      <c r="AQ75">
        <v>13969633</v>
      </c>
      <c r="AR75">
        <v>13995525</v>
      </c>
      <c r="AS75">
        <v>13488679</v>
      </c>
      <c r="AT75">
        <v>14239798</v>
      </c>
      <c r="AU75">
        <v>14337188</v>
      </c>
      <c r="AV75">
        <v>13839288</v>
      </c>
      <c r="AW75">
        <v>14008539</v>
      </c>
      <c r="AX75">
        <v>13397237</v>
      </c>
      <c r="AY75">
        <v>13017313</v>
      </c>
      <c r="AZ75">
        <v>12735793</v>
      </c>
      <c r="BA75">
        <v>12561486</v>
      </c>
      <c r="BB75">
        <v>12525670</v>
      </c>
      <c r="BC75">
        <v>11944817</v>
      </c>
      <c r="BD75">
        <v>11644804</v>
      </c>
      <c r="BE75">
        <v>11457506</v>
      </c>
      <c r="BF75">
        <v>11428450</v>
      </c>
      <c r="BG75">
        <v>11009137</v>
      </c>
      <c r="BH75">
        <v>10818865</v>
      </c>
      <c r="BI75">
        <v>10394513</v>
      </c>
      <c r="BJ75">
        <v>9934411</v>
      </c>
      <c r="BK75">
        <v>9799913</v>
      </c>
      <c r="BL75">
        <v>9523505</v>
      </c>
      <c r="BM75">
        <v>9451672</v>
      </c>
      <c r="BN75">
        <v>9341522</v>
      </c>
      <c r="BO75">
        <v>14264510</v>
      </c>
      <c r="BP75">
        <v>14425055</v>
      </c>
      <c r="BQ75">
        <v>13777426</v>
      </c>
      <c r="BR75">
        <v>14143059</v>
      </c>
      <c r="BS75">
        <v>14291940</v>
      </c>
      <c r="BT75">
        <v>14276774</v>
      </c>
      <c r="BU75">
        <v>14226643</v>
      </c>
      <c r="BV75">
        <v>14787627</v>
      </c>
      <c r="BW75">
        <v>15985287</v>
      </c>
      <c r="BX75">
        <v>15879952</v>
      </c>
      <c r="BY75">
        <v>15779232</v>
      </c>
      <c r="BZ75">
        <v>16529741</v>
      </c>
      <c r="CA75">
        <v>16454821</v>
      </c>
      <c r="CB75">
        <v>13890551</v>
      </c>
      <c r="CC75">
        <v>14017086</v>
      </c>
      <c r="CD75">
        <v>13405356</v>
      </c>
      <c r="CE75">
        <v>13009872</v>
      </c>
      <c r="CF75">
        <v>13575888</v>
      </c>
      <c r="CG75">
        <v>13823383</v>
      </c>
      <c r="CH75">
        <v>14645808</v>
      </c>
      <c r="CI75">
        <v>16541792</v>
      </c>
      <c r="CJ75">
        <v>12893819</v>
      </c>
      <c r="CK75">
        <v>12481405</v>
      </c>
      <c r="CL75">
        <v>12201258</v>
      </c>
      <c r="CM75">
        <v>12077705</v>
      </c>
      <c r="CN75">
        <v>11324282</v>
      </c>
      <c r="CO75">
        <v>11436971</v>
      </c>
      <c r="CP75">
        <v>12506205</v>
      </c>
      <c r="CQ75">
        <v>11367894</v>
      </c>
      <c r="CR75">
        <v>9718237</v>
      </c>
      <c r="CS75">
        <v>9652745</v>
      </c>
      <c r="CT75">
        <v>9544357</v>
      </c>
      <c r="CU75">
        <v>12.57836206255387</v>
      </c>
      <c r="CV75">
        <v>12.977187497115869</v>
      </c>
      <c r="CW75">
        <v>13.55606127327354</v>
      </c>
      <c r="CX75">
        <v>12.90734325655114</v>
      </c>
      <c r="CY75">
        <v>12.89746784698915</v>
      </c>
      <c r="CZ75">
        <v>12.59977840111957</v>
      </c>
      <c r="DA75">
        <v>13.05918754312769</v>
      </c>
      <c r="DB75">
        <v>12.767979175339759</v>
      </c>
      <c r="DC75">
        <v>13.40873593704908</v>
      </c>
      <c r="DD75">
        <v>12.41118043226259</v>
      </c>
      <c r="DE75">
        <v>11.384428732948621</v>
      </c>
      <c r="DF75">
        <v>10.43456124053165</v>
      </c>
      <c r="DG75">
        <v>10.0341198356686</v>
      </c>
      <c r="DH75">
        <v>9.3563009458346205</v>
      </c>
      <c r="DI75">
        <v>9.0521879175596691</v>
      </c>
      <c r="DJ75">
        <v>9.0929381640586602</v>
      </c>
      <c r="DK75">
        <v>9.1072282972655803</v>
      </c>
      <c r="DL75">
        <v>9.1201921833947601</v>
      </c>
      <c r="DM75">
        <v>8.9645656653870294</v>
      </c>
      <c r="DN75">
        <v>9.0234900224520196</v>
      </c>
      <c r="DO75" t="s">
        <v>178</v>
      </c>
      <c r="DP75" t="s">
        <v>178</v>
      </c>
      <c r="DQ75" t="s">
        <v>178</v>
      </c>
      <c r="DR75" t="s">
        <v>178</v>
      </c>
      <c r="DS75" t="s">
        <v>178</v>
      </c>
      <c r="DT75" t="s">
        <v>178</v>
      </c>
      <c r="DU75" t="s">
        <v>178</v>
      </c>
      <c r="DV75" t="s">
        <v>178</v>
      </c>
      <c r="DW75" t="s">
        <v>178</v>
      </c>
      <c r="DX75" t="s">
        <v>178</v>
      </c>
      <c r="DY75" t="s">
        <v>178</v>
      </c>
      <c r="DZ75" t="s">
        <v>178</v>
      </c>
      <c r="EA75">
        <v>12.02276480056636</v>
      </c>
      <c r="EB75">
        <v>12.427931727700789</v>
      </c>
      <c r="EC75">
        <v>12.96852020797291</v>
      </c>
      <c r="ED75">
        <v>12.480194984043489</v>
      </c>
      <c r="EE75">
        <v>12.557920830696951</v>
      </c>
      <c r="EF75">
        <v>12.146457211147091</v>
      </c>
      <c r="EG75">
        <v>12.57396307296178</v>
      </c>
      <c r="EH75">
        <v>12.30942191616068</v>
      </c>
      <c r="EI75">
        <v>12.999237625520189</v>
      </c>
      <c r="EJ75">
        <v>10.578669258413701</v>
      </c>
      <c r="EK75">
        <v>9.8272476585684494</v>
      </c>
      <c r="EL75">
        <v>8.9325705322505193</v>
      </c>
      <c r="EM75">
        <v>8.5593074457836504</v>
      </c>
      <c r="EN75">
        <v>8.1458353269541792</v>
      </c>
      <c r="EO75">
        <v>7.9444537971755604</v>
      </c>
      <c r="EP75">
        <v>8.0145458019539699</v>
      </c>
      <c r="EQ75">
        <v>8.2779774181314192</v>
      </c>
      <c r="ER75">
        <v>8.2711946366452995</v>
      </c>
      <c r="ES75">
        <v>7.9972757924696598</v>
      </c>
      <c r="ET75">
        <v>8.5093938783134906</v>
      </c>
      <c r="EU75" t="s">
        <v>178</v>
      </c>
      <c r="EV75" t="s">
        <v>178</v>
      </c>
      <c r="EW75" t="s">
        <v>178</v>
      </c>
      <c r="EX75" t="s">
        <v>178</v>
      </c>
      <c r="EY75" t="s">
        <v>178</v>
      </c>
      <c r="EZ75" t="s">
        <v>178</v>
      </c>
      <c r="FA75" t="s">
        <v>178</v>
      </c>
      <c r="FB75" t="s">
        <v>178</v>
      </c>
      <c r="FC75" t="s">
        <v>178</v>
      </c>
      <c r="FD75" t="s">
        <v>178</v>
      </c>
      <c r="FE75" t="s">
        <v>178</v>
      </c>
      <c r="FF75" t="s">
        <v>178</v>
      </c>
      <c r="FG75" t="s">
        <v>178</v>
      </c>
      <c r="FH75">
        <v>10.93393291688618</v>
      </c>
      <c r="FI75">
        <v>11.226501807862341</v>
      </c>
      <c r="FJ75">
        <v>10.529331115010923</v>
      </c>
      <c r="FK75">
        <v>10.40156011162305</v>
      </c>
      <c r="FL75">
        <v>9.5372061038849356</v>
      </c>
      <c r="FM75">
        <v>10.171158619256483</v>
      </c>
      <c r="FN75">
        <v>10.946090106714399</v>
      </c>
      <c r="FO75">
        <v>13.18724308188988</v>
      </c>
      <c r="FP75">
        <v>12.407931540544597</v>
      </c>
      <c r="FQ75">
        <v>11.384428732948622</v>
      </c>
      <c r="FR75">
        <v>10.434561240531655</v>
      </c>
      <c r="FS75">
        <v>10.034119835668605</v>
      </c>
      <c r="FT75">
        <v>9.3563009458346311</v>
      </c>
      <c r="FU75">
        <v>9.0429837491650833</v>
      </c>
      <c r="FV75">
        <v>9.0817087566422305</v>
      </c>
      <c r="FW75">
        <v>9.091324641656584</v>
      </c>
      <c r="FX75">
        <v>9.1003107616742458</v>
      </c>
      <c r="FY75">
        <v>8.8329777880965192</v>
      </c>
      <c r="FZ75">
        <v>8.7014098853050168</v>
      </c>
      <c r="GA75" t="s">
        <v>178</v>
      </c>
      <c r="GB75" t="s">
        <v>178</v>
      </c>
      <c r="GC75" t="s">
        <v>178</v>
      </c>
      <c r="GD75" t="s">
        <v>178</v>
      </c>
      <c r="GE75" t="s">
        <v>178</v>
      </c>
      <c r="GF75" t="s">
        <v>178</v>
      </c>
      <c r="GG75" t="s">
        <v>178</v>
      </c>
      <c r="GH75" t="s">
        <v>178</v>
      </c>
      <c r="GI75" t="s">
        <v>178</v>
      </c>
      <c r="GJ75" t="s">
        <v>178</v>
      </c>
      <c r="GK75" t="s">
        <v>178</v>
      </c>
      <c r="GL75" t="s">
        <v>178</v>
      </c>
      <c r="GM75">
        <v>12.022764800566367</v>
      </c>
      <c r="GN75">
        <v>5.7655967605408254</v>
      </c>
      <c r="GO75">
        <v>5.8492183081840334</v>
      </c>
      <c r="GP75">
        <v>5.6421587246059017</v>
      </c>
      <c r="GQ75">
        <v>5.6328696940396634</v>
      </c>
      <c r="GR75">
        <v>5.0296237213015571</v>
      </c>
      <c r="GS75">
        <v>5.4321952028537801</v>
      </c>
      <c r="GT75">
        <v>6.0895872732626959</v>
      </c>
      <c r="GU75">
        <v>7.555416810162443</v>
      </c>
      <c r="GV75">
        <v>10.311431689772267</v>
      </c>
      <c r="GW75">
        <v>9.8228373586472042</v>
      </c>
      <c r="GX75">
        <v>8.9325705322505282</v>
      </c>
      <c r="GY75">
        <v>8.5593074457836504</v>
      </c>
      <c r="GZ75">
        <v>8.145835326954181</v>
      </c>
      <c r="HA75">
        <v>7.696462850265827</v>
      </c>
      <c r="HB75">
        <v>7.5112353390478948</v>
      </c>
      <c r="HC75">
        <v>7.215129573975827</v>
      </c>
      <c r="HD75">
        <v>7.2739875718771501</v>
      </c>
      <c r="HE75">
        <v>6.9378973156519859</v>
      </c>
      <c r="HF75">
        <v>5.6840441293443655</v>
      </c>
      <c r="HG75" t="s">
        <v>178</v>
      </c>
      <c r="HH75" t="s">
        <v>178</v>
      </c>
      <c r="HI75" t="s">
        <v>178</v>
      </c>
      <c r="HJ75" t="s">
        <v>178</v>
      </c>
      <c r="HK75" t="s">
        <v>178</v>
      </c>
      <c r="HL75" t="s">
        <v>178</v>
      </c>
      <c r="HM75" t="s">
        <v>178</v>
      </c>
      <c r="HN75" t="s">
        <v>178</v>
      </c>
      <c r="HO75" t="s">
        <v>178</v>
      </c>
      <c r="HP75" t="s">
        <v>178</v>
      </c>
      <c r="HQ75" t="s">
        <v>178</v>
      </c>
      <c r="HR75" t="s">
        <v>178</v>
      </c>
      <c r="HS75">
        <v>504684</v>
      </c>
      <c r="HT75">
        <v>502110</v>
      </c>
      <c r="HU75">
        <v>499192</v>
      </c>
      <c r="HV75">
        <v>495698</v>
      </c>
      <c r="HW75">
        <v>492501</v>
      </c>
      <c r="HX75">
        <v>490059</v>
      </c>
      <c r="HY75">
        <v>487974</v>
      </c>
      <c r="HZ75">
        <v>486863</v>
      </c>
      <c r="IA75">
        <v>486318</v>
      </c>
      <c r="IB75">
        <v>485969</v>
      </c>
      <c r="IC75">
        <v>484382</v>
      </c>
      <c r="ID75">
        <v>482596</v>
      </c>
      <c r="IE75">
        <v>479414</v>
      </c>
      <c r="IF75">
        <v>474665</v>
      </c>
      <c r="IG75">
        <v>467456</v>
      </c>
      <c r="IH75">
        <v>458935</v>
      </c>
      <c r="II75">
        <v>451839</v>
      </c>
      <c r="IJ75">
        <v>445656</v>
      </c>
      <c r="IK75">
        <v>439450</v>
      </c>
      <c r="IL75">
        <v>434074</v>
      </c>
      <c r="IM75">
        <v>428430</v>
      </c>
      <c r="IN75">
        <v>423312</v>
      </c>
      <c r="IO75">
        <v>418325</v>
      </c>
      <c r="IP75">
        <v>413042</v>
      </c>
      <c r="IQ75">
        <v>408506</v>
      </c>
      <c r="IR75">
        <v>402556</v>
      </c>
      <c r="IS75">
        <v>396909</v>
      </c>
      <c r="IT75">
        <v>390339</v>
      </c>
      <c r="IU75">
        <v>384812</v>
      </c>
      <c r="IV75">
        <v>379155</v>
      </c>
      <c r="IW75">
        <v>371896</v>
      </c>
      <c r="IX75">
        <v>362631</v>
      </c>
      <c r="IY75">
        <v>572912</v>
      </c>
      <c r="IZ75">
        <v>569982</v>
      </c>
      <c r="JA75">
        <v>566695</v>
      </c>
      <c r="JB75">
        <v>562850</v>
      </c>
      <c r="JC75">
        <v>559325</v>
      </c>
      <c r="JD75">
        <v>556577</v>
      </c>
      <c r="JE75">
        <v>554596</v>
      </c>
      <c r="JF75">
        <v>553405</v>
      </c>
      <c r="JG75">
        <v>552631</v>
      </c>
      <c r="JH75">
        <v>551776</v>
      </c>
      <c r="JI75">
        <v>549818</v>
      </c>
      <c r="JJ75">
        <v>547557</v>
      </c>
      <c r="JK75">
        <v>543811</v>
      </c>
      <c r="JL75">
        <v>538150</v>
      </c>
      <c r="JM75">
        <v>530011</v>
      </c>
      <c r="JN75">
        <v>520687</v>
      </c>
      <c r="JO75">
        <v>513023</v>
      </c>
      <c r="JP75">
        <v>506134</v>
      </c>
      <c r="JQ75">
        <v>498988</v>
      </c>
      <c r="JR75">
        <v>491905</v>
      </c>
      <c r="JS75">
        <v>485813</v>
      </c>
      <c r="JT75">
        <v>479572</v>
      </c>
      <c r="JU75">
        <v>473452</v>
      </c>
      <c r="JV75">
        <v>466998</v>
      </c>
      <c r="JW75">
        <v>461305</v>
      </c>
      <c r="JX75">
        <v>454211</v>
      </c>
      <c r="JY75">
        <v>447756</v>
      </c>
      <c r="JZ75">
        <v>440295</v>
      </c>
      <c r="KA75">
        <v>434054</v>
      </c>
      <c r="KB75">
        <v>427452</v>
      </c>
      <c r="KC75">
        <v>418934</v>
      </c>
      <c r="KD75">
        <v>408255</v>
      </c>
    </row>
    <row r="76" spans="1:290" x14ac:dyDescent="0.3">
      <c r="A76" t="s">
        <v>74</v>
      </c>
      <c r="B76">
        <v>4057091</v>
      </c>
      <c r="C76">
        <v>6575653</v>
      </c>
      <c r="D76">
        <v>6763028</v>
      </c>
      <c r="E76">
        <v>6207289</v>
      </c>
      <c r="F76">
        <v>6408185</v>
      </c>
      <c r="G76">
        <v>6166982</v>
      </c>
      <c r="H76">
        <v>6428924</v>
      </c>
      <c r="I76">
        <v>6572649</v>
      </c>
      <c r="J76">
        <v>6344823</v>
      </c>
      <c r="K76">
        <v>6476192</v>
      </c>
      <c r="L76">
        <v>6548286</v>
      </c>
      <c r="M76">
        <v>5906815</v>
      </c>
      <c r="N76">
        <v>6048254</v>
      </c>
      <c r="O76">
        <v>6157261</v>
      </c>
      <c r="P76">
        <v>5750164</v>
      </c>
      <c r="Q76">
        <v>5830327</v>
      </c>
      <c r="R76">
        <v>5321173</v>
      </c>
      <c r="S76">
        <v>5302845</v>
      </c>
      <c r="T76">
        <v>5406604</v>
      </c>
      <c r="U76">
        <v>5157669</v>
      </c>
      <c r="V76">
        <v>4900457</v>
      </c>
      <c r="W76">
        <v>4860546</v>
      </c>
      <c r="X76">
        <v>4942044</v>
      </c>
      <c r="Y76">
        <v>4740688</v>
      </c>
      <c r="Z76">
        <v>4652031</v>
      </c>
      <c r="AA76">
        <v>4767608</v>
      </c>
      <c r="AB76">
        <v>4500265</v>
      </c>
      <c r="AC76">
        <v>4475884</v>
      </c>
      <c r="AD76">
        <v>4098567</v>
      </c>
      <c r="AE76" t="s">
        <v>178</v>
      </c>
      <c r="AF76" t="s">
        <v>178</v>
      </c>
      <c r="AG76" t="s">
        <v>178</v>
      </c>
      <c r="AH76" t="s">
        <v>178</v>
      </c>
      <c r="AI76">
        <v>26284293</v>
      </c>
      <c r="AJ76">
        <v>25927688</v>
      </c>
      <c r="AK76">
        <v>24561979</v>
      </c>
      <c r="AL76">
        <v>23986491</v>
      </c>
      <c r="AM76">
        <v>23091805</v>
      </c>
      <c r="AN76">
        <v>22783473</v>
      </c>
      <c r="AO76">
        <v>22455067</v>
      </c>
      <c r="AP76">
        <v>21928271</v>
      </c>
      <c r="AQ76">
        <v>21876371</v>
      </c>
      <c r="AR76">
        <v>21711926</v>
      </c>
      <c r="AS76">
        <v>20186482</v>
      </c>
      <c r="AT76">
        <v>20928957</v>
      </c>
      <c r="AU76">
        <v>20976297</v>
      </c>
      <c r="AV76">
        <v>19831073</v>
      </c>
      <c r="AW76">
        <v>19046937</v>
      </c>
      <c r="AX76">
        <v>18200646</v>
      </c>
      <c r="AY76">
        <v>18426800</v>
      </c>
      <c r="AZ76">
        <v>18506530</v>
      </c>
      <c r="BA76">
        <v>17236480</v>
      </c>
      <c r="BB76">
        <v>16715443</v>
      </c>
      <c r="BC76">
        <v>16007300</v>
      </c>
      <c r="BD76">
        <v>16088557</v>
      </c>
      <c r="BE76">
        <v>15665943</v>
      </c>
      <c r="BF76">
        <v>15272837</v>
      </c>
      <c r="BG76">
        <v>14997796</v>
      </c>
      <c r="BH76">
        <v>14593563</v>
      </c>
      <c r="BI76">
        <v>14194854</v>
      </c>
      <c r="BJ76">
        <v>13448122</v>
      </c>
      <c r="BK76" t="s">
        <v>178</v>
      </c>
      <c r="BL76" t="s">
        <v>178</v>
      </c>
      <c r="BM76" t="s">
        <v>178</v>
      </c>
      <c r="BN76" t="s">
        <v>178</v>
      </c>
      <c r="BO76">
        <v>36283892</v>
      </c>
      <c r="BP76">
        <v>37108539</v>
      </c>
      <c r="BQ76">
        <v>33727302</v>
      </c>
      <c r="BR76">
        <v>32475023</v>
      </c>
      <c r="BS76">
        <v>31832657</v>
      </c>
      <c r="BT76">
        <v>32499927</v>
      </c>
      <c r="BU76">
        <v>32680735</v>
      </c>
      <c r="BV76">
        <v>32889388</v>
      </c>
      <c r="BW76">
        <v>32459984</v>
      </c>
      <c r="BX76">
        <v>34841954</v>
      </c>
      <c r="BY76">
        <v>33610707</v>
      </c>
      <c r="BZ76">
        <v>36062221</v>
      </c>
      <c r="CA76">
        <v>33614146</v>
      </c>
      <c r="CB76">
        <v>30999349</v>
      </c>
      <c r="CC76">
        <v>27421515</v>
      </c>
      <c r="CD76">
        <v>27124746</v>
      </c>
      <c r="CE76">
        <v>27384867</v>
      </c>
      <c r="CF76">
        <v>27371071</v>
      </c>
      <c r="CG76">
        <v>24991308</v>
      </c>
      <c r="CH76">
        <v>23656453</v>
      </c>
      <c r="CI76">
        <v>23174749</v>
      </c>
      <c r="CJ76">
        <v>22274210</v>
      </c>
      <c r="CK76">
        <v>22653211</v>
      </c>
      <c r="CL76">
        <v>22004003</v>
      </c>
      <c r="CM76">
        <v>20506957</v>
      </c>
      <c r="CN76">
        <v>18198655</v>
      </c>
      <c r="CO76">
        <v>19761061</v>
      </c>
      <c r="CP76">
        <v>19834807</v>
      </c>
      <c r="CQ76" t="s">
        <v>178</v>
      </c>
      <c r="CR76" t="s">
        <v>178</v>
      </c>
      <c r="CS76" t="s">
        <v>178</v>
      </c>
      <c r="CT76" t="s">
        <v>178</v>
      </c>
      <c r="CU76">
        <v>10.22551370982827</v>
      </c>
      <c r="CV76">
        <v>10.290418659618471</v>
      </c>
      <c r="CW76">
        <v>10.58739143758182</v>
      </c>
      <c r="CX76">
        <v>10.254125332707</v>
      </c>
      <c r="CY76">
        <v>9.8187264497199997</v>
      </c>
      <c r="CZ76">
        <v>9.1754043666676104</v>
      </c>
      <c r="DA76">
        <v>8.8855372466779396</v>
      </c>
      <c r="DB76">
        <v>8.8089747626165593</v>
      </c>
      <c r="DC76">
        <v>8.3841334659831901</v>
      </c>
      <c r="DD76">
        <v>8.35139276925179</v>
      </c>
      <c r="DE76">
        <v>8.38399374282079</v>
      </c>
      <c r="DF76">
        <v>8.3446065591821998</v>
      </c>
      <c r="DG76">
        <v>8.4740615143749007</v>
      </c>
      <c r="DH76">
        <v>8.6148499416712205</v>
      </c>
      <c r="DI76">
        <v>8.5592097048399296</v>
      </c>
      <c r="DJ76">
        <v>8.5975404295255906</v>
      </c>
      <c r="DK76">
        <v>8.5928968317950005</v>
      </c>
      <c r="DL76">
        <v>8.6075642663001997</v>
      </c>
      <c r="DM76">
        <v>8.6924699152000908</v>
      </c>
      <c r="DN76">
        <v>8.9080467393143099</v>
      </c>
      <c r="DO76" t="s">
        <v>178</v>
      </c>
      <c r="DP76" t="s">
        <v>178</v>
      </c>
      <c r="DQ76" t="s">
        <v>178</v>
      </c>
      <c r="DR76" t="s">
        <v>178</v>
      </c>
      <c r="DS76" t="s">
        <v>178</v>
      </c>
      <c r="DT76" t="s">
        <v>178</v>
      </c>
      <c r="DU76" t="s">
        <v>178</v>
      </c>
      <c r="DV76" t="s">
        <v>178</v>
      </c>
      <c r="DW76" t="s">
        <v>178</v>
      </c>
      <c r="DX76" t="s">
        <v>178</v>
      </c>
      <c r="DY76" t="s">
        <v>178</v>
      </c>
      <c r="DZ76" t="s">
        <v>178</v>
      </c>
      <c r="EA76">
        <v>7.3080918841471298</v>
      </c>
      <c r="EB76">
        <v>7.3105036128407503</v>
      </c>
      <c r="EC76">
        <v>7.2906422646153199</v>
      </c>
      <c r="ED76">
        <v>7.0978632199432896</v>
      </c>
      <c r="EE76">
        <v>6.9617941840034101</v>
      </c>
      <c r="EF76">
        <v>6.7296462908986703</v>
      </c>
      <c r="EG76">
        <v>6.5540634963409499</v>
      </c>
      <c r="EH76">
        <v>6.3763049265828702</v>
      </c>
      <c r="EI76">
        <v>6.1162711746941403</v>
      </c>
      <c r="EJ76">
        <v>6.0864264052373596</v>
      </c>
      <c r="EK76">
        <v>6.0321049458057399</v>
      </c>
      <c r="EL76">
        <v>5.9031810306077901</v>
      </c>
      <c r="EM76">
        <v>5.9749013839240197</v>
      </c>
      <c r="EN76">
        <v>6.0624808350006996</v>
      </c>
      <c r="EO76">
        <v>6.1430126885447498</v>
      </c>
      <c r="EP76">
        <v>6.1166430781859003</v>
      </c>
      <c r="EQ76">
        <v>5.9746022098248197</v>
      </c>
      <c r="ER76">
        <v>6.02565578195341</v>
      </c>
      <c r="ES76">
        <v>6.1992302117760198</v>
      </c>
      <c r="ET76">
        <v>6.2678144674536602</v>
      </c>
      <c r="EU76" t="s">
        <v>178</v>
      </c>
      <c r="EV76" t="s">
        <v>178</v>
      </c>
      <c r="EW76" t="s">
        <v>178</v>
      </c>
      <c r="EX76" t="s">
        <v>178</v>
      </c>
      <c r="EY76" t="s">
        <v>178</v>
      </c>
      <c r="EZ76" t="s">
        <v>178</v>
      </c>
      <c r="FA76" t="s">
        <v>178</v>
      </c>
      <c r="FB76" t="s">
        <v>178</v>
      </c>
      <c r="FC76" t="s">
        <v>178</v>
      </c>
      <c r="FD76" t="s">
        <v>178</v>
      </c>
      <c r="FE76" t="s">
        <v>178</v>
      </c>
      <c r="FF76" t="s">
        <v>178</v>
      </c>
      <c r="FG76" t="s">
        <v>178</v>
      </c>
      <c r="FH76">
        <v>10.290050551321094</v>
      </c>
      <c r="FI76">
        <v>10.586974537028086</v>
      </c>
      <c r="FJ76">
        <v>10.253730190373716</v>
      </c>
      <c r="FK76">
        <v>9.7091385429946548</v>
      </c>
      <c r="FL76">
        <v>9.1594692215291236</v>
      </c>
      <c r="FM76">
        <v>8.8819155022152056</v>
      </c>
      <c r="FN76">
        <v>8.8083775004974552</v>
      </c>
      <c r="FO76">
        <v>8.3841334659832008</v>
      </c>
      <c r="FP76">
        <v>8.3513927692517971</v>
      </c>
      <c r="FQ76">
        <v>8.3839937428207918</v>
      </c>
      <c r="FR76">
        <v>8.3446065591822034</v>
      </c>
      <c r="FS76">
        <v>8.4740615143749007</v>
      </c>
      <c r="FT76">
        <v>8.6148499416712294</v>
      </c>
      <c r="FU76">
        <v>8.5592097048399332</v>
      </c>
      <c r="FV76">
        <v>8.5975404295255959</v>
      </c>
      <c r="FW76">
        <v>8.5928968317950076</v>
      </c>
      <c r="FX76">
        <v>8.6075642663002014</v>
      </c>
      <c r="FY76">
        <v>8.6924699152000979</v>
      </c>
      <c r="FZ76">
        <v>8.9080467393143135</v>
      </c>
      <c r="GA76" t="s">
        <v>178</v>
      </c>
      <c r="GB76" t="s">
        <v>178</v>
      </c>
      <c r="GC76" t="s">
        <v>178</v>
      </c>
      <c r="GD76" t="s">
        <v>178</v>
      </c>
      <c r="GE76" t="s">
        <v>178</v>
      </c>
      <c r="GF76" t="s">
        <v>178</v>
      </c>
      <c r="GG76" t="s">
        <v>178</v>
      </c>
      <c r="GH76" t="s">
        <v>178</v>
      </c>
      <c r="GI76" t="s">
        <v>178</v>
      </c>
      <c r="GJ76" t="s">
        <v>178</v>
      </c>
      <c r="GK76" t="s">
        <v>178</v>
      </c>
      <c r="GL76" t="s">
        <v>178</v>
      </c>
      <c r="GM76">
        <v>7.308091884147137</v>
      </c>
      <c r="GN76">
        <v>7.2944452278197733</v>
      </c>
      <c r="GO76">
        <v>7.2762703689307768</v>
      </c>
      <c r="GP76">
        <v>7.0856969902641032</v>
      </c>
      <c r="GQ76">
        <v>6.7013231414407421</v>
      </c>
      <c r="GR76">
        <v>6.4751788700717015</v>
      </c>
      <c r="GS76">
        <v>6.2020923698637898</v>
      </c>
      <c r="GT76">
        <v>6.1523729878642888</v>
      </c>
      <c r="GU76">
        <v>6.2244810014759269</v>
      </c>
      <c r="GV76">
        <v>6.3863936079950676</v>
      </c>
      <c r="GW76">
        <v>6.3656080771940307</v>
      </c>
      <c r="GX76">
        <v>6.2660230898813669</v>
      </c>
      <c r="GY76">
        <v>6.14167988869798</v>
      </c>
      <c r="GZ76">
        <v>5.9090433543618781</v>
      </c>
      <c r="HA76">
        <v>5.8351757528951067</v>
      </c>
      <c r="HB76">
        <v>5.8010512591096814</v>
      </c>
      <c r="HC76">
        <v>5.9746022098248206</v>
      </c>
      <c r="HD76">
        <v>6.025472519648738</v>
      </c>
      <c r="HE76">
        <v>6.1905211394367559</v>
      </c>
      <c r="HF76">
        <v>6.2563347113405676</v>
      </c>
      <c r="HG76" t="s">
        <v>178</v>
      </c>
      <c r="HH76" t="s">
        <v>178</v>
      </c>
      <c r="HI76" t="s">
        <v>178</v>
      </c>
      <c r="HJ76" t="s">
        <v>178</v>
      </c>
      <c r="HK76" t="s">
        <v>178</v>
      </c>
      <c r="HL76" t="s">
        <v>178</v>
      </c>
      <c r="HM76" t="s">
        <v>178</v>
      </c>
      <c r="HN76" t="s">
        <v>178</v>
      </c>
      <c r="HO76" t="s">
        <v>178</v>
      </c>
      <c r="HP76" t="s">
        <v>178</v>
      </c>
      <c r="HQ76" t="s">
        <v>178</v>
      </c>
      <c r="HR76" t="s">
        <v>178</v>
      </c>
      <c r="HS76">
        <v>674656</v>
      </c>
      <c r="HT76">
        <v>669574</v>
      </c>
      <c r="HU76">
        <v>661776</v>
      </c>
      <c r="HV76">
        <v>653291</v>
      </c>
      <c r="HW76">
        <v>646529</v>
      </c>
      <c r="HX76">
        <v>642682</v>
      </c>
      <c r="HY76">
        <v>637607</v>
      </c>
      <c r="HZ76">
        <v>632894</v>
      </c>
      <c r="IA76">
        <v>629508</v>
      </c>
      <c r="IB76">
        <v>627186</v>
      </c>
      <c r="IC76">
        <v>624409</v>
      </c>
      <c r="ID76">
        <v>622613</v>
      </c>
      <c r="IE76">
        <v>619365</v>
      </c>
      <c r="IF76">
        <v>613313</v>
      </c>
      <c r="IG76">
        <v>605315</v>
      </c>
      <c r="IH76">
        <v>597193</v>
      </c>
      <c r="II76">
        <v>590244</v>
      </c>
      <c r="IJ76">
        <v>583584</v>
      </c>
      <c r="IK76">
        <v>578031</v>
      </c>
      <c r="IL76">
        <v>574287</v>
      </c>
      <c r="IM76">
        <v>569824</v>
      </c>
      <c r="IN76">
        <v>565490</v>
      </c>
      <c r="IO76">
        <v>560140</v>
      </c>
      <c r="IP76">
        <v>554329</v>
      </c>
      <c r="IQ76">
        <v>549880</v>
      </c>
      <c r="IR76">
        <v>544489</v>
      </c>
      <c r="IS76">
        <v>538640</v>
      </c>
      <c r="IT76">
        <v>533609</v>
      </c>
      <c r="IU76" t="s">
        <v>178</v>
      </c>
      <c r="IV76" t="s">
        <v>178</v>
      </c>
      <c r="IW76" t="s">
        <v>178</v>
      </c>
      <c r="IX76" t="s">
        <v>178</v>
      </c>
      <c r="IY76">
        <v>786600</v>
      </c>
      <c r="IZ76">
        <v>779803</v>
      </c>
      <c r="JA76">
        <v>770330</v>
      </c>
      <c r="JB76">
        <v>760580</v>
      </c>
      <c r="JC76">
        <v>752771</v>
      </c>
      <c r="JD76">
        <v>745568</v>
      </c>
      <c r="JE76">
        <v>739377</v>
      </c>
      <c r="JF76">
        <v>733988</v>
      </c>
      <c r="JG76">
        <v>729844</v>
      </c>
      <c r="JH76">
        <v>726714</v>
      </c>
      <c r="JI76">
        <v>723271</v>
      </c>
      <c r="JJ76">
        <v>720661</v>
      </c>
      <c r="JK76">
        <v>716315</v>
      </c>
      <c r="JL76">
        <v>709861</v>
      </c>
      <c r="JM76">
        <v>701054</v>
      </c>
      <c r="JN76">
        <v>691916</v>
      </c>
      <c r="JO76">
        <v>684048</v>
      </c>
      <c r="JP76">
        <v>676669</v>
      </c>
      <c r="JQ76">
        <v>669972</v>
      </c>
      <c r="JR76">
        <v>665727</v>
      </c>
      <c r="JS76">
        <v>658165</v>
      </c>
      <c r="JT76">
        <v>650528</v>
      </c>
      <c r="JU76">
        <v>644213</v>
      </c>
      <c r="JV76">
        <v>637966</v>
      </c>
      <c r="JW76">
        <v>631424</v>
      </c>
      <c r="JX76">
        <v>624189</v>
      </c>
      <c r="JY76">
        <v>617035</v>
      </c>
      <c r="JZ76">
        <v>611137</v>
      </c>
      <c r="KA76" t="s">
        <v>178</v>
      </c>
      <c r="KB76" t="s">
        <v>178</v>
      </c>
      <c r="KC76" t="s">
        <v>178</v>
      </c>
      <c r="KD76" t="s">
        <v>178</v>
      </c>
    </row>
    <row r="77" spans="1:290" x14ac:dyDescent="0.3">
      <c r="A77" t="s">
        <v>75</v>
      </c>
      <c r="B77">
        <v>4057010</v>
      </c>
      <c r="C77">
        <v>2062382</v>
      </c>
      <c r="D77">
        <v>2113075</v>
      </c>
      <c r="E77">
        <v>1943853</v>
      </c>
      <c r="F77">
        <v>2051275</v>
      </c>
      <c r="G77">
        <v>2024584</v>
      </c>
      <c r="H77">
        <v>2126115</v>
      </c>
      <c r="I77">
        <v>2087705</v>
      </c>
      <c r="J77">
        <v>2045999</v>
      </c>
      <c r="K77">
        <v>2162419</v>
      </c>
      <c r="L77">
        <v>2296157</v>
      </c>
      <c r="M77">
        <v>2091825</v>
      </c>
      <c r="N77">
        <v>2121389</v>
      </c>
      <c r="O77">
        <v>2134883</v>
      </c>
      <c r="P77">
        <v>2118106</v>
      </c>
      <c r="Q77">
        <v>2179756</v>
      </c>
      <c r="R77">
        <v>2297110</v>
      </c>
      <c r="S77">
        <v>2255445</v>
      </c>
      <c r="T77">
        <v>2300017</v>
      </c>
      <c r="U77">
        <v>2162623</v>
      </c>
      <c r="V77">
        <v>2286143</v>
      </c>
      <c r="W77">
        <v>2248255</v>
      </c>
      <c r="X77">
        <v>2248915</v>
      </c>
      <c r="Y77">
        <v>2039042</v>
      </c>
      <c r="Z77">
        <v>2079611</v>
      </c>
      <c r="AA77">
        <v>2040608</v>
      </c>
      <c r="AB77">
        <v>1922217</v>
      </c>
      <c r="AC77">
        <v>1929835</v>
      </c>
      <c r="AD77">
        <v>1804858</v>
      </c>
      <c r="AE77">
        <v>1832266</v>
      </c>
      <c r="AF77">
        <v>1804838</v>
      </c>
      <c r="AG77">
        <v>1741855</v>
      </c>
      <c r="AH77">
        <v>1686722</v>
      </c>
      <c r="AI77">
        <v>9608279</v>
      </c>
      <c r="AJ77">
        <v>9870619</v>
      </c>
      <c r="AK77">
        <v>9587826</v>
      </c>
      <c r="AL77">
        <v>9838622</v>
      </c>
      <c r="AM77">
        <v>9828598</v>
      </c>
      <c r="AN77">
        <v>9969016</v>
      </c>
      <c r="AO77">
        <v>9731505</v>
      </c>
      <c r="AP77">
        <v>9702202</v>
      </c>
      <c r="AQ77">
        <v>9658172</v>
      </c>
      <c r="AR77">
        <v>9723230</v>
      </c>
      <c r="AS77">
        <v>9311852</v>
      </c>
      <c r="AT77">
        <v>9204120</v>
      </c>
      <c r="AU77">
        <v>9367550</v>
      </c>
      <c r="AV77">
        <v>8973957</v>
      </c>
      <c r="AW77">
        <v>8741412</v>
      </c>
      <c r="AX77">
        <v>9542458</v>
      </c>
      <c r="AY77">
        <v>9320667</v>
      </c>
      <c r="AZ77">
        <v>9403846</v>
      </c>
      <c r="BA77">
        <v>9320253</v>
      </c>
      <c r="BB77">
        <v>9586664</v>
      </c>
      <c r="BC77">
        <v>9543133</v>
      </c>
      <c r="BD77">
        <v>8641129</v>
      </c>
      <c r="BE77">
        <v>8468945</v>
      </c>
      <c r="BF77">
        <v>8395011</v>
      </c>
      <c r="BG77">
        <v>8134786</v>
      </c>
      <c r="BH77">
        <v>7908000</v>
      </c>
      <c r="BI77">
        <v>7525420</v>
      </c>
      <c r="BJ77">
        <v>7190795</v>
      </c>
      <c r="BK77">
        <v>6987329</v>
      </c>
      <c r="BL77">
        <v>6920310</v>
      </c>
      <c r="BM77">
        <v>6719976</v>
      </c>
      <c r="BN77">
        <v>6260215</v>
      </c>
      <c r="BO77">
        <v>18332630</v>
      </c>
      <c r="BP77">
        <v>16435425</v>
      </c>
      <c r="BQ77">
        <v>15283882</v>
      </c>
      <c r="BR77">
        <v>14866485</v>
      </c>
      <c r="BS77">
        <v>16487788</v>
      </c>
      <c r="BT77">
        <v>17059643</v>
      </c>
      <c r="BU77">
        <v>14591834</v>
      </c>
      <c r="BV77">
        <v>14092883</v>
      </c>
      <c r="BW77">
        <v>14316582</v>
      </c>
      <c r="BX77">
        <v>14781893</v>
      </c>
      <c r="BY77">
        <v>14802831</v>
      </c>
      <c r="BZ77">
        <v>15707859</v>
      </c>
      <c r="CA77">
        <v>15579868</v>
      </c>
      <c r="CB77">
        <v>15277880</v>
      </c>
      <c r="CC77">
        <v>14449023</v>
      </c>
      <c r="CD77">
        <v>16623595</v>
      </c>
      <c r="CE77">
        <v>15904456</v>
      </c>
      <c r="CF77">
        <v>16370957</v>
      </c>
      <c r="CG77">
        <v>17283920</v>
      </c>
      <c r="CH77">
        <v>13713896</v>
      </c>
      <c r="CI77">
        <v>13339247</v>
      </c>
      <c r="CJ77">
        <v>12351107</v>
      </c>
      <c r="CK77">
        <v>11843011</v>
      </c>
      <c r="CL77">
        <v>11815514</v>
      </c>
      <c r="CM77">
        <v>10871860</v>
      </c>
      <c r="CN77">
        <v>10638256</v>
      </c>
      <c r="CO77">
        <v>10497321</v>
      </c>
      <c r="CP77">
        <v>10159155</v>
      </c>
      <c r="CQ77">
        <v>10311345</v>
      </c>
      <c r="CR77">
        <v>9639997</v>
      </c>
      <c r="CS77">
        <v>9270401</v>
      </c>
      <c r="CT77">
        <v>8440380</v>
      </c>
      <c r="CU77">
        <v>13.40096713458861</v>
      </c>
      <c r="CV77">
        <v>12.922299055973371</v>
      </c>
      <c r="CW77">
        <v>13.238038061520079</v>
      </c>
      <c r="CX77">
        <v>12.68328234878307</v>
      </c>
      <c r="CY77">
        <v>13.922613238077551</v>
      </c>
      <c r="CZ77">
        <v>13.5005281981026</v>
      </c>
      <c r="DA77">
        <v>12.995185141188591</v>
      </c>
      <c r="DB77">
        <v>11.08734657250565</v>
      </c>
      <c r="DC77">
        <v>11.39973335417419</v>
      </c>
      <c r="DD77">
        <v>11.192348261748529</v>
      </c>
      <c r="DE77">
        <v>11.72932726207976</v>
      </c>
      <c r="DF77">
        <v>11.72312103060777</v>
      </c>
      <c r="DG77">
        <v>10.81178687544001</v>
      </c>
      <c r="DH77">
        <v>10.12564999107693</v>
      </c>
      <c r="DI77">
        <v>9.6132778164161401</v>
      </c>
      <c r="DJ77">
        <v>8.6796452934339197</v>
      </c>
      <c r="DK77">
        <v>8.0240484693707792</v>
      </c>
      <c r="DL77">
        <v>8.1095922334486996</v>
      </c>
      <c r="DM77">
        <v>7.61649164001307</v>
      </c>
      <c r="DN77">
        <v>7.46799303455645</v>
      </c>
      <c r="DO77" t="s">
        <v>178</v>
      </c>
      <c r="DP77" t="s">
        <v>178</v>
      </c>
      <c r="DQ77" t="s">
        <v>178</v>
      </c>
      <c r="DR77" t="s">
        <v>178</v>
      </c>
      <c r="DS77" t="s">
        <v>178</v>
      </c>
      <c r="DT77" t="s">
        <v>178</v>
      </c>
      <c r="DU77" t="s">
        <v>178</v>
      </c>
      <c r="DV77" t="s">
        <v>178</v>
      </c>
      <c r="DW77" t="s">
        <v>178</v>
      </c>
      <c r="DX77" t="s">
        <v>178</v>
      </c>
      <c r="DY77" t="s">
        <v>178</v>
      </c>
      <c r="DZ77" t="s">
        <v>178</v>
      </c>
      <c r="EA77">
        <v>9.0878936983186396</v>
      </c>
      <c r="EB77">
        <v>8.9898000328246805</v>
      </c>
      <c r="EC77">
        <v>9.0851043813269001</v>
      </c>
      <c r="ED77">
        <v>8.7294736265430597</v>
      </c>
      <c r="EE77">
        <v>9.6247186399607898</v>
      </c>
      <c r="EF77">
        <v>9.5461991465217899</v>
      </c>
      <c r="EG77">
        <v>9.1631458854514207</v>
      </c>
      <c r="EH77">
        <v>7.7039521543665996</v>
      </c>
      <c r="EI77">
        <v>8.20510340880241</v>
      </c>
      <c r="EJ77">
        <v>8.2062442213132805</v>
      </c>
      <c r="EK77">
        <v>8.49400312633834</v>
      </c>
      <c r="EL77">
        <v>8.5335045610009406</v>
      </c>
      <c r="EM77">
        <v>7.7631184247748797</v>
      </c>
      <c r="EN77">
        <v>7.2118241707643502</v>
      </c>
      <c r="EO77">
        <v>7.0445741009917002</v>
      </c>
      <c r="EP77">
        <v>6.1272472983375899</v>
      </c>
      <c r="EQ77">
        <v>5.5393138709922702</v>
      </c>
      <c r="ER77">
        <v>5.7085898684431804</v>
      </c>
      <c r="ES77">
        <v>5.2482802773701502</v>
      </c>
      <c r="ET77">
        <v>5.2004638944266697</v>
      </c>
      <c r="EU77" t="s">
        <v>178</v>
      </c>
      <c r="EV77" t="s">
        <v>178</v>
      </c>
      <c r="EW77" t="s">
        <v>178</v>
      </c>
      <c r="EX77" t="s">
        <v>178</v>
      </c>
      <c r="EY77" t="s">
        <v>178</v>
      </c>
      <c r="EZ77" t="s">
        <v>178</v>
      </c>
      <c r="FA77" t="s">
        <v>178</v>
      </c>
      <c r="FB77" t="s">
        <v>178</v>
      </c>
      <c r="FC77" t="s">
        <v>178</v>
      </c>
      <c r="FD77" t="s">
        <v>178</v>
      </c>
      <c r="FE77" t="s">
        <v>178</v>
      </c>
      <c r="FF77" t="s">
        <v>178</v>
      </c>
      <c r="FG77" t="s">
        <v>178</v>
      </c>
      <c r="FH77">
        <v>12.922299055973378</v>
      </c>
      <c r="FI77">
        <v>13.238038061520083</v>
      </c>
      <c r="FJ77">
        <v>12.683282348783074</v>
      </c>
      <c r="FK77">
        <v>13.922613238077551</v>
      </c>
      <c r="FL77">
        <v>13.500528198102606</v>
      </c>
      <c r="FM77">
        <v>12.995185141188598</v>
      </c>
      <c r="FN77">
        <v>11.087346572505655</v>
      </c>
      <c r="FO77">
        <v>11.39973335417419</v>
      </c>
      <c r="FP77">
        <v>11.192348261748538</v>
      </c>
      <c r="FQ77">
        <v>11.729327262079764</v>
      </c>
      <c r="FR77">
        <v>11.723121030607777</v>
      </c>
      <c r="FS77">
        <v>10.811786875440013</v>
      </c>
      <c r="FT77">
        <v>10.125649991076934</v>
      </c>
      <c r="FU77">
        <v>9.613277816416149</v>
      </c>
      <c r="FV77">
        <v>8.6796452934339232</v>
      </c>
      <c r="FW77">
        <v>8.0240484693707881</v>
      </c>
      <c r="FX77">
        <v>8.1095922334487085</v>
      </c>
      <c r="FY77">
        <v>7.6164916400130771</v>
      </c>
      <c r="FZ77">
        <v>7.4679930345564562</v>
      </c>
      <c r="GA77" t="s">
        <v>178</v>
      </c>
      <c r="GB77" t="s">
        <v>178</v>
      </c>
      <c r="GC77" t="s">
        <v>178</v>
      </c>
      <c r="GD77" t="s">
        <v>178</v>
      </c>
      <c r="GE77" t="s">
        <v>178</v>
      </c>
      <c r="GF77" t="s">
        <v>178</v>
      </c>
      <c r="GG77" t="s">
        <v>178</v>
      </c>
      <c r="GH77" t="s">
        <v>178</v>
      </c>
      <c r="GI77" t="s">
        <v>178</v>
      </c>
      <c r="GJ77" t="s">
        <v>178</v>
      </c>
      <c r="GK77" t="s">
        <v>178</v>
      </c>
      <c r="GL77" t="s">
        <v>178</v>
      </c>
      <c r="GM77">
        <v>9.0878936983186467</v>
      </c>
      <c r="GN77">
        <v>8.9898000328246859</v>
      </c>
      <c r="GO77">
        <v>9.0851043813269037</v>
      </c>
      <c r="GP77">
        <v>8.7294736265430632</v>
      </c>
      <c r="GQ77">
        <v>9.6247186399607916</v>
      </c>
      <c r="GR77">
        <v>9.5461991465217917</v>
      </c>
      <c r="GS77">
        <v>9.1631458854514278</v>
      </c>
      <c r="GT77">
        <v>7.7039521543666067</v>
      </c>
      <c r="GU77">
        <v>8.2051034088024117</v>
      </c>
      <c r="GV77">
        <v>8.2062442213132876</v>
      </c>
      <c r="GW77">
        <v>8.4940031263383489</v>
      </c>
      <c r="GX77">
        <v>8.5335045610009423</v>
      </c>
      <c r="GY77">
        <v>7.7631184247748877</v>
      </c>
      <c r="GZ77">
        <v>7.2118241707643573</v>
      </c>
      <c r="HA77">
        <v>7.0445741009917038</v>
      </c>
      <c r="HB77">
        <v>6.1272472983375978</v>
      </c>
      <c r="HC77">
        <v>5.53931387099228</v>
      </c>
      <c r="HD77">
        <v>5.7085898684431884</v>
      </c>
      <c r="HE77">
        <v>5.2482802773701529</v>
      </c>
      <c r="HF77">
        <v>5.2004638944266741</v>
      </c>
      <c r="HG77" t="s">
        <v>178</v>
      </c>
      <c r="HH77" t="s">
        <v>178</v>
      </c>
      <c r="HI77" t="s">
        <v>178</v>
      </c>
      <c r="HJ77" t="s">
        <v>178</v>
      </c>
      <c r="HK77" t="s">
        <v>178</v>
      </c>
      <c r="HL77" t="s">
        <v>178</v>
      </c>
      <c r="HM77" t="s">
        <v>178</v>
      </c>
      <c r="HN77" t="s">
        <v>178</v>
      </c>
      <c r="HO77" t="s">
        <v>178</v>
      </c>
      <c r="HP77" t="s">
        <v>178</v>
      </c>
      <c r="HQ77" t="s">
        <v>178</v>
      </c>
      <c r="HR77" t="s">
        <v>178</v>
      </c>
      <c r="HS77">
        <v>154014</v>
      </c>
      <c r="HT77">
        <v>153477</v>
      </c>
      <c r="HU77">
        <v>153154</v>
      </c>
      <c r="HV77">
        <v>153273</v>
      </c>
      <c r="HW77">
        <v>152896</v>
      </c>
      <c r="HX77">
        <v>152589</v>
      </c>
      <c r="HY77">
        <v>152608</v>
      </c>
      <c r="HZ77">
        <v>152387</v>
      </c>
      <c r="IA77">
        <v>151974</v>
      </c>
      <c r="IB77">
        <v>151761</v>
      </c>
      <c r="IC77">
        <v>151999</v>
      </c>
      <c r="ID77">
        <v>151611</v>
      </c>
      <c r="IE77">
        <v>149359</v>
      </c>
      <c r="IF77">
        <v>146275</v>
      </c>
      <c r="IG77">
        <v>154469</v>
      </c>
      <c r="IH77">
        <v>160000</v>
      </c>
      <c r="II77">
        <v>159274</v>
      </c>
      <c r="IJ77">
        <v>159133</v>
      </c>
      <c r="IK77">
        <v>158622</v>
      </c>
      <c r="IL77">
        <v>158265</v>
      </c>
      <c r="IM77">
        <v>157244</v>
      </c>
      <c r="IN77">
        <v>156442</v>
      </c>
      <c r="IO77">
        <v>155271</v>
      </c>
      <c r="IP77">
        <v>154401</v>
      </c>
      <c r="IQ77">
        <v>153348</v>
      </c>
      <c r="IR77">
        <v>152423</v>
      </c>
      <c r="IS77">
        <v>150999</v>
      </c>
      <c r="IT77">
        <v>149585</v>
      </c>
      <c r="IU77">
        <v>148504</v>
      </c>
      <c r="IV77">
        <v>147600</v>
      </c>
      <c r="IW77">
        <v>147090</v>
      </c>
      <c r="IX77">
        <v>146688</v>
      </c>
      <c r="IY77">
        <v>188342</v>
      </c>
      <c r="IZ77">
        <v>188000</v>
      </c>
      <c r="JA77">
        <v>187594</v>
      </c>
      <c r="JB77">
        <v>187553</v>
      </c>
      <c r="JC77">
        <v>186954</v>
      </c>
      <c r="JD77">
        <v>186545</v>
      </c>
      <c r="JE77">
        <v>186406</v>
      </c>
      <c r="JF77">
        <v>186146</v>
      </c>
      <c r="JG77">
        <v>185768</v>
      </c>
      <c r="JH77">
        <v>185433</v>
      </c>
      <c r="JI77">
        <v>185924</v>
      </c>
      <c r="JJ77">
        <v>185949</v>
      </c>
      <c r="JK77">
        <v>183271</v>
      </c>
      <c r="JL77">
        <v>178994</v>
      </c>
      <c r="JM77">
        <v>187909</v>
      </c>
      <c r="JN77">
        <v>193954</v>
      </c>
      <c r="JO77">
        <v>192908</v>
      </c>
      <c r="JP77">
        <v>192423</v>
      </c>
      <c r="JQ77">
        <v>191711</v>
      </c>
      <c r="JR77">
        <v>191102</v>
      </c>
      <c r="JS77">
        <v>189560</v>
      </c>
      <c r="JT77">
        <v>188319</v>
      </c>
      <c r="JU77">
        <v>186837</v>
      </c>
      <c r="JV77">
        <v>185308</v>
      </c>
      <c r="JW77">
        <v>183677</v>
      </c>
      <c r="JX77">
        <v>182147</v>
      </c>
      <c r="JY77">
        <v>180110</v>
      </c>
      <c r="JZ77">
        <v>178174</v>
      </c>
      <c r="KA77">
        <v>176677</v>
      </c>
      <c r="KB77">
        <v>175470</v>
      </c>
      <c r="KC77">
        <v>174783</v>
      </c>
      <c r="KD77">
        <v>173946</v>
      </c>
    </row>
    <row r="78" spans="1:290" x14ac:dyDescent="0.3">
      <c r="A78" t="s">
        <v>76</v>
      </c>
      <c r="B78">
        <v>4057011</v>
      </c>
      <c r="C78">
        <v>3655635</v>
      </c>
      <c r="D78">
        <v>3783332</v>
      </c>
      <c r="E78">
        <v>3469690</v>
      </c>
      <c r="F78">
        <v>3716539</v>
      </c>
      <c r="G78">
        <v>3660555</v>
      </c>
      <c r="H78">
        <v>3814821</v>
      </c>
      <c r="I78">
        <v>3604310</v>
      </c>
      <c r="J78">
        <v>3573796</v>
      </c>
      <c r="K78">
        <v>3692936</v>
      </c>
      <c r="L78">
        <v>3780839</v>
      </c>
      <c r="M78">
        <v>3532788</v>
      </c>
      <c r="N78">
        <v>3526769</v>
      </c>
      <c r="O78">
        <v>3536402</v>
      </c>
      <c r="P78">
        <v>3280647</v>
      </c>
      <c r="Q78">
        <v>3678953</v>
      </c>
      <c r="R78">
        <v>3490024</v>
      </c>
      <c r="S78">
        <v>3392514</v>
      </c>
      <c r="T78">
        <v>3413062</v>
      </c>
      <c r="U78">
        <v>3190703</v>
      </c>
      <c r="V78">
        <v>3148564</v>
      </c>
      <c r="W78">
        <v>2884144</v>
      </c>
      <c r="X78">
        <v>2757067</v>
      </c>
      <c r="Y78">
        <v>2764630</v>
      </c>
      <c r="Z78">
        <v>2815414</v>
      </c>
      <c r="AA78">
        <v>2807135</v>
      </c>
      <c r="AB78">
        <v>2674664</v>
      </c>
      <c r="AC78">
        <v>2689830</v>
      </c>
      <c r="AD78">
        <v>2527247</v>
      </c>
      <c r="AE78">
        <v>2581628</v>
      </c>
      <c r="AF78">
        <v>2430539</v>
      </c>
      <c r="AG78">
        <v>2401287</v>
      </c>
      <c r="AH78">
        <v>2383046</v>
      </c>
      <c r="AI78">
        <v>12325193</v>
      </c>
      <c r="AJ78">
        <v>12292728</v>
      </c>
      <c r="AK78">
        <v>11632619</v>
      </c>
      <c r="AL78">
        <v>11573962</v>
      </c>
      <c r="AM78">
        <v>11470311</v>
      </c>
      <c r="AN78">
        <v>11426122</v>
      </c>
      <c r="AO78">
        <v>10812645</v>
      </c>
      <c r="AP78">
        <v>10500271</v>
      </c>
      <c r="AQ78">
        <v>10571823</v>
      </c>
      <c r="AR78">
        <v>10676292</v>
      </c>
      <c r="AS78">
        <v>10022115</v>
      </c>
      <c r="AT78">
        <v>10635799</v>
      </c>
      <c r="AU78">
        <v>10856188</v>
      </c>
      <c r="AV78">
        <v>10351026</v>
      </c>
      <c r="AW78">
        <v>12280545</v>
      </c>
      <c r="AX78">
        <v>12124366</v>
      </c>
      <c r="AY78">
        <v>11965778</v>
      </c>
      <c r="AZ78">
        <v>11918409</v>
      </c>
      <c r="BA78">
        <v>11511940</v>
      </c>
      <c r="BB78">
        <v>11589769</v>
      </c>
      <c r="BC78">
        <v>10794563</v>
      </c>
      <c r="BD78">
        <v>10392981</v>
      </c>
      <c r="BE78">
        <v>10005745</v>
      </c>
      <c r="BF78">
        <v>9872256</v>
      </c>
      <c r="BG78">
        <v>9914271</v>
      </c>
      <c r="BH78">
        <v>9489592</v>
      </c>
      <c r="BI78">
        <v>9197539</v>
      </c>
      <c r="BJ78">
        <v>9167541</v>
      </c>
      <c r="BK78">
        <v>9257762</v>
      </c>
      <c r="BL78">
        <v>8981451</v>
      </c>
      <c r="BM78">
        <v>8861752</v>
      </c>
      <c r="BN78">
        <v>8559143</v>
      </c>
      <c r="BO78">
        <v>17270646</v>
      </c>
      <c r="BP78">
        <v>17037923</v>
      </c>
      <c r="BQ78">
        <v>17497075</v>
      </c>
      <c r="BR78">
        <v>17434322</v>
      </c>
      <c r="BS78">
        <v>16163874</v>
      </c>
      <c r="BT78">
        <v>17361198</v>
      </c>
      <c r="BU78">
        <v>10816852</v>
      </c>
      <c r="BV78">
        <v>10504325</v>
      </c>
      <c r="BW78">
        <v>10576411</v>
      </c>
      <c r="BX78">
        <v>10680859</v>
      </c>
      <c r="BY78">
        <v>10069863</v>
      </c>
      <c r="BZ78">
        <v>10922342</v>
      </c>
      <c r="CA78">
        <v>12070736</v>
      </c>
      <c r="CB78">
        <v>12877398</v>
      </c>
      <c r="CC78">
        <v>13655925</v>
      </c>
      <c r="CD78">
        <v>13453843</v>
      </c>
      <c r="CE78">
        <v>14260828</v>
      </c>
      <c r="CF78">
        <v>14495902</v>
      </c>
      <c r="CG78">
        <v>14775074</v>
      </c>
      <c r="CH78">
        <v>15147999</v>
      </c>
      <c r="CI78">
        <v>13859804</v>
      </c>
      <c r="CJ78">
        <v>12965348</v>
      </c>
      <c r="CK78">
        <v>12913484</v>
      </c>
      <c r="CL78">
        <v>12751568</v>
      </c>
      <c r="CM78">
        <v>14806098</v>
      </c>
      <c r="CN78">
        <v>13772824</v>
      </c>
      <c r="CO78">
        <v>13820154</v>
      </c>
      <c r="CP78">
        <v>14544422</v>
      </c>
      <c r="CQ78">
        <v>14694831</v>
      </c>
      <c r="CR78">
        <v>14707155</v>
      </c>
      <c r="CS78">
        <v>15449977</v>
      </c>
      <c r="CT78">
        <v>14626429</v>
      </c>
      <c r="CU78">
        <v>10.988460281182331</v>
      </c>
      <c r="CV78">
        <v>11.37774850317127</v>
      </c>
      <c r="CW78">
        <v>11.621585790084991</v>
      </c>
      <c r="CX78">
        <v>11.43701169286801</v>
      </c>
      <c r="CY78">
        <v>10.346327264581459</v>
      </c>
      <c r="CZ78">
        <v>9.5803708745443092</v>
      </c>
      <c r="DA78">
        <v>9.68862278771803</v>
      </c>
      <c r="DB78">
        <v>10.196189150136149</v>
      </c>
      <c r="DC78">
        <v>9.8437936644447603</v>
      </c>
      <c r="DD78">
        <v>9.5573281789191107</v>
      </c>
      <c r="DE78">
        <v>8.4948536367614604</v>
      </c>
      <c r="DF78">
        <v>7.36705257218361</v>
      </c>
      <c r="DG78">
        <v>7.4005161177943002</v>
      </c>
      <c r="DH78">
        <v>7.2499491743382602</v>
      </c>
      <c r="DI78">
        <v>7.1803309256736902</v>
      </c>
      <c r="DJ78">
        <v>7.1799506249813696</v>
      </c>
      <c r="DK78">
        <v>7.1849666648391102</v>
      </c>
      <c r="DL78">
        <v>7.20572904916465</v>
      </c>
      <c r="DM78">
        <v>7.2964171218693803</v>
      </c>
      <c r="DN78">
        <v>7.3342958885383904</v>
      </c>
      <c r="DO78" t="s">
        <v>178</v>
      </c>
      <c r="DP78" t="s">
        <v>178</v>
      </c>
      <c r="DQ78" t="s">
        <v>178</v>
      </c>
      <c r="DR78" t="s">
        <v>178</v>
      </c>
      <c r="DS78" t="s">
        <v>178</v>
      </c>
      <c r="DT78" t="s">
        <v>178</v>
      </c>
      <c r="DU78" t="s">
        <v>178</v>
      </c>
      <c r="DV78" t="s">
        <v>178</v>
      </c>
      <c r="DW78" t="s">
        <v>178</v>
      </c>
      <c r="DX78" t="s">
        <v>178</v>
      </c>
      <c r="DY78" t="s">
        <v>178</v>
      </c>
      <c r="DZ78" t="s">
        <v>178</v>
      </c>
      <c r="EA78">
        <v>8.1987762787974106</v>
      </c>
      <c r="EB78">
        <v>8.8507042537669403</v>
      </c>
      <c r="EC78">
        <v>9.0274769594018291</v>
      </c>
      <c r="ED78">
        <v>9.0020167683287706</v>
      </c>
      <c r="EE78">
        <v>8.0727104958182903</v>
      </c>
      <c r="EF78">
        <v>7.4962703881509398</v>
      </c>
      <c r="EG78">
        <v>7.6997718874521404</v>
      </c>
      <c r="EH78">
        <v>8.1882648552594404</v>
      </c>
      <c r="EI78">
        <v>8.0738392990499293</v>
      </c>
      <c r="EJ78">
        <v>7.92843620238187</v>
      </c>
      <c r="EK78">
        <v>6.8974462975130404</v>
      </c>
      <c r="EL78">
        <v>5.7218174205811803</v>
      </c>
      <c r="EM78">
        <v>5.73602815279175</v>
      </c>
      <c r="EN78">
        <v>5.5565731438609598</v>
      </c>
      <c r="EO78">
        <v>5.3554952162139298</v>
      </c>
      <c r="EP78">
        <v>5.1935086750102997</v>
      </c>
      <c r="EQ78">
        <v>5.1602829335459797</v>
      </c>
      <c r="ER78">
        <v>5.1644477043873804</v>
      </c>
      <c r="ES78">
        <v>5.1631262845358803</v>
      </c>
      <c r="ET78">
        <v>5.1637181034410604</v>
      </c>
      <c r="EU78" t="s">
        <v>178</v>
      </c>
      <c r="EV78" t="s">
        <v>178</v>
      </c>
      <c r="EW78" t="s">
        <v>178</v>
      </c>
      <c r="EX78" t="s">
        <v>178</v>
      </c>
      <c r="EY78" t="s">
        <v>178</v>
      </c>
      <c r="EZ78" t="s">
        <v>178</v>
      </c>
      <c r="FA78" t="s">
        <v>178</v>
      </c>
      <c r="FB78" t="s">
        <v>178</v>
      </c>
      <c r="FC78" t="s">
        <v>178</v>
      </c>
      <c r="FD78" t="s">
        <v>178</v>
      </c>
      <c r="FE78" t="s">
        <v>178</v>
      </c>
      <c r="FF78" t="s">
        <v>178</v>
      </c>
      <c r="FG78" t="s">
        <v>178</v>
      </c>
      <c r="FH78">
        <v>11.377748503171279</v>
      </c>
      <c r="FI78">
        <v>11.621585790084994</v>
      </c>
      <c r="FJ78">
        <v>11.437011692868014</v>
      </c>
      <c r="FK78">
        <v>10.346327264581465</v>
      </c>
      <c r="FL78">
        <v>9.580370874544311</v>
      </c>
      <c r="FM78">
        <v>9.6886227877180371</v>
      </c>
      <c r="FN78">
        <v>10.196189150136158</v>
      </c>
      <c r="FO78">
        <v>9.8437936644447657</v>
      </c>
      <c r="FP78">
        <v>9.5573281789191125</v>
      </c>
      <c r="FQ78">
        <v>8.4948536367614693</v>
      </c>
      <c r="FR78">
        <v>7.3670525721836126</v>
      </c>
      <c r="FS78">
        <v>7.4005161177943011</v>
      </c>
      <c r="FT78">
        <v>7.2499491743382691</v>
      </c>
      <c r="FU78">
        <v>7.1803309256736902</v>
      </c>
      <c r="FV78">
        <v>7.1799506249813749</v>
      </c>
      <c r="FW78">
        <v>7.1849666648391137</v>
      </c>
      <c r="FX78">
        <v>7.20572904916465</v>
      </c>
      <c r="FY78">
        <v>7.2964171218693812</v>
      </c>
      <c r="FZ78">
        <v>7.334295888538394</v>
      </c>
      <c r="GA78" t="s">
        <v>178</v>
      </c>
      <c r="GB78" t="s">
        <v>178</v>
      </c>
      <c r="GC78" t="s">
        <v>178</v>
      </c>
      <c r="GD78" t="s">
        <v>178</v>
      </c>
      <c r="GE78" t="s">
        <v>178</v>
      </c>
      <c r="GF78" t="s">
        <v>178</v>
      </c>
      <c r="GG78" t="s">
        <v>178</v>
      </c>
      <c r="GH78" t="s">
        <v>178</v>
      </c>
      <c r="GI78" t="s">
        <v>178</v>
      </c>
      <c r="GJ78" t="s">
        <v>178</v>
      </c>
      <c r="GK78" t="s">
        <v>178</v>
      </c>
      <c r="GL78" t="s">
        <v>178</v>
      </c>
      <c r="GM78">
        <v>8.1987762787974194</v>
      </c>
      <c r="GN78">
        <v>8.850704253766942</v>
      </c>
      <c r="GO78">
        <v>9.0274769594018345</v>
      </c>
      <c r="GP78">
        <v>9.0020167683287706</v>
      </c>
      <c r="GQ78">
        <v>8.072710495818292</v>
      </c>
      <c r="GR78">
        <v>7.4962703881509407</v>
      </c>
      <c r="GS78">
        <v>7.6997718874521448</v>
      </c>
      <c r="GT78">
        <v>8.1882648552594492</v>
      </c>
      <c r="GU78">
        <v>8.0738392990499364</v>
      </c>
      <c r="GV78">
        <v>7.9284362023818753</v>
      </c>
      <c r="GW78">
        <v>6.8974462975130502</v>
      </c>
      <c r="GX78">
        <v>5.72181742058119</v>
      </c>
      <c r="GY78">
        <v>5.7360281527917536</v>
      </c>
      <c r="GZ78">
        <v>5.5565731438609669</v>
      </c>
      <c r="HA78">
        <v>5.3554952162139386</v>
      </c>
      <c r="HB78">
        <v>5.1935086750103059</v>
      </c>
      <c r="HC78">
        <v>5.1602829335459841</v>
      </c>
      <c r="HD78">
        <v>5.1644477043873893</v>
      </c>
      <c r="HE78">
        <v>5.1631262845358821</v>
      </c>
      <c r="HF78">
        <v>5.1637181034410604</v>
      </c>
      <c r="HG78" t="s">
        <v>178</v>
      </c>
      <c r="HH78" t="s">
        <v>178</v>
      </c>
      <c r="HI78" t="s">
        <v>178</v>
      </c>
      <c r="HJ78" t="s">
        <v>178</v>
      </c>
      <c r="HK78" t="s">
        <v>178</v>
      </c>
      <c r="HL78" t="s">
        <v>178</v>
      </c>
      <c r="HM78" t="s">
        <v>178</v>
      </c>
      <c r="HN78" t="s">
        <v>178</v>
      </c>
      <c r="HO78" t="s">
        <v>178</v>
      </c>
      <c r="HP78" t="s">
        <v>178</v>
      </c>
      <c r="HQ78" t="s">
        <v>178</v>
      </c>
      <c r="HR78" t="s">
        <v>178</v>
      </c>
      <c r="HS78">
        <v>332786</v>
      </c>
      <c r="HT78">
        <v>333324</v>
      </c>
      <c r="HU78">
        <v>332345</v>
      </c>
      <c r="HV78">
        <v>331988</v>
      </c>
      <c r="HW78">
        <v>332142</v>
      </c>
      <c r="HX78">
        <v>331924</v>
      </c>
      <c r="HY78">
        <v>331037</v>
      </c>
      <c r="HZ78">
        <v>331583</v>
      </c>
      <c r="IA78">
        <v>332020</v>
      </c>
      <c r="IB78">
        <v>331200</v>
      </c>
      <c r="IC78">
        <v>329870</v>
      </c>
      <c r="ID78">
        <v>328147</v>
      </c>
      <c r="IE78">
        <v>326243</v>
      </c>
      <c r="IF78">
        <v>323426</v>
      </c>
      <c r="IG78">
        <v>345498</v>
      </c>
      <c r="IH78">
        <v>343574</v>
      </c>
      <c r="II78">
        <v>342254</v>
      </c>
      <c r="IJ78">
        <v>340706</v>
      </c>
      <c r="IK78">
        <v>337735</v>
      </c>
      <c r="IL78">
        <v>335839</v>
      </c>
      <c r="IM78">
        <v>310677</v>
      </c>
      <c r="IN78">
        <v>308457</v>
      </c>
      <c r="IO78">
        <v>306394</v>
      </c>
      <c r="IP78">
        <v>304169</v>
      </c>
      <c r="IQ78">
        <v>301634</v>
      </c>
      <c r="IR78">
        <v>298614</v>
      </c>
      <c r="IS78">
        <v>295814</v>
      </c>
      <c r="IT78">
        <v>292646</v>
      </c>
      <c r="IU78">
        <v>289902</v>
      </c>
      <c r="IV78">
        <v>287393</v>
      </c>
      <c r="IW78">
        <v>285648</v>
      </c>
      <c r="IX78">
        <v>283953</v>
      </c>
      <c r="IY78">
        <v>391968</v>
      </c>
      <c r="IZ78">
        <v>391872</v>
      </c>
      <c r="JA78">
        <v>390806</v>
      </c>
      <c r="JB78">
        <v>389759</v>
      </c>
      <c r="JC78">
        <v>389370</v>
      </c>
      <c r="JD78">
        <v>388542</v>
      </c>
      <c r="JE78">
        <v>386898</v>
      </c>
      <c r="JF78">
        <v>386908</v>
      </c>
      <c r="JG78">
        <v>386819</v>
      </c>
      <c r="JH78">
        <v>385504</v>
      </c>
      <c r="JI78">
        <v>383621</v>
      </c>
      <c r="JJ78">
        <v>381193</v>
      </c>
      <c r="JK78">
        <v>378558</v>
      </c>
      <c r="JL78">
        <v>375017</v>
      </c>
      <c r="JM78">
        <v>400554</v>
      </c>
      <c r="JN78">
        <v>397679</v>
      </c>
      <c r="JO78">
        <v>395761</v>
      </c>
      <c r="JP78">
        <v>393724</v>
      </c>
      <c r="JQ78">
        <v>389846</v>
      </c>
      <c r="JR78">
        <v>387020</v>
      </c>
      <c r="JS78">
        <v>357198</v>
      </c>
      <c r="JT78">
        <v>354167</v>
      </c>
      <c r="JU78">
        <v>351378</v>
      </c>
      <c r="JV78">
        <v>348443</v>
      </c>
      <c r="JW78">
        <v>345404</v>
      </c>
      <c r="JX78">
        <v>341679</v>
      </c>
      <c r="JY78">
        <v>338314</v>
      </c>
      <c r="JZ78">
        <v>334543</v>
      </c>
      <c r="KA78">
        <v>331307</v>
      </c>
      <c r="KB78">
        <v>328321</v>
      </c>
      <c r="KC78">
        <v>325960</v>
      </c>
      <c r="KD78">
        <v>323752</v>
      </c>
    </row>
    <row r="79" spans="1:290" x14ac:dyDescent="0.3">
      <c r="A79" t="s">
        <v>77</v>
      </c>
      <c r="B79">
        <v>4061646</v>
      </c>
      <c r="C79">
        <v>48861</v>
      </c>
      <c r="D79">
        <v>52407</v>
      </c>
      <c r="E79">
        <v>47825</v>
      </c>
      <c r="F79">
        <v>49634</v>
      </c>
      <c r="G79">
        <v>49772</v>
      </c>
      <c r="H79">
        <v>50697</v>
      </c>
      <c r="I79">
        <v>49509</v>
      </c>
      <c r="J79">
        <v>50493</v>
      </c>
      <c r="K79">
        <v>52199</v>
      </c>
      <c r="L79">
        <v>54432</v>
      </c>
      <c r="M79">
        <v>50122</v>
      </c>
      <c r="N79">
        <v>51552</v>
      </c>
      <c r="O79">
        <v>54467</v>
      </c>
      <c r="P79">
        <v>52455</v>
      </c>
      <c r="Q79">
        <v>53887</v>
      </c>
      <c r="R79">
        <v>50293</v>
      </c>
      <c r="S79">
        <v>50202</v>
      </c>
      <c r="T79">
        <v>54184</v>
      </c>
      <c r="U79">
        <v>49903</v>
      </c>
      <c r="V79">
        <v>48697</v>
      </c>
      <c r="W79">
        <v>49073</v>
      </c>
      <c r="X79">
        <v>50075</v>
      </c>
      <c r="Y79">
        <v>47972</v>
      </c>
      <c r="Z79">
        <v>50474</v>
      </c>
      <c r="AA79">
        <v>49595</v>
      </c>
      <c r="AB79">
        <v>47795</v>
      </c>
      <c r="AC79" t="s">
        <v>178</v>
      </c>
      <c r="AD79" t="s">
        <v>178</v>
      </c>
      <c r="AE79" t="s">
        <v>178</v>
      </c>
      <c r="AF79" t="s">
        <v>178</v>
      </c>
      <c r="AG79" t="s">
        <v>178</v>
      </c>
      <c r="AH79" t="s">
        <v>178</v>
      </c>
      <c r="AI79">
        <v>94376</v>
      </c>
      <c r="AJ79">
        <v>98781</v>
      </c>
      <c r="AK79">
        <v>91714</v>
      </c>
      <c r="AL79">
        <v>92139</v>
      </c>
      <c r="AM79">
        <v>96330</v>
      </c>
      <c r="AN79">
        <v>96250</v>
      </c>
      <c r="AO79">
        <v>95851</v>
      </c>
      <c r="AP79">
        <v>97449</v>
      </c>
      <c r="AQ79">
        <v>98691</v>
      </c>
      <c r="AR79">
        <v>101020</v>
      </c>
      <c r="AS79">
        <v>95504</v>
      </c>
      <c r="AT79">
        <v>100564</v>
      </c>
      <c r="AU79">
        <v>128237</v>
      </c>
      <c r="AV79">
        <v>142498</v>
      </c>
      <c r="AW79">
        <v>146003</v>
      </c>
      <c r="AX79">
        <v>140960</v>
      </c>
      <c r="AY79">
        <v>144762</v>
      </c>
      <c r="AZ79">
        <v>147793</v>
      </c>
      <c r="BA79">
        <v>145170</v>
      </c>
      <c r="BB79">
        <v>141528</v>
      </c>
      <c r="BC79">
        <v>139582</v>
      </c>
      <c r="BD79">
        <v>141331</v>
      </c>
      <c r="BE79">
        <v>144356</v>
      </c>
      <c r="BF79">
        <v>181459</v>
      </c>
      <c r="BG79">
        <v>182878</v>
      </c>
      <c r="BH79">
        <v>180522</v>
      </c>
      <c r="BI79" t="s">
        <v>178</v>
      </c>
      <c r="BJ79" t="s">
        <v>178</v>
      </c>
      <c r="BK79" t="s">
        <v>178</v>
      </c>
      <c r="BL79" t="s">
        <v>178</v>
      </c>
      <c r="BM79" t="s">
        <v>178</v>
      </c>
      <c r="BN79" t="s">
        <v>178</v>
      </c>
      <c r="BO79">
        <v>97923</v>
      </c>
      <c r="BP79">
        <v>102498</v>
      </c>
      <c r="BQ79">
        <v>95101</v>
      </c>
      <c r="BR79">
        <v>95751</v>
      </c>
      <c r="BS79">
        <v>99902</v>
      </c>
      <c r="BT79">
        <v>99841</v>
      </c>
      <c r="BU79">
        <v>99446</v>
      </c>
      <c r="BV79">
        <v>101072</v>
      </c>
      <c r="BW79">
        <v>102445</v>
      </c>
      <c r="BX79">
        <v>104957</v>
      </c>
      <c r="BY79">
        <v>99122</v>
      </c>
      <c r="BZ79">
        <v>104374</v>
      </c>
      <c r="CA79">
        <v>131989</v>
      </c>
      <c r="CB79">
        <v>146036</v>
      </c>
      <c r="CC79">
        <v>149604</v>
      </c>
      <c r="CD79">
        <v>144499</v>
      </c>
      <c r="CE79">
        <v>148269</v>
      </c>
      <c r="CF79">
        <v>151636</v>
      </c>
      <c r="CG79">
        <v>148784</v>
      </c>
      <c r="CH79">
        <v>145174</v>
      </c>
      <c r="CI79">
        <v>143310</v>
      </c>
      <c r="CJ79">
        <v>145041</v>
      </c>
      <c r="CK79">
        <v>147909</v>
      </c>
      <c r="CL79">
        <v>185001</v>
      </c>
      <c r="CM79">
        <v>186109</v>
      </c>
      <c r="CN79">
        <v>183614</v>
      </c>
      <c r="CO79" t="s">
        <v>178</v>
      </c>
      <c r="CP79" t="s">
        <v>178</v>
      </c>
      <c r="CQ79" t="s">
        <v>178</v>
      </c>
      <c r="CR79" t="s">
        <v>178</v>
      </c>
      <c r="CS79" t="s">
        <v>178</v>
      </c>
      <c r="CT79" t="s">
        <v>178</v>
      </c>
      <c r="CU79">
        <v>15.09445547391473</v>
      </c>
      <c r="CV79">
        <v>15.25721263929171</v>
      </c>
      <c r="CW79">
        <v>14.42999330879892</v>
      </c>
      <c r="CX79">
        <v>13.0656404883749</v>
      </c>
      <c r="CY79">
        <v>12.31616169733986</v>
      </c>
      <c r="CZ79">
        <v>12.146675345681199</v>
      </c>
      <c r="DA79">
        <v>12.900684723989571</v>
      </c>
      <c r="DB79">
        <v>13.67714336640722</v>
      </c>
      <c r="DC79">
        <v>13.03281672062683</v>
      </c>
      <c r="DD79">
        <v>12.99235743680188</v>
      </c>
      <c r="DE79">
        <v>13.251665935118311</v>
      </c>
      <c r="DF79">
        <v>12.84722222222222</v>
      </c>
      <c r="DG79">
        <v>10.555014963188709</v>
      </c>
      <c r="DH79">
        <v>9.7607473072157003</v>
      </c>
      <c r="DI79">
        <v>9.7333308590197998</v>
      </c>
      <c r="DJ79">
        <v>9.6076988845366103</v>
      </c>
      <c r="DK79">
        <v>9.3960399984064296</v>
      </c>
      <c r="DL79">
        <v>9.1779861213642402</v>
      </c>
      <c r="DM79">
        <v>8.4804520770294296</v>
      </c>
      <c r="DN79">
        <v>8.4877551020408095</v>
      </c>
      <c r="DO79" t="s">
        <v>178</v>
      </c>
      <c r="DP79" t="s">
        <v>178</v>
      </c>
      <c r="DQ79" t="s">
        <v>178</v>
      </c>
      <c r="DR79" t="s">
        <v>178</v>
      </c>
      <c r="DS79" t="s">
        <v>178</v>
      </c>
      <c r="DT79" t="s">
        <v>178</v>
      </c>
      <c r="DU79" t="s">
        <v>178</v>
      </c>
      <c r="DV79" t="s">
        <v>178</v>
      </c>
      <c r="DW79" t="s">
        <v>178</v>
      </c>
      <c r="DX79" t="s">
        <v>178</v>
      </c>
      <c r="DY79" t="s">
        <v>178</v>
      </c>
      <c r="DZ79" t="s">
        <v>178</v>
      </c>
      <c r="EA79">
        <v>14.451167177052749</v>
      </c>
      <c r="EB79">
        <v>14.65666474321984</v>
      </c>
      <c r="EC79">
        <v>13.89007011001711</v>
      </c>
      <c r="ED79">
        <v>12.59401556344219</v>
      </c>
      <c r="EE79">
        <v>11.784490812830891</v>
      </c>
      <c r="EF79">
        <v>11.69558441558441</v>
      </c>
      <c r="EG79">
        <v>12.360851738636001</v>
      </c>
      <c r="EH79">
        <v>13.068374226518481</v>
      </c>
      <c r="EI79">
        <v>12.531031198386881</v>
      </c>
      <c r="EJ79">
        <v>12.4509998020194</v>
      </c>
      <c r="EK79">
        <v>12.822499581169369</v>
      </c>
      <c r="EL79">
        <v>12.35631040929159</v>
      </c>
      <c r="EM79">
        <v>9.2859315174247605</v>
      </c>
      <c r="EN79">
        <v>7.7488806860447097</v>
      </c>
      <c r="EO79">
        <v>7.6971021143401099</v>
      </c>
      <c r="EP79">
        <v>7.6177639046537999</v>
      </c>
      <c r="EQ79">
        <v>7.4356530028598602</v>
      </c>
      <c r="ER79">
        <v>7.3325529625895598</v>
      </c>
      <c r="ES79">
        <v>6.6763105324791603</v>
      </c>
      <c r="ET79">
        <v>6.7541405234299896</v>
      </c>
      <c r="EU79" t="s">
        <v>178</v>
      </c>
      <c r="EV79" t="s">
        <v>178</v>
      </c>
      <c r="EW79" t="s">
        <v>178</v>
      </c>
      <c r="EX79" t="s">
        <v>178</v>
      </c>
      <c r="EY79" t="s">
        <v>178</v>
      </c>
      <c r="EZ79" t="s">
        <v>178</v>
      </c>
      <c r="FA79" t="s">
        <v>178</v>
      </c>
      <c r="FB79" t="s">
        <v>178</v>
      </c>
      <c r="FC79" t="s">
        <v>178</v>
      </c>
      <c r="FD79" t="s">
        <v>178</v>
      </c>
      <c r="FE79" t="s">
        <v>178</v>
      </c>
      <c r="FF79" t="s">
        <v>178</v>
      </c>
      <c r="FG79" t="s">
        <v>178</v>
      </c>
      <c r="FH79">
        <v>15.257212639291712</v>
      </c>
      <c r="FI79">
        <v>14.429993308798927</v>
      </c>
      <c r="FJ79">
        <v>13.065640488374903</v>
      </c>
      <c r="FK79">
        <v>12.31616169733987</v>
      </c>
      <c r="FL79">
        <v>12.146675345681203</v>
      </c>
      <c r="FM79">
        <v>12.900684723989578</v>
      </c>
      <c r="FN79">
        <v>13.677143366407224</v>
      </c>
      <c r="FO79">
        <v>13.032816720626831</v>
      </c>
      <c r="FP79">
        <v>12.992357436801882</v>
      </c>
      <c r="FQ79">
        <v>13.251665935118313</v>
      </c>
      <c r="FR79">
        <v>12.847222222222223</v>
      </c>
      <c r="FS79">
        <v>10.55501496318872</v>
      </c>
      <c r="FT79">
        <v>9.7607473072157092</v>
      </c>
      <c r="FU79">
        <v>9.7333308590197998</v>
      </c>
      <c r="FV79">
        <v>9.6076988845366156</v>
      </c>
      <c r="FW79">
        <v>9.3960399984064384</v>
      </c>
      <c r="FX79">
        <v>9.1779861213642402</v>
      </c>
      <c r="FY79">
        <v>8.4804520770294367</v>
      </c>
      <c r="FZ79">
        <v>8.4877551020408166</v>
      </c>
      <c r="GA79" t="s">
        <v>178</v>
      </c>
      <c r="GB79" t="s">
        <v>178</v>
      </c>
      <c r="GC79" t="s">
        <v>178</v>
      </c>
      <c r="GD79" t="s">
        <v>178</v>
      </c>
      <c r="GE79" t="s">
        <v>178</v>
      </c>
      <c r="GF79" t="s">
        <v>178</v>
      </c>
      <c r="GG79" t="s">
        <v>178</v>
      </c>
      <c r="GH79" t="s">
        <v>178</v>
      </c>
      <c r="GI79" t="s">
        <v>178</v>
      </c>
      <c r="GJ79" t="s">
        <v>178</v>
      </c>
      <c r="GK79" t="s">
        <v>178</v>
      </c>
      <c r="GL79" t="s">
        <v>178</v>
      </c>
      <c r="GM79">
        <v>14.451167177052758</v>
      </c>
      <c r="GN79">
        <v>14.656664743219849</v>
      </c>
      <c r="GO79">
        <v>13.890070110017119</v>
      </c>
      <c r="GP79">
        <v>12.594015563442191</v>
      </c>
      <c r="GQ79">
        <v>11.784490812830894</v>
      </c>
      <c r="GR79">
        <v>11.695584415584415</v>
      </c>
      <c r="GS79">
        <v>12.360851738636008</v>
      </c>
      <c r="GT79">
        <v>13.068374226518486</v>
      </c>
      <c r="GU79">
        <v>12.531031198386884</v>
      </c>
      <c r="GV79">
        <v>12.450999802019401</v>
      </c>
      <c r="GW79">
        <v>12.822499581169374</v>
      </c>
      <c r="GX79">
        <v>12.356310409291595</v>
      </c>
      <c r="GY79">
        <v>9.2859315174247676</v>
      </c>
      <c r="GZ79">
        <v>7.7488806860447168</v>
      </c>
      <c r="HA79">
        <v>7.6971021143401162</v>
      </c>
      <c r="HB79">
        <v>7.6177639046538026</v>
      </c>
      <c r="HC79">
        <v>7.4356530028598664</v>
      </c>
      <c r="HD79">
        <v>7.3325529625895678</v>
      </c>
      <c r="HE79">
        <v>6.6763105324791621</v>
      </c>
      <c r="HF79">
        <v>6.7541405234299923</v>
      </c>
      <c r="HG79" t="s">
        <v>178</v>
      </c>
      <c r="HH79" t="s">
        <v>178</v>
      </c>
      <c r="HI79" t="s">
        <v>178</v>
      </c>
      <c r="HJ79" t="s">
        <v>178</v>
      </c>
      <c r="HK79" t="s">
        <v>178</v>
      </c>
      <c r="HL79" t="s">
        <v>178</v>
      </c>
      <c r="HM79" t="s">
        <v>178</v>
      </c>
      <c r="HN79" t="s">
        <v>178</v>
      </c>
      <c r="HO79" t="s">
        <v>178</v>
      </c>
      <c r="HP79" t="s">
        <v>178</v>
      </c>
      <c r="HQ79" t="s">
        <v>178</v>
      </c>
      <c r="HR79" t="s">
        <v>178</v>
      </c>
      <c r="HS79" t="s">
        <v>178</v>
      </c>
      <c r="HT79">
        <v>4389</v>
      </c>
      <c r="HU79">
        <v>4438</v>
      </c>
      <c r="HV79">
        <v>4430</v>
      </c>
      <c r="HW79">
        <v>4428</v>
      </c>
      <c r="HX79">
        <v>4419</v>
      </c>
      <c r="HY79">
        <v>4440</v>
      </c>
      <c r="HZ79">
        <v>4468</v>
      </c>
      <c r="IA79">
        <v>4515</v>
      </c>
      <c r="IB79">
        <v>4557</v>
      </c>
      <c r="IC79">
        <v>4576</v>
      </c>
      <c r="ID79">
        <v>4590</v>
      </c>
      <c r="IE79">
        <v>4601</v>
      </c>
      <c r="IF79">
        <v>4603</v>
      </c>
      <c r="IG79">
        <v>4636</v>
      </c>
      <c r="IH79">
        <v>4603</v>
      </c>
      <c r="II79">
        <v>4614</v>
      </c>
      <c r="IJ79">
        <v>4622</v>
      </c>
      <c r="IK79">
        <v>4619</v>
      </c>
      <c r="IL79">
        <v>4607</v>
      </c>
      <c r="IM79">
        <v>4575</v>
      </c>
      <c r="IN79">
        <v>4568</v>
      </c>
      <c r="IO79">
        <v>4565</v>
      </c>
      <c r="IP79">
        <v>4565</v>
      </c>
      <c r="IQ79">
        <v>4575</v>
      </c>
      <c r="IR79">
        <v>4563</v>
      </c>
      <c r="IS79" t="s">
        <v>178</v>
      </c>
      <c r="IT79" t="s">
        <v>178</v>
      </c>
      <c r="IU79" t="s">
        <v>178</v>
      </c>
      <c r="IV79" t="s">
        <v>178</v>
      </c>
      <c r="IW79" t="s">
        <v>178</v>
      </c>
      <c r="IX79" t="s">
        <v>178</v>
      </c>
      <c r="IY79" t="s">
        <v>178</v>
      </c>
      <c r="IZ79">
        <v>5319</v>
      </c>
      <c r="JA79">
        <v>5381</v>
      </c>
      <c r="JB79">
        <v>5377</v>
      </c>
      <c r="JC79">
        <v>5372</v>
      </c>
      <c r="JD79">
        <v>5345</v>
      </c>
      <c r="JE79">
        <v>5360</v>
      </c>
      <c r="JF79">
        <v>5400</v>
      </c>
      <c r="JG79">
        <v>5452</v>
      </c>
      <c r="JH79">
        <v>5489</v>
      </c>
      <c r="JI79">
        <v>5518</v>
      </c>
      <c r="JJ79">
        <v>5543</v>
      </c>
      <c r="JK79">
        <v>5567</v>
      </c>
      <c r="JL79">
        <v>5561</v>
      </c>
      <c r="JM79">
        <v>5593</v>
      </c>
      <c r="JN79">
        <v>5574</v>
      </c>
      <c r="JO79">
        <v>5573</v>
      </c>
      <c r="JP79">
        <v>5587</v>
      </c>
      <c r="JQ79">
        <v>5604</v>
      </c>
      <c r="JR79">
        <v>5638</v>
      </c>
      <c r="JS79">
        <v>5629</v>
      </c>
      <c r="JT79">
        <v>5660</v>
      </c>
      <c r="JU79">
        <v>5664</v>
      </c>
      <c r="JV79">
        <v>5664</v>
      </c>
      <c r="JW79">
        <v>5679</v>
      </c>
      <c r="JX79">
        <v>5671</v>
      </c>
      <c r="JY79" t="s">
        <v>178</v>
      </c>
      <c r="JZ79" t="s">
        <v>178</v>
      </c>
      <c r="KA79" t="s">
        <v>178</v>
      </c>
      <c r="KB79" t="s">
        <v>178</v>
      </c>
      <c r="KC79" t="s">
        <v>178</v>
      </c>
      <c r="KD79" t="s">
        <v>178</v>
      </c>
    </row>
    <row r="80" spans="1:290" x14ac:dyDescent="0.3">
      <c r="A80" t="s">
        <v>78</v>
      </c>
      <c r="B80">
        <v>4061671</v>
      </c>
      <c r="C80" t="s">
        <v>178</v>
      </c>
      <c r="D80">
        <v>8976</v>
      </c>
      <c r="E80">
        <v>22062</v>
      </c>
      <c r="F80">
        <v>97984</v>
      </c>
      <c r="G80">
        <v>100676</v>
      </c>
      <c r="H80">
        <v>100527</v>
      </c>
      <c r="I80">
        <v>99801</v>
      </c>
      <c r="J80">
        <v>93807</v>
      </c>
      <c r="K80">
        <v>92979</v>
      </c>
      <c r="L80">
        <v>93070</v>
      </c>
      <c r="M80">
        <v>90226</v>
      </c>
      <c r="N80">
        <v>93743</v>
      </c>
      <c r="O80">
        <v>95355</v>
      </c>
      <c r="P80">
        <v>89147</v>
      </c>
      <c r="Q80">
        <v>94080</v>
      </c>
      <c r="R80">
        <v>90545</v>
      </c>
      <c r="S80">
        <v>88710</v>
      </c>
      <c r="T80">
        <v>77448</v>
      </c>
      <c r="U80" t="s">
        <v>178</v>
      </c>
      <c r="V80" t="s">
        <v>178</v>
      </c>
      <c r="W80" t="s">
        <v>178</v>
      </c>
      <c r="X80" t="s">
        <v>178</v>
      </c>
      <c r="Y80" t="s">
        <v>178</v>
      </c>
      <c r="Z80" t="s">
        <v>178</v>
      </c>
      <c r="AA80" t="s">
        <v>178</v>
      </c>
      <c r="AB80" t="s">
        <v>178</v>
      </c>
      <c r="AC80" t="s">
        <v>178</v>
      </c>
      <c r="AD80" t="s">
        <v>178</v>
      </c>
      <c r="AE80" t="s">
        <v>178</v>
      </c>
      <c r="AF80" t="s">
        <v>178</v>
      </c>
      <c r="AG80" t="s">
        <v>178</v>
      </c>
      <c r="AH80" t="s">
        <v>178</v>
      </c>
      <c r="AI80" t="s">
        <v>178</v>
      </c>
      <c r="AJ80">
        <v>11420</v>
      </c>
      <c r="AK80">
        <v>31777</v>
      </c>
      <c r="AL80">
        <v>123110</v>
      </c>
      <c r="AM80">
        <v>128091</v>
      </c>
      <c r="AN80">
        <v>130682</v>
      </c>
      <c r="AO80">
        <v>128229</v>
      </c>
      <c r="AP80">
        <v>122299</v>
      </c>
      <c r="AQ80">
        <v>120882</v>
      </c>
      <c r="AR80">
        <v>123974</v>
      </c>
      <c r="AS80">
        <v>122620</v>
      </c>
      <c r="AT80">
        <v>123977</v>
      </c>
      <c r="AU80">
        <v>125783</v>
      </c>
      <c r="AV80">
        <v>124604</v>
      </c>
      <c r="AW80">
        <v>135639</v>
      </c>
      <c r="AX80">
        <v>133330</v>
      </c>
      <c r="AY80">
        <v>131653</v>
      </c>
      <c r="AZ80">
        <v>121612</v>
      </c>
      <c r="BA80" t="s">
        <v>178</v>
      </c>
      <c r="BB80" t="s">
        <v>178</v>
      </c>
      <c r="BC80" t="s">
        <v>178</v>
      </c>
      <c r="BD80" t="s">
        <v>178</v>
      </c>
      <c r="BE80" t="s">
        <v>178</v>
      </c>
      <c r="BF80" t="s">
        <v>178</v>
      </c>
      <c r="BG80" t="s">
        <v>178</v>
      </c>
      <c r="BH80" t="s">
        <v>178</v>
      </c>
      <c r="BI80" t="s">
        <v>178</v>
      </c>
      <c r="BJ80" t="s">
        <v>178</v>
      </c>
      <c r="BK80" t="s">
        <v>178</v>
      </c>
      <c r="BL80" t="s">
        <v>178</v>
      </c>
      <c r="BM80" t="s">
        <v>178</v>
      </c>
      <c r="BN80" t="s">
        <v>178</v>
      </c>
      <c r="BO80" t="s">
        <v>178</v>
      </c>
      <c r="BP80">
        <v>11420</v>
      </c>
      <c r="BQ80">
        <v>31777</v>
      </c>
      <c r="BR80">
        <v>123110</v>
      </c>
      <c r="BS80">
        <v>128091</v>
      </c>
      <c r="BT80">
        <v>130682</v>
      </c>
      <c r="BU80">
        <v>128229</v>
      </c>
      <c r="BV80">
        <v>122299</v>
      </c>
      <c r="BW80">
        <v>120882</v>
      </c>
      <c r="BX80">
        <v>123974</v>
      </c>
      <c r="BY80">
        <v>122620</v>
      </c>
      <c r="BZ80">
        <v>123977</v>
      </c>
      <c r="CA80">
        <v>125783</v>
      </c>
      <c r="CB80">
        <v>124604</v>
      </c>
      <c r="CC80">
        <v>135639</v>
      </c>
      <c r="CD80">
        <v>133330</v>
      </c>
      <c r="CE80">
        <v>131653</v>
      </c>
      <c r="CF80">
        <v>121612</v>
      </c>
      <c r="CG80" t="s">
        <v>178</v>
      </c>
      <c r="CH80" t="s">
        <v>178</v>
      </c>
      <c r="CI80" t="s">
        <v>178</v>
      </c>
      <c r="CJ80" t="s">
        <v>178</v>
      </c>
      <c r="CK80" t="s">
        <v>178</v>
      </c>
      <c r="CL80" t="s">
        <v>178</v>
      </c>
      <c r="CM80" t="s">
        <v>178</v>
      </c>
      <c r="CN80" t="s">
        <v>178</v>
      </c>
      <c r="CO80" t="s">
        <v>178</v>
      </c>
      <c r="CP80" t="s">
        <v>178</v>
      </c>
      <c r="CQ80" t="s">
        <v>178</v>
      </c>
      <c r="CR80" t="s">
        <v>178</v>
      </c>
      <c r="CS80" t="s">
        <v>178</v>
      </c>
      <c r="CT80" t="s">
        <v>178</v>
      </c>
      <c r="CU80">
        <v>24.774691925694309</v>
      </c>
      <c r="CV80">
        <v>24.040120793787739</v>
      </c>
      <c r="CW80">
        <v>24.26778242677824</v>
      </c>
      <c r="CX80">
        <v>19.94243840705435</v>
      </c>
      <c r="CY80">
        <v>22.23370018673765</v>
      </c>
      <c r="CZ80">
        <v>19.108299262884589</v>
      </c>
      <c r="DA80">
        <v>15.013877616456741</v>
      </c>
      <c r="DB80">
        <v>13.8731651156097</v>
      </c>
      <c r="DC80">
        <v>13.88593123178352</v>
      </c>
      <c r="DD80">
        <v>15.407757601805089</v>
      </c>
      <c r="DE80">
        <v>17.514907011282769</v>
      </c>
      <c r="DF80">
        <v>19.508864756459211</v>
      </c>
      <c r="DG80">
        <v>18.654235403928642</v>
      </c>
      <c r="DH80">
        <v>17.849373135667339</v>
      </c>
      <c r="DI80">
        <v>13.408801020408159</v>
      </c>
      <c r="DJ80">
        <v>11.83889971651311</v>
      </c>
      <c r="DK80">
        <v>12.615436849253051</v>
      </c>
      <c r="DL80">
        <v>11.666687753836809</v>
      </c>
      <c r="DM80">
        <v>13.569391634980979</v>
      </c>
      <c r="DN80">
        <v>5.07848051638919</v>
      </c>
      <c r="DO80" t="s">
        <v>178</v>
      </c>
      <c r="DP80" t="s">
        <v>178</v>
      </c>
      <c r="DQ80" t="s">
        <v>178</v>
      </c>
      <c r="DR80" t="s">
        <v>178</v>
      </c>
      <c r="DS80" t="s">
        <v>178</v>
      </c>
      <c r="DT80" t="s">
        <v>178</v>
      </c>
      <c r="DU80" t="s">
        <v>178</v>
      </c>
      <c r="DV80" t="s">
        <v>178</v>
      </c>
      <c r="DW80" t="s">
        <v>178</v>
      </c>
      <c r="DX80" t="s">
        <v>178</v>
      </c>
      <c r="DY80" t="s">
        <v>178</v>
      </c>
      <c r="DZ80" t="s">
        <v>178</v>
      </c>
      <c r="EA80">
        <v>24.15131679098797</v>
      </c>
      <c r="EB80">
        <v>23.598845108695649</v>
      </c>
      <c r="EC80">
        <v>22.83944515831438</v>
      </c>
      <c r="ED80">
        <v>19.530164815973091</v>
      </c>
      <c r="EE80">
        <v>22.062439984073819</v>
      </c>
      <c r="EF80">
        <v>18.99419966024395</v>
      </c>
      <c r="EG80">
        <v>14.9512594556656</v>
      </c>
      <c r="EH80">
        <v>13.84802819319863</v>
      </c>
      <c r="EI80">
        <v>13.85235188034612</v>
      </c>
      <c r="EJ80">
        <v>15.516156613483471</v>
      </c>
      <c r="EK80">
        <v>17.56483444788778</v>
      </c>
      <c r="EL80">
        <v>19.88772020391043</v>
      </c>
      <c r="EM80">
        <v>18.942706759743661</v>
      </c>
      <c r="EN80">
        <v>18.06787087041301</v>
      </c>
      <c r="EO80">
        <v>13.60238281307598</v>
      </c>
      <c r="EP80">
        <v>12.097222848722691</v>
      </c>
      <c r="EQ80">
        <v>12.922699797499959</v>
      </c>
      <c r="ER80">
        <v>11.922454777603519</v>
      </c>
      <c r="ES80">
        <v>13.811756526457691</v>
      </c>
      <c r="ET80">
        <v>5.0567973616709398</v>
      </c>
      <c r="EU80" t="s">
        <v>178</v>
      </c>
      <c r="EV80" t="s">
        <v>178</v>
      </c>
      <c r="EW80" t="s">
        <v>178</v>
      </c>
      <c r="EX80" t="s">
        <v>178</v>
      </c>
      <c r="EY80" t="s">
        <v>178</v>
      </c>
      <c r="EZ80" t="s">
        <v>178</v>
      </c>
      <c r="FA80" t="s">
        <v>178</v>
      </c>
      <c r="FB80" t="s">
        <v>178</v>
      </c>
      <c r="FC80" t="s">
        <v>178</v>
      </c>
      <c r="FD80" t="s">
        <v>178</v>
      </c>
      <c r="FE80" t="s">
        <v>178</v>
      </c>
      <c r="FF80" t="s">
        <v>178</v>
      </c>
      <c r="FG80" t="s">
        <v>178</v>
      </c>
      <c r="FH80">
        <v>13.328325749172439</v>
      </c>
      <c r="FI80">
        <v>15.131872138718958</v>
      </c>
      <c r="FJ80">
        <v>19.105482076926673</v>
      </c>
      <c r="FK80">
        <v>21.463369195659261</v>
      </c>
      <c r="FL80">
        <v>18.948625343786397</v>
      </c>
      <c r="FM80">
        <v>14.905226597728594</v>
      </c>
      <c r="FN80">
        <v>13.813905822442447</v>
      </c>
      <c r="FO80">
        <v>13.838594242375688</v>
      </c>
      <c r="FP80">
        <v>15.354402143169715</v>
      </c>
      <c r="FQ80">
        <v>17.474634841074444</v>
      </c>
      <c r="FR80">
        <v>19.459080479306536</v>
      </c>
      <c r="FS80">
        <v>18.627522782201112</v>
      </c>
      <c r="FT80">
        <v>17.828008728249316</v>
      </c>
      <c r="FU80">
        <v>13.407352316192094</v>
      </c>
      <c r="FV80">
        <v>11.83889971651311</v>
      </c>
      <c r="FW80">
        <v>12.615436849253056</v>
      </c>
      <c r="FX80">
        <v>11.666687753836811</v>
      </c>
      <c r="FY80">
        <v>13.569391634980988</v>
      </c>
      <c r="FZ80">
        <v>5.0784805163891962</v>
      </c>
      <c r="GA80" t="s">
        <v>178</v>
      </c>
      <c r="GB80" t="s">
        <v>178</v>
      </c>
      <c r="GC80" t="s">
        <v>178</v>
      </c>
      <c r="GD80" t="s">
        <v>178</v>
      </c>
      <c r="GE80" t="s">
        <v>178</v>
      </c>
      <c r="GF80" t="s">
        <v>178</v>
      </c>
      <c r="GG80" t="s">
        <v>178</v>
      </c>
      <c r="GH80" t="s">
        <v>178</v>
      </c>
      <c r="GI80" t="s">
        <v>178</v>
      </c>
      <c r="GJ80" t="s">
        <v>178</v>
      </c>
      <c r="GK80" t="s">
        <v>178</v>
      </c>
      <c r="GL80" t="s">
        <v>178</v>
      </c>
      <c r="GM80">
        <v>24.151316790987973</v>
      </c>
      <c r="GN80">
        <v>11.93505490485288</v>
      </c>
      <c r="GO80">
        <v>13.438022911571631</v>
      </c>
      <c r="GP80">
        <v>16.829938031095775</v>
      </c>
      <c r="GQ80">
        <v>19.216181273399059</v>
      </c>
      <c r="GR80">
        <v>17.273872576747056</v>
      </c>
      <c r="GS80">
        <v>13.748156573839552</v>
      </c>
      <c r="GT80">
        <v>12.683405768742233</v>
      </c>
      <c r="GU80">
        <v>12.604304818744474</v>
      </c>
      <c r="GV80">
        <v>14.210283558560109</v>
      </c>
      <c r="GW80">
        <v>16.182933169991667</v>
      </c>
      <c r="GX80">
        <v>17.828183435113989</v>
      </c>
      <c r="GY80">
        <v>17.388845984112976</v>
      </c>
      <c r="GZ80">
        <v>16.837333868010997</v>
      </c>
      <c r="HA80">
        <v>13.113716213865795</v>
      </c>
      <c r="HB80">
        <v>11.872565752045862</v>
      </c>
      <c r="HC80">
        <v>12.69559427366552</v>
      </c>
      <c r="HD80">
        <v>11.922454777603521</v>
      </c>
      <c r="HE80">
        <v>13.811756526457696</v>
      </c>
      <c r="HF80">
        <v>5.0567973616709416</v>
      </c>
      <c r="HG80" t="s">
        <v>178</v>
      </c>
      <c r="HH80" t="s">
        <v>178</v>
      </c>
      <c r="HI80" t="s">
        <v>178</v>
      </c>
      <c r="HJ80" t="s">
        <v>178</v>
      </c>
      <c r="HK80" t="s">
        <v>178</v>
      </c>
      <c r="HL80" t="s">
        <v>178</v>
      </c>
      <c r="HM80" t="s">
        <v>178</v>
      </c>
      <c r="HN80" t="s">
        <v>178</v>
      </c>
      <c r="HO80" t="s">
        <v>178</v>
      </c>
      <c r="HP80" t="s">
        <v>178</v>
      </c>
      <c r="HQ80" t="s">
        <v>178</v>
      </c>
      <c r="HR80" t="s">
        <v>178</v>
      </c>
      <c r="HS80" t="s">
        <v>178</v>
      </c>
      <c r="HT80">
        <v>1073</v>
      </c>
      <c r="HU80">
        <v>3363</v>
      </c>
      <c r="HV80">
        <v>10849</v>
      </c>
      <c r="HW80">
        <v>10972</v>
      </c>
      <c r="HX80">
        <v>11287</v>
      </c>
      <c r="HY80">
        <v>11238</v>
      </c>
      <c r="HZ80">
        <v>11253</v>
      </c>
      <c r="IA80">
        <v>11212</v>
      </c>
      <c r="IB80">
        <v>11201</v>
      </c>
      <c r="IC80">
        <v>11150</v>
      </c>
      <c r="ID80">
        <v>10484</v>
      </c>
      <c r="IE80">
        <v>10926</v>
      </c>
      <c r="IF80">
        <v>10780</v>
      </c>
      <c r="IG80">
        <v>10520</v>
      </c>
      <c r="IH80">
        <v>9915</v>
      </c>
      <c r="II80">
        <v>10343</v>
      </c>
      <c r="IJ80">
        <v>9813</v>
      </c>
      <c r="IK80" t="s">
        <v>178</v>
      </c>
      <c r="IL80" t="s">
        <v>178</v>
      </c>
      <c r="IM80" t="s">
        <v>178</v>
      </c>
      <c r="IN80" t="s">
        <v>178</v>
      </c>
      <c r="IO80" t="s">
        <v>178</v>
      </c>
      <c r="IP80" t="s">
        <v>178</v>
      </c>
      <c r="IQ80" t="s">
        <v>178</v>
      </c>
      <c r="IR80" t="s">
        <v>178</v>
      </c>
      <c r="IS80" t="s">
        <v>178</v>
      </c>
      <c r="IT80" t="s">
        <v>178</v>
      </c>
      <c r="IU80" t="s">
        <v>178</v>
      </c>
      <c r="IV80" t="s">
        <v>178</v>
      </c>
      <c r="IW80" t="s">
        <v>178</v>
      </c>
      <c r="IX80" t="s">
        <v>178</v>
      </c>
      <c r="IY80" t="s">
        <v>178</v>
      </c>
      <c r="IZ80">
        <v>1254</v>
      </c>
      <c r="JA80">
        <v>3818</v>
      </c>
      <c r="JB80">
        <v>12119</v>
      </c>
      <c r="JC80">
        <v>12293</v>
      </c>
      <c r="JD80">
        <v>12646</v>
      </c>
      <c r="JE80">
        <v>12554</v>
      </c>
      <c r="JF80">
        <v>12555</v>
      </c>
      <c r="JG80">
        <v>12505</v>
      </c>
      <c r="JH80">
        <v>12472</v>
      </c>
      <c r="JI80">
        <v>12421</v>
      </c>
      <c r="JJ80">
        <v>11604</v>
      </c>
      <c r="JK80">
        <v>12097</v>
      </c>
      <c r="JL80">
        <v>12100</v>
      </c>
      <c r="JM80">
        <v>11826</v>
      </c>
      <c r="JN80">
        <v>11146</v>
      </c>
      <c r="JO80">
        <v>11655</v>
      </c>
      <c r="JP80">
        <v>11079</v>
      </c>
      <c r="JQ80" t="s">
        <v>178</v>
      </c>
      <c r="JR80" t="s">
        <v>178</v>
      </c>
      <c r="JS80" t="s">
        <v>178</v>
      </c>
      <c r="JT80" t="s">
        <v>178</v>
      </c>
      <c r="JU80" t="s">
        <v>178</v>
      </c>
      <c r="JV80" t="s">
        <v>178</v>
      </c>
      <c r="JW80" t="s">
        <v>178</v>
      </c>
      <c r="JX80" t="s">
        <v>178</v>
      </c>
      <c r="JY80" t="s">
        <v>178</v>
      </c>
      <c r="JZ80" t="s">
        <v>178</v>
      </c>
      <c r="KA80" t="s">
        <v>178</v>
      </c>
      <c r="KB80" t="s">
        <v>178</v>
      </c>
      <c r="KC80" t="s">
        <v>178</v>
      </c>
      <c r="KD80" t="s">
        <v>178</v>
      </c>
    </row>
    <row r="81" spans="1:290" x14ac:dyDescent="0.3">
      <c r="A81" t="s">
        <v>79</v>
      </c>
      <c r="B81">
        <v>4057012</v>
      </c>
      <c r="C81">
        <v>2940596</v>
      </c>
      <c r="D81">
        <v>2734095</v>
      </c>
      <c r="E81">
        <v>2631617</v>
      </c>
      <c r="F81">
        <v>2698285</v>
      </c>
      <c r="G81">
        <v>2839933</v>
      </c>
      <c r="H81">
        <v>2852069</v>
      </c>
      <c r="I81">
        <v>3100742</v>
      </c>
      <c r="J81">
        <v>3039610</v>
      </c>
      <c r="K81">
        <v>3064447</v>
      </c>
      <c r="L81">
        <v>3082249</v>
      </c>
      <c r="M81">
        <v>2896543</v>
      </c>
      <c r="N81">
        <v>3006234</v>
      </c>
      <c r="O81">
        <v>3063633</v>
      </c>
      <c r="P81">
        <v>2989250</v>
      </c>
      <c r="Q81">
        <v>3127570</v>
      </c>
      <c r="R81">
        <v>2965853</v>
      </c>
      <c r="S81">
        <v>2952042</v>
      </c>
      <c r="T81">
        <v>2795921</v>
      </c>
      <c r="U81">
        <v>2688204</v>
      </c>
      <c r="V81">
        <v>2293224</v>
      </c>
      <c r="W81">
        <v>1962907</v>
      </c>
      <c r="X81">
        <v>1863311</v>
      </c>
      <c r="Y81">
        <v>1833523</v>
      </c>
      <c r="Z81">
        <v>1847111</v>
      </c>
      <c r="AA81">
        <v>1835085</v>
      </c>
      <c r="AB81">
        <v>1843970</v>
      </c>
      <c r="AC81">
        <v>1817675</v>
      </c>
      <c r="AD81">
        <v>1783754</v>
      </c>
      <c r="AE81">
        <v>1784156</v>
      </c>
      <c r="AF81">
        <v>1794215</v>
      </c>
      <c r="AG81">
        <v>1787051</v>
      </c>
      <c r="AH81">
        <v>1745509</v>
      </c>
      <c r="AI81">
        <v>7244258</v>
      </c>
      <c r="AJ81">
        <v>4034872</v>
      </c>
      <c r="AK81">
        <v>3868162</v>
      </c>
      <c r="AL81">
        <v>3954763</v>
      </c>
      <c r="AM81">
        <v>4492267</v>
      </c>
      <c r="AN81">
        <v>5006934</v>
      </c>
      <c r="AO81">
        <v>5133864</v>
      </c>
      <c r="AP81">
        <v>4950232</v>
      </c>
      <c r="AQ81">
        <v>5201800</v>
      </c>
      <c r="AR81">
        <v>5310790</v>
      </c>
      <c r="AS81">
        <v>5615932</v>
      </c>
      <c r="AT81">
        <v>6727958</v>
      </c>
      <c r="AU81">
        <v>6737247</v>
      </c>
      <c r="AV81">
        <v>6719116</v>
      </c>
      <c r="AW81">
        <v>7093051</v>
      </c>
      <c r="AX81">
        <v>6982217</v>
      </c>
      <c r="AY81">
        <v>7005693</v>
      </c>
      <c r="AZ81">
        <v>6576099</v>
      </c>
      <c r="BA81">
        <v>6883739</v>
      </c>
      <c r="BB81">
        <v>6185352</v>
      </c>
      <c r="BC81">
        <v>4692777</v>
      </c>
      <c r="BD81">
        <v>4977637</v>
      </c>
      <c r="BE81">
        <v>4822669</v>
      </c>
      <c r="BF81">
        <v>4778027</v>
      </c>
      <c r="BG81">
        <v>4760142</v>
      </c>
      <c r="BH81">
        <v>4746708</v>
      </c>
      <c r="BI81">
        <v>4718178</v>
      </c>
      <c r="BJ81">
        <v>4586030</v>
      </c>
      <c r="BK81">
        <v>4586628</v>
      </c>
      <c r="BL81">
        <v>4591576</v>
      </c>
      <c r="BM81">
        <v>4509967</v>
      </c>
      <c r="BN81">
        <v>4390170</v>
      </c>
      <c r="BO81">
        <v>7244258</v>
      </c>
      <c r="BP81">
        <v>4034872</v>
      </c>
      <c r="BQ81">
        <v>3868162</v>
      </c>
      <c r="BR81">
        <v>3954763</v>
      </c>
      <c r="BS81">
        <v>4492267</v>
      </c>
      <c r="BT81">
        <v>5006934</v>
      </c>
      <c r="BU81">
        <v>5133864</v>
      </c>
      <c r="BV81">
        <v>4950232</v>
      </c>
      <c r="BW81">
        <v>5201800</v>
      </c>
      <c r="BX81">
        <v>5310790</v>
      </c>
      <c r="BY81">
        <v>5615932</v>
      </c>
      <c r="BZ81">
        <v>6728240</v>
      </c>
      <c r="CA81">
        <v>6738061</v>
      </c>
      <c r="CB81">
        <v>6719911</v>
      </c>
      <c r="CC81">
        <v>7093914</v>
      </c>
      <c r="CD81">
        <v>6983081</v>
      </c>
      <c r="CE81">
        <v>7006583</v>
      </c>
      <c r="CF81">
        <v>6576920</v>
      </c>
      <c r="CG81">
        <v>6884530</v>
      </c>
      <c r="CH81">
        <v>6186043</v>
      </c>
      <c r="CI81">
        <v>4693486</v>
      </c>
      <c r="CJ81">
        <v>4978297</v>
      </c>
      <c r="CK81">
        <v>4823286</v>
      </c>
      <c r="CL81">
        <v>4778613</v>
      </c>
      <c r="CM81">
        <v>4760730</v>
      </c>
      <c r="CN81">
        <v>4747299</v>
      </c>
      <c r="CO81">
        <v>4718730</v>
      </c>
      <c r="CP81">
        <v>4586629</v>
      </c>
      <c r="CQ81">
        <v>4587212</v>
      </c>
      <c r="CR81">
        <v>4592178</v>
      </c>
      <c r="CS81">
        <v>4510565</v>
      </c>
      <c r="CT81">
        <v>4390679</v>
      </c>
      <c r="CU81">
        <v>21.519638688685699</v>
      </c>
      <c r="CV81">
        <v>20.374712656290281</v>
      </c>
      <c r="CW81">
        <v>17.992726150707981</v>
      </c>
      <c r="CX81">
        <v>18.43477674345862</v>
      </c>
      <c r="CY81">
        <v>19.198804760113969</v>
      </c>
      <c r="CZ81">
        <v>17.06329685572123</v>
      </c>
      <c r="DA81">
        <v>15.146731283481669</v>
      </c>
      <c r="DB81">
        <v>14.366612822039659</v>
      </c>
      <c r="DC81">
        <v>14.273798828956741</v>
      </c>
      <c r="DD81">
        <v>15.90113307422514</v>
      </c>
      <c r="DE81">
        <v>15.56941651844404</v>
      </c>
      <c r="DF81">
        <v>17.436988501950079</v>
      </c>
      <c r="DG81">
        <v>14.00620448699245</v>
      </c>
      <c r="DH81">
        <v>15.098131767091759</v>
      </c>
      <c r="DI81">
        <v>13.030307089642919</v>
      </c>
      <c r="DJ81">
        <v>12.17977140148175</v>
      </c>
      <c r="DK81">
        <v>11.61234425226913</v>
      </c>
      <c r="DL81">
        <v>10.182429897718659</v>
      </c>
      <c r="DM81">
        <v>12.11939014764558</v>
      </c>
      <c r="DN81">
        <v>11.302107163357149</v>
      </c>
      <c r="DO81" t="s">
        <v>178</v>
      </c>
      <c r="DP81" t="s">
        <v>178</v>
      </c>
      <c r="DQ81" t="s">
        <v>178</v>
      </c>
      <c r="DR81" t="s">
        <v>178</v>
      </c>
      <c r="DS81" t="s">
        <v>178</v>
      </c>
      <c r="DT81" t="s">
        <v>178</v>
      </c>
      <c r="DU81" t="s">
        <v>178</v>
      </c>
      <c r="DV81" t="s">
        <v>178</v>
      </c>
      <c r="DW81" t="s">
        <v>178</v>
      </c>
      <c r="DX81" t="s">
        <v>178</v>
      </c>
      <c r="DY81" t="s">
        <v>178</v>
      </c>
      <c r="DZ81" t="s">
        <v>178</v>
      </c>
      <c r="EA81">
        <v>20.121789672850291</v>
      </c>
      <c r="EB81">
        <v>19.522626740079978</v>
      </c>
      <c r="EC81">
        <v>17.335106440733352</v>
      </c>
      <c r="ED81">
        <v>17.711301536906252</v>
      </c>
      <c r="EE81">
        <v>18.620865589690009</v>
      </c>
      <c r="EF81">
        <v>16.313935833785699</v>
      </c>
      <c r="EG81">
        <v>14.336812862886269</v>
      </c>
      <c r="EH81">
        <v>13.510182478581539</v>
      </c>
      <c r="EI81">
        <v>13.50114112890045</v>
      </c>
      <c r="EJ81">
        <v>14.741859954912011</v>
      </c>
      <c r="EK81">
        <v>14.725335932604599</v>
      </c>
      <c r="EL81">
        <v>16.513631595349711</v>
      </c>
      <c r="EM81">
        <v>13.165071747846151</v>
      </c>
      <c r="EN81">
        <v>14.20111718518231</v>
      </c>
      <c r="EO81">
        <v>12.083775702752479</v>
      </c>
      <c r="EP81">
        <v>11.18885406077319</v>
      </c>
      <c r="EQ81">
        <v>10.62380678299246</v>
      </c>
      <c r="ER81">
        <v>9.1935326151506906</v>
      </c>
      <c r="ES81">
        <v>11.057126688735661</v>
      </c>
      <c r="ET81">
        <v>10.22710632009805</v>
      </c>
      <c r="EU81" t="s">
        <v>178</v>
      </c>
      <c r="EV81" t="s">
        <v>178</v>
      </c>
      <c r="EW81" t="s">
        <v>178</v>
      </c>
      <c r="EX81" t="s">
        <v>178</v>
      </c>
      <c r="EY81" t="s">
        <v>178</v>
      </c>
      <c r="EZ81" t="s">
        <v>178</v>
      </c>
      <c r="FA81" t="s">
        <v>178</v>
      </c>
      <c r="FB81" t="s">
        <v>178</v>
      </c>
      <c r="FC81" t="s">
        <v>178</v>
      </c>
      <c r="FD81" t="s">
        <v>178</v>
      </c>
      <c r="FE81" t="s">
        <v>178</v>
      </c>
      <c r="FF81" t="s">
        <v>178</v>
      </c>
      <c r="FG81" t="s">
        <v>178</v>
      </c>
      <c r="FH81">
        <v>19.246670413929966</v>
      </c>
      <c r="FI81">
        <v>17.070826341293536</v>
      </c>
      <c r="FJ81">
        <v>17.371349694198287</v>
      </c>
      <c r="FK81">
        <v>18.273859472699193</v>
      </c>
      <c r="FL81">
        <v>16.511508587324982</v>
      </c>
      <c r="FM81">
        <v>14.953903224744279</v>
      </c>
      <c r="FN81">
        <v>14.244509455173374</v>
      </c>
      <c r="FO81">
        <v>14.193069398096233</v>
      </c>
      <c r="FP81">
        <v>15.854975213526911</v>
      </c>
      <c r="FQ81">
        <v>15.544979466737837</v>
      </c>
      <c r="FR81">
        <v>17.406618904663372</v>
      </c>
      <c r="FS81">
        <v>14.004115126721697</v>
      </c>
      <c r="FT81">
        <v>15.08964017880642</v>
      </c>
      <c r="FU81">
        <v>13.025637168076717</v>
      </c>
      <c r="FV81">
        <v>12.172760407192568</v>
      </c>
      <c r="FW81">
        <v>11.60468837339767</v>
      </c>
      <c r="FX81">
        <v>10.17563874560796</v>
      </c>
      <c r="FY81">
        <v>12.116613062613204</v>
      </c>
      <c r="FZ81">
        <v>11.301562717049812</v>
      </c>
      <c r="GA81" t="s">
        <v>178</v>
      </c>
      <c r="GB81" t="s">
        <v>178</v>
      </c>
      <c r="GC81" t="s">
        <v>178</v>
      </c>
      <c r="GD81" t="s">
        <v>178</v>
      </c>
      <c r="GE81" t="s">
        <v>178</v>
      </c>
      <c r="GF81" t="s">
        <v>178</v>
      </c>
      <c r="GG81" t="s">
        <v>178</v>
      </c>
      <c r="GH81" t="s">
        <v>178</v>
      </c>
      <c r="GI81" t="s">
        <v>178</v>
      </c>
      <c r="GJ81" t="s">
        <v>178</v>
      </c>
      <c r="GK81" t="s">
        <v>178</v>
      </c>
      <c r="GL81" t="s">
        <v>178</v>
      </c>
      <c r="GM81">
        <v>20.121789672850294</v>
      </c>
      <c r="GN81">
        <v>13.960294042241769</v>
      </c>
      <c r="GO81">
        <v>12.663413020553193</v>
      </c>
      <c r="GP81">
        <v>12.436943770925131</v>
      </c>
      <c r="GQ81">
        <v>13.359529754451662</v>
      </c>
      <c r="GR81">
        <v>12.648614170835659</v>
      </c>
      <c r="GS81">
        <v>11.20231690699762</v>
      </c>
      <c r="GT81">
        <v>10.241151840914025</v>
      </c>
      <c r="GU81">
        <v>10.457601746041744</v>
      </c>
      <c r="GV81">
        <v>11.35451262660445</v>
      </c>
      <c r="GW81">
        <v>11.95500443338671</v>
      </c>
      <c r="GX81">
        <v>14.74609137051911</v>
      </c>
      <c r="GY81">
        <v>11.822844558184945</v>
      </c>
      <c r="GZ81">
        <v>12.850592077744878</v>
      </c>
      <c r="HA81">
        <v>11.233759760924045</v>
      </c>
      <c r="HB81">
        <v>10.366994705008288</v>
      </c>
      <c r="HC81">
        <v>10.015709741073682</v>
      </c>
      <c r="HD81">
        <v>8.5450865062878893</v>
      </c>
      <c r="HE81">
        <v>10.599642081617985</v>
      </c>
      <c r="HF81">
        <v>10.171241207954669</v>
      </c>
      <c r="HG81" t="s">
        <v>178</v>
      </c>
      <c r="HH81" t="s">
        <v>178</v>
      </c>
      <c r="HI81" t="s">
        <v>178</v>
      </c>
      <c r="HJ81" t="s">
        <v>178</v>
      </c>
      <c r="HK81" t="s">
        <v>178</v>
      </c>
      <c r="HL81" t="s">
        <v>178</v>
      </c>
      <c r="HM81" t="s">
        <v>178</v>
      </c>
      <c r="HN81" t="s">
        <v>178</v>
      </c>
      <c r="HO81" t="s">
        <v>178</v>
      </c>
      <c r="HP81" t="s">
        <v>178</v>
      </c>
      <c r="HQ81" t="s">
        <v>178</v>
      </c>
      <c r="HR81" t="s">
        <v>178</v>
      </c>
      <c r="HS81">
        <v>437964</v>
      </c>
      <c r="HT81">
        <v>386200</v>
      </c>
      <c r="HU81">
        <v>377573</v>
      </c>
      <c r="HV81">
        <v>386171</v>
      </c>
      <c r="HW81">
        <v>402488</v>
      </c>
      <c r="HX81">
        <v>410974</v>
      </c>
      <c r="HY81">
        <v>423696</v>
      </c>
      <c r="HZ81">
        <v>425083</v>
      </c>
      <c r="IA81">
        <v>422691</v>
      </c>
      <c r="IB81">
        <v>424245</v>
      </c>
      <c r="IC81">
        <v>426299</v>
      </c>
      <c r="ID81">
        <v>424739</v>
      </c>
      <c r="IE81">
        <v>424138</v>
      </c>
      <c r="IF81">
        <v>423723</v>
      </c>
      <c r="IG81">
        <v>427895</v>
      </c>
      <c r="IH81">
        <v>418605</v>
      </c>
      <c r="II81">
        <v>415783</v>
      </c>
      <c r="IJ81">
        <v>413108</v>
      </c>
      <c r="IK81">
        <v>410718</v>
      </c>
      <c r="IL81">
        <v>372844</v>
      </c>
      <c r="IM81">
        <v>299341</v>
      </c>
      <c r="IN81">
        <v>296839</v>
      </c>
      <c r="IO81">
        <v>295103</v>
      </c>
      <c r="IP81">
        <v>292995</v>
      </c>
      <c r="IQ81">
        <v>291066</v>
      </c>
      <c r="IR81">
        <v>288266</v>
      </c>
      <c r="IS81">
        <v>286823</v>
      </c>
      <c r="IT81">
        <v>284711</v>
      </c>
      <c r="IU81">
        <v>282838</v>
      </c>
      <c r="IV81">
        <v>280904</v>
      </c>
      <c r="IW81">
        <v>277223</v>
      </c>
      <c r="IX81">
        <v>271757</v>
      </c>
      <c r="IY81">
        <v>499125</v>
      </c>
      <c r="IZ81">
        <v>431913</v>
      </c>
      <c r="JA81">
        <v>422165</v>
      </c>
      <c r="JB81">
        <v>430877</v>
      </c>
      <c r="JC81">
        <v>449020</v>
      </c>
      <c r="JD81">
        <v>460505</v>
      </c>
      <c r="JE81">
        <v>472542</v>
      </c>
      <c r="JF81">
        <v>472919</v>
      </c>
      <c r="JG81">
        <v>471869</v>
      </c>
      <c r="JH81">
        <v>473561</v>
      </c>
      <c r="JI81">
        <v>477759</v>
      </c>
      <c r="JJ81">
        <v>478695</v>
      </c>
      <c r="JK81">
        <v>477610</v>
      </c>
      <c r="JL81">
        <v>476753</v>
      </c>
      <c r="JM81">
        <v>477378</v>
      </c>
      <c r="JN81">
        <v>471489</v>
      </c>
      <c r="JO81">
        <v>467909</v>
      </c>
      <c r="JP81">
        <v>463942</v>
      </c>
      <c r="JQ81">
        <v>462817</v>
      </c>
      <c r="JR81">
        <v>421464</v>
      </c>
      <c r="JS81">
        <v>335202</v>
      </c>
      <c r="JT81">
        <v>332828</v>
      </c>
      <c r="JU81">
        <v>330871</v>
      </c>
      <c r="JV81">
        <v>328290</v>
      </c>
      <c r="JW81">
        <v>325992</v>
      </c>
      <c r="JX81">
        <v>323057</v>
      </c>
      <c r="JY81">
        <v>321225</v>
      </c>
      <c r="JZ81">
        <v>319004</v>
      </c>
      <c r="KA81">
        <v>317162</v>
      </c>
      <c r="KB81">
        <v>315167</v>
      </c>
      <c r="KC81">
        <v>310629</v>
      </c>
      <c r="KD81">
        <v>304212</v>
      </c>
    </row>
    <row r="82" spans="1:290" x14ac:dyDescent="0.3">
      <c r="A82" t="s">
        <v>80</v>
      </c>
      <c r="B82">
        <v>4061726</v>
      </c>
      <c r="C82">
        <v>9311544</v>
      </c>
      <c r="D82">
        <v>9969996</v>
      </c>
      <c r="E82">
        <v>9501523</v>
      </c>
      <c r="F82">
        <v>9393283</v>
      </c>
      <c r="G82">
        <v>9245835</v>
      </c>
      <c r="H82">
        <v>8922761</v>
      </c>
      <c r="I82">
        <v>9012407</v>
      </c>
      <c r="J82">
        <v>9097588</v>
      </c>
      <c r="K82">
        <v>8523321</v>
      </c>
      <c r="L82">
        <v>8684386</v>
      </c>
      <c r="M82">
        <v>8893542</v>
      </c>
      <c r="N82">
        <v>9041403</v>
      </c>
      <c r="O82">
        <v>9371726</v>
      </c>
      <c r="P82">
        <v>9033142</v>
      </c>
      <c r="Q82">
        <v>8288309</v>
      </c>
      <c r="R82">
        <v>7981117</v>
      </c>
      <c r="S82">
        <v>7765112</v>
      </c>
      <c r="T82">
        <v>7240324</v>
      </c>
      <c r="U82">
        <v>7208540</v>
      </c>
      <c r="V82">
        <v>7035488</v>
      </c>
      <c r="W82">
        <v>6134667</v>
      </c>
      <c r="X82">
        <v>5753883</v>
      </c>
      <c r="Y82">
        <v>5692705</v>
      </c>
      <c r="Z82">
        <v>5496401</v>
      </c>
      <c r="AA82">
        <v>4783801</v>
      </c>
      <c r="AB82">
        <v>4984508</v>
      </c>
      <c r="AC82">
        <v>4511769</v>
      </c>
      <c r="AD82">
        <v>4372948</v>
      </c>
      <c r="AE82">
        <v>4109713</v>
      </c>
      <c r="AF82">
        <v>3938144</v>
      </c>
      <c r="AG82">
        <v>3621354</v>
      </c>
      <c r="AH82">
        <v>3345646</v>
      </c>
      <c r="AI82">
        <v>19505109</v>
      </c>
      <c r="AJ82">
        <v>20495914</v>
      </c>
      <c r="AK82">
        <v>20570469</v>
      </c>
      <c r="AL82">
        <v>21581533</v>
      </c>
      <c r="AM82">
        <v>21665971</v>
      </c>
      <c r="AN82">
        <v>21109029</v>
      </c>
      <c r="AO82">
        <v>21184402</v>
      </c>
      <c r="AP82">
        <v>21480659</v>
      </c>
      <c r="AQ82">
        <v>20754997</v>
      </c>
      <c r="AR82">
        <v>20873335</v>
      </c>
      <c r="AS82">
        <v>21197433</v>
      </c>
      <c r="AT82">
        <v>21612520</v>
      </c>
      <c r="AU82">
        <v>21873043</v>
      </c>
      <c r="AV82">
        <v>21100871</v>
      </c>
      <c r="AW82">
        <v>19804606</v>
      </c>
      <c r="AX82">
        <v>19016163</v>
      </c>
      <c r="AY82">
        <v>18371324</v>
      </c>
      <c r="AZ82">
        <v>17599820</v>
      </c>
      <c r="BA82">
        <v>17201374</v>
      </c>
      <c r="BB82">
        <v>16769916</v>
      </c>
      <c r="BC82">
        <v>15337607</v>
      </c>
      <c r="BD82">
        <v>14246131</v>
      </c>
      <c r="BE82">
        <v>13744383</v>
      </c>
      <c r="BF82">
        <v>13022001</v>
      </c>
      <c r="BG82">
        <v>11698388</v>
      </c>
      <c r="BH82">
        <v>11583916</v>
      </c>
      <c r="BI82">
        <v>10508502</v>
      </c>
      <c r="BJ82">
        <v>10067905</v>
      </c>
      <c r="BK82">
        <v>9516973</v>
      </c>
      <c r="BL82">
        <v>9190456</v>
      </c>
      <c r="BM82">
        <v>8357651</v>
      </c>
      <c r="BN82">
        <v>7742474</v>
      </c>
      <c r="BO82">
        <v>21941009</v>
      </c>
      <c r="BP82">
        <v>22407614</v>
      </c>
      <c r="BQ82">
        <v>23751206</v>
      </c>
      <c r="BR82">
        <v>25062084</v>
      </c>
      <c r="BS82">
        <v>25481621</v>
      </c>
      <c r="BT82">
        <v>22745488</v>
      </c>
      <c r="BU82">
        <v>24064426</v>
      </c>
      <c r="BV82">
        <v>24622674</v>
      </c>
      <c r="BW82">
        <v>22834301</v>
      </c>
      <c r="BX82">
        <v>22692129</v>
      </c>
      <c r="BY82">
        <v>22592448</v>
      </c>
      <c r="BZ82">
        <v>22790998</v>
      </c>
      <c r="CA82">
        <v>23034216</v>
      </c>
      <c r="CB82">
        <v>22322951</v>
      </c>
      <c r="CC82">
        <v>20879644</v>
      </c>
      <c r="CD82">
        <v>19812160</v>
      </c>
      <c r="CE82">
        <v>20749270</v>
      </c>
      <c r="CF82">
        <v>22242359</v>
      </c>
      <c r="CG82">
        <v>28252374</v>
      </c>
      <c r="CH82">
        <v>19445399</v>
      </c>
      <c r="CI82">
        <v>16157647</v>
      </c>
      <c r="CJ82">
        <v>14899500</v>
      </c>
      <c r="CK82">
        <v>14596228</v>
      </c>
      <c r="CL82">
        <v>13697059</v>
      </c>
      <c r="CM82">
        <v>12109355</v>
      </c>
      <c r="CN82">
        <v>11942724</v>
      </c>
      <c r="CO82">
        <v>11155270</v>
      </c>
      <c r="CP82">
        <v>10541205</v>
      </c>
      <c r="CQ82">
        <v>9834878</v>
      </c>
      <c r="CR82">
        <v>9222153</v>
      </c>
      <c r="CS82">
        <v>8390814</v>
      </c>
      <c r="CT82">
        <v>7770969</v>
      </c>
      <c r="CU82">
        <v>12.33111286377425</v>
      </c>
      <c r="CV82">
        <v>12.093100184343189</v>
      </c>
      <c r="CW82">
        <v>12.462525752445</v>
      </c>
      <c r="CX82">
        <v>11.756909324054361</v>
      </c>
      <c r="CY82">
        <v>13.176984702189619</v>
      </c>
      <c r="CZ82">
        <v>13.35311196906696</v>
      </c>
      <c r="DA82">
        <v>12.202223002134721</v>
      </c>
      <c r="DB82">
        <v>12.14802209113008</v>
      </c>
      <c r="DC82">
        <v>11.856672265815689</v>
      </c>
      <c r="DD82">
        <v>12.53778619748449</v>
      </c>
      <c r="DE82">
        <v>12.861422366926471</v>
      </c>
      <c r="DF82">
        <v>11.77372582551623</v>
      </c>
      <c r="DG82">
        <v>11.763233368111701</v>
      </c>
      <c r="DH82">
        <v>10.799874506567029</v>
      </c>
      <c r="DI82">
        <v>9.9307952925017595</v>
      </c>
      <c r="DJ82">
        <v>9.5589000887970901</v>
      </c>
      <c r="DK82">
        <v>8.8128928468771601</v>
      </c>
      <c r="DL82">
        <v>9.3343461792115594</v>
      </c>
      <c r="DM82">
        <v>8.9459862884855994</v>
      </c>
      <c r="DN82">
        <v>6.9983205145115699</v>
      </c>
      <c r="DO82" t="s">
        <v>178</v>
      </c>
      <c r="DP82" t="s">
        <v>178</v>
      </c>
      <c r="DQ82" t="s">
        <v>178</v>
      </c>
      <c r="DR82" t="s">
        <v>178</v>
      </c>
      <c r="DS82" t="s">
        <v>178</v>
      </c>
      <c r="DT82" t="s">
        <v>178</v>
      </c>
      <c r="DU82" t="s">
        <v>178</v>
      </c>
      <c r="DV82" t="s">
        <v>178</v>
      </c>
      <c r="DW82" t="s">
        <v>178</v>
      </c>
      <c r="DX82" t="s">
        <v>178</v>
      </c>
      <c r="DY82" t="s">
        <v>178</v>
      </c>
      <c r="DZ82" t="s">
        <v>178</v>
      </c>
      <c r="EA82">
        <v>10.45828503402441</v>
      </c>
      <c r="EB82">
        <v>10.18106828512258</v>
      </c>
      <c r="EC82">
        <v>10.293955864594039</v>
      </c>
      <c r="ED82">
        <v>9.4429575507912205</v>
      </c>
      <c r="EE82">
        <v>10.769556554838919</v>
      </c>
      <c r="EF82">
        <v>10.97046301565676</v>
      </c>
      <c r="EG82">
        <v>9.9484078028153196</v>
      </c>
      <c r="EH82">
        <v>9.8282226816225702</v>
      </c>
      <c r="EI82">
        <v>9.7640100839330408</v>
      </c>
      <c r="EJ82">
        <v>10.58279378930103</v>
      </c>
      <c r="EK82">
        <v>11.128762619511519</v>
      </c>
      <c r="EL82">
        <v>10.3155069376454</v>
      </c>
      <c r="EM82">
        <v>10.45181047739905</v>
      </c>
      <c r="EN82">
        <v>9.8154099894738902</v>
      </c>
      <c r="EO82">
        <v>9.1014837659481795</v>
      </c>
      <c r="EP82">
        <v>8.9034474035674407</v>
      </c>
      <c r="EQ82">
        <v>8.5539507114457205</v>
      </c>
      <c r="ER82">
        <v>8.9204775957935905</v>
      </c>
      <c r="ES82">
        <v>8.2636591551547394</v>
      </c>
      <c r="ET82">
        <v>6.3526074696732202</v>
      </c>
      <c r="EU82" t="s">
        <v>178</v>
      </c>
      <c r="EV82" t="s">
        <v>178</v>
      </c>
      <c r="EW82" t="s">
        <v>178</v>
      </c>
      <c r="EX82" t="s">
        <v>178</v>
      </c>
      <c r="EY82" t="s">
        <v>178</v>
      </c>
      <c r="EZ82" t="s">
        <v>178</v>
      </c>
      <c r="FA82" t="s">
        <v>178</v>
      </c>
      <c r="FB82" t="s">
        <v>178</v>
      </c>
      <c r="FC82" t="s">
        <v>178</v>
      </c>
      <c r="FD82" t="s">
        <v>178</v>
      </c>
      <c r="FE82" t="s">
        <v>178</v>
      </c>
      <c r="FF82" t="s">
        <v>178</v>
      </c>
      <c r="FG82" t="s">
        <v>178</v>
      </c>
      <c r="FH82">
        <v>12.093100184343195</v>
      </c>
      <c r="FI82">
        <v>12.462525752445002</v>
      </c>
      <c r="FJ82">
        <v>11.756909324054364</v>
      </c>
      <c r="FK82">
        <v>13.176984702189625</v>
      </c>
      <c r="FL82">
        <v>13.353111969066966</v>
      </c>
      <c r="FM82">
        <v>12.202223002134723</v>
      </c>
      <c r="FN82">
        <v>12.148022091130088</v>
      </c>
      <c r="FO82">
        <v>11.8566722658157</v>
      </c>
      <c r="FP82">
        <v>12.537786197484497</v>
      </c>
      <c r="FQ82">
        <v>12.861422366926474</v>
      </c>
      <c r="FR82">
        <v>11.773725825516239</v>
      </c>
      <c r="FS82">
        <v>11.763233368111701</v>
      </c>
      <c r="FT82">
        <v>10.79987450656704</v>
      </c>
      <c r="FU82">
        <v>9.9307952925017631</v>
      </c>
      <c r="FV82">
        <v>9.5589000887970936</v>
      </c>
      <c r="FW82">
        <v>8.8128928468771601</v>
      </c>
      <c r="FX82">
        <v>9.3343461792115683</v>
      </c>
      <c r="FY82">
        <v>8.9459862884856012</v>
      </c>
      <c r="FZ82">
        <v>6.9983205145115734</v>
      </c>
      <c r="GA82" t="s">
        <v>178</v>
      </c>
      <c r="GB82" t="s">
        <v>178</v>
      </c>
      <c r="GC82" t="s">
        <v>178</v>
      </c>
      <c r="GD82" t="s">
        <v>178</v>
      </c>
      <c r="GE82" t="s">
        <v>178</v>
      </c>
      <c r="GF82" t="s">
        <v>178</v>
      </c>
      <c r="GG82" t="s">
        <v>178</v>
      </c>
      <c r="GH82" t="s">
        <v>178</v>
      </c>
      <c r="GI82" t="s">
        <v>178</v>
      </c>
      <c r="GJ82" t="s">
        <v>178</v>
      </c>
      <c r="GK82" t="s">
        <v>178</v>
      </c>
      <c r="GL82" t="s">
        <v>178</v>
      </c>
      <c r="GM82">
        <v>10.458285034024417</v>
      </c>
      <c r="GN82">
        <v>9.194264899205276</v>
      </c>
      <c r="GO82">
        <v>9.5616479876902449</v>
      </c>
      <c r="GP82">
        <v>9.1847934521573986</v>
      </c>
      <c r="GQ82">
        <v>10.58345604296558</v>
      </c>
      <c r="GR82">
        <v>10.781150509195319</v>
      </c>
      <c r="GS82">
        <v>9.7864840722982649</v>
      </c>
      <c r="GT82">
        <v>9.6690099150473365</v>
      </c>
      <c r="GU82">
        <v>9.6463869071755823</v>
      </c>
      <c r="GV82">
        <v>10.457584819392132</v>
      </c>
      <c r="GW82">
        <v>11.014066803625392</v>
      </c>
      <c r="GX82">
        <v>10.212358746126222</v>
      </c>
      <c r="GY82">
        <v>10.352811797656965</v>
      </c>
      <c r="GZ82">
        <v>9.7343396044244663</v>
      </c>
      <c r="HA82">
        <v>9.0669939313637116</v>
      </c>
      <c r="HB82">
        <v>8.9028580581687269</v>
      </c>
      <c r="HC82">
        <v>8.5539507114457294</v>
      </c>
      <c r="HD82">
        <v>8.920477595793594</v>
      </c>
      <c r="HE82">
        <v>8.2636591551547482</v>
      </c>
      <c r="HF82">
        <v>6.3526074696732246</v>
      </c>
      <c r="HG82" t="s">
        <v>178</v>
      </c>
      <c r="HH82" t="s">
        <v>178</v>
      </c>
      <c r="HI82" t="s">
        <v>178</v>
      </c>
      <c r="HJ82" t="s">
        <v>178</v>
      </c>
      <c r="HK82" t="s">
        <v>178</v>
      </c>
      <c r="HL82" t="s">
        <v>178</v>
      </c>
      <c r="HM82" t="s">
        <v>178</v>
      </c>
      <c r="HN82" t="s">
        <v>178</v>
      </c>
      <c r="HO82" t="s">
        <v>178</v>
      </c>
      <c r="HP82" t="s">
        <v>178</v>
      </c>
      <c r="HQ82" t="s">
        <v>178</v>
      </c>
      <c r="HR82" t="s">
        <v>178</v>
      </c>
      <c r="HS82">
        <v>840311</v>
      </c>
      <c r="HT82">
        <v>825227</v>
      </c>
      <c r="HU82">
        <v>810293</v>
      </c>
      <c r="HV82">
        <v>796196</v>
      </c>
      <c r="HW82">
        <v>781871</v>
      </c>
      <c r="HX82">
        <v>770167</v>
      </c>
      <c r="HY82">
        <v>754364</v>
      </c>
      <c r="HZ82">
        <v>746360</v>
      </c>
      <c r="IA82">
        <v>736077</v>
      </c>
      <c r="IB82">
        <v>728069</v>
      </c>
      <c r="IC82">
        <v>725447</v>
      </c>
      <c r="ID82">
        <v>724942</v>
      </c>
      <c r="IE82">
        <v>719381</v>
      </c>
      <c r="IF82">
        <v>700425</v>
      </c>
      <c r="IG82">
        <v>667788</v>
      </c>
      <c r="IH82">
        <v>633166</v>
      </c>
      <c r="II82">
        <v>601841</v>
      </c>
      <c r="IJ82">
        <v>573956</v>
      </c>
      <c r="IK82">
        <v>552276</v>
      </c>
      <c r="IL82">
        <v>526899</v>
      </c>
      <c r="IM82">
        <v>499074</v>
      </c>
      <c r="IN82">
        <v>470849</v>
      </c>
      <c r="IO82">
        <v>443570</v>
      </c>
      <c r="IP82">
        <v>415517</v>
      </c>
      <c r="IQ82">
        <v>388678</v>
      </c>
      <c r="IR82">
        <v>366654</v>
      </c>
      <c r="IS82">
        <v>344797</v>
      </c>
      <c r="IT82">
        <v>328388</v>
      </c>
      <c r="IU82">
        <v>313550</v>
      </c>
      <c r="IV82">
        <v>292661</v>
      </c>
      <c r="IW82">
        <v>265903</v>
      </c>
      <c r="IX82">
        <v>243501</v>
      </c>
      <c r="IY82">
        <v>951217</v>
      </c>
      <c r="IZ82">
        <v>934534</v>
      </c>
      <c r="JA82">
        <v>918452</v>
      </c>
      <c r="JB82">
        <v>903198</v>
      </c>
      <c r="JC82">
        <v>888023</v>
      </c>
      <c r="JD82">
        <v>873963</v>
      </c>
      <c r="JE82">
        <v>859012</v>
      </c>
      <c r="JF82">
        <v>849435</v>
      </c>
      <c r="JG82">
        <v>838482</v>
      </c>
      <c r="JH82">
        <v>830059</v>
      </c>
      <c r="JI82">
        <v>826685</v>
      </c>
      <c r="JJ82">
        <v>825721</v>
      </c>
      <c r="JK82">
        <v>817587</v>
      </c>
      <c r="JL82">
        <v>794351</v>
      </c>
      <c r="JM82">
        <v>757200</v>
      </c>
      <c r="JN82">
        <v>717787</v>
      </c>
      <c r="JO82">
        <v>682044</v>
      </c>
      <c r="JP82">
        <v>650356</v>
      </c>
      <c r="JQ82">
        <v>626169</v>
      </c>
      <c r="JR82">
        <v>597643</v>
      </c>
      <c r="JS82">
        <v>566672</v>
      </c>
      <c r="JT82">
        <v>534875</v>
      </c>
      <c r="JU82">
        <v>503665</v>
      </c>
      <c r="JV82">
        <v>471828</v>
      </c>
      <c r="JW82">
        <v>441426</v>
      </c>
      <c r="JX82">
        <v>416987</v>
      </c>
      <c r="JY82">
        <v>392779</v>
      </c>
      <c r="JZ82">
        <v>374317</v>
      </c>
      <c r="KA82">
        <v>357460</v>
      </c>
      <c r="KB82">
        <v>334027</v>
      </c>
      <c r="KC82">
        <v>304057</v>
      </c>
      <c r="KD82">
        <v>278094</v>
      </c>
    </row>
    <row r="83" spans="1:290" x14ac:dyDescent="0.3">
      <c r="A83" t="s">
        <v>81</v>
      </c>
      <c r="B83">
        <v>4004389</v>
      </c>
      <c r="C83">
        <v>6793411</v>
      </c>
      <c r="D83">
        <v>6973257</v>
      </c>
      <c r="E83">
        <v>6566228</v>
      </c>
      <c r="F83">
        <v>6618669</v>
      </c>
      <c r="G83">
        <v>6776889</v>
      </c>
      <c r="H83">
        <v>6678237</v>
      </c>
      <c r="I83">
        <v>6679621</v>
      </c>
      <c r="J83">
        <v>6592672</v>
      </c>
      <c r="K83">
        <v>6568383</v>
      </c>
      <c r="L83">
        <v>6518509</v>
      </c>
      <c r="M83">
        <v>6222800</v>
      </c>
      <c r="N83">
        <v>6272892</v>
      </c>
      <c r="O83">
        <v>6299266</v>
      </c>
      <c r="P83">
        <v>6148787</v>
      </c>
      <c r="Q83">
        <v>6272180</v>
      </c>
      <c r="R83">
        <v>5974424</v>
      </c>
      <c r="S83">
        <v>5977242</v>
      </c>
      <c r="T83">
        <v>5544411</v>
      </c>
      <c r="U83">
        <v>5288097</v>
      </c>
      <c r="V83">
        <v>5221057</v>
      </c>
      <c r="W83">
        <v>5321979</v>
      </c>
      <c r="X83">
        <v>5143167</v>
      </c>
      <c r="Y83">
        <v>5266948</v>
      </c>
      <c r="Z83">
        <v>5393409</v>
      </c>
      <c r="AA83">
        <v>5285811</v>
      </c>
      <c r="AB83">
        <v>5398968</v>
      </c>
      <c r="AC83">
        <v>5422700</v>
      </c>
      <c r="AD83">
        <v>5472182</v>
      </c>
      <c r="AE83">
        <v>5297201</v>
      </c>
      <c r="AF83">
        <v>5319129</v>
      </c>
      <c r="AG83">
        <v>5232677</v>
      </c>
      <c r="AH83">
        <v>5147780</v>
      </c>
      <c r="AI83">
        <v>15514709</v>
      </c>
      <c r="AJ83">
        <v>15716582</v>
      </c>
      <c r="AK83">
        <v>15363789</v>
      </c>
      <c r="AL83">
        <v>15511979</v>
      </c>
      <c r="AM83">
        <v>15735269</v>
      </c>
      <c r="AN83">
        <v>15467981</v>
      </c>
      <c r="AO83">
        <v>15476027</v>
      </c>
      <c r="AP83">
        <v>15408531</v>
      </c>
      <c r="AQ83">
        <v>15121087</v>
      </c>
      <c r="AR83">
        <v>15069342</v>
      </c>
      <c r="AS83">
        <v>14741968</v>
      </c>
      <c r="AT83">
        <v>15399896</v>
      </c>
      <c r="AU83">
        <v>15403542</v>
      </c>
      <c r="AV83">
        <v>15123621</v>
      </c>
      <c r="AW83">
        <v>15127234</v>
      </c>
      <c r="AX83">
        <v>14795469</v>
      </c>
      <c r="AY83">
        <v>14688067</v>
      </c>
      <c r="AZ83">
        <v>12466903</v>
      </c>
      <c r="BA83">
        <v>12191767</v>
      </c>
      <c r="BB83">
        <v>12172219</v>
      </c>
      <c r="BC83">
        <v>13192379</v>
      </c>
      <c r="BD83">
        <v>13080202</v>
      </c>
      <c r="BE83">
        <v>13237487</v>
      </c>
      <c r="BF83">
        <v>13216081</v>
      </c>
      <c r="BG83">
        <v>13092563</v>
      </c>
      <c r="BH83">
        <v>13147631</v>
      </c>
      <c r="BI83">
        <v>13088175</v>
      </c>
      <c r="BJ83">
        <v>13294466</v>
      </c>
      <c r="BK83">
        <v>13107115</v>
      </c>
      <c r="BL83">
        <v>13197673</v>
      </c>
      <c r="BM83">
        <v>13055126</v>
      </c>
      <c r="BN83">
        <v>12775374</v>
      </c>
      <c r="BO83">
        <v>17217304</v>
      </c>
      <c r="BP83">
        <v>18128399</v>
      </c>
      <c r="BQ83">
        <v>16633428</v>
      </c>
      <c r="BR83">
        <v>17455920</v>
      </c>
      <c r="BS83">
        <v>17887199</v>
      </c>
      <c r="BT83">
        <v>18690994</v>
      </c>
      <c r="BU83">
        <v>19115201</v>
      </c>
      <c r="BV83">
        <v>19124616</v>
      </c>
      <c r="BW83">
        <v>21678178</v>
      </c>
      <c r="BX83">
        <v>21738460</v>
      </c>
      <c r="BY83">
        <v>16898422</v>
      </c>
      <c r="BZ83">
        <v>16086537</v>
      </c>
      <c r="CA83">
        <v>16832007</v>
      </c>
      <c r="CB83">
        <v>18798679</v>
      </c>
      <c r="CC83">
        <v>19120743</v>
      </c>
      <c r="CD83">
        <v>17796955</v>
      </c>
      <c r="CE83">
        <v>16137146</v>
      </c>
      <c r="CF83">
        <v>14298873</v>
      </c>
      <c r="CG83">
        <v>14906667</v>
      </c>
      <c r="CH83">
        <v>17159553</v>
      </c>
      <c r="CI83">
        <v>18717516</v>
      </c>
      <c r="CJ83">
        <v>20007308</v>
      </c>
      <c r="CK83">
        <v>23643875</v>
      </c>
      <c r="CL83">
        <v>21129542</v>
      </c>
      <c r="CM83">
        <v>20729138</v>
      </c>
      <c r="CN83">
        <v>19975287</v>
      </c>
      <c r="CO83">
        <v>19321114</v>
      </c>
      <c r="CP83">
        <v>19297272</v>
      </c>
      <c r="CQ83">
        <v>18173055</v>
      </c>
      <c r="CR83">
        <v>17947435</v>
      </c>
      <c r="CS83">
        <v>17515788</v>
      </c>
      <c r="CT83">
        <v>16671823</v>
      </c>
      <c r="CU83">
        <v>11.38624748781328</v>
      </c>
      <c r="CV83">
        <v>12.525178623193669</v>
      </c>
      <c r="CW83">
        <v>11.9308782434008</v>
      </c>
      <c r="CX83">
        <v>11.49730465138655</v>
      </c>
      <c r="CY83">
        <v>11.995675135064941</v>
      </c>
      <c r="CZ83">
        <v>13.00941676513599</v>
      </c>
      <c r="DA83">
        <v>11.6753219597294</v>
      </c>
      <c r="DB83">
        <v>10.69760466875376</v>
      </c>
      <c r="DC83">
        <v>10.82614834565871</v>
      </c>
      <c r="DD83">
        <v>11.135507585875841</v>
      </c>
      <c r="DE83">
        <v>11.901532188809259</v>
      </c>
      <c r="DF83">
        <v>13.18736957520642</v>
      </c>
      <c r="DG83">
        <v>13.39608115326596</v>
      </c>
      <c r="DH83">
        <v>13.77899561874669</v>
      </c>
      <c r="DI83">
        <v>13.59208514563926</v>
      </c>
      <c r="DJ83">
        <v>12.42955345091783</v>
      </c>
      <c r="DK83">
        <v>12.37344774860645</v>
      </c>
      <c r="DL83">
        <v>12.315988118485439</v>
      </c>
      <c r="DM83">
        <v>13.8856567873093</v>
      </c>
      <c r="DN83">
        <v>13.75154494578396</v>
      </c>
      <c r="DO83" t="s">
        <v>178</v>
      </c>
      <c r="DP83" t="s">
        <v>178</v>
      </c>
      <c r="DQ83" t="s">
        <v>178</v>
      </c>
      <c r="DR83" t="s">
        <v>178</v>
      </c>
      <c r="DS83" t="s">
        <v>178</v>
      </c>
      <c r="DT83" t="s">
        <v>178</v>
      </c>
      <c r="DU83" t="s">
        <v>178</v>
      </c>
      <c r="DV83" t="s">
        <v>178</v>
      </c>
      <c r="DW83" t="s">
        <v>178</v>
      </c>
      <c r="DX83" t="s">
        <v>178</v>
      </c>
      <c r="DY83" t="s">
        <v>178</v>
      </c>
      <c r="DZ83" t="s">
        <v>178</v>
      </c>
      <c r="EA83">
        <v>10.9346581923645</v>
      </c>
      <c r="EB83">
        <v>12.182062057352519</v>
      </c>
      <c r="EC83">
        <v>11.4443262963409</v>
      </c>
      <c r="ED83">
        <v>11.11680421506321</v>
      </c>
      <c r="EE83">
        <v>11.69970332723668</v>
      </c>
      <c r="EF83">
        <v>12.86970164483964</v>
      </c>
      <c r="EG83">
        <v>11.34924762650645</v>
      </c>
      <c r="EH83">
        <v>10.09598820058997</v>
      </c>
      <c r="EI83">
        <v>10.20136204706316</v>
      </c>
      <c r="EJ83">
        <v>10.512444736345429</v>
      </c>
      <c r="EK83">
        <v>10.548144283237569</v>
      </c>
      <c r="EL83">
        <v>12.148628630222889</v>
      </c>
      <c r="EM83">
        <v>11.95775441680717</v>
      </c>
      <c r="EN83">
        <v>12.23162890236604</v>
      </c>
      <c r="EO83">
        <v>12.11452017066947</v>
      </c>
      <c r="EP83">
        <v>10.863956978933119</v>
      </c>
      <c r="EQ83">
        <v>10.766696706482371</v>
      </c>
      <c r="ER83">
        <v>10.294826229096349</v>
      </c>
      <c r="ES83">
        <v>11.51485260504076</v>
      </c>
      <c r="ET83">
        <v>11.30879258744851</v>
      </c>
      <c r="EU83" t="s">
        <v>178</v>
      </c>
      <c r="EV83" t="s">
        <v>178</v>
      </c>
      <c r="EW83" t="s">
        <v>178</v>
      </c>
      <c r="EX83" t="s">
        <v>178</v>
      </c>
      <c r="EY83" t="s">
        <v>178</v>
      </c>
      <c r="EZ83" t="s">
        <v>178</v>
      </c>
      <c r="FA83" t="s">
        <v>178</v>
      </c>
      <c r="FB83" t="s">
        <v>178</v>
      </c>
      <c r="FC83" t="s">
        <v>178</v>
      </c>
      <c r="FD83" t="s">
        <v>178</v>
      </c>
      <c r="FE83" t="s">
        <v>178</v>
      </c>
      <c r="FF83" t="s">
        <v>178</v>
      </c>
      <c r="FG83" t="s">
        <v>178</v>
      </c>
      <c r="FH83">
        <v>11.394791758684896</v>
      </c>
      <c r="FI83">
        <v>10.765086251206361</v>
      </c>
      <c r="FJ83">
        <v>10.281885980398778</v>
      </c>
      <c r="FK83">
        <v>10.464371689011786</v>
      </c>
      <c r="FL83">
        <v>10.984774401951215</v>
      </c>
      <c r="FM83">
        <v>9.9523092165005167</v>
      </c>
      <c r="FN83">
        <v>9.2397261000792827</v>
      </c>
      <c r="FO83">
        <v>9.2919067648893066</v>
      </c>
      <c r="FP83">
        <v>9.7926104858060281</v>
      </c>
      <c r="FQ83">
        <v>10.813636947997686</v>
      </c>
      <c r="FR83">
        <v>11.779909489913106</v>
      </c>
      <c r="FS83">
        <v>12.606437003930299</v>
      </c>
      <c r="FT83">
        <v>13.028437474181905</v>
      </c>
      <c r="FU83">
        <v>12.826308050200735</v>
      </c>
      <c r="FV83">
        <v>12.019481034663414</v>
      </c>
      <c r="FW83">
        <v>11.94441986046075</v>
      </c>
      <c r="FX83">
        <v>12.142198672885506</v>
      </c>
      <c r="FY83">
        <v>13.66139268243743</v>
      </c>
      <c r="FZ83">
        <v>13.54480250272025</v>
      </c>
      <c r="GA83" t="s">
        <v>178</v>
      </c>
      <c r="GB83" t="s">
        <v>178</v>
      </c>
      <c r="GC83" t="s">
        <v>178</v>
      </c>
      <c r="GD83" t="s">
        <v>178</v>
      </c>
      <c r="GE83" t="s">
        <v>178</v>
      </c>
      <c r="GF83" t="s">
        <v>178</v>
      </c>
      <c r="GG83" t="s">
        <v>178</v>
      </c>
      <c r="GH83" t="s">
        <v>178</v>
      </c>
      <c r="GI83" t="s">
        <v>178</v>
      </c>
      <c r="GJ83" t="s">
        <v>178</v>
      </c>
      <c r="GK83" t="s">
        <v>178</v>
      </c>
      <c r="GL83" t="s">
        <v>178</v>
      </c>
      <c r="GM83">
        <v>10.934658192364505</v>
      </c>
      <c r="GN83">
        <v>7.4630294944513702</v>
      </c>
      <c r="GO83">
        <v>6.9503403549225471</v>
      </c>
      <c r="GP83">
        <v>6.818793611572934</v>
      </c>
      <c r="GQ83">
        <v>6.9073161691876104</v>
      </c>
      <c r="GR83">
        <v>7.4077331088536003</v>
      </c>
      <c r="GS83">
        <v>6.7590412914250022</v>
      </c>
      <c r="GT83">
        <v>6.2544064895719433</v>
      </c>
      <c r="GU83">
        <v>6.185668359780462</v>
      </c>
      <c r="GV83">
        <v>6.6823448041487676</v>
      </c>
      <c r="GW83">
        <v>7.2927107471591164</v>
      </c>
      <c r="GX83">
        <v>8.1912302862749709</v>
      </c>
      <c r="GY83">
        <v>8.9703964867926373</v>
      </c>
      <c r="GZ83">
        <v>9.2467336598216452</v>
      </c>
      <c r="HA83">
        <v>9.1689191869431017</v>
      </c>
      <c r="HB83">
        <v>9.0751957969256161</v>
      </c>
      <c r="HC83">
        <v>9.2549340049351621</v>
      </c>
      <c r="HD83">
        <v>9.6178356528356979</v>
      </c>
      <c r="HE83">
        <v>10.812529900560303</v>
      </c>
      <c r="HF83">
        <v>10.695671131497779</v>
      </c>
      <c r="HG83" t="s">
        <v>178</v>
      </c>
      <c r="HH83" t="s">
        <v>178</v>
      </c>
      <c r="HI83" t="s">
        <v>178</v>
      </c>
      <c r="HJ83" t="s">
        <v>178</v>
      </c>
      <c r="HK83" t="s">
        <v>178</v>
      </c>
      <c r="HL83" t="s">
        <v>178</v>
      </c>
      <c r="HM83" t="s">
        <v>178</v>
      </c>
      <c r="HN83" t="s">
        <v>178</v>
      </c>
      <c r="HO83" t="s">
        <v>178</v>
      </c>
      <c r="HP83" t="s">
        <v>178</v>
      </c>
      <c r="HQ83" t="s">
        <v>178</v>
      </c>
      <c r="HR83" t="s">
        <v>178</v>
      </c>
      <c r="HS83">
        <v>778248</v>
      </c>
      <c r="HT83">
        <v>776022</v>
      </c>
      <c r="HU83">
        <v>771528</v>
      </c>
      <c r="HV83">
        <v>766955</v>
      </c>
      <c r="HW83">
        <v>764237</v>
      </c>
      <c r="HX83">
        <v>763590</v>
      </c>
      <c r="HY83">
        <v>761663</v>
      </c>
      <c r="HZ83">
        <v>761464</v>
      </c>
      <c r="IA83">
        <v>761842</v>
      </c>
      <c r="IB83">
        <v>760828</v>
      </c>
      <c r="IC83">
        <v>757829</v>
      </c>
      <c r="ID83">
        <v>758714</v>
      </c>
      <c r="IE83">
        <v>757055</v>
      </c>
      <c r="IF83">
        <v>752331</v>
      </c>
      <c r="IG83">
        <v>744627</v>
      </c>
      <c r="IH83">
        <v>742899</v>
      </c>
      <c r="II83">
        <v>740515</v>
      </c>
      <c r="IJ83">
        <v>715299</v>
      </c>
      <c r="IK83">
        <v>710050</v>
      </c>
      <c r="IL83">
        <v>705822</v>
      </c>
      <c r="IM83">
        <v>719833</v>
      </c>
      <c r="IN83">
        <v>719463</v>
      </c>
      <c r="IO83">
        <v>719124</v>
      </c>
      <c r="IP83">
        <v>716904</v>
      </c>
      <c r="IQ83">
        <v>713591</v>
      </c>
      <c r="IR83">
        <v>708932</v>
      </c>
      <c r="IS83">
        <v>703498</v>
      </c>
      <c r="IT83">
        <v>697707</v>
      </c>
      <c r="IU83">
        <v>690481</v>
      </c>
      <c r="IV83">
        <v>682331</v>
      </c>
      <c r="IW83">
        <v>672083</v>
      </c>
      <c r="IX83">
        <v>660708</v>
      </c>
      <c r="IY83">
        <v>902593</v>
      </c>
      <c r="IZ83">
        <v>898688</v>
      </c>
      <c r="JA83">
        <v>893783</v>
      </c>
      <c r="JB83">
        <v>890260</v>
      </c>
      <c r="JC83">
        <v>885393</v>
      </c>
      <c r="JD83">
        <v>883559</v>
      </c>
      <c r="JE83">
        <v>881659</v>
      </c>
      <c r="JF83">
        <v>879536</v>
      </c>
      <c r="JG83">
        <v>878845</v>
      </c>
      <c r="JH83">
        <v>877739</v>
      </c>
      <c r="JI83">
        <v>875290</v>
      </c>
      <c r="JJ83">
        <v>873738</v>
      </c>
      <c r="JK83">
        <v>871631</v>
      </c>
      <c r="JL83">
        <v>868027</v>
      </c>
      <c r="JM83">
        <v>859868</v>
      </c>
      <c r="JN83">
        <v>856154</v>
      </c>
      <c r="JO83">
        <v>850820</v>
      </c>
      <c r="JP83">
        <v>810780</v>
      </c>
      <c r="JQ83">
        <v>803234</v>
      </c>
      <c r="JR83">
        <v>798233</v>
      </c>
      <c r="JS83">
        <v>813136</v>
      </c>
      <c r="JT83">
        <v>812772</v>
      </c>
      <c r="JU83">
        <v>811405</v>
      </c>
      <c r="JV83">
        <v>807637</v>
      </c>
      <c r="JW83">
        <v>803129</v>
      </c>
      <c r="JX83">
        <v>797022</v>
      </c>
      <c r="JY83">
        <v>789799</v>
      </c>
      <c r="JZ83">
        <v>782772</v>
      </c>
      <c r="KA83">
        <v>774511</v>
      </c>
      <c r="KB83">
        <v>765194</v>
      </c>
      <c r="KC83">
        <v>753206</v>
      </c>
      <c r="KD83">
        <v>739925</v>
      </c>
    </row>
    <row r="84" spans="1:290" x14ac:dyDescent="0.3">
      <c r="A84" t="s">
        <v>82</v>
      </c>
      <c r="B84">
        <v>4723796</v>
      </c>
      <c r="C84" t="s">
        <v>178</v>
      </c>
      <c r="D84" t="s">
        <v>178</v>
      </c>
      <c r="E84" t="s">
        <v>178</v>
      </c>
      <c r="F84" t="s">
        <v>178</v>
      </c>
      <c r="G84" t="s">
        <v>178</v>
      </c>
      <c r="H84" t="s">
        <v>178</v>
      </c>
      <c r="I84" t="s">
        <v>178</v>
      </c>
      <c r="J84" t="s">
        <v>178</v>
      </c>
      <c r="K84" t="s">
        <v>178</v>
      </c>
      <c r="L84" t="s">
        <v>178</v>
      </c>
      <c r="M84" t="s">
        <v>178</v>
      </c>
      <c r="N84" t="s">
        <v>178</v>
      </c>
      <c r="O84" t="s">
        <v>178</v>
      </c>
      <c r="P84" t="s">
        <v>178</v>
      </c>
      <c r="Q84" t="s">
        <v>178</v>
      </c>
      <c r="R84" t="s">
        <v>178</v>
      </c>
      <c r="S84" t="s">
        <v>178</v>
      </c>
      <c r="T84" t="s">
        <v>178</v>
      </c>
      <c r="U84" t="s">
        <v>178</v>
      </c>
      <c r="V84" t="s">
        <v>178</v>
      </c>
      <c r="W84" t="s">
        <v>178</v>
      </c>
      <c r="X84" t="s">
        <v>178</v>
      </c>
      <c r="Y84" t="s">
        <v>178</v>
      </c>
      <c r="Z84" t="s">
        <v>178</v>
      </c>
      <c r="AA84" t="s">
        <v>178</v>
      </c>
      <c r="AB84" t="s">
        <v>178</v>
      </c>
      <c r="AC84" t="s">
        <v>178</v>
      </c>
      <c r="AD84" t="s">
        <v>178</v>
      </c>
      <c r="AE84" t="s">
        <v>178</v>
      </c>
      <c r="AF84" t="s">
        <v>178</v>
      </c>
      <c r="AG84" t="s">
        <v>178</v>
      </c>
      <c r="AH84" t="s">
        <v>178</v>
      </c>
      <c r="AI84" t="s">
        <v>178</v>
      </c>
      <c r="AJ84" t="s">
        <v>178</v>
      </c>
      <c r="AK84" t="s">
        <v>178</v>
      </c>
      <c r="AL84" t="s">
        <v>178</v>
      </c>
      <c r="AM84" t="s">
        <v>178</v>
      </c>
      <c r="AN84" t="s">
        <v>178</v>
      </c>
      <c r="AO84" t="s">
        <v>178</v>
      </c>
      <c r="AP84" t="s">
        <v>178</v>
      </c>
      <c r="AQ84" t="s">
        <v>178</v>
      </c>
      <c r="AR84" t="s">
        <v>178</v>
      </c>
      <c r="AS84" t="s">
        <v>178</v>
      </c>
      <c r="AT84" t="s">
        <v>178</v>
      </c>
      <c r="AU84" t="s">
        <v>178</v>
      </c>
      <c r="AV84" t="s">
        <v>178</v>
      </c>
      <c r="AW84" t="s">
        <v>178</v>
      </c>
      <c r="AX84" t="s">
        <v>178</v>
      </c>
      <c r="AY84" t="s">
        <v>178</v>
      </c>
      <c r="AZ84" t="s">
        <v>178</v>
      </c>
      <c r="BA84" t="s">
        <v>178</v>
      </c>
      <c r="BB84" t="s">
        <v>178</v>
      </c>
      <c r="BC84" t="s">
        <v>178</v>
      </c>
      <c r="BD84" t="s">
        <v>178</v>
      </c>
      <c r="BE84" t="s">
        <v>178</v>
      </c>
      <c r="BF84" t="s">
        <v>178</v>
      </c>
      <c r="BG84" t="s">
        <v>178</v>
      </c>
      <c r="BH84" t="s">
        <v>178</v>
      </c>
      <c r="BI84" t="s">
        <v>178</v>
      </c>
      <c r="BJ84" t="s">
        <v>178</v>
      </c>
      <c r="BK84" t="s">
        <v>178</v>
      </c>
      <c r="BL84" t="s">
        <v>178</v>
      </c>
      <c r="BM84" t="s">
        <v>178</v>
      </c>
      <c r="BN84" t="s">
        <v>178</v>
      </c>
      <c r="BO84" t="s">
        <v>178</v>
      </c>
      <c r="BP84" t="s">
        <v>178</v>
      </c>
      <c r="BQ84" t="s">
        <v>178</v>
      </c>
      <c r="BR84" t="s">
        <v>178</v>
      </c>
      <c r="BS84" t="s">
        <v>178</v>
      </c>
      <c r="BT84" t="s">
        <v>178</v>
      </c>
      <c r="BU84" t="s">
        <v>178</v>
      </c>
      <c r="BV84" t="s">
        <v>178</v>
      </c>
      <c r="BW84" t="s">
        <v>178</v>
      </c>
      <c r="BX84" t="s">
        <v>178</v>
      </c>
      <c r="BY84" t="s">
        <v>178</v>
      </c>
      <c r="BZ84" t="s">
        <v>178</v>
      </c>
      <c r="CA84" t="s">
        <v>178</v>
      </c>
      <c r="CB84" t="s">
        <v>178</v>
      </c>
      <c r="CC84" t="s">
        <v>178</v>
      </c>
      <c r="CD84" t="s">
        <v>178</v>
      </c>
      <c r="CE84" t="s">
        <v>178</v>
      </c>
      <c r="CF84" t="s">
        <v>178</v>
      </c>
      <c r="CG84" t="s">
        <v>178</v>
      </c>
      <c r="CH84" t="s">
        <v>178</v>
      </c>
      <c r="CI84" t="s">
        <v>178</v>
      </c>
      <c r="CJ84" t="s">
        <v>178</v>
      </c>
      <c r="CK84" t="s">
        <v>178</v>
      </c>
      <c r="CL84" t="s">
        <v>178</v>
      </c>
      <c r="CM84" t="s">
        <v>178</v>
      </c>
      <c r="CN84" t="s">
        <v>178</v>
      </c>
      <c r="CO84" t="s">
        <v>178</v>
      </c>
      <c r="CP84" t="s">
        <v>178</v>
      </c>
      <c r="CQ84" t="s">
        <v>178</v>
      </c>
      <c r="CR84" t="s">
        <v>178</v>
      </c>
      <c r="CS84" t="s">
        <v>178</v>
      </c>
      <c r="CT84" t="s">
        <v>178</v>
      </c>
      <c r="CU84" t="s">
        <v>178</v>
      </c>
      <c r="CV84" t="s">
        <v>178</v>
      </c>
      <c r="CW84" t="s">
        <v>178</v>
      </c>
      <c r="CX84" t="s">
        <v>178</v>
      </c>
      <c r="CY84" t="s">
        <v>178</v>
      </c>
      <c r="CZ84" t="s">
        <v>178</v>
      </c>
      <c r="DA84" t="s">
        <v>178</v>
      </c>
      <c r="DB84" t="s">
        <v>178</v>
      </c>
      <c r="DC84" t="s">
        <v>178</v>
      </c>
      <c r="DD84" t="s">
        <v>178</v>
      </c>
      <c r="DE84" t="s">
        <v>178</v>
      </c>
      <c r="DF84" t="s">
        <v>178</v>
      </c>
      <c r="DG84" t="s">
        <v>178</v>
      </c>
      <c r="DH84" t="s">
        <v>178</v>
      </c>
      <c r="DI84" t="s">
        <v>178</v>
      </c>
      <c r="DJ84" t="s">
        <v>178</v>
      </c>
      <c r="DK84" t="s">
        <v>178</v>
      </c>
      <c r="DL84" t="s">
        <v>178</v>
      </c>
      <c r="DM84" t="s">
        <v>178</v>
      </c>
      <c r="DN84" t="s">
        <v>178</v>
      </c>
      <c r="DO84" t="s">
        <v>178</v>
      </c>
      <c r="DP84" t="s">
        <v>178</v>
      </c>
      <c r="DQ84" t="s">
        <v>178</v>
      </c>
      <c r="DR84" t="s">
        <v>178</v>
      </c>
      <c r="DS84" t="s">
        <v>178</v>
      </c>
      <c r="DT84" t="s">
        <v>178</v>
      </c>
      <c r="DU84" t="s">
        <v>178</v>
      </c>
      <c r="DV84" t="s">
        <v>178</v>
      </c>
      <c r="DW84" t="s">
        <v>178</v>
      </c>
      <c r="DX84" t="s">
        <v>178</v>
      </c>
      <c r="DY84" t="s">
        <v>178</v>
      </c>
      <c r="DZ84" t="s">
        <v>178</v>
      </c>
      <c r="EA84" t="s">
        <v>178</v>
      </c>
      <c r="EB84" t="s">
        <v>178</v>
      </c>
      <c r="EC84" t="s">
        <v>178</v>
      </c>
      <c r="ED84" t="s">
        <v>178</v>
      </c>
      <c r="EE84" t="s">
        <v>178</v>
      </c>
      <c r="EF84" t="s">
        <v>178</v>
      </c>
      <c r="EG84" t="s">
        <v>178</v>
      </c>
      <c r="EH84" t="s">
        <v>178</v>
      </c>
      <c r="EI84" t="s">
        <v>178</v>
      </c>
      <c r="EJ84" t="s">
        <v>178</v>
      </c>
      <c r="EK84" t="s">
        <v>178</v>
      </c>
      <c r="EL84" t="s">
        <v>178</v>
      </c>
      <c r="EM84" t="s">
        <v>178</v>
      </c>
      <c r="EN84" t="s">
        <v>178</v>
      </c>
      <c r="EO84" t="s">
        <v>178</v>
      </c>
      <c r="EP84" t="s">
        <v>178</v>
      </c>
      <c r="EQ84" t="s">
        <v>178</v>
      </c>
      <c r="ER84" t="s">
        <v>178</v>
      </c>
      <c r="ES84" t="s">
        <v>178</v>
      </c>
      <c r="ET84" t="s">
        <v>178</v>
      </c>
      <c r="EU84" t="s">
        <v>178</v>
      </c>
      <c r="EV84" t="s">
        <v>178</v>
      </c>
      <c r="EW84" t="s">
        <v>178</v>
      </c>
      <c r="EX84" t="s">
        <v>178</v>
      </c>
      <c r="EY84" t="s">
        <v>178</v>
      </c>
      <c r="EZ84" t="s">
        <v>178</v>
      </c>
      <c r="FA84" t="s">
        <v>178</v>
      </c>
      <c r="FB84" t="s">
        <v>178</v>
      </c>
      <c r="FC84" t="s">
        <v>178</v>
      </c>
      <c r="FD84" t="s">
        <v>178</v>
      </c>
      <c r="FE84" t="s">
        <v>178</v>
      </c>
      <c r="FF84" t="s">
        <v>178</v>
      </c>
      <c r="FG84" t="s">
        <v>178</v>
      </c>
      <c r="FH84" t="s">
        <v>178</v>
      </c>
      <c r="FI84" t="s">
        <v>178</v>
      </c>
      <c r="FJ84" t="s">
        <v>178</v>
      </c>
      <c r="FK84" t="s">
        <v>178</v>
      </c>
      <c r="FL84" t="s">
        <v>178</v>
      </c>
      <c r="FM84" t="s">
        <v>178</v>
      </c>
      <c r="FN84" t="s">
        <v>178</v>
      </c>
      <c r="FO84" t="s">
        <v>178</v>
      </c>
      <c r="FP84" t="s">
        <v>178</v>
      </c>
      <c r="FQ84" t="s">
        <v>178</v>
      </c>
      <c r="FR84" t="s">
        <v>178</v>
      </c>
      <c r="FS84" t="s">
        <v>178</v>
      </c>
      <c r="FT84" t="s">
        <v>178</v>
      </c>
      <c r="FU84" t="s">
        <v>178</v>
      </c>
      <c r="FV84" t="s">
        <v>178</v>
      </c>
      <c r="FW84" t="s">
        <v>178</v>
      </c>
      <c r="FX84" t="s">
        <v>178</v>
      </c>
      <c r="FY84" t="s">
        <v>178</v>
      </c>
      <c r="FZ84" t="s">
        <v>178</v>
      </c>
      <c r="GA84" t="s">
        <v>178</v>
      </c>
      <c r="GB84" t="s">
        <v>178</v>
      </c>
      <c r="GC84" t="s">
        <v>178</v>
      </c>
      <c r="GD84" t="s">
        <v>178</v>
      </c>
      <c r="GE84" t="s">
        <v>178</v>
      </c>
      <c r="GF84" t="s">
        <v>178</v>
      </c>
      <c r="GG84" t="s">
        <v>178</v>
      </c>
      <c r="GH84" t="s">
        <v>178</v>
      </c>
      <c r="GI84" t="s">
        <v>178</v>
      </c>
      <c r="GJ84" t="s">
        <v>178</v>
      </c>
      <c r="GK84" t="s">
        <v>178</v>
      </c>
      <c r="GL84" t="s">
        <v>178</v>
      </c>
      <c r="GM84" t="s">
        <v>178</v>
      </c>
      <c r="GN84" t="s">
        <v>178</v>
      </c>
      <c r="GO84" t="s">
        <v>178</v>
      </c>
      <c r="GP84" t="s">
        <v>178</v>
      </c>
      <c r="GQ84" t="s">
        <v>178</v>
      </c>
      <c r="GR84" t="s">
        <v>178</v>
      </c>
      <c r="GS84" t="s">
        <v>178</v>
      </c>
      <c r="GT84" t="s">
        <v>178</v>
      </c>
      <c r="GU84" t="s">
        <v>178</v>
      </c>
      <c r="GV84" t="s">
        <v>178</v>
      </c>
      <c r="GW84" t="s">
        <v>178</v>
      </c>
      <c r="GX84" t="s">
        <v>178</v>
      </c>
      <c r="GY84" t="s">
        <v>178</v>
      </c>
      <c r="GZ84" t="s">
        <v>178</v>
      </c>
      <c r="HA84" t="s">
        <v>178</v>
      </c>
      <c r="HB84" t="s">
        <v>178</v>
      </c>
      <c r="HC84" t="s">
        <v>178</v>
      </c>
      <c r="HD84" t="s">
        <v>178</v>
      </c>
      <c r="HE84" t="s">
        <v>178</v>
      </c>
      <c r="HF84" t="s">
        <v>178</v>
      </c>
      <c r="HG84" t="s">
        <v>178</v>
      </c>
      <c r="HH84" t="s">
        <v>178</v>
      </c>
      <c r="HI84" t="s">
        <v>178</v>
      </c>
      <c r="HJ84" t="s">
        <v>178</v>
      </c>
      <c r="HK84" t="s">
        <v>178</v>
      </c>
      <c r="HL84" t="s">
        <v>178</v>
      </c>
      <c r="HM84" t="s">
        <v>178</v>
      </c>
      <c r="HN84" t="s">
        <v>178</v>
      </c>
      <c r="HO84" t="s">
        <v>178</v>
      </c>
      <c r="HP84" t="s">
        <v>178</v>
      </c>
      <c r="HQ84" t="s">
        <v>178</v>
      </c>
      <c r="HR84" t="s">
        <v>178</v>
      </c>
      <c r="HS84" t="s">
        <v>178</v>
      </c>
      <c r="HT84" t="s">
        <v>178</v>
      </c>
      <c r="HU84" t="s">
        <v>178</v>
      </c>
      <c r="HV84" t="s">
        <v>178</v>
      </c>
      <c r="HW84" t="s">
        <v>178</v>
      </c>
      <c r="HX84" t="s">
        <v>178</v>
      </c>
      <c r="HY84" t="s">
        <v>178</v>
      </c>
      <c r="HZ84" t="s">
        <v>178</v>
      </c>
      <c r="IA84" t="s">
        <v>178</v>
      </c>
      <c r="IB84" t="s">
        <v>178</v>
      </c>
      <c r="IC84" t="s">
        <v>178</v>
      </c>
      <c r="ID84" t="s">
        <v>178</v>
      </c>
      <c r="IE84" t="s">
        <v>178</v>
      </c>
      <c r="IF84" t="s">
        <v>178</v>
      </c>
      <c r="IG84" t="s">
        <v>178</v>
      </c>
      <c r="IH84" t="s">
        <v>178</v>
      </c>
      <c r="II84" t="s">
        <v>178</v>
      </c>
      <c r="IJ84" t="s">
        <v>178</v>
      </c>
      <c r="IK84" t="s">
        <v>178</v>
      </c>
      <c r="IL84" t="s">
        <v>178</v>
      </c>
      <c r="IM84" t="s">
        <v>178</v>
      </c>
      <c r="IN84" t="s">
        <v>178</v>
      </c>
      <c r="IO84" t="s">
        <v>178</v>
      </c>
      <c r="IP84" t="s">
        <v>178</v>
      </c>
      <c r="IQ84" t="s">
        <v>178</v>
      </c>
      <c r="IR84" t="s">
        <v>178</v>
      </c>
      <c r="IS84" t="s">
        <v>178</v>
      </c>
      <c r="IT84" t="s">
        <v>178</v>
      </c>
      <c r="IU84" t="s">
        <v>178</v>
      </c>
      <c r="IV84" t="s">
        <v>178</v>
      </c>
      <c r="IW84" t="s">
        <v>178</v>
      </c>
      <c r="IX84" t="s">
        <v>178</v>
      </c>
      <c r="IY84" t="s">
        <v>178</v>
      </c>
      <c r="IZ84" t="s">
        <v>178</v>
      </c>
      <c r="JA84" t="s">
        <v>178</v>
      </c>
      <c r="JB84" t="s">
        <v>178</v>
      </c>
      <c r="JC84" t="s">
        <v>178</v>
      </c>
      <c r="JD84" t="s">
        <v>178</v>
      </c>
      <c r="JE84" t="s">
        <v>178</v>
      </c>
      <c r="JF84" t="s">
        <v>178</v>
      </c>
      <c r="JG84" t="s">
        <v>178</v>
      </c>
      <c r="JH84" t="s">
        <v>178</v>
      </c>
      <c r="JI84" t="s">
        <v>178</v>
      </c>
      <c r="JJ84" t="s">
        <v>178</v>
      </c>
      <c r="JK84" t="s">
        <v>178</v>
      </c>
      <c r="JL84" t="s">
        <v>178</v>
      </c>
      <c r="JM84" t="s">
        <v>178</v>
      </c>
      <c r="JN84" t="s">
        <v>178</v>
      </c>
      <c r="JO84" t="s">
        <v>178</v>
      </c>
      <c r="JP84" t="s">
        <v>178</v>
      </c>
      <c r="JQ84" t="s">
        <v>178</v>
      </c>
      <c r="JR84" t="s">
        <v>178</v>
      </c>
      <c r="JS84" t="s">
        <v>178</v>
      </c>
      <c r="JT84" t="s">
        <v>178</v>
      </c>
      <c r="JU84" t="s">
        <v>178</v>
      </c>
      <c r="JV84" t="s">
        <v>178</v>
      </c>
      <c r="JW84" t="s">
        <v>178</v>
      </c>
      <c r="JX84" t="s">
        <v>178</v>
      </c>
      <c r="JY84" t="s">
        <v>178</v>
      </c>
      <c r="JZ84" t="s">
        <v>178</v>
      </c>
      <c r="KA84" t="s">
        <v>178</v>
      </c>
      <c r="KB84" t="s">
        <v>178</v>
      </c>
      <c r="KC84" t="s">
        <v>178</v>
      </c>
      <c r="KD84" t="s">
        <v>178</v>
      </c>
    </row>
    <row r="85" spans="1:290" x14ac:dyDescent="0.3">
      <c r="A85" t="s">
        <v>83</v>
      </c>
      <c r="B85">
        <v>4057014</v>
      </c>
      <c r="C85">
        <v>9632256</v>
      </c>
      <c r="D85">
        <v>9952519</v>
      </c>
      <c r="E85">
        <v>9134204</v>
      </c>
      <c r="F85">
        <v>9291884</v>
      </c>
      <c r="G85">
        <v>9157873</v>
      </c>
      <c r="H85">
        <v>8914956</v>
      </c>
      <c r="I85">
        <v>9012097</v>
      </c>
      <c r="J85">
        <v>9036230</v>
      </c>
      <c r="K85">
        <v>9367008</v>
      </c>
      <c r="L85">
        <v>9542752</v>
      </c>
      <c r="M85">
        <v>9360205</v>
      </c>
      <c r="N85">
        <v>9636989</v>
      </c>
      <c r="O85">
        <v>10139717</v>
      </c>
      <c r="P85">
        <v>10247534</v>
      </c>
      <c r="Q85">
        <v>10749791</v>
      </c>
      <c r="R85">
        <v>10168684</v>
      </c>
      <c r="S85">
        <v>10232341</v>
      </c>
      <c r="T85">
        <v>10119984</v>
      </c>
      <c r="U85">
        <v>9833764</v>
      </c>
      <c r="V85">
        <v>9838852</v>
      </c>
      <c r="W85">
        <v>10193922</v>
      </c>
      <c r="X85">
        <v>9642240</v>
      </c>
      <c r="Y85">
        <v>9905201</v>
      </c>
      <c r="Z85">
        <v>10108160</v>
      </c>
      <c r="AA85">
        <v>10054631</v>
      </c>
      <c r="AB85">
        <v>10316346</v>
      </c>
      <c r="AC85">
        <v>10379248</v>
      </c>
      <c r="AD85">
        <v>10298064</v>
      </c>
      <c r="AE85">
        <v>10223292</v>
      </c>
      <c r="AF85">
        <v>10214403</v>
      </c>
      <c r="AG85">
        <v>9730506</v>
      </c>
      <c r="AH85">
        <v>10011291</v>
      </c>
      <c r="AI85">
        <v>14118253</v>
      </c>
      <c r="AJ85">
        <v>14267670</v>
      </c>
      <c r="AK85">
        <v>13184751</v>
      </c>
      <c r="AL85">
        <v>13313940</v>
      </c>
      <c r="AM85">
        <v>13036719</v>
      </c>
      <c r="AN85">
        <v>13152596</v>
      </c>
      <c r="AO85">
        <v>15843564</v>
      </c>
      <c r="AP85">
        <v>17568240</v>
      </c>
      <c r="AQ85">
        <v>18042486</v>
      </c>
      <c r="AR85">
        <v>18822435</v>
      </c>
      <c r="AS85">
        <v>18298135</v>
      </c>
      <c r="AT85">
        <v>19730054</v>
      </c>
      <c r="AU85">
        <v>20985815</v>
      </c>
      <c r="AV85">
        <v>21574934</v>
      </c>
      <c r="AW85">
        <v>23440144</v>
      </c>
      <c r="AX85">
        <v>24801331</v>
      </c>
      <c r="AY85">
        <v>26332532</v>
      </c>
      <c r="AZ85">
        <v>28395569</v>
      </c>
      <c r="BA85">
        <v>29955211</v>
      </c>
      <c r="BB85">
        <v>30277229</v>
      </c>
      <c r="BC85">
        <v>33756106</v>
      </c>
      <c r="BD85">
        <v>32855103</v>
      </c>
      <c r="BE85">
        <v>33390041</v>
      </c>
      <c r="BF85">
        <v>33392390</v>
      </c>
      <c r="BG85">
        <v>33009615</v>
      </c>
      <c r="BH85">
        <v>33782360</v>
      </c>
      <c r="BI85">
        <v>33522847</v>
      </c>
      <c r="BJ85">
        <v>33351333</v>
      </c>
      <c r="BK85">
        <v>33352294</v>
      </c>
      <c r="BL85">
        <v>33791997</v>
      </c>
      <c r="BM85">
        <v>33428270</v>
      </c>
      <c r="BN85">
        <v>33039572</v>
      </c>
      <c r="BO85">
        <v>14124078</v>
      </c>
      <c r="BP85">
        <v>14273885</v>
      </c>
      <c r="BQ85">
        <v>13190657</v>
      </c>
      <c r="BR85">
        <v>13600814</v>
      </c>
      <c r="BS85">
        <v>13464032</v>
      </c>
      <c r="BT85">
        <v>13620478</v>
      </c>
      <c r="BU85">
        <v>16348792</v>
      </c>
      <c r="BV85">
        <v>18093874</v>
      </c>
      <c r="BW85">
        <v>18571937</v>
      </c>
      <c r="BX85">
        <v>19325524</v>
      </c>
      <c r="BY85">
        <v>18805916</v>
      </c>
      <c r="BZ85">
        <v>20223218</v>
      </c>
      <c r="CA85">
        <v>21453389</v>
      </c>
      <c r="CB85">
        <v>22139244</v>
      </c>
      <c r="CC85">
        <v>24239316</v>
      </c>
      <c r="CD85">
        <v>27877105</v>
      </c>
      <c r="CE85">
        <v>30445659</v>
      </c>
      <c r="CF85">
        <v>32693349</v>
      </c>
      <c r="CG85">
        <v>36023658</v>
      </c>
      <c r="CH85">
        <v>32294199</v>
      </c>
      <c r="CI85">
        <v>35422255</v>
      </c>
      <c r="CJ85">
        <v>36431532</v>
      </c>
      <c r="CK85">
        <v>37135808</v>
      </c>
      <c r="CL85">
        <v>38823668</v>
      </c>
      <c r="CM85">
        <v>37314986</v>
      </c>
      <c r="CN85">
        <v>41223871</v>
      </c>
      <c r="CO85">
        <v>37341244</v>
      </c>
      <c r="CP85">
        <v>36203743</v>
      </c>
      <c r="CQ85">
        <v>36318008</v>
      </c>
      <c r="CR85">
        <v>35071322</v>
      </c>
      <c r="CS85">
        <v>34481351</v>
      </c>
      <c r="CT85">
        <v>34763369</v>
      </c>
      <c r="CU85">
        <v>12.542835240259389</v>
      </c>
      <c r="CV85">
        <v>12.591435394396131</v>
      </c>
      <c r="CW85">
        <v>12.606767638781911</v>
      </c>
      <c r="CX85">
        <v>12.075032361574889</v>
      </c>
      <c r="CY85">
        <v>13.30753331040952</v>
      </c>
      <c r="CZ85">
        <v>15.848715349800941</v>
      </c>
      <c r="DA85">
        <v>14.182392843752121</v>
      </c>
      <c r="DB85">
        <v>12.90664358919593</v>
      </c>
      <c r="DC85">
        <v>15.159198174266111</v>
      </c>
      <c r="DD85">
        <v>15.56669396836468</v>
      </c>
      <c r="DE85">
        <v>14.94964463931443</v>
      </c>
      <c r="DF85">
        <v>15.4523472009774</v>
      </c>
      <c r="DG85">
        <v>15.556025873305931</v>
      </c>
      <c r="DH85">
        <v>14.97784735332422</v>
      </c>
      <c r="DI85">
        <v>12.735632466190969</v>
      </c>
      <c r="DJ85">
        <v>12.82640774102059</v>
      </c>
      <c r="DK85">
        <v>12.2594135594191</v>
      </c>
      <c r="DL85">
        <v>12.393300226561619</v>
      </c>
      <c r="DM85">
        <v>12.31652498473626</v>
      </c>
      <c r="DN85">
        <v>12.06416155055488</v>
      </c>
      <c r="DO85" t="s">
        <v>178</v>
      </c>
      <c r="DP85" t="s">
        <v>178</v>
      </c>
      <c r="DQ85" t="s">
        <v>178</v>
      </c>
      <c r="DR85" t="s">
        <v>178</v>
      </c>
      <c r="DS85" t="s">
        <v>178</v>
      </c>
      <c r="DT85" t="s">
        <v>178</v>
      </c>
      <c r="DU85" t="s">
        <v>178</v>
      </c>
      <c r="DV85" t="s">
        <v>178</v>
      </c>
      <c r="DW85" t="s">
        <v>178</v>
      </c>
      <c r="DX85" t="s">
        <v>178</v>
      </c>
      <c r="DY85" t="s">
        <v>178</v>
      </c>
      <c r="DZ85" t="s">
        <v>178</v>
      </c>
      <c r="EA85">
        <v>11.068812833995819</v>
      </c>
      <c r="EB85">
        <v>11.57615330158632</v>
      </c>
      <c r="EC85">
        <v>11.449628438185901</v>
      </c>
      <c r="ED85">
        <v>11.00943439655315</v>
      </c>
      <c r="EE85">
        <v>12.25885654290906</v>
      </c>
      <c r="EF85">
        <v>14.67495846447347</v>
      </c>
      <c r="EG85">
        <v>13.167950763817309</v>
      </c>
      <c r="EH85">
        <v>12.130923100363489</v>
      </c>
      <c r="EI85">
        <v>14.68911444790419</v>
      </c>
      <c r="EJ85">
        <v>15.021419813451541</v>
      </c>
      <c r="EK85">
        <v>14.349214335315089</v>
      </c>
      <c r="EL85">
        <v>16.27814208777939</v>
      </c>
      <c r="EM85">
        <v>15.65521009636865</v>
      </c>
      <c r="EN85">
        <v>15.10153891490399</v>
      </c>
      <c r="EO85">
        <v>13.335019533771691</v>
      </c>
      <c r="EP85">
        <v>12.6750830549851</v>
      </c>
      <c r="EQ85">
        <v>12.31298820964599</v>
      </c>
      <c r="ER85">
        <v>9.5699394192487404</v>
      </c>
      <c r="ES85">
        <v>9.4076619924326295</v>
      </c>
      <c r="ET85">
        <v>9.1716946752293609</v>
      </c>
      <c r="EU85" t="s">
        <v>178</v>
      </c>
      <c r="EV85" t="s">
        <v>178</v>
      </c>
      <c r="EW85" t="s">
        <v>178</v>
      </c>
      <c r="EX85" t="s">
        <v>178</v>
      </c>
      <c r="EY85" t="s">
        <v>178</v>
      </c>
      <c r="EZ85" t="s">
        <v>178</v>
      </c>
      <c r="FA85" t="s">
        <v>178</v>
      </c>
      <c r="FB85" t="s">
        <v>178</v>
      </c>
      <c r="FC85" t="s">
        <v>178</v>
      </c>
      <c r="FD85" t="s">
        <v>178</v>
      </c>
      <c r="FE85" t="s">
        <v>178</v>
      </c>
      <c r="FF85" t="s">
        <v>178</v>
      </c>
      <c r="FG85" t="s">
        <v>178</v>
      </c>
      <c r="FH85">
        <v>11.640682307852861</v>
      </c>
      <c r="FI85">
        <v>11.658657329899023</v>
      </c>
      <c r="FJ85">
        <v>11.134239190450941</v>
      </c>
      <c r="FK85">
        <v>11.974307478798909</v>
      </c>
      <c r="FL85">
        <v>13.716977012730268</v>
      </c>
      <c r="FM85">
        <v>12.645441273660163</v>
      </c>
      <c r="FN85">
        <v>11.742521169876916</v>
      </c>
      <c r="FO85">
        <v>13.948163115526366</v>
      </c>
      <c r="FP85">
        <v>14.400973781529785</v>
      </c>
      <c r="FQ85">
        <v>13.962644741453184</v>
      </c>
      <c r="FR85">
        <v>14.559434581250452</v>
      </c>
      <c r="FS85">
        <v>14.582591645754265</v>
      </c>
      <c r="FT85">
        <v>14.302251503123866</v>
      </c>
      <c r="FU85">
        <v>12.031168352663979</v>
      </c>
      <c r="FV85">
        <v>12.337833136922908</v>
      </c>
      <c r="FW85">
        <v>11.798023201898756</v>
      </c>
      <c r="FX85">
        <v>12.103379120395388</v>
      </c>
      <c r="FY85">
        <v>12.024529743024431</v>
      </c>
      <c r="FZ85">
        <v>11.85932312954281</v>
      </c>
      <c r="GA85" t="s">
        <v>178</v>
      </c>
      <c r="GB85" t="s">
        <v>178</v>
      </c>
      <c r="GC85" t="s">
        <v>178</v>
      </c>
      <c r="GD85" t="s">
        <v>178</v>
      </c>
      <c r="GE85" t="s">
        <v>178</v>
      </c>
      <c r="GF85" t="s">
        <v>178</v>
      </c>
      <c r="GG85" t="s">
        <v>178</v>
      </c>
      <c r="GH85" t="s">
        <v>178</v>
      </c>
      <c r="GI85" t="s">
        <v>178</v>
      </c>
      <c r="GJ85" t="s">
        <v>178</v>
      </c>
      <c r="GK85" t="s">
        <v>178</v>
      </c>
      <c r="GL85" t="s">
        <v>178</v>
      </c>
      <c r="GM85">
        <v>11.068812833995821</v>
      </c>
      <c r="GN85">
        <v>6.351672723545053</v>
      </c>
      <c r="GO85">
        <v>6.3926665439331858</v>
      </c>
      <c r="GP85">
        <v>6.2034078799388332</v>
      </c>
      <c r="GQ85">
        <v>6.557927550814469</v>
      </c>
      <c r="GR85">
        <v>7.5096067331702194</v>
      </c>
      <c r="GS85">
        <v>7.3370084890525424</v>
      </c>
      <c r="GT85">
        <v>8.0283468201718531</v>
      </c>
      <c r="GU85">
        <v>10.085397439415335</v>
      </c>
      <c r="GV85">
        <v>10.500395107082795</v>
      </c>
      <c r="GW85">
        <v>9.7889409069233775</v>
      </c>
      <c r="GX85">
        <v>10.571428463600403</v>
      </c>
      <c r="GY85">
        <v>10.694633478789727</v>
      </c>
      <c r="GZ85">
        <v>10.560150295139783</v>
      </c>
      <c r="HA85">
        <v>8.363982481827124</v>
      </c>
      <c r="HB85">
        <v>8.4866051699572367</v>
      </c>
      <c r="HC85">
        <v>8.5168449143034568</v>
      </c>
      <c r="HD85">
        <v>8.7556047172280458</v>
      </c>
      <c r="HE85">
        <v>8.9752404442408107</v>
      </c>
      <c r="HF85">
        <v>8.6230139499491223</v>
      </c>
      <c r="HG85" t="s">
        <v>178</v>
      </c>
      <c r="HH85" t="s">
        <v>178</v>
      </c>
      <c r="HI85" t="s">
        <v>178</v>
      </c>
      <c r="HJ85" t="s">
        <v>178</v>
      </c>
      <c r="HK85" t="s">
        <v>178</v>
      </c>
      <c r="HL85" t="s">
        <v>178</v>
      </c>
      <c r="HM85" t="s">
        <v>178</v>
      </c>
      <c r="HN85" t="s">
        <v>178</v>
      </c>
      <c r="HO85" t="s">
        <v>178</v>
      </c>
      <c r="HP85" t="s">
        <v>178</v>
      </c>
      <c r="HQ85" t="s">
        <v>178</v>
      </c>
      <c r="HR85" t="s">
        <v>178</v>
      </c>
      <c r="HS85">
        <v>1285489</v>
      </c>
      <c r="HT85">
        <v>1269781</v>
      </c>
      <c r="HU85">
        <v>1243100</v>
      </c>
      <c r="HV85">
        <v>1220352</v>
      </c>
      <c r="HW85">
        <v>1190556</v>
      </c>
      <c r="HX85">
        <v>1164691</v>
      </c>
      <c r="HY85">
        <v>1165012</v>
      </c>
      <c r="HZ85">
        <v>1173310</v>
      </c>
      <c r="IA85">
        <v>1199359</v>
      </c>
      <c r="IB85">
        <v>1224605</v>
      </c>
      <c r="IC85">
        <v>1245334</v>
      </c>
      <c r="ID85">
        <v>1273848</v>
      </c>
      <c r="IE85">
        <v>1311422</v>
      </c>
      <c r="IF85">
        <v>1346555</v>
      </c>
      <c r="IG85">
        <v>1352751</v>
      </c>
      <c r="IH85">
        <v>1350849</v>
      </c>
      <c r="II85">
        <v>1357582</v>
      </c>
      <c r="IJ85">
        <v>1369959</v>
      </c>
      <c r="IK85">
        <v>1382740</v>
      </c>
      <c r="IL85">
        <v>1391591</v>
      </c>
      <c r="IM85">
        <v>1425094</v>
      </c>
      <c r="IN85">
        <v>1401180</v>
      </c>
      <c r="IO85">
        <v>1404344</v>
      </c>
      <c r="IP85">
        <v>1405083</v>
      </c>
      <c r="IQ85">
        <v>1399975</v>
      </c>
      <c r="IR85">
        <v>1393268</v>
      </c>
      <c r="IS85">
        <v>1386860</v>
      </c>
      <c r="IT85">
        <v>1378467</v>
      </c>
      <c r="IU85">
        <v>1364946</v>
      </c>
      <c r="IV85">
        <v>1350482</v>
      </c>
      <c r="IW85">
        <v>1333775</v>
      </c>
      <c r="IX85">
        <v>1313354</v>
      </c>
      <c r="IY85">
        <v>1396454</v>
      </c>
      <c r="IZ85">
        <v>1377970</v>
      </c>
      <c r="JA85">
        <v>1348698</v>
      </c>
      <c r="JB85">
        <v>1323415</v>
      </c>
      <c r="JC85">
        <v>1290115</v>
      </c>
      <c r="JD85">
        <v>1262994</v>
      </c>
      <c r="JE85">
        <v>1260076</v>
      </c>
      <c r="JF85">
        <v>1269280</v>
      </c>
      <c r="JG85">
        <v>1297616</v>
      </c>
      <c r="JH85">
        <v>1326962</v>
      </c>
      <c r="JI85">
        <v>1350262</v>
      </c>
      <c r="JJ85">
        <v>1387748</v>
      </c>
      <c r="JK85">
        <v>1434258</v>
      </c>
      <c r="JL85">
        <v>1475451</v>
      </c>
      <c r="JM85">
        <v>1483040</v>
      </c>
      <c r="JN85">
        <v>1493941</v>
      </c>
      <c r="JO85">
        <v>1505096</v>
      </c>
      <c r="JP85">
        <v>1522893</v>
      </c>
      <c r="JQ85">
        <v>1532189</v>
      </c>
      <c r="JR85">
        <v>1540222</v>
      </c>
      <c r="JS85">
        <v>1579090</v>
      </c>
      <c r="JT85">
        <v>1550586</v>
      </c>
      <c r="JU85">
        <v>1553776</v>
      </c>
      <c r="JV85">
        <v>1553511</v>
      </c>
      <c r="JW85">
        <v>1548239</v>
      </c>
      <c r="JX85">
        <v>1540593</v>
      </c>
      <c r="JY85">
        <v>1534159</v>
      </c>
      <c r="JZ85">
        <v>1525625</v>
      </c>
      <c r="KA85">
        <v>1514743</v>
      </c>
      <c r="KB85">
        <v>1499900</v>
      </c>
      <c r="KC85">
        <v>1481280</v>
      </c>
      <c r="KD85">
        <v>1458149</v>
      </c>
    </row>
    <row r="86" spans="1:290" x14ac:dyDescent="0.3">
      <c r="A86" t="s">
        <v>84</v>
      </c>
      <c r="B86">
        <v>4061866</v>
      </c>
      <c r="C86">
        <v>24741</v>
      </c>
      <c r="D86">
        <v>24984</v>
      </c>
      <c r="E86">
        <v>23084</v>
      </c>
      <c r="F86">
        <v>22793</v>
      </c>
      <c r="G86">
        <v>22786</v>
      </c>
      <c r="H86">
        <v>24178</v>
      </c>
      <c r="I86">
        <v>23138</v>
      </c>
      <c r="J86">
        <v>22346</v>
      </c>
      <c r="K86">
        <v>22716</v>
      </c>
      <c r="L86">
        <v>22507</v>
      </c>
      <c r="M86">
        <v>22419</v>
      </c>
      <c r="N86">
        <v>22118</v>
      </c>
      <c r="O86">
        <v>21992</v>
      </c>
      <c r="P86">
        <v>22113</v>
      </c>
      <c r="Q86" t="s">
        <v>178</v>
      </c>
      <c r="R86" t="s">
        <v>178</v>
      </c>
      <c r="S86" t="s">
        <v>178</v>
      </c>
      <c r="T86" t="s">
        <v>178</v>
      </c>
      <c r="U86" t="s">
        <v>178</v>
      </c>
      <c r="V86" t="s">
        <v>178</v>
      </c>
      <c r="W86" t="s">
        <v>178</v>
      </c>
      <c r="X86" t="s">
        <v>178</v>
      </c>
      <c r="Y86" t="s">
        <v>178</v>
      </c>
      <c r="Z86" t="s">
        <v>178</v>
      </c>
      <c r="AA86" t="s">
        <v>178</v>
      </c>
      <c r="AB86" t="s">
        <v>178</v>
      </c>
      <c r="AC86" t="s">
        <v>178</v>
      </c>
      <c r="AD86" t="s">
        <v>178</v>
      </c>
      <c r="AE86" t="s">
        <v>178</v>
      </c>
      <c r="AF86" t="s">
        <v>178</v>
      </c>
      <c r="AG86" t="s">
        <v>178</v>
      </c>
      <c r="AH86" t="s">
        <v>178</v>
      </c>
      <c r="AI86">
        <v>34858</v>
      </c>
      <c r="AJ86">
        <v>35245</v>
      </c>
      <c r="AK86">
        <v>33700</v>
      </c>
      <c r="AL86">
        <v>33738</v>
      </c>
      <c r="AM86">
        <v>33499</v>
      </c>
      <c r="AN86">
        <v>34903</v>
      </c>
      <c r="AO86">
        <v>33127</v>
      </c>
      <c r="AP86">
        <v>32218</v>
      </c>
      <c r="AQ86">
        <v>32676</v>
      </c>
      <c r="AR86">
        <v>32309</v>
      </c>
      <c r="AS86">
        <v>32076</v>
      </c>
      <c r="AT86">
        <v>31167</v>
      </c>
      <c r="AU86">
        <v>30924</v>
      </c>
      <c r="AV86">
        <v>30987</v>
      </c>
      <c r="AW86" t="s">
        <v>178</v>
      </c>
      <c r="AX86" t="s">
        <v>178</v>
      </c>
      <c r="AY86" t="s">
        <v>178</v>
      </c>
      <c r="AZ86" t="s">
        <v>178</v>
      </c>
      <c r="BA86" t="s">
        <v>178</v>
      </c>
      <c r="BB86" t="s">
        <v>178</v>
      </c>
      <c r="BC86" t="s">
        <v>178</v>
      </c>
      <c r="BD86" t="s">
        <v>178</v>
      </c>
      <c r="BE86" t="s">
        <v>178</v>
      </c>
      <c r="BF86" t="s">
        <v>178</v>
      </c>
      <c r="BG86" t="s">
        <v>178</v>
      </c>
      <c r="BH86" t="s">
        <v>178</v>
      </c>
      <c r="BI86" t="s">
        <v>178</v>
      </c>
      <c r="BJ86" t="s">
        <v>178</v>
      </c>
      <c r="BK86" t="s">
        <v>178</v>
      </c>
      <c r="BL86" t="s">
        <v>178</v>
      </c>
      <c r="BM86" t="s">
        <v>178</v>
      </c>
      <c r="BN86" t="s">
        <v>178</v>
      </c>
      <c r="BO86">
        <v>34858</v>
      </c>
      <c r="BP86">
        <v>35245</v>
      </c>
      <c r="BQ86">
        <v>33700</v>
      </c>
      <c r="BR86">
        <v>33738</v>
      </c>
      <c r="BS86">
        <v>33499</v>
      </c>
      <c r="BT86">
        <v>34903</v>
      </c>
      <c r="BU86">
        <v>33127</v>
      </c>
      <c r="BV86">
        <v>32218</v>
      </c>
      <c r="BW86">
        <v>32676</v>
      </c>
      <c r="BX86">
        <v>32309</v>
      </c>
      <c r="BY86">
        <v>32076</v>
      </c>
      <c r="BZ86">
        <v>31167</v>
      </c>
      <c r="CA86">
        <v>30924</v>
      </c>
      <c r="CB86">
        <v>30987</v>
      </c>
      <c r="CC86" t="s">
        <v>178</v>
      </c>
      <c r="CD86" t="s">
        <v>178</v>
      </c>
      <c r="CE86" t="s">
        <v>178</v>
      </c>
      <c r="CF86" t="s">
        <v>178</v>
      </c>
      <c r="CG86" t="s">
        <v>178</v>
      </c>
      <c r="CH86" t="s">
        <v>178</v>
      </c>
      <c r="CI86" t="s">
        <v>178</v>
      </c>
      <c r="CJ86" t="s">
        <v>178</v>
      </c>
      <c r="CK86" t="s">
        <v>178</v>
      </c>
      <c r="CL86" t="s">
        <v>178</v>
      </c>
      <c r="CM86" t="s">
        <v>178</v>
      </c>
      <c r="CN86" t="s">
        <v>178</v>
      </c>
      <c r="CO86" t="s">
        <v>178</v>
      </c>
      <c r="CP86" t="s">
        <v>178</v>
      </c>
      <c r="CQ86" t="s">
        <v>178</v>
      </c>
      <c r="CR86" t="s">
        <v>178</v>
      </c>
      <c r="CS86" t="s">
        <v>178</v>
      </c>
      <c r="CT86" t="s">
        <v>178</v>
      </c>
      <c r="CU86">
        <v>15.39145547875995</v>
      </c>
      <c r="CV86">
        <v>14.468681208725229</v>
      </c>
      <c r="CW86">
        <v>14.299948015941769</v>
      </c>
      <c r="CX86">
        <v>15.20642302461281</v>
      </c>
      <c r="CY86">
        <v>14.451856403054499</v>
      </c>
      <c r="CZ86">
        <v>15.48928778228141</v>
      </c>
      <c r="DA86">
        <v>15.42916414556141</v>
      </c>
      <c r="DB86">
        <v>14.208359437930721</v>
      </c>
      <c r="DC86">
        <v>13.6643775312555</v>
      </c>
      <c r="DD86">
        <v>14.719864930910379</v>
      </c>
      <c r="DE86">
        <v>14.527855836567189</v>
      </c>
      <c r="DF86">
        <v>15.001356361334651</v>
      </c>
      <c r="DG86">
        <v>14.550745725718439</v>
      </c>
      <c r="DH86">
        <v>12.78885723330167</v>
      </c>
      <c r="DI86">
        <v>12.677762325602259</v>
      </c>
      <c r="DJ86">
        <v>11.62918266593527</v>
      </c>
      <c r="DK86">
        <v>10.874920171517189</v>
      </c>
      <c r="DL86">
        <v>10.60768835536456</v>
      </c>
      <c r="DM86">
        <v>10.55482997146035</v>
      </c>
      <c r="DN86">
        <v>8.7487032554463209</v>
      </c>
      <c r="DO86" t="s">
        <v>178</v>
      </c>
      <c r="DP86" t="s">
        <v>178</v>
      </c>
      <c r="DQ86" t="s">
        <v>178</v>
      </c>
      <c r="DR86" t="s">
        <v>178</v>
      </c>
      <c r="DS86" t="s">
        <v>178</v>
      </c>
      <c r="DT86" t="s">
        <v>178</v>
      </c>
      <c r="DU86" t="s">
        <v>178</v>
      </c>
      <c r="DV86" t="s">
        <v>178</v>
      </c>
      <c r="DW86" t="s">
        <v>178</v>
      </c>
      <c r="DX86" t="s">
        <v>178</v>
      </c>
      <c r="DY86" t="s">
        <v>178</v>
      </c>
      <c r="DZ86" t="s">
        <v>178</v>
      </c>
      <c r="EA86">
        <v>14.63078776751391</v>
      </c>
      <c r="EB86">
        <v>13.83742374804936</v>
      </c>
      <c r="EC86">
        <v>13.385756676557859</v>
      </c>
      <c r="ED86">
        <v>14.08797201968107</v>
      </c>
      <c r="EE86">
        <v>13.654138929520281</v>
      </c>
      <c r="EF86">
        <v>14.878377216858141</v>
      </c>
      <c r="EG86">
        <v>14.65270021432668</v>
      </c>
      <c r="EH86">
        <v>13.542119312185729</v>
      </c>
      <c r="EI86">
        <v>13.217652099400169</v>
      </c>
      <c r="EJ86">
        <v>14.27775542418521</v>
      </c>
      <c r="EK86">
        <v>14.14453173712432</v>
      </c>
      <c r="EL86">
        <v>14.662944781339229</v>
      </c>
      <c r="EM86">
        <v>14.23489846074246</v>
      </c>
      <c r="EN86">
        <v>12.46651821731693</v>
      </c>
      <c r="EO86">
        <v>12.332635319499961</v>
      </c>
      <c r="EP86">
        <v>11.236712803879371</v>
      </c>
      <c r="EQ86">
        <v>10.63014933058702</v>
      </c>
      <c r="ER86">
        <v>10.375870679458529</v>
      </c>
      <c r="ES86">
        <v>10.341115521765451</v>
      </c>
      <c r="ET86">
        <v>8.4939965694682602</v>
      </c>
      <c r="EU86" t="s">
        <v>178</v>
      </c>
      <c r="EV86" t="s">
        <v>178</v>
      </c>
      <c r="EW86" t="s">
        <v>178</v>
      </c>
      <c r="EX86" t="s">
        <v>178</v>
      </c>
      <c r="EY86" t="s">
        <v>178</v>
      </c>
      <c r="EZ86" t="s">
        <v>178</v>
      </c>
      <c r="FA86" t="s">
        <v>178</v>
      </c>
      <c r="FB86" t="s">
        <v>178</v>
      </c>
      <c r="FC86" t="s">
        <v>178</v>
      </c>
      <c r="FD86" t="s">
        <v>178</v>
      </c>
      <c r="FE86" t="s">
        <v>178</v>
      </c>
      <c r="FF86" t="s">
        <v>178</v>
      </c>
      <c r="FG86" t="s">
        <v>178</v>
      </c>
      <c r="FH86">
        <v>14.468681208725235</v>
      </c>
      <c r="FI86">
        <v>14.299948015941778</v>
      </c>
      <c r="FJ86">
        <v>15.206423024612819</v>
      </c>
      <c r="FK86">
        <v>14.451856403054506</v>
      </c>
      <c r="FL86">
        <v>15.489287782281414</v>
      </c>
      <c r="FM86">
        <v>15.429164145561414</v>
      </c>
      <c r="FN86">
        <v>14.208359437930726</v>
      </c>
      <c r="FO86">
        <v>13.664377531255502</v>
      </c>
      <c r="FP86">
        <v>14.719864930910385</v>
      </c>
      <c r="FQ86">
        <v>14.527855836567197</v>
      </c>
      <c r="FR86">
        <v>15.001356361334659</v>
      </c>
      <c r="FS86">
        <v>14.550745725718441</v>
      </c>
      <c r="FT86">
        <v>12.788857233301679</v>
      </c>
      <c r="FU86">
        <v>12.677762325602261</v>
      </c>
      <c r="FV86">
        <v>11.629182665935272</v>
      </c>
      <c r="FW86">
        <v>10.874920171517196</v>
      </c>
      <c r="FX86">
        <v>10.607688355364566</v>
      </c>
      <c r="FY86">
        <v>10.554829971460359</v>
      </c>
      <c r="FZ86">
        <v>8.7487032554463262</v>
      </c>
      <c r="GA86" t="s">
        <v>178</v>
      </c>
      <c r="GB86" t="s">
        <v>178</v>
      </c>
      <c r="GC86" t="s">
        <v>178</v>
      </c>
      <c r="GD86" t="s">
        <v>178</v>
      </c>
      <c r="GE86" t="s">
        <v>178</v>
      </c>
      <c r="GF86" t="s">
        <v>178</v>
      </c>
      <c r="GG86" t="s">
        <v>178</v>
      </c>
      <c r="GH86" t="s">
        <v>178</v>
      </c>
      <c r="GI86" t="s">
        <v>178</v>
      </c>
      <c r="GJ86" t="s">
        <v>178</v>
      </c>
      <c r="GK86" t="s">
        <v>178</v>
      </c>
      <c r="GL86" t="s">
        <v>178</v>
      </c>
      <c r="GM86">
        <v>14.630787767513914</v>
      </c>
      <c r="GN86">
        <v>13.837423748049369</v>
      </c>
      <c r="GO86">
        <v>13.385756676557863</v>
      </c>
      <c r="GP86">
        <v>14.087972019681072</v>
      </c>
      <c r="GQ86">
        <v>13.654138929520284</v>
      </c>
      <c r="GR86">
        <v>14.87837721685815</v>
      </c>
      <c r="GS86">
        <v>14.652700214326682</v>
      </c>
      <c r="GT86">
        <v>13.542119312185735</v>
      </c>
      <c r="GU86">
        <v>13.217652099400171</v>
      </c>
      <c r="GV86">
        <v>14.277755424185212</v>
      </c>
      <c r="GW86">
        <v>14.14453173712433</v>
      </c>
      <c r="GX86">
        <v>14.662944781339236</v>
      </c>
      <c r="GY86">
        <v>14.234898460742466</v>
      </c>
      <c r="GZ86">
        <v>12.46651821731694</v>
      </c>
      <c r="HA86">
        <v>12.332635319499968</v>
      </c>
      <c r="HB86">
        <v>11.23671280387938</v>
      </c>
      <c r="HC86">
        <v>10.630149330587024</v>
      </c>
      <c r="HD86">
        <v>10.375870679458536</v>
      </c>
      <c r="HE86">
        <v>10.341115521765458</v>
      </c>
      <c r="HF86">
        <v>8.4939965694682673</v>
      </c>
      <c r="HG86" t="s">
        <v>178</v>
      </c>
      <c r="HH86" t="s">
        <v>178</v>
      </c>
      <c r="HI86" t="s">
        <v>178</v>
      </c>
      <c r="HJ86" t="s">
        <v>178</v>
      </c>
      <c r="HK86" t="s">
        <v>178</v>
      </c>
      <c r="HL86" t="s">
        <v>178</v>
      </c>
      <c r="HM86" t="s">
        <v>178</v>
      </c>
      <c r="HN86" t="s">
        <v>178</v>
      </c>
      <c r="HO86" t="s">
        <v>178</v>
      </c>
      <c r="HP86" t="s">
        <v>178</v>
      </c>
      <c r="HQ86" t="s">
        <v>178</v>
      </c>
      <c r="HR86" t="s">
        <v>178</v>
      </c>
      <c r="HS86">
        <v>4952</v>
      </c>
      <c r="HT86">
        <v>4931</v>
      </c>
      <c r="HU86">
        <v>4903</v>
      </c>
      <c r="HV86">
        <v>4851</v>
      </c>
      <c r="HW86">
        <v>4801</v>
      </c>
      <c r="HX86">
        <v>4798</v>
      </c>
      <c r="HY86">
        <v>4787</v>
      </c>
      <c r="HZ86">
        <v>4774</v>
      </c>
      <c r="IA86">
        <v>4751</v>
      </c>
      <c r="IB86">
        <v>4748</v>
      </c>
      <c r="IC86">
        <v>4720</v>
      </c>
      <c r="ID86">
        <v>4694</v>
      </c>
      <c r="IE86">
        <v>4369</v>
      </c>
      <c r="IF86">
        <v>4300</v>
      </c>
      <c r="IG86" t="s">
        <v>178</v>
      </c>
      <c r="IH86" t="s">
        <v>178</v>
      </c>
      <c r="II86" t="s">
        <v>178</v>
      </c>
      <c r="IJ86" t="s">
        <v>178</v>
      </c>
      <c r="IK86" t="s">
        <v>178</v>
      </c>
      <c r="IL86" t="s">
        <v>178</v>
      </c>
      <c r="IM86" t="s">
        <v>178</v>
      </c>
      <c r="IN86" t="s">
        <v>178</v>
      </c>
      <c r="IO86" t="s">
        <v>178</v>
      </c>
      <c r="IP86" t="s">
        <v>178</v>
      </c>
      <c r="IQ86" t="s">
        <v>178</v>
      </c>
      <c r="IR86" t="s">
        <v>178</v>
      </c>
      <c r="IS86" t="s">
        <v>178</v>
      </c>
      <c r="IT86" t="s">
        <v>178</v>
      </c>
      <c r="IU86" t="s">
        <v>178</v>
      </c>
      <c r="IV86" t="s">
        <v>178</v>
      </c>
      <c r="IW86" t="s">
        <v>178</v>
      </c>
      <c r="IX86" t="s">
        <v>178</v>
      </c>
      <c r="IY86">
        <v>5523</v>
      </c>
      <c r="IZ86">
        <v>5486</v>
      </c>
      <c r="JA86">
        <v>5447</v>
      </c>
      <c r="JB86">
        <v>5395</v>
      </c>
      <c r="JC86">
        <v>5342</v>
      </c>
      <c r="JD86">
        <v>5327</v>
      </c>
      <c r="JE86">
        <v>5315</v>
      </c>
      <c r="JF86">
        <v>5301</v>
      </c>
      <c r="JG86">
        <v>5285</v>
      </c>
      <c r="JH86">
        <v>5284</v>
      </c>
      <c r="JI86">
        <v>5256</v>
      </c>
      <c r="JJ86">
        <v>5226</v>
      </c>
      <c r="JK86">
        <v>4799</v>
      </c>
      <c r="JL86">
        <v>4727</v>
      </c>
      <c r="JM86" t="s">
        <v>178</v>
      </c>
      <c r="JN86" t="s">
        <v>178</v>
      </c>
      <c r="JO86" t="s">
        <v>178</v>
      </c>
      <c r="JP86" t="s">
        <v>178</v>
      </c>
      <c r="JQ86" t="s">
        <v>178</v>
      </c>
      <c r="JR86" t="s">
        <v>178</v>
      </c>
      <c r="JS86" t="s">
        <v>178</v>
      </c>
      <c r="JT86" t="s">
        <v>178</v>
      </c>
      <c r="JU86" t="s">
        <v>178</v>
      </c>
      <c r="JV86" t="s">
        <v>178</v>
      </c>
      <c r="JW86" t="s">
        <v>178</v>
      </c>
      <c r="JX86" t="s">
        <v>178</v>
      </c>
      <c r="JY86" t="s">
        <v>178</v>
      </c>
      <c r="JZ86" t="s">
        <v>178</v>
      </c>
      <c r="KA86" t="s">
        <v>178</v>
      </c>
      <c r="KB86" t="s">
        <v>178</v>
      </c>
      <c r="KC86" t="s">
        <v>178</v>
      </c>
      <c r="KD86" t="s">
        <v>178</v>
      </c>
    </row>
    <row r="87" spans="1:290" x14ac:dyDescent="0.3">
      <c r="A87" t="s">
        <v>85</v>
      </c>
      <c r="B87">
        <v>4012860</v>
      </c>
      <c r="C87">
        <v>3369471</v>
      </c>
      <c r="D87">
        <v>3535168</v>
      </c>
      <c r="E87">
        <v>3301699</v>
      </c>
      <c r="F87">
        <v>3514821</v>
      </c>
      <c r="G87">
        <v>3309929</v>
      </c>
      <c r="H87">
        <v>3384222</v>
      </c>
      <c r="I87">
        <v>3444738</v>
      </c>
      <c r="J87">
        <v>3524316</v>
      </c>
      <c r="K87">
        <v>3526537</v>
      </c>
      <c r="L87">
        <v>3625579</v>
      </c>
      <c r="M87">
        <v>3241418</v>
      </c>
      <c r="N87">
        <v>3345850</v>
      </c>
      <c r="O87">
        <v>3543627</v>
      </c>
      <c r="P87">
        <v>3293909</v>
      </c>
      <c r="Q87">
        <v>3516122</v>
      </c>
      <c r="R87">
        <v>3104271</v>
      </c>
      <c r="S87">
        <v>3122471</v>
      </c>
      <c r="T87">
        <v>3228343</v>
      </c>
      <c r="U87">
        <v>2956872</v>
      </c>
      <c r="V87">
        <v>2953275</v>
      </c>
      <c r="W87">
        <v>2996650</v>
      </c>
      <c r="X87">
        <v>2936762</v>
      </c>
      <c r="Y87">
        <v>2723990</v>
      </c>
      <c r="Z87">
        <v>2700234</v>
      </c>
      <c r="AA87">
        <v>2797247</v>
      </c>
      <c r="AB87">
        <v>2552430</v>
      </c>
      <c r="AC87">
        <v>2552837</v>
      </c>
      <c r="AD87">
        <v>2343303</v>
      </c>
      <c r="AE87">
        <v>2588637</v>
      </c>
      <c r="AF87">
        <v>2305444</v>
      </c>
      <c r="AG87">
        <v>2284887</v>
      </c>
      <c r="AH87">
        <v>2401802</v>
      </c>
      <c r="AI87">
        <v>15713180</v>
      </c>
      <c r="AJ87">
        <v>16333672</v>
      </c>
      <c r="AK87">
        <v>16693050</v>
      </c>
      <c r="AL87">
        <v>16812196</v>
      </c>
      <c r="AM87">
        <v>16563594</v>
      </c>
      <c r="AN87">
        <v>17510804</v>
      </c>
      <c r="AO87">
        <v>16798336</v>
      </c>
      <c r="AP87">
        <v>16757455</v>
      </c>
      <c r="AQ87">
        <v>16836138</v>
      </c>
      <c r="AR87">
        <v>16190907</v>
      </c>
      <c r="AS87">
        <v>14925097</v>
      </c>
      <c r="AT87">
        <v>16705228</v>
      </c>
      <c r="AU87">
        <v>16903941</v>
      </c>
      <c r="AV87">
        <v>16766820</v>
      </c>
      <c r="AW87">
        <v>16655718</v>
      </c>
      <c r="AX87">
        <v>16191344</v>
      </c>
      <c r="AY87">
        <v>15815917</v>
      </c>
      <c r="AZ87">
        <v>15792412</v>
      </c>
      <c r="BA87">
        <v>15466278</v>
      </c>
      <c r="BB87">
        <v>15945946</v>
      </c>
      <c r="BC87">
        <v>15627600</v>
      </c>
      <c r="BD87">
        <v>15015398</v>
      </c>
      <c r="BE87">
        <v>14813318</v>
      </c>
      <c r="BF87">
        <v>15062205</v>
      </c>
      <c r="BG87">
        <v>15350312</v>
      </c>
      <c r="BH87">
        <v>14972228</v>
      </c>
      <c r="BI87">
        <v>14252394</v>
      </c>
      <c r="BJ87">
        <v>13271106</v>
      </c>
      <c r="BK87">
        <v>12952488</v>
      </c>
      <c r="BL87">
        <v>13045961</v>
      </c>
      <c r="BM87">
        <v>12750635</v>
      </c>
      <c r="BN87">
        <v>12575650</v>
      </c>
      <c r="BO87">
        <v>15721312</v>
      </c>
      <c r="BP87">
        <v>16447940</v>
      </c>
      <c r="BQ87">
        <v>16725564</v>
      </c>
      <c r="BR87">
        <v>16831194</v>
      </c>
      <c r="BS87">
        <v>16758427</v>
      </c>
      <c r="BT87">
        <v>18186288</v>
      </c>
      <c r="BU87">
        <v>17468011</v>
      </c>
      <c r="BV87">
        <v>17008298</v>
      </c>
      <c r="BW87">
        <v>17487436</v>
      </c>
      <c r="BX87">
        <v>17008021</v>
      </c>
      <c r="BY87">
        <v>15525657</v>
      </c>
      <c r="BZ87">
        <v>17442460</v>
      </c>
      <c r="CA87">
        <v>17813060</v>
      </c>
      <c r="CB87">
        <v>17428268</v>
      </c>
      <c r="CC87">
        <v>17486967</v>
      </c>
      <c r="CD87">
        <v>17367516</v>
      </c>
      <c r="CE87">
        <v>18439160</v>
      </c>
      <c r="CF87">
        <v>18775921</v>
      </c>
      <c r="CG87">
        <v>16311311</v>
      </c>
      <c r="CH87">
        <v>17492833</v>
      </c>
      <c r="CI87">
        <v>18214594</v>
      </c>
      <c r="CJ87">
        <v>17061977</v>
      </c>
      <c r="CK87">
        <v>15992165</v>
      </c>
      <c r="CL87">
        <v>16740551</v>
      </c>
      <c r="CM87">
        <v>16924353</v>
      </c>
      <c r="CN87">
        <v>15536394</v>
      </c>
      <c r="CO87">
        <v>15165167</v>
      </c>
      <c r="CP87">
        <v>14433111</v>
      </c>
      <c r="CQ87">
        <v>13679045</v>
      </c>
      <c r="CR87">
        <v>13327819</v>
      </c>
      <c r="CS87">
        <v>12936200</v>
      </c>
      <c r="CT87">
        <v>12755044</v>
      </c>
      <c r="CU87">
        <v>14.293523907320729</v>
      </c>
      <c r="CV87">
        <v>13.99316807574632</v>
      </c>
      <c r="CW87">
        <v>14.443200303843559</v>
      </c>
      <c r="CX87">
        <v>13.013009766357939</v>
      </c>
      <c r="CY87">
        <v>12.903509410624819</v>
      </c>
      <c r="CZ87">
        <v>12.94900275454742</v>
      </c>
      <c r="DA87">
        <v>12.385296066057849</v>
      </c>
      <c r="DB87">
        <v>11.64376293158729</v>
      </c>
      <c r="DC87">
        <v>11.170968435296521</v>
      </c>
      <c r="DD87">
        <v>10.84452993577025</v>
      </c>
      <c r="DE87">
        <v>11.113315221918301</v>
      </c>
      <c r="DF87">
        <v>10.98847826411823</v>
      </c>
      <c r="DG87">
        <v>10.97708647100837</v>
      </c>
      <c r="DH87">
        <v>10.875045690407861</v>
      </c>
      <c r="DI87">
        <v>9.9518162339076905</v>
      </c>
      <c r="DJ87">
        <v>9.5069663698820097</v>
      </c>
      <c r="DK87">
        <v>9.4445072508279502</v>
      </c>
      <c r="DL87">
        <v>9.5869305089329107</v>
      </c>
      <c r="DM87">
        <v>9.9984375380469608</v>
      </c>
      <c r="DN87">
        <v>9.8561088960560692</v>
      </c>
      <c r="DO87" t="s">
        <v>178</v>
      </c>
      <c r="DP87" t="s">
        <v>178</v>
      </c>
      <c r="DQ87" t="s">
        <v>178</v>
      </c>
      <c r="DR87" t="s">
        <v>178</v>
      </c>
      <c r="DS87" t="s">
        <v>178</v>
      </c>
      <c r="DT87" t="s">
        <v>178</v>
      </c>
      <c r="DU87" t="s">
        <v>178</v>
      </c>
      <c r="DV87" t="s">
        <v>178</v>
      </c>
      <c r="DW87" t="s">
        <v>178</v>
      </c>
      <c r="DX87" t="s">
        <v>178</v>
      </c>
      <c r="DY87" t="s">
        <v>178</v>
      </c>
      <c r="DZ87" t="s">
        <v>178</v>
      </c>
      <c r="EA87">
        <v>10.142046539333901</v>
      </c>
      <c r="EB87">
        <v>9.9168943762308892</v>
      </c>
      <c r="EC87">
        <v>10.16025232057652</v>
      </c>
      <c r="ED87">
        <v>9.2962513641882296</v>
      </c>
      <c r="EE87">
        <v>9.2768755380021908</v>
      </c>
      <c r="EF87">
        <v>9.3008075815145403</v>
      </c>
      <c r="EG87">
        <v>8.9690079403702807</v>
      </c>
      <c r="EH87">
        <v>8.5190024380193705</v>
      </c>
      <c r="EI87">
        <v>8.1706742959697696</v>
      </c>
      <c r="EJ87">
        <v>7.9851672299766703</v>
      </c>
      <c r="EK87">
        <v>8.03399803699768</v>
      </c>
      <c r="EL87">
        <v>7.6241282070499103</v>
      </c>
      <c r="EM87">
        <v>7.6180928685155198</v>
      </c>
      <c r="EN87">
        <v>7.4673854354842097</v>
      </c>
      <c r="EO87">
        <v>6.8707523591300399</v>
      </c>
      <c r="EP87">
        <v>6.2871765137630904</v>
      </c>
      <c r="EQ87">
        <v>6.1917181280099003</v>
      </c>
      <c r="ER87">
        <v>6.4213623606071</v>
      </c>
      <c r="ES87">
        <v>6.5087993375005899</v>
      </c>
      <c r="ET87">
        <v>6.2770186227897602</v>
      </c>
      <c r="EU87" t="s">
        <v>178</v>
      </c>
      <c r="EV87" t="s">
        <v>178</v>
      </c>
      <c r="EW87" t="s">
        <v>178</v>
      </c>
      <c r="EX87" t="s">
        <v>178</v>
      </c>
      <c r="EY87" t="s">
        <v>178</v>
      </c>
      <c r="EZ87" t="s">
        <v>178</v>
      </c>
      <c r="FA87" t="s">
        <v>178</v>
      </c>
      <c r="FB87" t="s">
        <v>178</v>
      </c>
      <c r="FC87" t="s">
        <v>178</v>
      </c>
      <c r="FD87" t="s">
        <v>178</v>
      </c>
      <c r="FE87" t="s">
        <v>178</v>
      </c>
      <c r="FF87" t="s">
        <v>178</v>
      </c>
      <c r="FG87" t="s">
        <v>178</v>
      </c>
      <c r="FH87">
        <v>13.993168075746329</v>
      </c>
      <c r="FI87">
        <v>14.443200303843568</v>
      </c>
      <c r="FJ87">
        <v>13.013009766357946</v>
      </c>
      <c r="FK87">
        <v>12.903509410624819</v>
      </c>
      <c r="FL87">
        <v>12.949002754547426</v>
      </c>
      <c r="FM87">
        <v>12.385296066057855</v>
      </c>
      <c r="FN87">
        <v>11.643762931587293</v>
      </c>
      <c r="FO87">
        <v>11.170968435296526</v>
      </c>
      <c r="FP87">
        <v>10.844529935770259</v>
      </c>
      <c r="FQ87">
        <v>11.11331522191831</v>
      </c>
      <c r="FR87">
        <v>10.988478264118237</v>
      </c>
      <c r="FS87">
        <v>10.977086471008375</v>
      </c>
      <c r="FT87">
        <v>10.87504569040787</v>
      </c>
      <c r="FU87">
        <v>9.9518162339076977</v>
      </c>
      <c r="FV87">
        <v>9.5069663698820115</v>
      </c>
      <c r="FW87">
        <v>9.4445072508279502</v>
      </c>
      <c r="FX87">
        <v>9.5869305089329107</v>
      </c>
      <c r="FY87">
        <v>9.9984375380469626</v>
      </c>
      <c r="FZ87">
        <v>9.8561088960560728</v>
      </c>
      <c r="GA87" t="s">
        <v>178</v>
      </c>
      <c r="GB87" t="s">
        <v>178</v>
      </c>
      <c r="GC87" t="s">
        <v>178</v>
      </c>
      <c r="GD87" t="s">
        <v>178</v>
      </c>
      <c r="GE87" t="s">
        <v>178</v>
      </c>
      <c r="GF87" t="s">
        <v>178</v>
      </c>
      <c r="GG87" t="s">
        <v>178</v>
      </c>
      <c r="GH87" t="s">
        <v>178</v>
      </c>
      <c r="GI87" t="s">
        <v>178</v>
      </c>
      <c r="GJ87" t="s">
        <v>178</v>
      </c>
      <c r="GK87" t="s">
        <v>178</v>
      </c>
      <c r="GL87" t="s">
        <v>178</v>
      </c>
      <c r="GM87">
        <v>10.142046539333908</v>
      </c>
      <c r="GN87">
        <v>9.9168943762308928</v>
      </c>
      <c r="GO87">
        <v>10.160252320576527</v>
      </c>
      <c r="GP87">
        <v>9.2962513641882349</v>
      </c>
      <c r="GQ87">
        <v>9.2768755380021997</v>
      </c>
      <c r="GR87">
        <v>9.3008075815145421</v>
      </c>
      <c r="GS87">
        <v>8.9690079403702807</v>
      </c>
      <c r="GT87">
        <v>8.5190024380193776</v>
      </c>
      <c r="GU87">
        <v>8.1706742959697767</v>
      </c>
      <c r="GV87">
        <v>7.9851672299766774</v>
      </c>
      <c r="GW87">
        <v>8.0339980369976818</v>
      </c>
      <c r="GX87">
        <v>7.624128207049913</v>
      </c>
      <c r="GY87">
        <v>7.6180928685155216</v>
      </c>
      <c r="GZ87">
        <v>7.4673854354842142</v>
      </c>
      <c r="HA87">
        <v>6.8707523591300426</v>
      </c>
      <c r="HB87">
        <v>6.2871765137631002</v>
      </c>
      <c r="HC87">
        <v>6.191718128009903</v>
      </c>
      <c r="HD87">
        <v>6.4213623606071071</v>
      </c>
      <c r="HE87">
        <v>6.5087993375005935</v>
      </c>
      <c r="HF87">
        <v>6.2770186227897673</v>
      </c>
      <c r="HG87" t="s">
        <v>178</v>
      </c>
      <c r="HH87" t="s">
        <v>178</v>
      </c>
      <c r="HI87" t="s">
        <v>178</v>
      </c>
      <c r="HJ87" t="s">
        <v>178</v>
      </c>
      <c r="HK87" t="s">
        <v>178</v>
      </c>
      <c r="HL87" t="s">
        <v>178</v>
      </c>
      <c r="HM87" t="s">
        <v>178</v>
      </c>
      <c r="HN87" t="s">
        <v>178</v>
      </c>
      <c r="HO87" t="s">
        <v>178</v>
      </c>
      <c r="HP87" t="s">
        <v>178</v>
      </c>
      <c r="HQ87" t="s">
        <v>178</v>
      </c>
      <c r="HR87" t="s">
        <v>178</v>
      </c>
      <c r="HS87">
        <v>413398</v>
      </c>
      <c r="HT87">
        <v>410552</v>
      </c>
      <c r="HU87">
        <v>407791</v>
      </c>
      <c r="HV87">
        <v>405752</v>
      </c>
      <c r="HW87">
        <v>403550</v>
      </c>
      <c r="HX87">
        <v>402338</v>
      </c>
      <c r="HY87">
        <v>401446</v>
      </c>
      <c r="HZ87">
        <v>400398</v>
      </c>
      <c r="IA87">
        <v>399907</v>
      </c>
      <c r="IB87">
        <v>399963</v>
      </c>
      <c r="IC87">
        <v>399016</v>
      </c>
      <c r="ID87">
        <v>399937</v>
      </c>
      <c r="IE87">
        <v>398841</v>
      </c>
      <c r="IF87">
        <v>395948</v>
      </c>
      <c r="IG87">
        <v>393303</v>
      </c>
      <c r="IH87">
        <v>389515</v>
      </c>
      <c r="II87">
        <v>385807</v>
      </c>
      <c r="IJ87">
        <v>382556</v>
      </c>
      <c r="IK87">
        <v>381181</v>
      </c>
      <c r="IL87">
        <v>377780</v>
      </c>
      <c r="IM87">
        <v>374183</v>
      </c>
      <c r="IN87">
        <v>370301</v>
      </c>
      <c r="IO87">
        <v>366953</v>
      </c>
      <c r="IP87">
        <v>362803</v>
      </c>
      <c r="IQ87">
        <v>358378</v>
      </c>
      <c r="IR87">
        <v>353583</v>
      </c>
      <c r="IS87">
        <v>349140</v>
      </c>
      <c r="IT87">
        <v>344861</v>
      </c>
      <c r="IU87">
        <v>340993</v>
      </c>
      <c r="IV87">
        <v>337485</v>
      </c>
      <c r="IW87">
        <v>333364</v>
      </c>
      <c r="IX87">
        <v>329640</v>
      </c>
      <c r="IY87">
        <v>473221</v>
      </c>
      <c r="IZ87">
        <v>469914</v>
      </c>
      <c r="JA87">
        <v>466688</v>
      </c>
      <c r="JB87">
        <v>464146</v>
      </c>
      <c r="JC87">
        <v>461443</v>
      </c>
      <c r="JD87">
        <v>459863</v>
      </c>
      <c r="JE87">
        <v>458743</v>
      </c>
      <c r="JF87">
        <v>457486</v>
      </c>
      <c r="JG87">
        <v>456937</v>
      </c>
      <c r="JH87">
        <v>456826</v>
      </c>
      <c r="JI87">
        <v>455645</v>
      </c>
      <c r="JJ87">
        <v>456302</v>
      </c>
      <c r="JK87">
        <v>454471</v>
      </c>
      <c r="JL87">
        <v>450819</v>
      </c>
      <c r="JM87">
        <v>447345</v>
      </c>
      <c r="JN87">
        <v>442554</v>
      </c>
      <c r="JO87">
        <v>437905</v>
      </c>
      <c r="JP87">
        <v>433798</v>
      </c>
      <c r="JQ87">
        <v>431575</v>
      </c>
      <c r="JR87">
        <v>427444</v>
      </c>
      <c r="JS87">
        <v>423114</v>
      </c>
      <c r="JT87">
        <v>418356</v>
      </c>
      <c r="JU87">
        <v>413879</v>
      </c>
      <c r="JV87">
        <v>408849</v>
      </c>
      <c r="JW87">
        <v>403675</v>
      </c>
      <c r="JX87">
        <v>398062</v>
      </c>
      <c r="JY87">
        <v>393053</v>
      </c>
      <c r="JZ87">
        <v>388223</v>
      </c>
      <c r="KA87">
        <v>384040</v>
      </c>
      <c r="KB87">
        <v>380237</v>
      </c>
      <c r="KC87">
        <v>375437</v>
      </c>
      <c r="KD87">
        <v>371127</v>
      </c>
    </row>
    <row r="88" spans="1:290" x14ac:dyDescent="0.3">
      <c r="A88" t="s">
        <v>86</v>
      </c>
      <c r="B88">
        <v>4057754</v>
      </c>
      <c r="C88">
        <v>10106076</v>
      </c>
      <c r="D88">
        <v>10476336</v>
      </c>
      <c r="E88">
        <v>9899976</v>
      </c>
      <c r="F88">
        <v>10107329</v>
      </c>
      <c r="G88">
        <v>9987615</v>
      </c>
      <c r="H88">
        <v>10316636</v>
      </c>
      <c r="I88">
        <v>10486140</v>
      </c>
      <c r="J88">
        <v>10377064</v>
      </c>
      <c r="K88">
        <v>10447557</v>
      </c>
      <c r="L88">
        <v>10413621</v>
      </c>
      <c r="M88">
        <v>10011783</v>
      </c>
      <c r="N88">
        <v>10098859</v>
      </c>
      <c r="O88">
        <v>10533775</v>
      </c>
      <c r="P88">
        <v>10222975</v>
      </c>
      <c r="Q88">
        <v>10177482</v>
      </c>
      <c r="R88">
        <v>9557622</v>
      </c>
      <c r="S88">
        <v>9777891</v>
      </c>
      <c r="T88">
        <v>9782435</v>
      </c>
      <c r="U88">
        <v>9236502</v>
      </c>
      <c r="V88">
        <v>8994702</v>
      </c>
      <c r="W88">
        <v>8642416</v>
      </c>
      <c r="X88">
        <v>8420107</v>
      </c>
      <c r="Y88">
        <v>8108924</v>
      </c>
      <c r="Z88">
        <v>8140292</v>
      </c>
      <c r="AA88">
        <v>8236883</v>
      </c>
      <c r="AB88">
        <v>7660822</v>
      </c>
      <c r="AC88">
        <v>7464634</v>
      </c>
      <c r="AD88">
        <v>7106001</v>
      </c>
      <c r="AE88">
        <v>7711272</v>
      </c>
      <c r="AF88">
        <v>7293871</v>
      </c>
      <c r="AG88">
        <v>7266998</v>
      </c>
      <c r="AH88">
        <v>7485601</v>
      </c>
      <c r="AI88">
        <v>33547022</v>
      </c>
      <c r="AJ88">
        <v>34908071</v>
      </c>
      <c r="AK88">
        <v>34065667</v>
      </c>
      <c r="AL88">
        <v>34621919</v>
      </c>
      <c r="AM88">
        <v>34619698</v>
      </c>
      <c r="AN88">
        <v>35109841</v>
      </c>
      <c r="AO88">
        <v>35292575</v>
      </c>
      <c r="AP88">
        <v>35421003</v>
      </c>
      <c r="AQ88">
        <v>35905077</v>
      </c>
      <c r="AR88">
        <v>35868470</v>
      </c>
      <c r="AS88">
        <v>34774922</v>
      </c>
      <c r="AT88">
        <v>36205989</v>
      </c>
      <c r="AU88">
        <v>36652672</v>
      </c>
      <c r="AV88">
        <v>35923017</v>
      </c>
      <c r="AW88">
        <v>35656454</v>
      </c>
      <c r="AX88">
        <v>34164198</v>
      </c>
      <c r="AY88">
        <v>34145453</v>
      </c>
      <c r="AZ88">
        <v>33873812</v>
      </c>
      <c r="BA88">
        <v>33215004</v>
      </c>
      <c r="BB88">
        <v>32810571</v>
      </c>
      <c r="BC88">
        <v>31645688</v>
      </c>
      <c r="BD88">
        <v>31151096</v>
      </c>
      <c r="BE88">
        <v>30146167</v>
      </c>
      <c r="BF88">
        <v>29721550</v>
      </c>
      <c r="BG88">
        <v>29454929</v>
      </c>
      <c r="BH88">
        <v>28241562</v>
      </c>
      <c r="BI88">
        <v>27187988</v>
      </c>
      <c r="BJ88">
        <v>26111894</v>
      </c>
      <c r="BK88">
        <v>26768526</v>
      </c>
      <c r="BL88">
        <v>25861188</v>
      </c>
      <c r="BM88">
        <v>25235767</v>
      </c>
      <c r="BN88">
        <v>25218335</v>
      </c>
      <c r="BO88">
        <v>44858726</v>
      </c>
      <c r="BP88">
        <v>42564876</v>
      </c>
      <c r="BQ88">
        <v>40720489</v>
      </c>
      <c r="BR88">
        <v>41519021</v>
      </c>
      <c r="BS88">
        <v>39484126</v>
      </c>
      <c r="BT88">
        <v>39129144</v>
      </c>
      <c r="BU88">
        <v>37474524</v>
      </c>
      <c r="BV88">
        <v>38209248</v>
      </c>
      <c r="BW88">
        <v>38806251</v>
      </c>
      <c r="BX88">
        <v>41077672</v>
      </c>
      <c r="BY88">
        <v>39461951</v>
      </c>
      <c r="BZ88">
        <v>41453484</v>
      </c>
      <c r="CA88">
        <v>43690852</v>
      </c>
      <c r="CB88">
        <v>44806941</v>
      </c>
      <c r="CC88">
        <v>43241446</v>
      </c>
      <c r="CD88">
        <v>42158152</v>
      </c>
      <c r="CE88">
        <v>41360589</v>
      </c>
      <c r="CF88">
        <v>39981104</v>
      </c>
      <c r="CG88">
        <v>39852347</v>
      </c>
      <c r="CH88">
        <v>39574772</v>
      </c>
      <c r="CI88">
        <v>37950366</v>
      </c>
      <c r="CJ88">
        <v>36992703</v>
      </c>
      <c r="CK88">
        <v>34357405</v>
      </c>
      <c r="CL88">
        <v>34193576</v>
      </c>
      <c r="CM88">
        <v>35498513</v>
      </c>
      <c r="CN88">
        <v>34536029</v>
      </c>
      <c r="CO88">
        <v>34810086</v>
      </c>
      <c r="CP88">
        <v>32317969</v>
      </c>
      <c r="CQ88">
        <v>32283070</v>
      </c>
      <c r="CR88">
        <v>31565236</v>
      </c>
      <c r="CS88">
        <v>29726771</v>
      </c>
      <c r="CT88">
        <v>29839893</v>
      </c>
      <c r="CU88">
        <v>13.22930878414134</v>
      </c>
      <c r="CV88">
        <v>13.723557549127859</v>
      </c>
      <c r="CW88">
        <v>13.42539482667484</v>
      </c>
      <c r="CX88">
        <v>12.90126938555786</v>
      </c>
      <c r="CY88">
        <v>12.403400371019471</v>
      </c>
      <c r="CZ88">
        <v>12.45101600948216</v>
      </c>
      <c r="DA88">
        <v>12.36278554358419</v>
      </c>
      <c r="DB88">
        <v>11.23066324257643</v>
      </c>
      <c r="DC88">
        <v>10.91736356789179</v>
      </c>
      <c r="DD88">
        <v>10.52335964150036</v>
      </c>
      <c r="DE88">
        <v>10.06351478642606</v>
      </c>
      <c r="DF88">
        <v>10.09766158592465</v>
      </c>
      <c r="DG88">
        <v>9.6122437421701097</v>
      </c>
      <c r="DH88">
        <v>8.99495851059344</v>
      </c>
      <c r="DI88">
        <v>8.5079295645032804</v>
      </c>
      <c r="DJ88">
        <v>7.9403747082694798</v>
      </c>
      <c r="DK88">
        <v>7.7196503826847698</v>
      </c>
      <c r="DL88">
        <v>7.5405254417739496</v>
      </c>
      <c r="DM88">
        <v>7.9779552908665998</v>
      </c>
      <c r="DN88">
        <v>7.84353945244656</v>
      </c>
      <c r="DO88" t="s">
        <v>178</v>
      </c>
      <c r="DP88" t="s">
        <v>178</v>
      </c>
      <c r="DQ88" t="s">
        <v>178</v>
      </c>
      <c r="DR88" t="s">
        <v>178</v>
      </c>
      <c r="DS88" t="s">
        <v>178</v>
      </c>
      <c r="DT88" t="s">
        <v>178</v>
      </c>
      <c r="DU88" t="s">
        <v>178</v>
      </c>
      <c r="DV88" t="s">
        <v>178</v>
      </c>
      <c r="DW88" t="s">
        <v>178</v>
      </c>
      <c r="DX88" t="s">
        <v>178</v>
      </c>
      <c r="DY88" t="s">
        <v>178</v>
      </c>
      <c r="DZ88" t="s">
        <v>178</v>
      </c>
      <c r="EA88">
        <v>10.57337323673576</v>
      </c>
      <c r="EB88">
        <v>10.811012731124549</v>
      </c>
      <c r="EC88">
        <v>10.713144116626269</v>
      </c>
      <c r="ED88">
        <v>10.194810403201499</v>
      </c>
      <c r="EE88">
        <v>9.7938318237206996</v>
      </c>
      <c r="EF88">
        <v>9.9404352187182994</v>
      </c>
      <c r="EG88">
        <v>9.9458937184379401</v>
      </c>
      <c r="EH88">
        <v>8.9162099672897401</v>
      </c>
      <c r="EI88">
        <v>8.6511358825382807</v>
      </c>
      <c r="EJ88">
        <v>8.3593334201319394</v>
      </c>
      <c r="EK88">
        <v>7.9805373897622198</v>
      </c>
      <c r="EL88">
        <v>8.0315961073722093</v>
      </c>
      <c r="EM88">
        <v>7.66445177184535</v>
      </c>
      <c r="EN88">
        <v>7.2148318961997902</v>
      </c>
      <c r="EO88">
        <v>6.7986436230556704</v>
      </c>
      <c r="EP88">
        <v>6.1915898040398796</v>
      </c>
      <c r="EQ88">
        <v>6.0133277482070504</v>
      </c>
      <c r="ER88">
        <v>5.7454295371303301</v>
      </c>
      <c r="ES88">
        <v>6.10397921060075</v>
      </c>
      <c r="ET88">
        <v>6.02850831215342</v>
      </c>
      <c r="EU88" t="s">
        <v>178</v>
      </c>
      <c r="EV88" t="s">
        <v>178</v>
      </c>
      <c r="EW88" t="s">
        <v>178</v>
      </c>
      <c r="EX88" t="s">
        <v>178</v>
      </c>
      <c r="EY88" t="s">
        <v>178</v>
      </c>
      <c r="EZ88" t="s">
        <v>178</v>
      </c>
      <c r="FA88" t="s">
        <v>178</v>
      </c>
      <c r="FB88" t="s">
        <v>178</v>
      </c>
      <c r="FC88" t="s">
        <v>178</v>
      </c>
      <c r="FD88" t="s">
        <v>178</v>
      </c>
      <c r="FE88" t="s">
        <v>178</v>
      </c>
      <c r="FF88" t="s">
        <v>178</v>
      </c>
      <c r="FG88" t="s">
        <v>178</v>
      </c>
      <c r="FH88">
        <v>13.723557549127863</v>
      </c>
      <c r="FI88">
        <v>13.42539482667485</v>
      </c>
      <c r="FJ88">
        <v>12.901269385557869</v>
      </c>
      <c r="FK88">
        <v>12.403400371019471</v>
      </c>
      <c r="FL88">
        <v>12.45101600948216</v>
      </c>
      <c r="FM88">
        <v>12.362785543584199</v>
      </c>
      <c r="FN88">
        <v>11.230663242576441</v>
      </c>
      <c r="FO88">
        <v>10.917363567891792</v>
      </c>
      <c r="FP88">
        <v>10.52335964150037</v>
      </c>
      <c r="FQ88">
        <v>10.063514786426065</v>
      </c>
      <c r="FR88">
        <v>10.097661585924659</v>
      </c>
      <c r="FS88">
        <v>9.6122437421701097</v>
      </c>
      <c r="FT88">
        <v>8.9949585105934471</v>
      </c>
      <c r="FU88">
        <v>8.507929564503284</v>
      </c>
      <c r="FV88">
        <v>7.9403747082694833</v>
      </c>
      <c r="FW88">
        <v>7.7196503826847724</v>
      </c>
      <c r="FX88">
        <v>7.5405254417739549</v>
      </c>
      <c r="FY88">
        <v>7.9779552908666078</v>
      </c>
      <c r="FZ88">
        <v>7.8435394524465636</v>
      </c>
      <c r="GA88" t="s">
        <v>178</v>
      </c>
      <c r="GB88" t="s">
        <v>178</v>
      </c>
      <c r="GC88" t="s">
        <v>178</v>
      </c>
      <c r="GD88" t="s">
        <v>178</v>
      </c>
      <c r="GE88" t="s">
        <v>178</v>
      </c>
      <c r="GF88" t="s">
        <v>178</v>
      </c>
      <c r="GG88" t="s">
        <v>178</v>
      </c>
      <c r="GH88" t="s">
        <v>178</v>
      </c>
      <c r="GI88" t="s">
        <v>178</v>
      </c>
      <c r="GJ88" t="s">
        <v>178</v>
      </c>
      <c r="GK88" t="s">
        <v>178</v>
      </c>
      <c r="GL88" t="s">
        <v>178</v>
      </c>
      <c r="GM88">
        <v>10.573373236735764</v>
      </c>
      <c r="GN88">
        <v>10.811012731124558</v>
      </c>
      <c r="GO88">
        <v>10.71314411662628</v>
      </c>
      <c r="GP88">
        <v>10.19481040320151</v>
      </c>
      <c r="GQ88">
        <v>9.7938318237207032</v>
      </c>
      <c r="GR88">
        <v>9.9404352187183083</v>
      </c>
      <c r="GS88">
        <v>9.9458937184379437</v>
      </c>
      <c r="GT88">
        <v>8.9162099672897455</v>
      </c>
      <c r="GU88">
        <v>8.6511358825382825</v>
      </c>
      <c r="GV88">
        <v>8.3593334201319429</v>
      </c>
      <c r="GW88">
        <v>7.9805373897622207</v>
      </c>
      <c r="GX88">
        <v>8.0315961073722111</v>
      </c>
      <c r="GY88">
        <v>7.6644517718453562</v>
      </c>
      <c r="GZ88">
        <v>7.2148318961997981</v>
      </c>
      <c r="HA88">
        <v>6.7986436230556704</v>
      </c>
      <c r="HB88">
        <v>6.1915898040398902</v>
      </c>
      <c r="HC88">
        <v>6.0133277482070602</v>
      </c>
      <c r="HD88">
        <v>5.8213082129640439</v>
      </c>
      <c r="HE88">
        <v>6.1933484580237153</v>
      </c>
      <c r="HF88">
        <v>6.0285083121534218</v>
      </c>
      <c r="HG88" t="s">
        <v>178</v>
      </c>
      <c r="HH88" t="s">
        <v>178</v>
      </c>
      <c r="HI88" t="s">
        <v>178</v>
      </c>
      <c r="HJ88" t="s">
        <v>178</v>
      </c>
      <c r="HK88" t="s">
        <v>178</v>
      </c>
      <c r="HL88" t="s">
        <v>178</v>
      </c>
      <c r="HM88" t="s">
        <v>178</v>
      </c>
      <c r="HN88" t="s">
        <v>178</v>
      </c>
      <c r="HO88" t="s">
        <v>178</v>
      </c>
      <c r="HP88" t="s">
        <v>178</v>
      </c>
      <c r="HQ88" t="s">
        <v>178</v>
      </c>
      <c r="HR88" t="s">
        <v>178</v>
      </c>
      <c r="HS88">
        <v>1324114</v>
      </c>
      <c r="HT88">
        <v>1313099</v>
      </c>
      <c r="HU88">
        <v>1302327</v>
      </c>
      <c r="HV88">
        <v>1291114</v>
      </c>
      <c r="HW88">
        <v>1279780</v>
      </c>
      <c r="HX88">
        <v>1268637</v>
      </c>
      <c r="HY88">
        <v>1257910</v>
      </c>
      <c r="HZ88">
        <v>1248994</v>
      </c>
      <c r="IA88">
        <v>1242395</v>
      </c>
      <c r="IB88">
        <v>1211297</v>
      </c>
      <c r="IC88">
        <v>1211531</v>
      </c>
      <c r="ID88">
        <v>1196159</v>
      </c>
      <c r="IE88">
        <v>1180113</v>
      </c>
      <c r="IF88">
        <v>1159875</v>
      </c>
      <c r="IG88">
        <v>1202945</v>
      </c>
      <c r="IH88">
        <v>1193505</v>
      </c>
      <c r="II88">
        <v>1176119</v>
      </c>
      <c r="IJ88">
        <v>1162774</v>
      </c>
      <c r="IK88">
        <v>1145969</v>
      </c>
      <c r="IL88">
        <v>1130811</v>
      </c>
      <c r="IM88">
        <v>1129028</v>
      </c>
      <c r="IN88">
        <v>1167634</v>
      </c>
      <c r="IO88">
        <v>1109838</v>
      </c>
      <c r="IP88">
        <v>1055762</v>
      </c>
      <c r="IQ88">
        <v>1065823</v>
      </c>
      <c r="IR88">
        <v>1051504</v>
      </c>
      <c r="IS88">
        <v>1040991</v>
      </c>
      <c r="IT88">
        <v>1027013</v>
      </c>
      <c r="IU88">
        <v>1014323</v>
      </c>
      <c r="IV88">
        <v>1002295</v>
      </c>
      <c r="IW88">
        <v>988642</v>
      </c>
      <c r="IX88">
        <v>972817</v>
      </c>
      <c r="IY88">
        <v>1491047</v>
      </c>
      <c r="IZ88">
        <v>1478542</v>
      </c>
      <c r="JA88">
        <v>1466398</v>
      </c>
      <c r="JB88">
        <v>1454285</v>
      </c>
      <c r="JC88">
        <v>1441799</v>
      </c>
      <c r="JD88">
        <v>1429379</v>
      </c>
      <c r="JE88">
        <v>1417543</v>
      </c>
      <c r="JF88">
        <v>1407496</v>
      </c>
      <c r="JG88">
        <v>1399830</v>
      </c>
      <c r="JH88">
        <v>1363421</v>
      </c>
      <c r="JI88">
        <v>1367070</v>
      </c>
      <c r="JJ88">
        <v>1344989</v>
      </c>
      <c r="JK88">
        <v>1327035</v>
      </c>
      <c r="JL88">
        <v>1303517</v>
      </c>
      <c r="JM88">
        <v>1389984</v>
      </c>
      <c r="JN88">
        <v>1342231</v>
      </c>
      <c r="JO88">
        <v>1322813</v>
      </c>
      <c r="JP88">
        <v>1308882</v>
      </c>
      <c r="JQ88">
        <v>1288738</v>
      </c>
      <c r="JR88">
        <v>1270285</v>
      </c>
      <c r="JS88">
        <v>1281491</v>
      </c>
      <c r="JT88">
        <v>1318195</v>
      </c>
      <c r="JU88">
        <v>1258372</v>
      </c>
      <c r="JV88">
        <v>1199895</v>
      </c>
      <c r="JW88">
        <v>1211688</v>
      </c>
      <c r="JX88">
        <v>1192307</v>
      </c>
      <c r="JY88">
        <v>1183976</v>
      </c>
      <c r="JZ88">
        <v>1168211</v>
      </c>
      <c r="KA88">
        <v>1156749</v>
      </c>
      <c r="KB88">
        <v>1141748</v>
      </c>
      <c r="KC88">
        <v>1124647</v>
      </c>
      <c r="KD88">
        <v>1106295</v>
      </c>
    </row>
    <row r="89" spans="1:290" x14ac:dyDescent="0.3">
      <c r="A89" t="s">
        <v>87</v>
      </c>
      <c r="B89">
        <v>4061925</v>
      </c>
      <c r="C89">
        <v>1923592</v>
      </c>
      <c r="D89">
        <v>1958652</v>
      </c>
      <c r="E89">
        <v>1852970</v>
      </c>
      <c r="F89">
        <v>1868561</v>
      </c>
      <c r="G89">
        <v>1863281</v>
      </c>
      <c r="H89">
        <v>1983611</v>
      </c>
      <c r="I89">
        <v>1989588</v>
      </c>
      <c r="J89">
        <v>1921302</v>
      </c>
      <c r="K89">
        <v>1981889</v>
      </c>
      <c r="L89">
        <v>1961829</v>
      </c>
      <c r="M89">
        <v>1944757</v>
      </c>
      <c r="N89">
        <v>1938259</v>
      </c>
      <c r="O89">
        <v>1957478</v>
      </c>
      <c r="P89">
        <v>1924194</v>
      </c>
      <c r="Q89">
        <v>1928120</v>
      </c>
      <c r="R89">
        <v>1844404</v>
      </c>
      <c r="S89">
        <v>1884176</v>
      </c>
      <c r="T89">
        <v>1874118</v>
      </c>
      <c r="U89">
        <v>1779853</v>
      </c>
      <c r="V89">
        <v>1774005</v>
      </c>
      <c r="W89">
        <v>1730446</v>
      </c>
      <c r="X89">
        <v>1706477</v>
      </c>
      <c r="Y89">
        <v>1681368</v>
      </c>
      <c r="Z89">
        <v>1706485</v>
      </c>
      <c r="AA89">
        <v>1718547</v>
      </c>
      <c r="AB89">
        <v>1642158</v>
      </c>
      <c r="AC89">
        <v>1627454</v>
      </c>
      <c r="AD89">
        <v>1574622</v>
      </c>
      <c r="AE89">
        <v>1655628</v>
      </c>
      <c r="AF89">
        <v>1579207</v>
      </c>
      <c r="AG89">
        <v>1616628</v>
      </c>
      <c r="AH89">
        <v>1615302</v>
      </c>
      <c r="AI89">
        <v>6789827</v>
      </c>
      <c r="AJ89">
        <v>6987962</v>
      </c>
      <c r="AK89">
        <v>6727740</v>
      </c>
      <c r="AL89">
        <v>6641542</v>
      </c>
      <c r="AM89">
        <v>6647300</v>
      </c>
      <c r="AN89">
        <v>6750889</v>
      </c>
      <c r="AO89">
        <v>6561332</v>
      </c>
      <c r="AP89">
        <v>6458467</v>
      </c>
      <c r="AQ89">
        <v>6415308</v>
      </c>
      <c r="AR89">
        <v>6318479</v>
      </c>
      <c r="AS89">
        <v>6305298</v>
      </c>
      <c r="AT89">
        <v>6366693</v>
      </c>
      <c r="AU89">
        <v>6368703</v>
      </c>
      <c r="AV89">
        <v>6173143</v>
      </c>
      <c r="AW89">
        <v>6142751</v>
      </c>
      <c r="AX89">
        <v>5914351</v>
      </c>
      <c r="AY89">
        <v>5861256</v>
      </c>
      <c r="AZ89">
        <v>5759803</v>
      </c>
      <c r="BA89">
        <v>5574032</v>
      </c>
      <c r="BB89">
        <v>5599839</v>
      </c>
      <c r="BC89">
        <v>5433618</v>
      </c>
      <c r="BD89">
        <v>5380329</v>
      </c>
      <c r="BE89">
        <v>5209151</v>
      </c>
      <c r="BF89">
        <v>5111107</v>
      </c>
      <c r="BG89">
        <v>5045285</v>
      </c>
      <c r="BH89">
        <v>4854965</v>
      </c>
      <c r="BI89">
        <v>4672087</v>
      </c>
      <c r="BJ89">
        <v>4529793</v>
      </c>
      <c r="BK89">
        <v>4600321</v>
      </c>
      <c r="BL89">
        <v>4443525</v>
      </c>
      <c r="BM89">
        <v>4436267</v>
      </c>
      <c r="BN89">
        <v>4368184</v>
      </c>
      <c r="BO89">
        <v>6789827</v>
      </c>
      <c r="BP89">
        <v>6987962</v>
      </c>
      <c r="BQ89">
        <v>6727740</v>
      </c>
      <c r="BR89">
        <v>6641542</v>
      </c>
      <c r="BS89">
        <v>6647300</v>
      </c>
      <c r="BT89">
        <v>6750889</v>
      </c>
      <c r="BU89">
        <v>6562368</v>
      </c>
      <c r="BV89">
        <v>6869708</v>
      </c>
      <c r="BW89">
        <v>6961402</v>
      </c>
      <c r="BX89">
        <v>6865070</v>
      </c>
      <c r="BY89">
        <v>6836154</v>
      </c>
      <c r="BZ89">
        <v>6919958</v>
      </c>
      <c r="CA89">
        <v>6943802</v>
      </c>
      <c r="CB89">
        <v>6743656</v>
      </c>
      <c r="CC89">
        <v>6712864</v>
      </c>
      <c r="CD89">
        <v>6477076</v>
      </c>
      <c r="CE89">
        <v>6427845</v>
      </c>
      <c r="CF89">
        <v>6323632</v>
      </c>
      <c r="CG89">
        <v>6092327</v>
      </c>
      <c r="CH89">
        <v>6073238</v>
      </c>
      <c r="CI89">
        <v>5905066</v>
      </c>
      <c r="CJ89">
        <v>5842653</v>
      </c>
      <c r="CK89">
        <v>5664272</v>
      </c>
      <c r="CL89">
        <v>5568555</v>
      </c>
      <c r="CM89">
        <v>5501716</v>
      </c>
      <c r="CN89">
        <v>5293185</v>
      </c>
      <c r="CO89">
        <v>5089499</v>
      </c>
      <c r="CP89">
        <v>4923603</v>
      </c>
      <c r="CQ89">
        <v>5168806</v>
      </c>
      <c r="CR89">
        <v>5020381</v>
      </c>
      <c r="CS89">
        <v>5020301</v>
      </c>
      <c r="CT89">
        <v>4955785</v>
      </c>
      <c r="CU89">
        <v>13.339841993438309</v>
      </c>
      <c r="CV89">
        <v>13.67874436091761</v>
      </c>
      <c r="CW89">
        <v>13.71548718247614</v>
      </c>
      <c r="CX89">
        <v>13.29771947503988</v>
      </c>
      <c r="CY89">
        <v>13.117559831286851</v>
      </c>
      <c r="CZ89">
        <v>12.818900892816631</v>
      </c>
      <c r="DA89">
        <v>12.418758264906231</v>
      </c>
      <c r="DB89">
        <v>11.616647660467921</v>
      </c>
      <c r="DC89">
        <v>11.41060959242777</v>
      </c>
      <c r="DD89">
        <v>10.86200233899525</v>
      </c>
      <c r="DE89">
        <v>10.374722797112589</v>
      </c>
      <c r="DF89">
        <v>10.36925405737829</v>
      </c>
      <c r="DG89">
        <v>9.3622508145685401</v>
      </c>
      <c r="DH89">
        <v>9.2674647150962901</v>
      </c>
      <c r="DI89">
        <v>7.9615376636308897</v>
      </c>
      <c r="DJ89">
        <v>7.5779492996111397</v>
      </c>
      <c r="DK89">
        <v>7.5190428070413802</v>
      </c>
      <c r="DL89">
        <v>7.6047506080193399</v>
      </c>
      <c r="DM89">
        <v>7.6046167857682603</v>
      </c>
      <c r="DN89">
        <v>7.3957514212192104</v>
      </c>
      <c r="DO89" t="s">
        <v>178</v>
      </c>
      <c r="DP89" t="s">
        <v>178</v>
      </c>
      <c r="DQ89" t="s">
        <v>178</v>
      </c>
      <c r="DR89" t="s">
        <v>178</v>
      </c>
      <c r="DS89" t="s">
        <v>178</v>
      </c>
      <c r="DT89" t="s">
        <v>178</v>
      </c>
      <c r="DU89" t="s">
        <v>178</v>
      </c>
      <c r="DV89" t="s">
        <v>178</v>
      </c>
      <c r="DW89" t="s">
        <v>178</v>
      </c>
      <c r="DX89" t="s">
        <v>178</v>
      </c>
      <c r="DY89" t="s">
        <v>178</v>
      </c>
      <c r="DZ89" t="s">
        <v>178</v>
      </c>
      <c r="EA89">
        <v>10.23965706342738</v>
      </c>
      <c r="EB89">
        <v>10.463551461785279</v>
      </c>
      <c r="EC89">
        <v>10.568318633003051</v>
      </c>
      <c r="ED89">
        <v>10.31090370278468</v>
      </c>
      <c r="EE89">
        <v>10.18198366253967</v>
      </c>
      <c r="EF89">
        <v>10.067992526613899</v>
      </c>
      <c r="EG89">
        <v>9.8362264813627505</v>
      </c>
      <c r="EH89">
        <v>9.2408608287432994</v>
      </c>
      <c r="EI89">
        <v>9.1785278448083503</v>
      </c>
      <c r="EJ89">
        <v>8.7718509600659598</v>
      </c>
      <c r="EK89">
        <v>8.3516072258268697</v>
      </c>
      <c r="EL89">
        <v>8.2835324843733602</v>
      </c>
      <c r="EM89">
        <v>7.4781160308464596</v>
      </c>
      <c r="EN89">
        <v>7.3986136397617797</v>
      </c>
      <c r="EO89">
        <v>6.4233435475408296</v>
      </c>
      <c r="EP89">
        <v>6.05432447279507</v>
      </c>
      <c r="EQ89">
        <v>6.0744488894530404</v>
      </c>
      <c r="ER89">
        <v>6.1744472857839003</v>
      </c>
      <c r="ES89">
        <v>6.14682513483955</v>
      </c>
      <c r="ET89">
        <v>5.9099745385491502</v>
      </c>
      <c r="EU89" t="s">
        <v>178</v>
      </c>
      <c r="EV89" t="s">
        <v>178</v>
      </c>
      <c r="EW89" t="s">
        <v>178</v>
      </c>
      <c r="EX89" t="s">
        <v>178</v>
      </c>
      <c r="EY89" t="s">
        <v>178</v>
      </c>
      <c r="EZ89" t="s">
        <v>178</v>
      </c>
      <c r="FA89" t="s">
        <v>178</v>
      </c>
      <c r="FB89" t="s">
        <v>178</v>
      </c>
      <c r="FC89" t="s">
        <v>178</v>
      </c>
      <c r="FD89" t="s">
        <v>178</v>
      </c>
      <c r="FE89" t="s">
        <v>178</v>
      </c>
      <c r="FF89" t="s">
        <v>178</v>
      </c>
      <c r="FG89" t="s">
        <v>178</v>
      </c>
      <c r="FH89">
        <v>13.67874436091761</v>
      </c>
      <c r="FI89">
        <v>13.715487182476142</v>
      </c>
      <c r="FJ89">
        <v>13.297719475039884</v>
      </c>
      <c r="FK89">
        <v>13.117559831286854</v>
      </c>
      <c r="FL89">
        <v>12.818900892816632</v>
      </c>
      <c r="FM89">
        <v>12.418758264906234</v>
      </c>
      <c r="FN89">
        <v>11.616647660467921</v>
      </c>
      <c r="FO89">
        <v>11.410609592427775</v>
      </c>
      <c r="FP89">
        <v>10.862002338995252</v>
      </c>
      <c r="FQ89">
        <v>10.374722797112597</v>
      </c>
      <c r="FR89">
        <v>10.369254057378296</v>
      </c>
      <c r="FS89">
        <v>9.3622508145685419</v>
      </c>
      <c r="FT89">
        <v>9.2674647150962937</v>
      </c>
      <c r="FU89">
        <v>7.9615376636308941</v>
      </c>
      <c r="FV89">
        <v>7.5779492996111486</v>
      </c>
      <c r="FW89">
        <v>7.5190428070413811</v>
      </c>
      <c r="FX89">
        <v>7.6047506080193452</v>
      </c>
      <c r="FY89">
        <v>7.6046167857682621</v>
      </c>
      <c r="FZ89">
        <v>7.3957514212192192</v>
      </c>
      <c r="GA89" t="s">
        <v>178</v>
      </c>
      <c r="GB89" t="s">
        <v>178</v>
      </c>
      <c r="GC89" t="s">
        <v>178</v>
      </c>
      <c r="GD89" t="s">
        <v>178</v>
      </c>
      <c r="GE89" t="s">
        <v>178</v>
      </c>
      <c r="GF89" t="s">
        <v>178</v>
      </c>
      <c r="GG89" t="s">
        <v>178</v>
      </c>
      <c r="GH89" t="s">
        <v>178</v>
      </c>
      <c r="GI89" t="s">
        <v>178</v>
      </c>
      <c r="GJ89" t="s">
        <v>178</v>
      </c>
      <c r="GK89" t="s">
        <v>178</v>
      </c>
      <c r="GL89" t="s">
        <v>178</v>
      </c>
      <c r="GM89">
        <v>10.239657063427389</v>
      </c>
      <c r="GN89">
        <v>10.463551461785281</v>
      </c>
      <c r="GO89">
        <v>10.568318633003059</v>
      </c>
      <c r="GP89">
        <v>10.310903702784685</v>
      </c>
      <c r="GQ89">
        <v>10.181983662539677</v>
      </c>
      <c r="GR89">
        <v>10.067992526613903</v>
      </c>
      <c r="GS89">
        <v>9.8362264813627558</v>
      </c>
      <c r="GT89">
        <v>9.2408608287433029</v>
      </c>
      <c r="GU89">
        <v>9.1785278448083574</v>
      </c>
      <c r="GV89">
        <v>8.7718509600659598</v>
      </c>
      <c r="GW89">
        <v>8.3516072258268768</v>
      </c>
      <c r="GX89">
        <v>8.2835324843733602</v>
      </c>
      <c r="GY89">
        <v>7.4781160308464694</v>
      </c>
      <c r="GZ89">
        <v>7.3986136397617877</v>
      </c>
      <c r="HA89">
        <v>6.4233435475408331</v>
      </c>
      <c r="HB89">
        <v>6.0543244727950709</v>
      </c>
      <c r="HC89">
        <v>6.0744488894530457</v>
      </c>
      <c r="HD89">
        <v>6.1744472857839066</v>
      </c>
      <c r="HE89">
        <v>6.1468251348395562</v>
      </c>
      <c r="HF89">
        <v>5.9099745385491511</v>
      </c>
      <c r="HG89" t="s">
        <v>178</v>
      </c>
      <c r="HH89" t="s">
        <v>178</v>
      </c>
      <c r="HI89" t="s">
        <v>178</v>
      </c>
      <c r="HJ89" t="s">
        <v>178</v>
      </c>
      <c r="HK89" t="s">
        <v>178</v>
      </c>
      <c r="HL89" t="s">
        <v>178</v>
      </c>
      <c r="HM89" t="s">
        <v>178</v>
      </c>
      <c r="HN89" t="s">
        <v>178</v>
      </c>
      <c r="HO89" t="s">
        <v>178</v>
      </c>
      <c r="HP89" t="s">
        <v>178</v>
      </c>
      <c r="HQ89" t="s">
        <v>178</v>
      </c>
      <c r="HR89" t="s">
        <v>178</v>
      </c>
      <c r="HS89">
        <v>219425</v>
      </c>
      <c r="HT89">
        <v>218152</v>
      </c>
      <c r="HU89">
        <v>216796</v>
      </c>
      <c r="HV89">
        <v>215852</v>
      </c>
      <c r="HW89">
        <v>214660</v>
      </c>
      <c r="HX89">
        <v>214019</v>
      </c>
      <c r="HY89">
        <v>213205</v>
      </c>
      <c r="HZ89">
        <v>211465</v>
      </c>
      <c r="IA89">
        <v>211035</v>
      </c>
      <c r="IB89">
        <v>217771</v>
      </c>
      <c r="IC89">
        <v>218431</v>
      </c>
      <c r="ID89">
        <v>217368</v>
      </c>
      <c r="IE89">
        <v>214426</v>
      </c>
      <c r="IF89">
        <v>214145</v>
      </c>
      <c r="IG89">
        <v>210077</v>
      </c>
      <c r="IH89">
        <v>202113</v>
      </c>
      <c r="II89">
        <v>198494</v>
      </c>
      <c r="IJ89">
        <v>196639</v>
      </c>
      <c r="IK89">
        <v>193223</v>
      </c>
      <c r="IL89">
        <v>190987</v>
      </c>
      <c r="IM89">
        <v>189564</v>
      </c>
      <c r="IN89">
        <v>193029</v>
      </c>
      <c r="IO89">
        <v>184397</v>
      </c>
      <c r="IP89">
        <v>180962</v>
      </c>
      <c r="IQ89">
        <v>179315</v>
      </c>
      <c r="IR89">
        <v>176870</v>
      </c>
      <c r="IS89">
        <v>174594</v>
      </c>
      <c r="IT89">
        <v>172802</v>
      </c>
      <c r="IU89">
        <v>186050</v>
      </c>
      <c r="IV89">
        <v>183625</v>
      </c>
      <c r="IW89">
        <v>181640</v>
      </c>
      <c r="IX89">
        <v>179698</v>
      </c>
      <c r="IY89">
        <v>261093</v>
      </c>
      <c r="IZ89">
        <v>259379</v>
      </c>
      <c r="JA89">
        <v>257668</v>
      </c>
      <c r="JB89">
        <v>256540</v>
      </c>
      <c r="JC89">
        <v>255036</v>
      </c>
      <c r="JD89">
        <v>254118</v>
      </c>
      <c r="JE89">
        <v>253021</v>
      </c>
      <c r="JF89">
        <v>250838</v>
      </c>
      <c r="JG89">
        <v>250123</v>
      </c>
      <c r="JH89">
        <v>260448</v>
      </c>
      <c r="JI89">
        <v>261029</v>
      </c>
      <c r="JJ89">
        <v>259571</v>
      </c>
      <c r="JK89">
        <v>255876</v>
      </c>
      <c r="JL89">
        <v>255125</v>
      </c>
      <c r="JM89">
        <v>249846</v>
      </c>
      <c r="JN89">
        <v>238065</v>
      </c>
      <c r="JO89">
        <v>233917</v>
      </c>
      <c r="JP89">
        <v>231648</v>
      </c>
      <c r="JQ89">
        <v>227544</v>
      </c>
      <c r="JR89">
        <v>224465</v>
      </c>
      <c r="JS89">
        <v>222138</v>
      </c>
      <c r="JT89">
        <v>228540</v>
      </c>
      <c r="JU89">
        <v>215711</v>
      </c>
      <c r="JV89">
        <v>211888</v>
      </c>
      <c r="JW89">
        <v>209294</v>
      </c>
      <c r="JX89">
        <v>206306</v>
      </c>
      <c r="JY89">
        <v>203520</v>
      </c>
      <c r="JZ89">
        <v>201347</v>
      </c>
      <c r="KA89">
        <v>218085</v>
      </c>
      <c r="KB89">
        <v>215110</v>
      </c>
      <c r="KC89">
        <v>212463</v>
      </c>
      <c r="KD89">
        <v>209968</v>
      </c>
    </row>
    <row r="90" spans="1:290" x14ac:dyDescent="0.3">
      <c r="A90" t="s">
        <v>88</v>
      </c>
      <c r="B90">
        <v>4057053</v>
      </c>
      <c r="C90">
        <v>3169457</v>
      </c>
      <c r="D90">
        <v>3116129</v>
      </c>
      <c r="E90">
        <v>3084779</v>
      </c>
      <c r="F90">
        <v>2920128</v>
      </c>
      <c r="G90">
        <v>2909198</v>
      </c>
      <c r="H90">
        <v>2982126</v>
      </c>
      <c r="I90">
        <v>2990866</v>
      </c>
      <c r="J90">
        <v>2900263</v>
      </c>
      <c r="K90">
        <v>2958407</v>
      </c>
      <c r="L90">
        <v>2878572</v>
      </c>
      <c r="M90">
        <v>2840179</v>
      </c>
      <c r="N90">
        <v>2797544</v>
      </c>
      <c r="O90">
        <v>2739507</v>
      </c>
      <c r="P90">
        <v>2657907</v>
      </c>
      <c r="Q90">
        <v>2580194</v>
      </c>
      <c r="R90">
        <v>2458039</v>
      </c>
      <c r="S90">
        <v>2542319</v>
      </c>
      <c r="T90">
        <v>857732</v>
      </c>
      <c r="U90">
        <v>452131</v>
      </c>
      <c r="V90">
        <v>428050</v>
      </c>
      <c r="W90">
        <v>421359</v>
      </c>
      <c r="X90">
        <v>427261</v>
      </c>
      <c r="Y90">
        <v>433107</v>
      </c>
      <c r="Z90">
        <v>425718</v>
      </c>
      <c r="AA90">
        <v>425205</v>
      </c>
      <c r="AB90">
        <v>399100</v>
      </c>
      <c r="AC90">
        <v>385278</v>
      </c>
      <c r="AD90">
        <v>352801</v>
      </c>
      <c r="AE90">
        <v>389456</v>
      </c>
      <c r="AF90">
        <v>362988</v>
      </c>
      <c r="AG90">
        <v>370004</v>
      </c>
      <c r="AH90">
        <v>375282</v>
      </c>
      <c r="AI90">
        <v>7820108</v>
      </c>
      <c r="AJ90">
        <v>7737591</v>
      </c>
      <c r="AK90">
        <v>7705578</v>
      </c>
      <c r="AL90">
        <v>7442278</v>
      </c>
      <c r="AM90">
        <v>7505312</v>
      </c>
      <c r="AN90">
        <v>7581830</v>
      </c>
      <c r="AO90">
        <v>7554070</v>
      </c>
      <c r="AP90">
        <v>7425109</v>
      </c>
      <c r="AQ90">
        <v>7426268</v>
      </c>
      <c r="AR90">
        <v>7246729</v>
      </c>
      <c r="AS90">
        <v>7240417</v>
      </c>
      <c r="AT90">
        <v>7329632</v>
      </c>
      <c r="AU90">
        <v>7252868</v>
      </c>
      <c r="AV90">
        <v>7019031</v>
      </c>
      <c r="AW90">
        <v>6886930</v>
      </c>
      <c r="AX90">
        <v>6535574</v>
      </c>
      <c r="AY90">
        <v>6370664</v>
      </c>
      <c r="AZ90">
        <v>2053849</v>
      </c>
      <c r="BA90">
        <v>1185429</v>
      </c>
      <c r="BB90">
        <v>1137800</v>
      </c>
      <c r="BC90">
        <v>1111728</v>
      </c>
      <c r="BD90">
        <v>1123425</v>
      </c>
      <c r="BE90">
        <v>1114192</v>
      </c>
      <c r="BF90">
        <v>1082704</v>
      </c>
      <c r="BG90">
        <v>1071328</v>
      </c>
      <c r="BH90">
        <v>1018509</v>
      </c>
      <c r="BI90">
        <v>964477</v>
      </c>
      <c r="BJ90">
        <v>894077</v>
      </c>
      <c r="BK90">
        <v>936368</v>
      </c>
      <c r="BL90">
        <v>889022</v>
      </c>
      <c r="BM90">
        <v>883119</v>
      </c>
      <c r="BN90">
        <v>880498</v>
      </c>
      <c r="BO90">
        <v>9114678</v>
      </c>
      <c r="BP90">
        <v>8732831</v>
      </c>
      <c r="BQ90">
        <v>8924244</v>
      </c>
      <c r="BR90">
        <v>9037846</v>
      </c>
      <c r="BS90">
        <v>11027880</v>
      </c>
      <c r="BT90">
        <v>10006908</v>
      </c>
      <c r="BU90">
        <v>9519519</v>
      </c>
      <c r="BV90">
        <v>8854711</v>
      </c>
      <c r="BW90">
        <v>8824721</v>
      </c>
      <c r="BX90">
        <v>9693467</v>
      </c>
      <c r="BY90">
        <v>9869673</v>
      </c>
      <c r="BZ90">
        <v>11358233</v>
      </c>
      <c r="CA90">
        <v>9994226</v>
      </c>
      <c r="CB90">
        <v>7019031</v>
      </c>
      <c r="CC90">
        <v>9454439</v>
      </c>
      <c r="CD90">
        <v>9655771</v>
      </c>
      <c r="CE90">
        <v>9901850</v>
      </c>
      <c r="CF90">
        <v>2893585</v>
      </c>
      <c r="CG90">
        <v>1555808</v>
      </c>
      <c r="CH90">
        <v>1518680</v>
      </c>
      <c r="CI90">
        <v>1537773</v>
      </c>
      <c r="CJ90">
        <v>1387735</v>
      </c>
      <c r="CK90">
        <v>1327040</v>
      </c>
      <c r="CL90">
        <v>1158038</v>
      </c>
      <c r="CM90">
        <v>1198500</v>
      </c>
      <c r="CN90">
        <v>1200541</v>
      </c>
      <c r="CO90">
        <v>1155647</v>
      </c>
      <c r="CP90">
        <v>1053862</v>
      </c>
      <c r="CQ90">
        <v>1071439</v>
      </c>
      <c r="CR90">
        <v>897957</v>
      </c>
      <c r="CS90">
        <v>892749</v>
      </c>
      <c r="CT90">
        <v>889707</v>
      </c>
      <c r="CU90">
        <v>10.609936740254531</v>
      </c>
      <c r="CV90">
        <v>11.54027962257018</v>
      </c>
      <c r="CW90">
        <v>11.633313115785599</v>
      </c>
      <c r="CX90">
        <v>11.52151549521116</v>
      </c>
      <c r="CY90">
        <v>11.2773387295532</v>
      </c>
      <c r="CZ90">
        <v>10.332896732062959</v>
      </c>
      <c r="DA90">
        <v>10.651363183773521</v>
      </c>
      <c r="DB90">
        <v>10.376538135838659</v>
      </c>
      <c r="DC90">
        <v>10.14856639111305</v>
      </c>
      <c r="DD90">
        <v>9.3740544360000495</v>
      </c>
      <c r="DE90">
        <v>9.3858906026312408</v>
      </c>
      <c r="DF90">
        <v>10.08438115718644</v>
      </c>
      <c r="DG90">
        <v>9.60420980855314</v>
      </c>
      <c r="DH90">
        <v>8.8776620099950794</v>
      </c>
      <c r="DI90">
        <v>8.6109383205532897</v>
      </c>
      <c r="DJ90">
        <v>8.2162243967650603</v>
      </c>
      <c r="DK90">
        <v>7.77245033216776</v>
      </c>
      <c r="DL90">
        <v>7.1810004604750803</v>
      </c>
      <c r="DM90">
        <v>7.7420039767235602</v>
      </c>
      <c r="DN90">
        <v>7.5271580422847704</v>
      </c>
      <c r="DO90" t="s">
        <v>178</v>
      </c>
      <c r="DP90" t="s">
        <v>178</v>
      </c>
      <c r="DQ90" t="s">
        <v>178</v>
      </c>
      <c r="DR90" t="s">
        <v>178</v>
      </c>
      <c r="DS90" t="s">
        <v>178</v>
      </c>
      <c r="DT90" t="s">
        <v>178</v>
      </c>
      <c r="DU90" t="s">
        <v>178</v>
      </c>
      <c r="DV90" t="s">
        <v>178</v>
      </c>
      <c r="DW90" t="s">
        <v>178</v>
      </c>
      <c r="DX90" t="s">
        <v>178</v>
      </c>
      <c r="DY90" t="s">
        <v>178</v>
      </c>
      <c r="DZ90" t="s">
        <v>178</v>
      </c>
      <c r="EA90">
        <v>9.4317009642018306</v>
      </c>
      <c r="EB90">
        <v>10.934385133564181</v>
      </c>
      <c r="EC90">
        <v>11.09648101673878</v>
      </c>
      <c r="ED90">
        <v>11.031178894419149</v>
      </c>
      <c r="EE90">
        <v>10.79929788395205</v>
      </c>
      <c r="EF90">
        <v>10.012477198776541</v>
      </c>
      <c r="EG90">
        <v>10.10098001487675</v>
      </c>
      <c r="EH90">
        <v>9.7882738152396094</v>
      </c>
      <c r="EI90">
        <v>9.6961892568380197</v>
      </c>
      <c r="EJ90">
        <v>8.9663074195267907</v>
      </c>
      <c r="EK90">
        <v>8.8909796217538197</v>
      </c>
      <c r="EL90">
        <v>9.4367084186491201</v>
      </c>
      <c r="EM90">
        <v>8.9875067352666491</v>
      </c>
      <c r="EN90">
        <v>8.3024993051035096</v>
      </c>
      <c r="EO90">
        <v>8.0665840947998593</v>
      </c>
      <c r="EP90">
        <v>7.6441181753890302</v>
      </c>
      <c r="EQ90">
        <v>7.3032889507278904</v>
      </c>
      <c r="ER90">
        <v>6.7675573840999004</v>
      </c>
      <c r="ES90">
        <v>6.9219666466738996</v>
      </c>
      <c r="ET90">
        <v>6.6417648092810602</v>
      </c>
      <c r="EU90" t="s">
        <v>178</v>
      </c>
      <c r="EV90" t="s">
        <v>178</v>
      </c>
      <c r="EW90" t="s">
        <v>178</v>
      </c>
      <c r="EX90" t="s">
        <v>178</v>
      </c>
      <c r="EY90" t="s">
        <v>178</v>
      </c>
      <c r="EZ90" t="s">
        <v>178</v>
      </c>
      <c r="FA90" t="s">
        <v>178</v>
      </c>
      <c r="FB90" t="s">
        <v>178</v>
      </c>
      <c r="FC90" t="s">
        <v>178</v>
      </c>
      <c r="FD90" t="s">
        <v>178</v>
      </c>
      <c r="FE90" t="s">
        <v>178</v>
      </c>
      <c r="FF90" t="s">
        <v>178</v>
      </c>
      <c r="FG90" t="s">
        <v>178</v>
      </c>
      <c r="FH90">
        <v>11.540257402198558</v>
      </c>
      <c r="FI90">
        <v>11.633304049870492</v>
      </c>
      <c r="FJ90">
        <v>11.52151028478791</v>
      </c>
      <c r="FK90">
        <v>11.277315470938261</v>
      </c>
      <c r="FL90">
        <v>10.332872477518608</v>
      </c>
      <c r="FM90">
        <v>10.651314709439234</v>
      </c>
      <c r="FN90">
        <v>10.376284787216033</v>
      </c>
      <c r="FO90">
        <v>10.148313470435159</v>
      </c>
      <c r="FP90">
        <v>9.3738026250107254</v>
      </c>
      <c r="FQ90">
        <v>9.3856502684219709</v>
      </c>
      <c r="FR90">
        <v>10.084073262157668</v>
      </c>
      <c r="FS90">
        <v>9.6041481492297063</v>
      </c>
      <c r="FT90">
        <v>8.8776620099950829</v>
      </c>
      <c r="FU90">
        <v>8.6109383205532914</v>
      </c>
      <c r="FV90">
        <v>8.2162015705081011</v>
      </c>
      <c r="FW90">
        <v>7.7713102389502611</v>
      </c>
      <c r="FX90">
        <v>7.1791823472473801</v>
      </c>
      <c r="FY90">
        <v>7.7420039767235602</v>
      </c>
      <c r="FZ90">
        <v>7.5271580422847792</v>
      </c>
      <c r="GA90" t="s">
        <v>178</v>
      </c>
      <c r="GB90" t="s">
        <v>178</v>
      </c>
      <c r="GC90" t="s">
        <v>178</v>
      </c>
      <c r="GD90" t="s">
        <v>178</v>
      </c>
      <c r="GE90" t="s">
        <v>178</v>
      </c>
      <c r="GF90" t="s">
        <v>178</v>
      </c>
      <c r="GG90" t="s">
        <v>178</v>
      </c>
      <c r="GH90" t="s">
        <v>178</v>
      </c>
      <c r="GI90" t="s">
        <v>178</v>
      </c>
      <c r="GJ90" t="s">
        <v>178</v>
      </c>
      <c r="GK90" t="s">
        <v>178</v>
      </c>
      <c r="GL90" t="s">
        <v>178</v>
      </c>
      <c r="GM90">
        <v>9.4317009642018323</v>
      </c>
      <c r="GN90">
        <v>8.016439551863586</v>
      </c>
      <c r="GO90">
        <v>8.315980083211679</v>
      </c>
      <c r="GP90">
        <v>8.2246136966746448</v>
      </c>
      <c r="GQ90">
        <v>8.08180492662318</v>
      </c>
      <c r="GR90">
        <v>7.6027320986267393</v>
      </c>
      <c r="GS90">
        <v>7.5964325577393534</v>
      </c>
      <c r="GT90">
        <v>7.3363604750034446</v>
      </c>
      <c r="GU90">
        <v>7.3013284243480934</v>
      </c>
      <c r="GV90">
        <v>6.7521357034494622</v>
      </c>
      <c r="GW90">
        <v>6.6352095847829879</v>
      </c>
      <c r="GX90">
        <v>6.9820769332863577</v>
      </c>
      <c r="GY90">
        <v>6.7197996641376179</v>
      </c>
      <c r="GZ90">
        <v>6.1544557138472689</v>
      </c>
      <c r="HA90">
        <v>5.9422124256422526</v>
      </c>
      <c r="HB90">
        <v>5.57647852824027</v>
      </c>
      <c r="HC90">
        <v>5.3771561069628531</v>
      </c>
      <c r="HD90">
        <v>4.9609755694724189</v>
      </c>
      <c r="HE90">
        <v>6.9219666466739049</v>
      </c>
      <c r="HF90">
        <v>6.641764809281069</v>
      </c>
      <c r="HG90" t="s">
        <v>178</v>
      </c>
      <c r="HH90" t="s">
        <v>178</v>
      </c>
      <c r="HI90" t="s">
        <v>178</v>
      </c>
      <c r="HJ90" t="s">
        <v>178</v>
      </c>
      <c r="HK90" t="s">
        <v>178</v>
      </c>
      <c r="HL90" t="s">
        <v>178</v>
      </c>
      <c r="HM90" t="s">
        <v>178</v>
      </c>
      <c r="HN90" t="s">
        <v>178</v>
      </c>
      <c r="HO90" t="s">
        <v>178</v>
      </c>
      <c r="HP90" t="s">
        <v>178</v>
      </c>
      <c r="HQ90" t="s">
        <v>178</v>
      </c>
      <c r="HR90" t="s">
        <v>178</v>
      </c>
      <c r="HS90">
        <v>353838</v>
      </c>
      <c r="HT90">
        <v>349986</v>
      </c>
      <c r="HU90">
        <v>345675</v>
      </c>
      <c r="HV90">
        <v>341364</v>
      </c>
      <c r="HW90">
        <v>337193</v>
      </c>
      <c r="HX90">
        <v>332909</v>
      </c>
      <c r="HY90">
        <v>325650</v>
      </c>
      <c r="HZ90">
        <v>322913</v>
      </c>
      <c r="IA90">
        <v>320816</v>
      </c>
      <c r="IB90">
        <v>319014</v>
      </c>
      <c r="IC90">
        <v>316750</v>
      </c>
      <c r="ID90">
        <v>314066</v>
      </c>
      <c r="IE90">
        <v>310194</v>
      </c>
      <c r="IF90">
        <v>305494</v>
      </c>
      <c r="IG90">
        <v>300213</v>
      </c>
      <c r="IH90">
        <v>295577</v>
      </c>
      <c r="II90">
        <v>291243</v>
      </c>
      <c r="IJ90">
        <v>288794</v>
      </c>
      <c r="IK90">
        <v>46485</v>
      </c>
      <c r="IL90">
        <v>46374</v>
      </c>
      <c r="IM90">
        <v>46236</v>
      </c>
      <c r="IN90">
        <v>45958</v>
      </c>
      <c r="IO90">
        <v>45852</v>
      </c>
      <c r="IP90">
        <v>45688</v>
      </c>
      <c r="IQ90">
        <v>45442</v>
      </c>
      <c r="IR90">
        <v>45051</v>
      </c>
      <c r="IS90">
        <v>44588</v>
      </c>
      <c r="IT90">
        <v>44241</v>
      </c>
      <c r="IU90">
        <v>43992</v>
      </c>
      <c r="IV90">
        <v>43838</v>
      </c>
      <c r="IW90">
        <v>43666</v>
      </c>
      <c r="IX90">
        <v>43600</v>
      </c>
      <c r="IY90">
        <v>441845</v>
      </c>
      <c r="IZ90">
        <v>436535</v>
      </c>
      <c r="JA90">
        <v>431099</v>
      </c>
      <c r="JB90">
        <v>425741</v>
      </c>
      <c r="JC90">
        <v>420572</v>
      </c>
      <c r="JD90">
        <v>415232</v>
      </c>
      <c r="JE90">
        <v>406533</v>
      </c>
      <c r="JF90">
        <v>403193</v>
      </c>
      <c r="JG90">
        <v>400281</v>
      </c>
      <c r="JH90">
        <v>397760</v>
      </c>
      <c r="JI90">
        <v>394869</v>
      </c>
      <c r="JJ90">
        <v>391049</v>
      </c>
      <c r="JK90">
        <v>385724</v>
      </c>
      <c r="JL90">
        <v>379370</v>
      </c>
      <c r="JM90">
        <v>372667</v>
      </c>
      <c r="JN90">
        <v>366664</v>
      </c>
      <c r="JO90">
        <v>360874</v>
      </c>
      <c r="JP90">
        <v>356418</v>
      </c>
      <c r="JQ90">
        <v>57412</v>
      </c>
      <c r="JR90">
        <v>57260</v>
      </c>
      <c r="JS90">
        <v>56844</v>
      </c>
      <c r="JT90">
        <v>55957</v>
      </c>
      <c r="JU90">
        <v>55840</v>
      </c>
      <c r="JV90">
        <v>55526</v>
      </c>
      <c r="JW90">
        <v>55133</v>
      </c>
      <c r="JX90">
        <v>54638</v>
      </c>
      <c r="JY90">
        <v>54037</v>
      </c>
      <c r="JZ90">
        <v>53615</v>
      </c>
      <c r="KA90">
        <v>53300</v>
      </c>
      <c r="KB90">
        <v>53053</v>
      </c>
      <c r="KC90">
        <v>52790</v>
      </c>
      <c r="KD90">
        <v>52631</v>
      </c>
    </row>
    <row r="91" spans="1:290" x14ac:dyDescent="0.3">
      <c r="A91" t="s">
        <v>89</v>
      </c>
      <c r="B91">
        <v>4061951</v>
      </c>
      <c r="C91">
        <v>86701</v>
      </c>
      <c r="D91">
        <v>85743</v>
      </c>
      <c r="E91">
        <v>77115</v>
      </c>
      <c r="F91">
        <v>76762</v>
      </c>
      <c r="G91">
        <v>75015</v>
      </c>
      <c r="H91">
        <v>80198</v>
      </c>
      <c r="I91">
        <v>80085</v>
      </c>
      <c r="J91">
        <v>76764</v>
      </c>
      <c r="K91">
        <v>76493</v>
      </c>
      <c r="L91">
        <v>76642</v>
      </c>
      <c r="M91">
        <v>77331</v>
      </c>
      <c r="N91">
        <v>79124</v>
      </c>
      <c r="O91">
        <v>79873</v>
      </c>
      <c r="P91">
        <v>77405</v>
      </c>
      <c r="Q91">
        <v>78567</v>
      </c>
      <c r="R91">
        <v>83419</v>
      </c>
      <c r="S91">
        <v>77862</v>
      </c>
      <c r="T91">
        <v>75411</v>
      </c>
      <c r="U91">
        <v>72779</v>
      </c>
      <c r="V91">
        <v>71986</v>
      </c>
      <c r="W91">
        <v>68992</v>
      </c>
      <c r="X91">
        <v>65537</v>
      </c>
      <c r="Y91">
        <v>66559</v>
      </c>
      <c r="Z91">
        <v>66919</v>
      </c>
      <c r="AA91">
        <v>65085</v>
      </c>
      <c r="AB91">
        <v>61870</v>
      </c>
      <c r="AC91" t="s">
        <v>178</v>
      </c>
      <c r="AD91" t="s">
        <v>178</v>
      </c>
      <c r="AE91" t="s">
        <v>178</v>
      </c>
      <c r="AF91" t="s">
        <v>178</v>
      </c>
      <c r="AG91" t="s">
        <v>178</v>
      </c>
      <c r="AH91" t="s">
        <v>178</v>
      </c>
      <c r="AI91">
        <v>177826</v>
      </c>
      <c r="AJ91">
        <v>179823</v>
      </c>
      <c r="AK91">
        <v>168116</v>
      </c>
      <c r="AL91">
        <v>168512</v>
      </c>
      <c r="AM91">
        <v>166390</v>
      </c>
      <c r="AN91">
        <v>172743</v>
      </c>
      <c r="AO91">
        <v>173683</v>
      </c>
      <c r="AP91">
        <v>169371</v>
      </c>
      <c r="AQ91">
        <v>167004</v>
      </c>
      <c r="AR91">
        <v>166244</v>
      </c>
      <c r="AS91">
        <v>164663</v>
      </c>
      <c r="AT91">
        <v>170214</v>
      </c>
      <c r="AU91">
        <v>171889</v>
      </c>
      <c r="AV91">
        <v>169294</v>
      </c>
      <c r="AW91">
        <v>174045</v>
      </c>
      <c r="AX91">
        <v>180388</v>
      </c>
      <c r="AY91">
        <v>177938</v>
      </c>
      <c r="AZ91">
        <v>172091</v>
      </c>
      <c r="BA91">
        <v>153086</v>
      </c>
      <c r="BB91">
        <v>149666</v>
      </c>
      <c r="BC91">
        <v>144232</v>
      </c>
      <c r="BD91">
        <v>140873</v>
      </c>
      <c r="BE91">
        <v>139034</v>
      </c>
      <c r="BF91">
        <v>137206</v>
      </c>
      <c r="BG91">
        <v>131539</v>
      </c>
      <c r="BH91">
        <v>123370</v>
      </c>
      <c r="BI91" t="s">
        <v>178</v>
      </c>
      <c r="BJ91" t="s">
        <v>178</v>
      </c>
      <c r="BK91" t="s">
        <v>178</v>
      </c>
      <c r="BL91" t="s">
        <v>178</v>
      </c>
      <c r="BM91" t="s">
        <v>178</v>
      </c>
      <c r="BN91" t="s">
        <v>178</v>
      </c>
      <c r="BO91">
        <v>177826</v>
      </c>
      <c r="BP91">
        <v>179823</v>
      </c>
      <c r="BQ91">
        <v>172734</v>
      </c>
      <c r="BR91">
        <v>174598</v>
      </c>
      <c r="BS91">
        <v>172379</v>
      </c>
      <c r="BT91">
        <v>178945</v>
      </c>
      <c r="BU91">
        <v>179795</v>
      </c>
      <c r="BV91">
        <v>175399</v>
      </c>
      <c r="BW91">
        <v>172981</v>
      </c>
      <c r="BX91">
        <v>171922</v>
      </c>
      <c r="BY91">
        <v>170419</v>
      </c>
      <c r="BZ91">
        <v>175354</v>
      </c>
      <c r="CA91">
        <v>177618</v>
      </c>
      <c r="CB91">
        <v>174880</v>
      </c>
      <c r="CC91">
        <v>179557</v>
      </c>
      <c r="CD91">
        <v>185606</v>
      </c>
      <c r="CE91">
        <v>183851</v>
      </c>
      <c r="CF91">
        <v>177734</v>
      </c>
      <c r="CG91">
        <v>158529</v>
      </c>
      <c r="CH91">
        <v>155077</v>
      </c>
      <c r="CI91">
        <v>149348</v>
      </c>
      <c r="CJ91">
        <v>145816</v>
      </c>
      <c r="CK91">
        <v>144086</v>
      </c>
      <c r="CL91">
        <v>142319</v>
      </c>
      <c r="CM91">
        <v>136620</v>
      </c>
      <c r="CN91">
        <v>128208</v>
      </c>
      <c r="CO91" t="s">
        <v>178</v>
      </c>
      <c r="CP91" t="s">
        <v>178</v>
      </c>
      <c r="CQ91" t="s">
        <v>178</v>
      </c>
      <c r="CR91" t="s">
        <v>178</v>
      </c>
      <c r="CS91" t="s">
        <v>178</v>
      </c>
      <c r="CT91" t="s">
        <v>178</v>
      </c>
      <c r="CU91">
        <v>13.53472270951746</v>
      </c>
      <c r="CV91">
        <v>13.42044811783582</v>
      </c>
      <c r="CW91">
        <v>13.9162481670365</v>
      </c>
      <c r="CX91">
        <v>13.702084072016699</v>
      </c>
      <c r="CY91">
        <v>13.85856162100913</v>
      </c>
      <c r="CZ91">
        <v>14.55647272999326</v>
      </c>
      <c r="DA91">
        <v>13.829056627333451</v>
      </c>
      <c r="DB91">
        <v>13.89192850815486</v>
      </c>
      <c r="DC91">
        <v>12.82731753232321</v>
      </c>
      <c r="DD91">
        <v>13.251219957725519</v>
      </c>
      <c r="DE91">
        <v>13.197812002948361</v>
      </c>
      <c r="DF91">
        <v>13.47246376811594</v>
      </c>
      <c r="DG91">
        <v>12.54917683614403</v>
      </c>
      <c r="DH91">
        <v>11.481170467024089</v>
      </c>
      <c r="DI91">
        <v>11.413188743365531</v>
      </c>
      <c r="DJ91">
        <v>10.209904218463411</v>
      </c>
      <c r="DK91">
        <v>9.9676350466209396</v>
      </c>
      <c r="DL91">
        <v>9.1405763084960991</v>
      </c>
      <c r="DM91">
        <v>9.5109853116970502</v>
      </c>
      <c r="DN91">
        <v>8.3530130858777998</v>
      </c>
      <c r="DO91" t="s">
        <v>178</v>
      </c>
      <c r="DP91" t="s">
        <v>178</v>
      </c>
      <c r="DQ91" t="s">
        <v>178</v>
      </c>
      <c r="DR91" t="s">
        <v>178</v>
      </c>
      <c r="DS91" t="s">
        <v>178</v>
      </c>
      <c r="DT91" t="s">
        <v>178</v>
      </c>
      <c r="DU91" t="s">
        <v>178</v>
      </c>
      <c r="DV91" t="s">
        <v>178</v>
      </c>
      <c r="DW91" t="s">
        <v>178</v>
      </c>
      <c r="DX91" t="s">
        <v>178</v>
      </c>
      <c r="DY91" t="s">
        <v>178</v>
      </c>
      <c r="DZ91" t="s">
        <v>178</v>
      </c>
      <c r="EA91">
        <v>11.81348084224282</v>
      </c>
      <c r="EB91">
        <v>11.70856997354058</v>
      </c>
      <c r="EC91">
        <v>12.1663275624703</v>
      </c>
      <c r="ED91">
        <v>11.708105657496001</v>
      </c>
      <c r="EE91">
        <v>11.821022898010691</v>
      </c>
      <c r="EF91">
        <v>12.597326664466859</v>
      </c>
      <c r="EG91">
        <v>11.909052699458201</v>
      </c>
      <c r="EH91">
        <v>11.946555195399441</v>
      </c>
      <c r="EI91">
        <v>11.34643481593255</v>
      </c>
      <c r="EJ91">
        <v>11.815764779480761</v>
      </c>
      <c r="EK91">
        <v>11.858766085884501</v>
      </c>
      <c r="EL91">
        <v>11.93351951663494</v>
      </c>
      <c r="EM91">
        <v>11.222721344732641</v>
      </c>
      <c r="EN91">
        <v>10.381348423452691</v>
      </c>
      <c r="EO91">
        <v>10.297911459679961</v>
      </c>
      <c r="EP91">
        <v>9.1070359447413303</v>
      </c>
      <c r="EQ91">
        <v>8.8008182625408793</v>
      </c>
      <c r="ER91">
        <v>8.0091347019890602</v>
      </c>
      <c r="ES91">
        <v>8.5553218452373105</v>
      </c>
      <c r="ET91">
        <v>7.4873384736680304</v>
      </c>
      <c r="EU91" t="s">
        <v>178</v>
      </c>
      <c r="EV91" t="s">
        <v>178</v>
      </c>
      <c r="EW91" t="s">
        <v>178</v>
      </c>
      <c r="EX91" t="s">
        <v>178</v>
      </c>
      <c r="EY91" t="s">
        <v>178</v>
      </c>
      <c r="EZ91" t="s">
        <v>178</v>
      </c>
      <c r="FA91" t="s">
        <v>178</v>
      </c>
      <c r="FB91" t="s">
        <v>178</v>
      </c>
      <c r="FC91" t="s">
        <v>178</v>
      </c>
      <c r="FD91" t="s">
        <v>178</v>
      </c>
      <c r="FE91" t="s">
        <v>178</v>
      </c>
      <c r="FF91" t="s">
        <v>178</v>
      </c>
      <c r="FG91" t="s">
        <v>178</v>
      </c>
      <c r="FH91">
        <v>13.420448117835829</v>
      </c>
      <c r="FI91">
        <v>13.916248167036503</v>
      </c>
      <c r="FJ91">
        <v>13.702084072016705</v>
      </c>
      <c r="FK91">
        <v>13.858561621009132</v>
      </c>
      <c r="FL91">
        <v>14.556472729993267</v>
      </c>
      <c r="FM91">
        <v>13.829056627333458</v>
      </c>
      <c r="FN91">
        <v>13.891928508154864</v>
      </c>
      <c r="FO91">
        <v>12.827317532323219</v>
      </c>
      <c r="FP91">
        <v>13.25121995772553</v>
      </c>
      <c r="FQ91">
        <v>13.197812002948364</v>
      </c>
      <c r="FR91">
        <v>13.472463768115942</v>
      </c>
      <c r="FS91">
        <v>12.549176836144035</v>
      </c>
      <c r="FT91">
        <v>11.481170467024095</v>
      </c>
      <c r="FU91">
        <v>11.413188743365534</v>
      </c>
      <c r="FV91">
        <v>10.20990421846342</v>
      </c>
      <c r="FW91">
        <v>9.9676350466209431</v>
      </c>
      <c r="FX91">
        <v>9.140576308496108</v>
      </c>
      <c r="FY91">
        <v>9.5109853116970555</v>
      </c>
      <c r="FZ91">
        <v>8.3530130858778104</v>
      </c>
      <c r="GA91" t="s">
        <v>178</v>
      </c>
      <c r="GB91" t="s">
        <v>178</v>
      </c>
      <c r="GC91" t="s">
        <v>178</v>
      </c>
      <c r="GD91" t="s">
        <v>178</v>
      </c>
      <c r="GE91" t="s">
        <v>178</v>
      </c>
      <c r="GF91" t="s">
        <v>178</v>
      </c>
      <c r="GG91" t="s">
        <v>178</v>
      </c>
      <c r="GH91" t="s">
        <v>178</v>
      </c>
      <c r="GI91" t="s">
        <v>178</v>
      </c>
      <c r="GJ91" t="s">
        <v>178</v>
      </c>
      <c r="GK91" t="s">
        <v>178</v>
      </c>
      <c r="GL91" t="s">
        <v>178</v>
      </c>
      <c r="GM91">
        <v>11.813480842242827</v>
      </c>
      <c r="GN91">
        <v>11.70856997354058</v>
      </c>
      <c r="GO91">
        <v>12.166327562470302</v>
      </c>
      <c r="GP91">
        <v>11.708105657496004</v>
      </c>
      <c r="GQ91">
        <v>11.821022898010698</v>
      </c>
      <c r="GR91">
        <v>12.597326664466866</v>
      </c>
      <c r="GS91">
        <v>11.909052699458208</v>
      </c>
      <c r="GT91">
        <v>11.946555195399448</v>
      </c>
      <c r="GU91">
        <v>11.346434815932552</v>
      </c>
      <c r="GV91">
        <v>11.815764779480764</v>
      </c>
      <c r="GW91">
        <v>11.858766085884504</v>
      </c>
      <c r="GX91">
        <v>11.933519516634945</v>
      </c>
      <c r="GY91">
        <v>11.222721344732648</v>
      </c>
      <c r="GZ91">
        <v>10.381348423452692</v>
      </c>
      <c r="HA91">
        <v>10.297911459679968</v>
      </c>
      <c r="HB91">
        <v>9.1070359447413356</v>
      </c>
      <c r="HC91">
        <v>8.8008182625408846</v>
      </c>
      <c r="HD91">
        <v>8.0091347019890637</v>
      </c>
      <c r="HE91">
        <v>8.5553218452373176</v>
      </c>
      <c r="HF91">
        <v>7.487338473668034</v>
      </c>
      <c r="HG91" t="s">
        <v>178</v>
      </c>
      <c r="HH91" t="s">
        <v>178</v>
      </c>
      <c r="HI91" t="s">
        <v>178</v>
      </c>
      <c r="HJ91" t="s">
        <v>178</v>
      </c>
      <c r="HK91" t="s">
        <v>178</v>
      </c>
      <c r="HL91" t="s">
        <v>178</v>
      </c>
      <c r="HM91" t="s">
        <v>178</v>
      </c>
      <c r="HN91" t="s">
        <v>178</v>
      </c>
      <c r="HO91" t="s">
        <v>178</v>
      </c>
      <c r="HP91" t="s">
        <v>178</v>
      </c>
      <c r="HQ91" t="s">
        <v>178</v>
      </c>
      <c r="HR91" t="s">
        <v>178</v>
      </c>
      <c r="HS91">
        <v>12658</v>
      </c>
      <c r="HT91">
        <v>12514</v>
      </c>
      <c r="HU91">
        <v>12255</v>
      </c>
      <c r="HV91">
        <v>12098</v>
      </c>
      <c r="HW91">
        <v>11984</v>
      </c>
      <c r="HX91">
        <v>11918</v>
      </c>
      <c r="HY91">
        <v>11831</v>
      </c>
      <c r="HZ91">
        <v>11795</v>
      </c>
      <c r="IA91">
        <v>11766</v>
      </c>
      <c r="IB91">
        <v>11736</v>
      </c>
      <c r="IC91">
        <v>11696</v>
      </c>
      <c r="ID91">
        <v>11679</v>
      </c>
      <c r="IE91">
        <v>11629</v>
      </c>
      <c r="IF91">
        <v>11463</v>
      </c>
      <c r="IG91">
        <v>11313</v>
      </c>
      <c r="IH91">
        <v>11117</v>
      </c>
      <c r="II91">
        <v>10917</v>
      </c>
      <c r="IJ91">
        <v>10672</v>
      </c>
      <c r="IK91">
        <v>10493</v>
      </c>
      <c r="IL91">
        <v>10335</v>
      </c>
      <c r="IM91">
        <v>10032</v>
      </c>
      <c r="IN91">
        <v>9812</v>
      </c>
      <c r="IO91">
        <v>9635</v>
      </c>
      <c r="IP91">
        <v>9459</v>
      </c>
      <c r="IQ91">
        <v>9297</v>
      </c>
      <c r="IR91">
        <v>9127</v>
      </c>
      <c r="IS91" t="s">
        <v>178</v>
      </c>
      <c r="IT91" t="s">
        <v>178</v>
      </c>
      <c r="IU91" t="s">
        <v>178</v>
      </c>
      <c r="IV91" t="s">
        <v>178</v>
      </c>
      <c r="IW91" t="s">
        <v>178</v>
      </c>
      <c r="IX91" t="s">
        <v>178</v>
      </c>
      <c r="IY91">
        <v>14452</v>
      </c>
      <c r="IZ91">
        <v>14300</v>
      </c>
      <c r="JA91">
        <v>13897</v>
      </c>
      <c r="JB91">
        <v>13684</v>
      </c>
      <c r="JC91">
        <v>13562</v>
      </c>
      <c r="JD91">
        <v>13489</v>
      </c>
      <c r="JE91">
        <v>13387</v>
      </c>
      <c r="JF91">
        <v>13345</v>
      </c>
      <c r="JG91">
        <v>13319</v>
      </c>
      <c r="JH91">
        <v>13291</v>
      </c>
      <c r="JI91">
        <v>13243</v>
      </c>
      <c r="JJ91">
        <v>13214</v>
      </c>
      <c r="JK91">
        <v>13149</v>
      </c>
      <c r="JL91">
        <v>12973</v>
      </c>
      <c r="JM91">
        <v>12833</v>
      </c>
      <c r="JN91">
        <v>12616</v>
      </c>
      <c r="JO91">
        <v>12390</v>
      </c>
      <c r="JP91">
        <v>12120</v>
      </c>
      <c r="JQ91">
        <v>11915</v>
      </c>
      <c r="JR91">
        <v>11757</v>
      </c>
      <c r="JS91">
        <v>11430</v>
      </c>
      <c r="JT91">
        <v>11180</v>
      </c>
      <c r="JU91">
        <v>10978</v>
      </c>
      <c r="JV91">
        <v>10796</v>
      </c>
      <c r="JW91">
        <v>10629</v>
      </c>
      <c r="JX91">
        <v>10440</v>
      </c>
      <c r="JY91" t="s">
        <v>178</v>
      </c>
      <c r="JZ91" t="s">
        <v>178</v>
      </c>
      <c r="KA91" t="s">
        <v>178</v>
      </c>
      <c r="KB91" t="s">
        <v>178</v>
      </c>
      <c r="KC91" t="s">
        <v>178</v>
      </c>
      <c r="KD91" t="s">
        <v>178</v>
      </c>
    </row>
    <row r="92" spans="1:290" x14ac:dyDescent="0.3">
      <c r="A92" t="s">
        <v>90</v>
      </c>
      <c r="B92">
        <v>4008369</v>
      </c>
      <c r="C92">
        <v>7808156</v>
      </c>
      <c r="D92">
        <v>8181727</v>
      </c>
      <c r="E92">
        <v>6319874</v>
      </c>
      <c r="F92">
        <v>6518340</v>
      </c>
      <c r="G92">
        <v>6687478</v>
      </c>
      <c r="H92">
        <v>6625123</v>
      </c>
      <c r="I92">
        <v>6853061</v>
      </c>
      <c r="J92">
        <v>6762992</v>
      </c>
      <c r="K92">
        <v>6749124</v>
      </c>
      <c r="L92">
        <v>6840860</v>
      </c>
      <c r="M92">
        <v>6462562</v>
      </c>
      <c r="N92">
        <v>6538227</v>
      </c>
      <c r="O92">
        <v>6575587</v>
      </c>
      <c r="P92">
        <v>4248738</v>
      </c>
      <c r="Q92">
        <v>4428754</v>
      </c>
      <c r="R92">
        <v>4283560</v>
      </c>
      <c r="S92">
        <v>4238135</v>
      </c>
      <c r="T92">
        <v>3996623</v>
      </c>
      <c r="U92">
        <v>3958364</v>
      </c>
      <c r="V92">
        <v>3917575</v>
      </c>
      <c r="W92">
        <v>3820954</v>
      </c>
      <c r="X92">
        <v>3598660</v>
      </c>
      <c r="Y92">
        <v>3566405</v>
      </c>
      <c r="Z92">
        <v>3549899</v>
      </c>
      <c r="AA92">
        <v>3563626</v>
      </c>
      <c r="AB92">
        <v>3534372</v>
      </c>
      <c r="AC92">
        <v>3487370</v>
      </c>
      <c r="AD92">
        <v>3424275</v>
      </c>
      <c r="AE92">
        <v>3382306</v>
      </c>
      <c r="AF92">
        <v>3430720</v>
      </c>
      <c r="AG92">
        <v>3413801</v>
      </c>
      <c r="AH92">
        <v>3430611</v>
      </c>
      <c r="AI92">
        <v>23214732</v>
      </c>
      <c r="AJ92">
        <v>23999384</v>
      </c>
      <c r="AK92">
        <v>20096988</v>
      </c>
      <c r="AL92">
        <v>20619258</v>
      </c>
      <c r="AM92">
        <v>21055286</v>
      </c>
      <c r="AN92">
        <v>20924677</v>
      </c>
      <c r="AO92">
        <v>21306395</v>
      </c>
      <c r="AP92">
        <v>21208560</v>
      </c>
      <c r="AQ92">
        <v>21502448</v>
      </c>
      <c r="AR92">
        <v>21653840</v>
      </c>
      <c r="AS92">
        <v>20971917</v>
      </c>
      <c r="AT92">
        <v>21648045</v>
      </c>
      <c r="AU92">
        <v>21655221</v>
      </c>
      <c r="AV92">
        <v>15331941</v>
      </c>
      <c r="AW92">
        <v>15598553</v>
      </c>
      <c r="AX92">
        <v>15200803</v>
      </c>
      <c r="AY92">
        <v>14961539</v>
      </c>
      <c r="AZ92">
        <v>14578687</v>
      </c>
      <c r="BA92">
        <v>14504122</v>
      </c>
      <c r="BB92">
        <v>14502919</v>
      </c>
      <c r="BC92">
        <v>14049582</v>
      </c>
      <c r="BD92">
        <v>13416546</v>
      </c>
      <c r="BE92">
        <v>13156541</v>
      </c>
      <c r="BF92">
        <v>13049578</v>
      </c>
      <c r="BG92">
        <v>12838311</v>
      </c>
      <c r="BH92">
        <v>12683109</v>
      </c>
      <c r="BI92">
        <v>12515962</v>
      </c>
      <c r="BJ92">
        <v>12597607</v>
      </c>
      <c r="BK92">
        <v>12478889</v>
      </c>
      <c r="BL92">
        <v>12639605</v>
      </c>
      <c r="BM92">
        <v>12614301</v>
      </c>
      <c r="BN92">
        <v>12496672</v>
      </c>
      <c r="BO92">
        <v>24692613</v>
      </c>
      <c r="BP92">
        <v>25261677</v>
      </c>
      <c r="BQ92">
        <v>21529739</v>
      </c>
      <c r="BR92">
        <v>23127763</v>
      </c>
      <c r="BS92">
        <v>23856657</v>
      </c>
      <c r="BT92">
        <v>23629876</v>
      </c>
      <c r="BU92">
        <v>23996935</v>
      </c>
      <c r="BV92">
        <v>23653544</v>
      </c>
      <c r="BW92">
        <v>24508428</v>
      </c>
      <c r="BX92">
        <v>24853387</v>
      </c>
      <c r="BY92">
        <v>24017455</v>
      </c>
      <c r="BZ92">
        <v>24702484</v>
      </c>
      <c r="CA92">
        <v>24636178</v>
      </c>
      <c r="CB92">
        <v>17148578</v>
      </c>
      <c r="CC92">
        <v>17757352</v>
      </c>
      <c r="CD92">
        <v>20215106</v>
      </c>
      <c r="CE92">
        <v>20285296</v>
      </c>
      <c r="CF92">
        <v>23383812</v>
      </c>
      <c r="CG92">
        <v>15657929</v>
      </c>
      <c r="CH92">
        <v>15623728</v>
      </c>
      <c r="CI92">
        <v>15709872</v>
      </c>
      <c r="CJ92">
        <v>17849065</v>
      </c>
      <c r="CK92">
        <v>17441684</v>
      </c>
      <c r="CL92">
        <v>16918055</v>
      </c>
      <c r="CM92">
        <v>16378267</v>
      </c>
      <c r="CN92">
        <v>15776137</v>
      </c>
      <c r="CO92">
        <v>15666609</v>
      </c>
      <c r="CP92">
        <v>17012913</v>
      </c>
      <c r="CQ92">
        <v>14139236</v>
      </c>
      <c r="CR92">
        <v>14313719</v>
      </c>
      <c r="CS92">
        <v>13752983</v>
      </c>
      <c r="CT92">
        <v>13111519</v>
      </c>
      <c r="CU92">
        <v>23.13078803704343</v>
      </c>
      <c r="CV92">
        <v>23.061622788291011</v>
      </c>
      <c r="CW92">
        <v>21.032488083000001</v>
      </c>
      <c r="CX92">
        <v>20.183296801041958</v>
      </c>
      <c r="CY92">
        <v>21.131140606129922</v>
      </c>
      <c r="CZ92">
        <v>18.888032303113398</v>
      </c>
      <c r="DA92">
        <v>17.582343204760491</v>
      </c>
      <c r="DB92">
        <v>16.575448801164079</v>
      </c>
      <c r="DC92">
        <v>16.230685858630341</v>
      </c>
      <c r="DD92">
        <v>17.010182874589521</v>
      </c>
      <c r="DE92">
        <v>19.36015072224971</v>
      </c>
      <c r="DF92">
        <v>19.69396650616688</v>
      </c>
      <c r="DG92">
        <v>18.637581631179501</v>
      </c>
      <c r="DH92">
        <v>20.174645682620259</v>
      </c>
      <c r="DI92">
        <v>14.982302827774941</v>
      </c>
      <c r="DJ92">
        <v>13.191361575301899</v>
      </c>
      <c r="DK92">
        <v>13.07479080047915</v>
      </c>
      <c r="DL92">
        <v>13.1257841645625</v>
      </c>
      <c r="DM92">
        <v>14.389847433418019</v>
      </c>
      <c r="DN92">
        <v>11.742380014498981</v>
      </c>
      <c r="DO92" t="s">
        <v>178</v>
      </c>
      <c r="DP92" t="s">
        <v>178</v>
      </c>
      <c r="DQ92" t="s">
        <v>178</v>
      </c>
      <c r="DR92" t="s">
        <v>178</v>
      </c>
      <c r="DS92" t="s">
        <v>178</v>
      </c>
      <c r="DT92" t="s">
        <v>178</v>
      </c>
      <c r="DU92" t="s">
        <v>178</v>
      </c>
      <c r="DV92" t="s">
        <v>178</v>
      </c>
      <c r="DW92" t="s">
        <v>178</v>
      </c>
      <c r="DX92" t="s">
        <v>178</v>
      </c>
      <c r="DY92" t="s">
        <v>178</v>
      </c>
      <c r="DZ92" t="s">
        <v>178</v>
      </c>
      <c r="EA92">
        <v>21.794949783397421</v>
      </c>
      <c r="EB92">
        <v>23.161720237220191</v>
      </c>
      <c r="EC92">
        <v>19.408748488934538</v>
      </c>
      <c r="ED92">
        <v>19.175300732848719</v>
      </c>
      <c r="EE92">
        <v>19.847993219741308</v>
      </c>
      <c r="EF92">
        <v>17.60968710700698</v>
      </c>
      <c r="EG92">
        <v>16.989816915230691</v>
      </c>
      <c r="EH92">
        <v>15.25392900231669</v>
      </c>
      <c r="EI92">
        <v>15.979756289197599</v>
      </c>
      <c r="EJ92">
        <v>16.301674551348871</v>
      </c>
      <c r="EK92">
        <v>18.92577892704254</v>
      </c>
      <c r="EL92">
        <v>18.904402685399429</v>
      </c>
      <c r="EM92">
        <v>17.911687993178091</v>
      </c>
      <c r="EN92">
        <v>19.769378865328122</v>
      </c>
      <c r="EO92">
        <v>14.14289774853644</v>
      </c>
      <c r="EP92">
        <v>12.36255127766638</v>
      </c>
      <c r="EQ92">
        <v>12.11412048077227</v>
      </c>
      <c r="ER92">
        <v>12.44299583148203</v>
      </c>
      <c r="ES92">
        <v>13.23865677527435</v>
      </c>
      <c r="ET92">
        <v>10.325235434311599</v>
      </c>
      <c r="EU92" t="s">
        <v>178</v>
      </c>
      <c r="EV92" t="s">
        <v>178</v>
      </c>
      <c r="EW92" t="s">
        <v>178</v>
      </c>
      <c r="EX92" t="s">
        <v>178</v>
      </c>
      <c r="EY92" t="s">
        <v>178</v>
      </c>
      <c r="EZ92" t="s">
        <v>178</v>
      </c>
      <c r="FA92" t="s">
        <v>178</v>
      </c>
      <c r="FB92" t="s">
        <v>178</v>
      </c>
      <c r="FC92" t="s">
        <v>178</v>
      </c>
      <c r="FD92" t="s">
        <v>178</v>
      </c>
      <c r="FE92" t="s">
        <v>178</v>
      </c>
      <c r="FF92" t="s">
        <v>178</v>
      </c>
      <c r="FG92" t="s">
        <v>178</v>
      </c>
      <c r="FH92">
        <v>16.910244010830478</v>
      </c>
      <c r="FI92">
        <v>16.44890388637495</v>
      </c>
      <c r="FJ92">
        <v>16.664795024500101</v>
      </c>
      <c r="FK92">
        <v>17.690196513543672</v>
      </c>
      <c r="FL92">
        <v>16.677909225232497</v>
      </c>
      <c r="FM92">
        <v>15.652946909417558</v>
      </c>
      <c r="FN92">
        <v>14.905195053490386</v>
      </c>
      <c r="FO92">
        <v>14.793257820792787</v>
      </c>
      <c r="FP92">
        <v>15.354034434267037</v>
      </c>
      <c r="FQ92">
        <v>16.938854899960727</v>
      </c>
      <c r="FR92">
        <v>17.349797942132927</v>
      </c>
      <c r="FS92">
        <v>16.54480621107691</v>
      </c>
      <c r="FT92">
        <v>20.054637400564591</v>
      </c>
      <c r="FU92">
        <v>14.934816851338708</v>
      </c>
      <c r="FV92">
        <v>13.14929944935975</v>
      </c>
      <c r="FW92">
        <v>13.029521593348658</v>
      </c>
      <c r="FX92">
        <v>13.06978416528154</v>
      </c>
      <c r="FY92">
        <v>14.362065605519883</v>
      </c>
      <c r="FZ92">
        <v>11.720158516429168</v>
      </c>
      <c r="GA92" t="s">
        <v>178</v>
      </c>
      <c r="GB92" t="s">
        <v>178</v>
      </c>
      <c r="GC92" t="s">
        <v>178</v>
      </c>
      <c r="GD92" t="s">
        <v>178</v>
      </c>
      <c r="GE92" t="s">
        <v>178</v>
      </c>
      <c r="GF92" t="s">
        <v>178</v>
      </c>
      <c r="GG92" t="s">
        <v>178</v>
      </c>
      <c r="GH92" t="s">
        <v>178</v>
      </c>
      <c r="GI92" t="s">
        <v>178</v>
      </c>
      <c r="GJ92" t="s">
        <v>178</v>
      </c>
      <c r="GK92" t="s">
        <v>178</v>
      </c>
      <c r="GL92" t="s">
        <v>178</v>
      </c>
      <c r="GM92">
        <v>21.794949783397428</v>
      </c>
      <c r="GN92">
        <v>11.915466940737181</v>
      </c>
      <c r="GO92">
        <v>11.129532940748796</v>
      </c>
      <c r="GP92">
        <v>11.293174613708578</v>
      </c>
      <c r="GQ92">
        <v>11.230894543114491</v>
      </c>
      <c r="GR92">
        <v>11.083391556144338</v>
      </c>
      <c r="GS92">
        <v>10.849407769360747</v>
      </c>
      <c r="GT92">
        <v>10.115566459341755</v>
      </c>
      <c r="GU92">
        <v>10.308646366560707</v>
      </c>
      <c r="GV92">
        <v>10.233309409382539</v>
      </c>
      <c r="GW92">
        <v>10.957383140620614</v>
      </c>
      <c r="GX92">
        <v>11.390759938596316</v>
      </c>
      <c r="GY92">
        <v>10.976319853722815</v>
      </c>
      <c r="GZ92">
        <v>13.369843820204894</v>
      </c>
      <c r="HA92">
        <v>11.335651686448685</v>
      </c>
      <c r="HB92">
        <v>10.297918610224064</v>
      </c>
      <c r="HC92">
        <v>10.596323011957526</v>
      </c>
      <c r="HD92">
        <v>10.360590086061935</v>
      </c>
      <c r="HE92">
        <v>12.387631073954775</v>
      </c>
      <c r="HF92">
        <v>9.8282628483272916</v>
      </c>
      <c r="HG92" t="s">
        <v>178</v>
      </c>
      <c r="HH92" t="s">
        <v>178</v>
      </c>
      <c r="HI92" t="s">
        <v>178</v>
      </c>
      <c r="HJ92" t="s">
        <v>178</v>
      </c>
      <c r="HK92" t="s">
        <v>178</v>
      </c>
      <c r="HL92" t="s">
        <v>178</v>
      </c>
      <c r="HM92" t="s">
        <v>178</v>
      </c>
      <c r="HN92" t="s">
        <v>178</v>
      </c>
      <c r="HO92" t="s">
        <v>178</v>
      </c>
      <c r="HP92" t="s">
        <v>178</v>
      </c>
      <c r="HQ92" t="s">
        <v>178</v>
      </c>
      <c r="HR92" t="s">
        <v>178</v>
      </c>
      <c r="HS92">
        <v>1239884</v>
      </c>
      <c r="HT92">
        <v>1230516</v>
      </c>
      <c r="HU92">
        <v>1030322</v>
      </c>
      <c r="HV92">
        <v>1021951</v>
      </c>
      <c r="HW92">
        <v>1013077</v>
      </c>
      <c r="HX92">
        <v>1006534</v>
      </c>
      <c r="HY92">
        <v>1002288</v>
      </c>
      <c r="HZ92">
        <v>998675</v>
      </c>
      <c r="IA92">
        <v>994374</v>
      </c>
      <c r="IB92">
        <v>989648</v>
      </c>
      <c r="IC92">
        <v>985885</v>
      </c>
      <c r="ID92">
        <v>977866</v>
      </c>
      <c r="IE92">
        <v>973657</v>
      </c>
      <c r="IF92">
        <v>606679</v>
      </c>
      <c r="IG92">
        <v>597851</v>
      </c>
      <c r="IH92">
        <v>593849</v>
      </c>
      <c r="II92">
        <v>594314</v>
      </c>
      <c r="IJ92">
        <v>586047</v>
      </c>
      <c r="IK92">
        <v>592020</v>
      </c>
      <c r="IL92">
        <v>591173</v>
      </c>
      <c r="IM92">
        <v>586130</v>
      </c>
      <c r="IN92">
        <v>577001</v>
      </c>
      <c r="IO92">
        <v>577095</v>
      </c>
      <c r="IP92">
        <v>570661</v>
      </c>
      <c r="IQ92">
        <v>570230</v>
      </c>
      <c r="IR92">
        <v>570933</v>
      </c>
      <c r="IS92">
        <v>566708</v>
      </c>
      <c r="IT92">
        <v>561838</v>
      </c>
      <c r="IU92">
        <v>559400</v>
      </c>
      <c r="IV92">
        <v>558501</v>
      </c>
      <c r="IW92">
        <v>555073</v>
      </c>
      <c r="IX92">
        <v>548065</v>
      </c>
      <c r="IY92">
        <v>1437162</v>
      </c>
      <c r="IZ92">
        <v>1427545</v>
      </c>
      <c r="JA92">
        <v>1207094</v>
      </c>
      <c r="JB92">
        <v>1197387</v>
      </c>
      <c r="JC92">
        <v>1187198</v>
      </c>
      <c r="JD92">
        <v>1179867</v>
      </c>
      <c r="JE92">
        <v>1172940</v>
      </c>
      <c r="JF92">
        <v>1168298</v>
      </c>
      <c r="JG92">
        <v>1163076</v>
      </c>
      <c r="JH92">
        <v>1156908</v>
      </c>
      <c r="JI92">
        <v>1151066</v>
      </c>
      <c r="JJ92">
        <v>1143366</v>
      </c>
      <c r="JK92">
        <v>1138360</v>
      </c>
      <c r="JL92">
        <v>713574</v>
      </c>
      <c r="JM92">
        <v>702551</v>
      </c>
      <c r="JN92">
        <v>697198</v>
      </c>
      <c r="JO92">
        <v>696470</v>
      </c>
      <c r="JP92">
        <v>687074</v>
      </c>
      <c r="JQ92">
        <v>689355</v>
      </c>
      <c r="JR92">
        <v>687933</v>
      </c>
      <c r="JS92">
        <v>680818</v>
      </c>
      <c r="JT92">
        <v>667036</v>
      </c>
      <c r="JU92">
        <v>669485</v>
      </c>
      <c r="JV92">
        <v>661538</v>
      </c>
      <c r="JW92">
        <v>660868</v>
      </c>
      <c r="JX92">
        <v>666826</v>
      </c>
      <c r="JY92">
        <v>662272</v>
      </c>
      <c r="JZ92">
        <v>657080</v>
      </c>
      <c r="KA92">
        <v>654015</v>
      </c>
      <c r="KB92">
        <v>653092</v>
      </c>
      <c r="KC92">
        <v>648865</v>
      </c>
      <c r="KD92">
        <v>640361</v>
      </c>
    </row>
    <row r="93" spans="1:290" x14ac:dyDescent="0.3">
      <c r="A93" t="s">
        <v>91</v>
      </c>
      <c r="B93">
        <v>4014480</v>
      </c>
      <c r="C93">
        <v>9258226</v>
      </c>
      <c r="D93">
        <v>9649851</v>
      </c>
      <c r="E93">
        <v>8930997</v>
      </c>
      <c r="F93">
        <v>9428754</v>
      </c>
      <c r="G93">
        <v>9221743</v>
      </c>
      <c r="H93">
        <v>9353079</v>
      </c>
      <c r="I93">
        <v>9275099</v>
      </c>
      <c r="J93">
        <v>9400422</v>
      </c>
      <c r="K93">
        <v>9512486</v>
      </c>
      <c r="L93">
        <v>9493340</v>
      </c>
      <c r="M93">
        <v>8973737</v>
      </c>
      <c r="N93">
        <v>9250369</v>
      </c>
      <c r="O93">
        <v>9379039</v>
      </c>
      <c r="P93">
        <v>8889980</v>
      </c>
      <c r="Q93">
        <v>9237090</v>
      </c>
      <c r="R93">
        <v>8628787</v>
      </c>
      <c r="S93">
        <v>8502991</v>
      </c>
      <c r="T93">
        <v>8699866</v>
      </c>
      <c r="U93">
        <v>8254311</v>
      </c>
      <c r="V93">
        <v>8045943</v>
      </c>
      <c r="W93">
        <v>8122413</v>
      </c>
      <c r="X93">
        <v>7495132</v>
      </c>
      <c r="Y93">
        <v>7393006</v>
      </c>
      <c r="Z93">
        <v>7449758</v>
      </c>
      <c r="AA93">
        <v>7351065</v>
      </c>
      <c r="AB93">
        <v>7023304</v>
      </c>
      <c r="AC93">
        <v>7131779</v>
      </c>
      <c r="AD93">
        <v>6634111</v>
      </c>
      <c r="AE93">
        <v>6847193</v>
      </c>
      <c r="AF93">
        <v>6507057</v>
      </c>
      <c r="AG93">
        <v>6594510</v>
      </c>
      <c r="AH93">
        <v>6619399</v>
      </c>
      <c r="AI93">
        <v>23441457</v>
      </c>
      <c r="AJ93">
        <v>24413580</v>
      </c>
      <c r="AK93">
        <v>23411957</v>
      </c>
      <c r="AL93">
        <v>24226773</v>
      </c>
      <c r="AM93">
        <v>24291651</v>
      </c>
      <c r="AN93">
        <v>24927292</v>
      </c>
      <c r="AO93">
        <v>24304505</v>
      </c>
      <c r="AP93">
        <v>24440821</v>
      </c>
      <c r="AQ93">
        <v>24656346</v>
      </c>
      <c r="AR93">
        <v>24155370</v>
      </c>
      <c r="AS93">
        <v>22856647</v>
      </c>
      <c r="AT93">
        <v>25278975</v>
      </c>
      <c r="AU93">
        <v>26051675</v>
      </c>
      <c r="AV93">
        <v>25431322</v>
      </c>
      <c r="AW93">
        <v>26012578</v>
      </c>
      <c r="AX93">
        <v>24869949</v>
      </c>
      <c r="AY93">
        <v>24673159</v>
      </c>
      <c r="AZ93">
        <v>24740735</v>
      </c>
      <c r="BA93">
        <v>24603354</v>
      </c>
      <c r="BB93">
        <v>25179307</v>
      </c>
      <c r="BC93">
        <v>24946704</v>
      </c>
      <c r="BD93">
        <v>23505221</v>
      </c>
      <c r="BE93">
        <v>23401514</v>
      </c>
      <c r="BF93">
        <v>23237753</v>
      </c>
      <c r="BG93">
        <v>22658892</v>
      </c>
      <c r="BH93">
        <v>21703949</v>
      </c>
      <c r="BI93">
        <v>21888276</v>
      </c>
      <c r="BJ93">
        <v>20545476</v>
      </c>
      <c r="BK93">
        <v>20595205</v>
      </c>
      <c r="BL93">
        <v>20360689</v>
      </c>
      <c r="BM93">
        <v>20247683</v>
      </c>
      <c r="BN93">
        <v>20139225</v>
      </c>
      <c r="BO93">
        <v>23441457</v>
      </c>
      <c r="BP93">
        <v>24413580</v>
      </c>
      <c r="BQ93">
        <v>23977058</v>
      </c>
      <c r="BR93">
        <v>26451421</v>
      </c>
      <c r="BS93">
        <v>27056153</v>
      </c>
      <c r="BT93">
        <v>27819394</v>
      </c>
      <c r="BU93">
        <v>27059942</v>
      </c>
      <c r="BV93">
        <v>27282662</v>
      </c>
      <c r="BW93">
        <v>27268081</v>
      </c>
      <c r="BX93">
        <v>27200815</v>
      </c>
      <c r="BY93">
        <v>25283855</v>
      </c>
      <c r="BZ93">
        <v>28079487</v>
      </c>
      <c r="CA93">
        <v>28686080</v>
      </c>
      <c r="CB93">
        <v>28167276</v>
      </c>
      <c r="CC93">
        <v>38250655</v>
      </c>
      <c r="CD93">
        <v>38037211</v>
      </c>
      <c r="CE93">
        <v>37137630</v>
      </c>
      <c r="CF93">
        <v>38592196</v>
      </c>
      <c r="CG93">
        <v>37207322</v>
      </c>
      <c r="CH93">
        <v>31190108</v>
      </c>
      <c r="CI93">
        <v>31070880</v>
      </c>
      <c r="CJ93">
        <v>28428132</v>
      </c>
      <c r="CK93">
        <v>29038836</v>
      </c>
      <c r="CL93">
        <v>30297461</v>
      </c>
      <c r="CM93">
        <v>29539555</v>
      </c>
      <c r="CN93">
        <v>27574156</v>
      </c>
      <c r="CO93">
        <v>28632139</v>
      </c>
      <c r="CP93">
        <v>28395728</v>
      </c>
      <c r="CQ93">
        <v>28251544</v>
      </c>
      <c r="CR93">
        <v>26781608</v>
      </c>
      <c r="CS93">
        <v>28575574</v>
      </c>
      <c r="CT93">
        <v>31123837</v>
      </c>
      <c r="CU93">
        <v>12.068531419831951</v>
      </c>
      <c r="CV93">
        <v>12.3948839856698</v>
      </c>
      <c r="CW93">
        <v>12.270218960406829</v>
      </c>
      <c r="CX93">
        <v>11.75835195786769</v>
      </c>
      <c r="CY93">
        <v>12.54336954441041</v>
      </c>
      <c r="CZ93">
        <v>11.559421449346511</v>
      </c>
      <c r="DA93">
        <v>11.346718799535029</v>
      </c>
      <c r="DB93">
        <v>11.350517926692291</v>
      </c>
      <c r="DC93">
        <v>10.930730498015199</v>
      </c>
      <c r="DD93">
        <v>10.870752748760941</v>
      </c>
      <c r="DE93">
        <v>11.358597609609619</v>
      </c>
      <c r="DF93">
        <v>11.118364839653969</v>
      </c>
      <c r="DG93">
        <v>10.508872038015189</v>
      </c>
      <c r="DH93">
        <v>10.47818323111311</v>
      </c>
      <c r="DI93">
        <v>9.9252600785940608</v>
      </c>
      <c r="DJ93">
        <v>9.8433825542180298</v>
      </c>
      <c r="DK93">
        <v>9.8838674235778701</v>
      </c>
      <c r="DL93">
        <v>9.7979313572185394</v>
      </c>
      <c r="DM93">
        <v>10.01989528350845</v>
      </c>
      <c r="DN93">
        <v>10.430001803393329</v>
      </c>
      <c r="DO93" t="s">
        <v>178</v>
      </c>
      <c r="DP93" t="s">
        <v>178</v>
      </c>
      <c r="DQ93" t="s">
        <v>178</v>
      </c>
      <c r="DR93" t="s">
        <v>178</v>
      </c>
      <c r="DS93" t="s">
        <v>178</v>
      </c>
      <c r="DT93" t="s">
        <v>178</v>
      </c>
      <c r="DU93" t="s">
        <v>178</v>
      </c>
      <c r="DV93" t="s">
        <v>178</v>
      </c>
      <c r="DW93" t="s">
        <v>178</v>
      </c>
      <c r="DX93" t="s">
        <v>178</v>
      </c>
      <c r="DY93" t="s">
        <v>178</v>
      </c>
      <c r="DZ93" t="s">
        <v>178</v>
      </c>
      <c r="EA93">
        <v>11.81554657432377</v>
      </c>
      <c r="EB93">
        <v>12.08922142972496</v>
      </c>
      <c r="EC93">
        <v>12.00685071628277</v>
      </c>
      <c r="ED93">
        <v>11.157113315708189</v>
      </c>
      <c r="EE93">
        <v>11.219431739033929</v>
      </c>
      <c r="EF93">
        <v>10.024273468239739</v>
      </c>
      <c r="EG93">
        <v>9.6589978468417304</v>
      </c>
      <c r="EH93">
        <v>9.6345720854572505</v>
      </c>
      <c r="EI93">
        <v>9.6448380307120605</v>
      </c>
      <c r="EJ93">
        <v>9.8471382972680406</v>
      </c>
      <c r="EK93">
        <v>10.084997956285079</v>
      </c>
      <c r="EL93">
        <v>9.5585833378207692</v>
      </c>
      <c r="EM93">
        <v>8.8609371430840493</v>
      </c>
      <c r="EN93">
        <v>8.6740528469737495</v>
      </c>
      <c r="EO93">
        <v>8.2048698225642394</v>
      </c>
      <c r="EP93">
        <v>8.1336497184603704</v>
      </c>
      <c r="EQ93">
        <v>8.1544863763190598</v>
      </c>
      <c r="ER93">
        <v>8.3162896578534706</v>
      </c>
      <c r="ES93">
        <v>8.3958483445330394</v>
      </c>
      <c r="ET93">
        <v>8.2446232535311594</v>
      </c>
      <c r="EU93" t="s">
        <v>178</v>
      </c>
      <c r="EV93" t="s">
        <v>178</v>
      </c>
      <c r="EW93" t="s">
        <v>178</v>
      </c>
      <c r="EX93" t="s">
        <v>178</v>
      </c>
      <c r="EY93" t="s">
        <v>178</v>
      </c>
      <c r="EZ93" t="s">
        <v>178</v>
      </c>
      <c r="FA93" t="s">
        <v>178</v>
      </c>
      <c r="FB93" t="s">
        <v>178</v>
      </c>
      <c r="FC93" t="s">
        <v>178</v>
      </c>
      <c r="FD93" t="s">
        <v>178</v>
      </c>
      <c r="FE93" t="s">
        <v>178</v>
      </c>
      <c r="FF93" t="s">
        <v>178</v>
      </c>
      <c r="FG93" t="s">
        <v>178</v>
      </c>
      <c r="FH93">
        <v>8.5055510183525112</v>
      </c>
      <c r="FI93">
        <v>8.58465185913734</v>
      </c>
      <c r="FJ93">
        <v>7.7608133587958701</v>
      </c>
      <c r="FK93">
        <v>7.8960018729647965</v>
      </c>
      <c r="FL93">
        <v>6.8851016868348909</v>
      </c>
      <c r="FM93">
        <v>7.0071812710570525</v>
      </c>
      <c r="FN93">
        <v>7.3484147839320402</v>
      </c>
      <c r="FO93">
        <v>6.8667110924829649</v>
      </c>
      <c r="FP93">
        <v>8.1576663218635375</v>
      </c>
      <c r="FQ93">
        <v>10.658224104406001</v>
      </c>
      <c r="FR93">
        <v>10.240953631147038</v>
      </c>
      <c r="FS93">
        <v>9.6316487895666913</v>
      </c>
      <c r="FT93">
        <v>9.5305265556810532</v>
      </c>
      <c r="FU93">
        <v>8.6387153704559161</v>
      </c>
      <c r="FV93">
        <v>8.6680212025191032</v>
      </c>
      <c r="FW93">
        <v>8.9016922282632347</v>
      </c>
      <c r="FX93">
        <v>9.0919101512598015</v>
      </c>
      <c r="FY93">
        <v>9.6723275873661656</v>
      </c>
      <c r="FZ93">
        <v>10.430001803393338</v>
      </c>
      <c r="GA93" t="s">
        <v>178</v>
      </c>
      <c r="GB93" t="s">
        <v>178</v>
      </c>
      <c r="GC93" t="s">
        <v>178</v>
      </c>
      <c r="GD93" t="s">
        <v>178</v>
      </c>
      <c r="GE93" t="s">
        <v>178</v>
      </c>
      <c r="GF93" t="s">
        <v>178</v>
      </c>
      <c r="GG93" t="s">
        <v>178</v>
      </c>
      <c r="GH93" t="s">
        <v>178</v>
      </c>
      <c r="GI93" t="s">
        <v>178</v>
      </c>
      <c r="GJ93" t="s">
        <v>178</v>
      </c>
      <c r="GK93" t="s">
        <v>178</v>
      </c>
      <c r="GL93" t="s">
        <v>178</v>
      </c>
      <c r="GM93">
        <v>11.815546574323777</v>
      </c>
      <c r="GN93">
        <v>5.6625779586607123</v>
      </c>
      <c r="GO93">
        <v>5.6230369806334428</v>
      </c>
      <c r="GP93">
        <v>5.0785055029821757</v>
      </c>
      <c r="GQ93">
        <v>5.2319539746392705</v>
      </c>
      <c r="GR93">
        <v>4.6268002156030423</v>
      </c>
      <c r="GS93">
        <v>4.7302465119120924</v>
      </c>
      <c r="GT93">
        <v>4.8453241402979055</v>
      </c>
      <c r="GU93">
        <v>4.7740040323085982</v>
      </c>
      <c r="GV93">
        <v>5.6396113990388059</v>
      </c>
      <c r="GW93">
        <v>8.8796007568389186</v>
      </c>
      <c r="GX93">
        <v>8.6572853527486782</v>
      </c>
      <c r="GY93">
        <v>7.9763969111391111</v>
      </c>
      <c r="GZ93">
        <v>7.7415008154117979</v>
      </c>
      <c r="HA93">
        <v>7.0038271485432935</v>
      </c>
      <c r="HB93">
        <v>7.0458367244741833</v>
      </c>
      <c r="HC93">
        <v>7.1425025064686691</v>
      </c>
      <c r="HD93">
        <v>7.3987533494915967</v>
      </c>
      <c r="HE93">
        <v>7.8547180134349981</v>
      </c>
      <c r="HF93">
        <v>8.244623253531163</v>
      </c>
      <c r="HG93" t="s">
        <v>178</v>
      </c>
      <c r="HH93" t="s">
        <v>178</v>
      </c>
      <c r="HI93" t="s">
        <v>178</v>
      </c>
      <c r="HJ93" t="s">
        <v>178</v>
      </c>
      <c r="HK93" t="s">
        <v>178</v>
      </c>
      <c r="HL93" t="s">
        <v>178</v>
      </c>
      <c r="HM93" t="s">
        <v>178</v>
      </c>
      <c r="HN93" t="s">
        <v>178</v>
      </c>
      <c r="HO93" t="s">
        <v>178</v>
      </c>
      <c r="HP93" t="s">
        <v>178</v>
      </c>
      <c r="HQ93" t="s">
        <v>178</v>
      </c>
      <c r="HR93" t="s">
        <v>178</v>
      </c>
      <c r="HS93">
        <v>936430</v>
      </c>
      <c r="HT93">
        <v>933566</v>
      </c>
      <c r="HU93">
        <v>930293</v>
      </c>
      <c r="HV93">
        <v>925014</v>
      </c>
      <c r="HW93">
        <v>921461</v>
      </c>
      <c r="HX93">
        <v>919752</v>
      </c>
      <c r="HY93">
        <v>919344</v>
      </c>
      <c r="HZ93">
        <v>918450</v>
      </c>
      <c r="IA93">
        <v>921314</v>
      </c>
      <c r="IB93">
        <v>922104</v>
      </c>
      <c r="IC93">
        <v>922861</v>
      </c>
      <c r="ID93">
        <v>924968</v>
      </c>
      <c r="IE93">
        <v>925360</v>
      </c>
      <c r="IF93">
        <v>925508</v>
      </c>
      <c r="IG93">
        <v>920448</v>
      </c>
      <c r="IH93">
        <v>910954</v>
      </c>
      <c r="II93">
        <v>905264</v>
      </c>
      <c r="IJ93">
        <v>901291</v>
      </c>
      <c r="IK93">
        <v>894975</v>
      </c>
      <c r="IL93">
        <v>888259</v>
      </c>
      <c r="IM93">
        <v>879302</v>
      </c>
      <c r="IN93">
        <v>870311</v>
      </c>
      <c r="IO93">
        <v>861245</v>
      </c>
      <c r="IP93">
        <v>855171</v>
      </c>
      <c r="IQ93">
        <v>846936</v>
      </c>
      <c r="IR93">
        <v>838178</v>
      </c>
      <c r="IS93">
        <v>828535</v>
      </c>
      <c r="IT93">
        <v>818038</v>
      </c>
      <c r="IU93">
        <v>810566</v>
      </c>
      <c r="IV93">
        <v>803720</v>
      </c>
      <c r="IW93">
        <v>796427</v>
      </c>
      <c r="IX93">
        <v>789097</v>
      </c>
      <c r="IY93">
        <v>1052921</v>
      </c>
      <c r="IZ93">
        <v>1050129</v>
      </c>
      <c r="JA93">
        <v>1046760</v>
      </c>
      <c r="JB93">
        <v>1041123</v>
      </c>
      <c r="JC93">
        <v>1037216</v>
      </c>
      <c r="JD93">
        <v>1035096</v>
      </c>
      <c r="JE93">
        <v>1032776</v>
      </c>
      <c r="JF93">
        <v>1031761</v>
      </c>
      <c r="JG93">
        <v>1034534</v>
      </c>
      <c r="JH93">
        <v>1036981</v>
      </c>
      <c r="JI93">
        <v>1037998</v>
      </c>
      <c r="JJ93">
        <v>1040518</v>
      </c>
      <c r="JK93">
        <v>1040662</v>
      </c>
      <c r="JL93">
        <v>1040151</v>
      </c>
      <c r="JM93">
        <v>1034352</v>
      </c>
      <c r="JN93">
        <v>1023509</v>
      </c>
      <c r="JO93">
        <v>1015524</v>
      </c>
      <c r="JP93">
        <v>1008197</v>
      </c>
      <c r="JQ93">
        <v>1001534</v>
      </c>
      <c r="JR93">
        <v>993655</v>
      </c>
      <c r="JS93">
        <v>982772</v>
      </c>
      <c r="JT93">
        <v>971722</v>
      </c>
      <c r="JU93">
        <v>960657</v>
      </c>
      <c r="JV93">
        <v>957247</v>
      </c>
      <c r="JW93">
        <v>946935</v>
      </c>
      <c r="JX93">
        <v>936095</v>
      </c>
      <c r="JY93">
        <v>924398</v>
      </c>
      <c r="JZ93">
        <v>912453</v>
      </c>
      <c r="KA93">
        <v>903653</v>
      </c>
      <c r="KB93">
        <v>895333</v>
      </c>
      <c r="KC93">
        <v>886771</v>
      </c>
      <c r="KD93">
        <v>878080</v>
      </c>
    </row>
    <row r="94" spans="1:290" x14ac:dyDescent="0.3">
      <c r="A94" t="s">
        <v>92</v>
      </c>
      <c r="B94">
        <v>4057015</v>
      </c>
      <c r="C94">
        <v>14410513</v>
      </c>
      <c r="D94">
        <v>14940366</v>
      </c>
      <c r="E94">
        <v>13538862</v>
      </c>
      <c r="F94">
        <v>14314364</v>
      </c>
      <c r="G94">
        <v>14173918</v>
      </c>
      <c r="H94">
        <v>10206657</v>
      </c>
      <c r="I94">
        <v>10834999</v>
      </c>
      <c r="J94">
        <v>12413637</v>
      </c>
      <c r="K94">
        <v>14950412</v>
      </c>
      <c r="L94">
        <v>7581518</v>
      </c>
      <c r="M94">
        <v>7338988</v>
      </c>
      <c r="N94">
        <v>7527989</v>
      </c>
      <c r="O94">
        <v>7674434</v>
      </c>
      <c r="P94">
        <v>7207804</v>
      </c>
      <c r="Q94">
        <v>7679308</v>
      </c>
      <c r="R94">
        <v>7116217</v>
      </c>
      <c r="S94">
        <v>7183630</v>
      </c>
      <c r="T94">
        <v>7219163</v>
      </c>
      <c r="U94">
        <v>6819519</v>
      </c>
      <c r="V94">
        <v>6538625</v>
      </c>
      <c r="W94">
        <v>6546137</v>
      </c>
      <c r="X94">
        <v>6399068</v>
      </c>
      <c r="Y94">
        <v>6379107</v>
      </c>
      <c r="Z94">
        <v>6559464</v>
      </c>
      <c r="AA94">
        <v>6537261</v>
      </c>
      <c r="AB94">
        <v>6170618</v>
      </c>
      <c r="AC94">
        <v>6142004</v>
      </c>
      <c r="AD94">
        <v>5728601</v>
      </c>
      <c r="AE94">
        <v>5958319</v>
      </c>
      <c r="AF94">
        <v>5498098</v>
      </c>
      <c r="AG94">
        <v>5725511</v>
      </c>
      <c r="AH94">
        <v>5668362</v>
      </c>
      <c r="AI94">
        <v>43530849</v>
      </c>
      <c r="AJ94">
        <v>44566969</v>
      </c>
      <c r="AK94">
        <v>42709414</v>
      </c>
      <c r="AL94">
        <v>43388631</v>
      </c>
      <c r="AM94">
        <v>43415882</v>
      </c>
      <c r="AN94">
        <v>15593920</v>
      </c>
      <c r="AO94">
        <v>19142615</v>
      </c>
      <c r="AP94">
        <v>30897005</v>
      </c>
      <c r="AQ94">
        <v>43492064</v>
      </c>
      <c r="AR94">
        <v>26199753</v>
      </c>
      <c r="AS94">
        <v>24936379</v>
      </c>
      <c r="AT94">
        <v>27871540</v>
      </c>
      <c r="AU94">
        <v>27727742</v>
      </c>
      <c r="AV94">
        <v>25262084</v>
      </c>
      <c r="AW94">
        <v>28929494</v>
      </c>
      <c r="AX94">
        <v>27563877</v>
      </c>
      <c r="AY94">
        <v>27209193</v>
      </c>
      <c r="AZ94">
        <v>27445018</v>
      </c>
      <c r="BA94">
        <v>26876058</v>
      </c>
      <c r="BB94">
        <v>27443781</v>
      </c>
      <c r="BC94">
        <v>31982889</v>
      </c>
      <c r="BD94">
        <v>32137726</v>
      </c>
      <c r="BE94">
        <v>31379362</v>
      </c>
      <c r="BF94">
        <v>31685915</v>
      </c>
      <c r="BG94">
        <v>31595191</v>
      </c>
      <c r="BH94">
        <v>30725736</v>
      </c>
      <c r="BI94">
        <v>30223995</v>
      </c>
      <c r="BJ94">
        <v>28948620</v>
      </c>
      <c r="BK94">
        <v>28373234</v>
      </c>
      <c r="BL94">
        <v>27188633</v>
      </c>
      <c r="BM94">
        <v>27945284</v>
      </c>
      <c r="BN94">
        <v>28001504</v>
      </c>
      <c r="BO94">
        <v>46457835</v>
      </c>
      <c r="BP94">
        <v>47557544</v>
      </c>
      <c r="BQ94">
        <v>45688514</v>
      </c>
      <c r="BR94">
        <v>45870876</v>
      </c>
      <c r="BS94">
        <v>45685751</v>
      </c>
      <c r="BT94">
        <v>15591760</v>
      </c>
      <c r="BU94">
        <v>60639578</v>
      </c>
      <c r="BV94">
        <v>63522830</v>
      </c>
      <c r="BW94">
        <v>74461246</v>
      </c>
      <c r="BX94">
        <v>54151721</v>
      </c>
      <c r="BY94">
        <v>53288948</v>
      </c>
      <c r="BZ94">
        <v>60346827</v>
      </c>
      <c r="CA94">
        <v>59895793</v>
      </c>
      <c r="CB94">
        <v>54381944</v>
      </c>
      <c r="CC94">
        <v>57443126</v>
      </c>
      <c r="CD94">
        <v>57658526</v>
      </c>
      <c r="CE94">
        <v>59854026</v>
      </c>
      <c r="CF94">
        <v>54048545</v>
      </c>
      <c r="CG94">
        <v>164081191</v>
      </c>
      <c r="CH94">
        <v>56484928</v>
      </c>
      <c r="CI94">
        <v>50852755</v>
      </c>
      <c r="CJ94">
        <v>53550978</v>
      </c>
      <c r="CK94">
        <v>56130753</v>
      </c>
      <c r="CL94">
        <v>52778817</v>
      </c>
      <c r="CM94">
        <v>45864403</v>
      </c>
      <c r="CN94">
        <v>44210438</v>
      </c>
      <c r="CO94">
        <v>45170418</v>
      </c>
      <c r="CP94">
        <v>45224492</v>
      </c>
      <c r="CQ94">
        <v>43777761</v>
      </c>
      <c r="CR94">
        <v>36767420</v>
      </c>
      <c r="CS94">
        <v>37294961</v>
      </c>
      <c r="CT94">
        <v>34129820</v>
      </c>
      <c r="CU94">
        <v>12.194660767434989</v>
      </c>
      <c r="CV94">
        <v>12.457863839676349</v>
      </c>
      <c r="CW94">
        <v>12.8002200517723</v>
      </c>
      <c r="CX94">
        <v>13.26321495299403</v>
      </c>
      <c r="CY94">
        <v>13.685062851368491</v>
      </c>
      <c r="CZ94">
        <v>14.26350469110503</v>
      </c>
      <c r="DA94">
        <v>13.36219781838466</v>
      </c>
      <c r="DB94">
        <v>12.342023534279271</v>
      </c>
      <c r="DC94">
        <v>11.20223308896102</v>
      </c>
      <c r="DD94">
        <v>9.7019383405757509</v>
      </c>
      <c r="DE94">
        <v>8.6910892891499394</v>
      </c>
      <c r="DF94">
        <v>8.0070520825681299</v>
      </c>
      <c r="DG94">
        <v>7.7184584556984897</v>
      </c>
      <c r="DH94">
        <v>7.5252462469845103</v>
      </c>
      <c r="DI94">
        <v>6.5609166867639601</v>
      </c>
      <c r="DJ94">
        <v>6.6259221718505703</v>
      </c>
      <c r="DK94">
        <v>6.6028317159987298</v>
      </c>
      <c r="DL94">
        <v>6.5826190653958001</v>
      </c>
      <c r="DM94">
        <v>6.5168525815383704</v>
      </c>
      <c r="DN94">
        <v>6.5685216693111999</v>
      </c>
      <c r="DO94" t="s">
        <v>178</v>
      </c>
      <c r="DP94" t="s">
        <v>178</v>
      </c>
      <c r="DQ94" t="s">
        <v>178</v>
      </c>
      <c r="DR94" t="s">
        <v>178</v>
      </c>
      <c r="DS94" t="s">
        <v>178</v>
      </c>
      <c r="DT94" t="s">
        <v>178</v>
      </c>
      <c r="DU94" t="s">
        <v>178</v>
      </c>
      <c r="DV94" t="s">
        <v>178</v>
      </c>
      <c r="DW94" t="s">
        <v>178</v>
      </c>
      <c r="DX94" t="s">
        <v>178</v>
      </c>
      <c r="DY94" t="s">
        <v>178</v>
      </c>
      <c r="DZ94" t="s">
        <v>178</v>
      </c>
      <c r="EA94">
        <v>11.94882314022751</v>
      </c>
      <c r="EB94">
        <v>12.152931105696011</v>
      </c>
      <c r="EC94">
        <v>12.551635151453031</v>
      </c>
      <c r="ED94">
        <v>12.676311491602799</v>
      </c>
      <c r="EE94">
        <v>12.44169835005547</v>
      </c>
      <c r="EF94">
        <v>12.62072653957439</v>
      </c>
      <c r="EG94">
        <v>11.23424882128173</v>
      </c>
      <c r="EH94">
        <v>9.5490485242825294</v>
      </c>
      <c r="EI94">
        <v>8.4098972996568406</v>
      </c>
      <c r="EJ94">
        <v>7.1508457594765202</v>
      </c>
      <c r="EK94">
        <v>6.7486742962961799</v>
      </c>
      <c r="EL94">
        <v>6.1372496819336098</v>
      </c>
      <c r="EM94">
        <v>5.83465829997985</v>
      </c>
      <c r="EN94">
        <v>5.72064046655849</v>
      </c>
      <c r="EO94">
        <v>4.8355598615032802</v>
      </c>
      <c r="EP94">
        <v>4.8171380245239002</v>
      </c>
      <c r="EQ94">
        <v>4.8529590715902504</v>
      </c>
      <c r="ER94">
        <v>4.8204559384876298</v>
      </c>
      <c r="ES94">
        <v>4.7604823594293402</v>
      </c>
      <c r="ET94">
        <v>4.6084757781735597</v>
      </c>
      <c r="EU94" t="s">
        <v>178</v>
      </c>
      <c r="EV94" t="s">
        <v>178</v>
      </c>
      <c r="EW94" t="s">
        <v>178</v>
      </c>
      <c r="EX94" t="s">
        <v>178</v>
      </c>
      <c r="EY94" t="s">
        <v>178</v>
      </c>
      <c r="EZ94" t="s">
        <v>178</v>
      </c>
      <c r="FA94" t="s">
        <v>178</v>
      </c>
      <c r="FB94" t="s">
        <v>178</v>
      </c>
      <c r="FC94" t="s">
        <v>178</v>
      </c>
      <c r="FD94" t="s">
        <v>178</v>
      </c>
      <c r="FE94" t="s">
        <v>178</v>
      </c>
      <c r="FF94" t="s">
        <v>178</v>
      </c>
      <c r="FG94" t="s">
        <v>178</v>
      </c>
      <c r="FH94">
        <v>10.6268724206267</v>
      </c>
      <c r="FI94">
        <v>10.947869108358656</v>
      </c>
      <c r="FJ94">
        <v>11.42319002087693</v>
      </c>
      <c r="FK94">
        <v>11.503072051072964</v>
      </c>
      <c r="FL94">
        <v>11.874968615076856</v>
      </c>
      <c r="FM94">
        <v>11.478562249045332</v>
      </c>
      <c r="FN94">
        <v>11.299724156527658</v>
      </c>
      <c r="FO94">
        <v>11.140609936094229</v>
      </c>
      <c r="FP94">
        <v>9.701910580692493</v>
      </c>
      <c r="FQ94">
        <v>8.6910892891499483</v>
      </c>
      <c r="FR94">
        <v>8.0070520825681335</v>
      </c>
      <c r="FS94">
        <v>7.7184584556984914</v>
      </c>
      <c r="FT94">
        <v>7.5252462469845183</v>
      </c>
      <c r="FU94">
        <v>6.5609166867639628</v>
      </c>
      <c r="FV94">
        <v>6.6259221718505774</v>
      </c>
      <c r="FW94">
        <v>6.602831715998736</v>
      </c>
      <c r="FX94">
        <v>6.5826190653958081</v>
      </c>
      <c r="FY94">
        <v>6.5168525815383749</v>
      </c>
      <c r="FZ94">
        <v>6.5685216693112078</v>
      </c>
      <c r="GA94" t="s">
        <v>178</v>
      </c>
      <c r="GB94" t="s">
        <v>178</v>
      </c>
      <c r="GC94" t="s">
        <v>178</v>
      </c>
      <c r="GD94" t="s">
        <v>178</v>
      </c>
      <c r="GE94" t="s">
        <v>178</v>
      </c>
      <c r="GF94" t="s">
        <v>178</v>
      </c>
      <c r="GG94" t="s">
        <v>178</v>
      </c>
      <c r="GH94" t="s">
        <v>178</v>
      </c>
      <c r="GI94" t="s">
        <v>178</v>
      </c>
      <c r="GJ94" t="s">
        <v>178</v>
      </c>
      <c r="GK94" t="s">
        <v>178</v>
      </c>
      <c r="GL94" t="s">
        <v>178</v>
      </c>
      <c r="GM94">
        <v>11.94882314022751</v>
      </c>
      <c r="GN94">
        <v>6.304485963087421</v>
      </c>
      <c r="GO94">
        <v>6.1341347366648487</v>
      </c>
      <c r="GP94">
        <v>6.480934914011578</v>
      </c>
      <c r="GQ94">
        <v>6.352507130915825</v>
      </c>
      <c r="GR94">
        <v>6.5794065367157488</v>
      </c>
      <c r="GS94">
        <v>6.4973020793355269</v>
      </c>
      <c r="GT94">
        <v>7.1329900686742516</v>
      </c>
      <c r="GU94">
        <v>7.7621304563665676</v>
      </c>
      <c r="GV94">
        <v>7.150536877198804</v>
      </c>
      <c r="GW94">
        <v>6.7486742962961861</v>
      </c>
      <c r="GX94">
        <v>6.1372496819336142</v>
      </c>
      <c r="GY94">
        <v>5.8346582999798544</v>
      </c>
      <c r="GZ94">
        <v>5.7206404665584989</v>
      </c>
      <c r="HA94">
        <v>4.8355598615032811</v>
      </c>
      <c r="HB94">
        <v>4.8171380245239082</v>
      </c>
      <c r="HC94">
        <v>4.8529590715902522</v>
      </c>
      <c r="HD94">
        <v>4.8204559384876333</v>
      </c>
      <c r="HE94">
        <v>4.1428356196271743</v>
      </c>
      <c r="HF94">
        <v>4.0345860884590845</v>
      </c>
      <c r="HG94" t="s">
        <v>178</v>
      </c>
      <c r="HH94" t="s">
        <v>178</v>
      </c>
      <c r="HI94" t="s">
        <v>178</v>
      </c>
      <c r="HJ94" t="s">
        <v>178</v>
      </c>
      <c r="HK94" t="s">
        <v>178</v>
      </c>
      <c r="HL94" t="s">
        <v>178</v>
      </c>
      <c r="HM94" t="s">
        <v>178</v>
      </c>
      <c r="HN94" t="s">
        <v>178</v>
      </c>
      <c r="HO94" t="s">
        <v>178</v>
      </c>
      <c r="HP94" t="s">
        <v>178</v>
      </c>
      <c r="HQ94" t="s">
        <v>178</v>
      </c>
      <c r="HR94" t="s">
        <v>178</v>
      </c>
      <c r="HS94">
        <v>1297029</v>
      </c>
      <c r="HT94">
        <v>1292342</v>
      </c>
      <c r="HU94">
        <v>1282558</v>
      </c>
      <c r="HV94">
        <v>1278484</v>
      </c>
      <c r="HW94">
        <v>1276363</v>
      </c>
      <c r="HX94">
        <v>1276022</v>
      </c>
      <c r="HY94">
        <v>1273602</v>
      </c>
      <c r="HZ94">
        <v>1273361</v>
      </c>
      <c r="IA94">
        <v>1273589</v>
      </c>
      <c r="IB94">
        <v>606317</v>
      </c>
      <c r="IC94">
        <v>607807</v>
      </c>
      <c r="ID94">
        <v>609365</v>
      </c>
      <c r="IE94">
        <v>609974</v>
      </c>
      <c r="IF94">
        <v>609476</v>
      </c>
      <c r="IG94">
        <v>608871</v>
      </c>
      <c r="IH94">
        <v>607709</v>
      </c>
      <c r="II94">
        <v>603494</v>
      </c>
      <c r="IJ94">
        <v>602218</v>
      </c>
      <c r="IK94">
        <v>600703</v>
      </c>
      <c r="IL94">
        <v>598202</v>
      </c>
      <c r="IM94">
        <v>592824</v>
      </c>
      <c r="IN94">
        <v>589997</v>
      </c>
      <c r="IO94">
        <v>585657</v>
      </c>
      <c r="IP94">
        <v>581836</v>
      </c>
      <c r="IQ94">
        <v>578131</v>
      </c>
      <c r="IR94">
        <v>573349</v>
      </c>
      <c r="IS94">
        <v>569141</v>
      </c>
      <c r="IT94">
        <v>565020</v>
      </c>
      <c r="IU94">
        <v>561119</v>
      </c>
      <c r="IV94">
        <v>557725</v>
      </c>
      <c r="IW94">
        <v>554907</v>
      </c>
      <c r="IX94">
        <v>552012</v>
      </c>
      <c r="IY94">
        <v>1490120</v>
      </c>
      <c r="IZ94">
        <v>1484322</v>
      </c>
      <c r="JA94">
        <v>1472768</v>
      </c>
      <c r="JB94">
        <v>1467725</v>
      </c>
      <c r="JC94">
        <v>1464068</v>
      </c>
      <c r="JD94">
        <v>1463881</v>
      </c>
      <c r="JE94">
        <v>1460980</v>
      </c>
      <c r="JF94">
        <v>1460393</v>
      </c>
      <c r="JG94">
        <v>1459875</v>
      </c>
      <c r="JH94">
        <v>709272</v>
      </c>
      <c r="JI94">
        <v>710161</v>
      </c>
      <c r="JJ94">
        <v>711447</v>
      </c>
      <c r="JK94">
        <v>711406</v>
      </c>
      <c r="JL94">
        <v>710212</v>
      </c>
      <c r="JM94">
        <v>708823</v>
      </c>
      <c r="JN94">
        <v>706840</v>
      </c>
      <c r="JO94">
        <v>701534</v>
      </c>
      <c r="JP94">
        <v>699519</v>
      </c>
      <c r="JQ94">
        <v>696909</v>
      </c>
      <c r="JR94">
        <v>692900</v>
      </c>
      <c r="JS94">
        <v>685577</v>
      </c>
      <c r="JT94">
        <v>681279</v>
      </c>
      <c r="JU94">
        <v>675526</v>
      </c>
      <c r="JV94">
        <v>670247</v>
      </c>
      <c r="JW94">
        <v>665341</v>
      </c>
      <c r="JX94">
        <v>658984</v>
      </c>
      <c r="JY94">
        <v>653601</v>
      </c>
      <c r="JZ94">
        <v>648358</v>
      </c>
      <c r="KA94">
        <v>643569</v>
      </c>
      <c r="KB94">
        <v>639383</v>
      </c>
      <c r="KC94">
        <v>635864</v>
      </c>
      <c r="KD94">
        <v>632014</v>
      </c>
    </row>
    <row r="95" spans="1:290" x14ac:dyDescent="0.3">
      <c r="A95" t="s">
        <v>93</v>
      </c>
      <c r="B95">
        <v>4057016</v>
      </c>
      <c r="C95">
        <v>9722351</v>
      </c>
      <c r="D95">
        <v>9728174</v>
      </c>
      <c r="E95">
        <v>8823492</v>
      </c>
      <c r="F95">
        <v>9290146</v>
      </c>
      <c r="G95">
        <v>9158424</v>
      </c>
      <c r="H95">
        <v>9391486</v>
      </c>
      <c r="I95">
        <v>9421829</v>
      </c>
      <c r="J95">
        <v>9157688</v>
      </c>
      <c r="K95">
        <v>9919418</v>
      </c>
      <c r="L95">
        <v>9552783</v>
      </c>
      <c r="M95">
        <v>8744394</v>
      </c>
      <c r="N95">
        <v>8962158</v>
      </c>
      <c r="O95">
        <v>8667389</v>
      </c>
      <c r="P95">
        <v>8717214</v>
      </c>
      <c r="Q95">
        <v>8548939</v>
      </c>
      <c r="R95">
        <v>7919389</v>
      </c>
      <c r="S95">
        <v>8184973</v>
      </c>
      <c r="T95">
        <v>8042862</v>
      </c>
      <c r="U95">
        <v>7981842</v>
      </c>
      <c r="V95">
        <v>7974248</v>
      </c>
      <c r="W95">
        <v>7508888</v>
      </c>
      <c r="X95">
        <v>7959571</v>
      </c>
      <c r="Y95">
        <v>7179431</v>
      </c>
      <c r="Z95">
        <v>7142685</v>
      </c>
      <c r="AA95">
        <v>6848424</v>
      </c>
      <c r="AB95">
        <v>6739224</v>
      </c>
      <c r="AC95">
        <v>6631288</v>
      </c>
      <c r="AD95">
        <v>5980308</v>
      </c>
      <c r="AE95">
        <v>6433480</v>
      </c>
      <c r="AF95">
        <v>6354479</v>
      </c>
      <c r="AG95">
        <v>5996127</v>
      </c>
      <c r="AH95">
        <v>6125798</v>
      </c>
      <c r="AI95">
        <v>28364301</v>
      </c>
      <c r="AJ95">
        <v>28068624</v>
      </c>
      <c r="AK95">
        <v>26277891</v>
      </c>
      <c r="AL95">
        <v>26802747</v>
      </c>
      <c r="AM95">
        <v>26670394</v>
      </c>
      <c r="AN95">
        <v>27000756</v>
      </c>
      <c r="AO95">
        <v>26913939</v>
      </c>
      <c r="AP95">
        <v>26785618</v>
      </c>
      <c r="AQ95">
        <v>27055245</v>
      </c>
      <c r="AR95">
        <v>26166855</v>
      </c>
      <c r="AS95">
        <v>24587424</v>
      </c>
      <c r="AT95">
        <v>25406180</v>
      </c>
      <c r="AU95">
        <v>24971199</v>
      </c>
      <c r="AV95">
        <v>24881225</v>
      </c>
      <c r="AW95">
        <v>24539981</v>
      </c>
      <c r="AX95">
        <v>23364323</v>
      </c>
      <c r="AY95">
        <v>23473637</v>
      </c>
      <c r="AZ95">
        <v>23131361</v>
      </c>
      <c r="BA95">
        <v>22984329</v>
      </c>
      <c r="BB95">
        <v>23231205</v>
      </c>
      <c r="BC95">
        <v>21916854</v>
      </c>
      <c r="BD95">
        <v>22291832</v>
      </c>
      <c r="BE95">
        <v>21035075</v>
      </c>
      <c r="BF95">
        <v>20466624</v>
      </c>
      <c r="BG95">
        <v>19964377</v>
      </c>
      <c r="BH95">
        <v>19709443</v>
      </c>
      <c r="BI95">
        <v>19255984</v>
      </c>
      <c r="BJ95">
        <v>18316230</v>
      </c>
      <c r="BK95">
        <v>18592973</v>
      </c>
      <c r="BL95">
        <v>18393744</v>
      </c>
      <c r="BM95">
        <v>17800232</v>
      </c>
      <c r="BN95">
        <v>17802341</v>
      </c>
      <c r="BO95">
        <v>29591331</v>
      </c>
      <c r="BP95">
        <v>29445754</v>
      </c>
      <c r="BQ95">
        <v>28111471</v>
      </c>
      <c r="BR95">
        <v>29762475</v>
      </c>
      <c r="BS95">
        <v>28867056</v>
      </c>
      <c r="BT95">
        <v>30234927</v>
      </c>
      <c r="BU95">
        <v>28578159</v>
      </c>
      <c r="BV95">
        <v>29446318</v>
      </c>
      <c r="BW95">
        <v>29509572</v>
      </c>
      <c r="BX95">
        <v>28145638</v>
      </c>
      <c r="BY95">
        <v>26880647</v>
      </c>
      <c r="BZ95">
        <v>28162429</v>
      </c>
      <c r="CA95">
        <v>27066293</v>
      </c>
      <c r="CB95">
        <v>26412872</v>
      </c>
      <c r="CC95">
        <v>26076616</v>
      </c>
      <c r="CD95">
        <v>24764862</v>
      </c>
      <c r="CE95">
        <v>25139931</v>
      </c>
      <c r="CF95">
        <v>24924083</v>
      </c>
      <c r="CG95">
        <v>24940789</v>
      </c>
      <c r="CH95">
        <v>25258044</v>
      </c>
      <c r="CI95">
        <v>23842157</v>
      </c>
      <c r="CJ95">
        <v>24370202</v>
      </c>
      <c r="CK95">
        <v>23384925</v>
      </c>
      <c r="CL95">
        <v>23016119</v>
      </c>
      <c r="CM95">
        <v>22680254</v>
      </c>
      <c r="CN95">
        <v>21199440</v>
      </c>
      <c r="CO95">
        <v>23305510</v>
      </c>
      <c r="CP95">
        <v>23377927</v>
      </c>
      <c r="CQ95">
        <v>22081763</v>
      </c>
      <c r="CR95">
        <v>20423679</v>
      </c>
      <c r="CS95">
        <v>19508207</v>
      </c>
      <c r="CT95">
        <v>19214152</v>
      </c>
      <c r="CU95">
        <v>9.1651391726136993</v>
      </c>
      <c r="CV95">
        <v>9.2622100239767402</v>
      </c>
      <c r="CW95">
        <v>10.02036154838434</v>
      </c>
      <c r="CX95">
        <v>10.24681420507277</v>
      </c>
      <c r="CY95">
        <v>9.7883325777448107</v>
      </c>
      <c r="CZ95">
        <v>9.8541892402993003</v>
      </c>
      <c r="DA95">
        <v>9.5623218963868197</v>
      </c>
      <c r="DB95">
        <v>9.5891561276164907</v>
      </c>
      <c r="DC95">
        <v>9.5118603756511408</v>
      </c>
      <c r="DD95">
        <v>9.3665050942217398</v>
      </c>
      <c r="DE95">
        <v>8.2100257605043794</v>
      </c>
      <c r="DF95">
        <v>8.3815220781162498</v>
      </c>
      <c r="DG95">
        <v>8.1502985674576909</v>
      </c>
      <c r="DH95">
        <v>8.0163437501147108</v>
      </c>
      <c r="DI95">
        <v>7.7619456636665598</v>
      </c>
      <c r="DJ95">
        <v>7.7202799357374596</v>
      </c>
      <c r="DK95">
        <v>7.3478556373979398</v>
      </c>
      <c r="DL95">
        <v>6.9335020295014296</v>
      </c>
      <c r="DM95">
        <v>7.2524738024130198</v>
      </c>
      <c r="DN95">
        <v>7.2189377606515297</v>
      </c>
      <c r="DO95" t="s">
        <v>178</v>
      </c>
      <c r="DP95" t="s">
        <v>178</v>
      </c>
      <c r="DQ95" t="s">
        <v>178</v>
      </c>
      <c r="DR95" t="s">
        <v>178</v>
      </c>
      <c r="DS95" t="s">
        <v>178</v>
      </c>
      <c r="DT95" t="s">
        <v>178</v>
      </c>
      <c r="DU95" t="s">
        <v>178</v>
      </c>
      <c r="DV95" t="s">
        <v>178</v>
      </c>
      <c r="DW95" t="s">
        <v>178</v>
      </c>
      <c r="DX95" t="s">
        <v>178</v>
      </c>
      <c r="DY95" t="s">
        <v>178</v>
      </c>
      <c r="DZ95" t="s">
        <v>178</v>
      </c>
      <c r="EA95">
        <v>7.1106672824642203</v>
      </c>
      <c r="EB95">
        <v>7.3136502879514103</v>
      </c>
      <c r="EC95">
        <v>7.76525406852475</v>
      </c>
      <c r="ED95">
        <v>7.7658271370468102</v>
      </c>
      <c r="EE95">
        <v>7.4206590273844402</v>
      </c>
      <c r="EF95">
        <v>7.9327889930193001</v>
      </c>
      <c r="EG95">
        <v>7.6735739053283796</v>
      </c>
      <c r="EH95">
        <v>7.3699139590507103</v>
      </c>
      <c r="EI95">
        <v>7.6259963641060997</v>
      </c>
      <c r="EJ95">
        <v>7.61221989905476</v>
      </c>
      <c r="EK95">
        <v>6.6299096643877702</v>
      </c>
      <c r="EL95">
        <v>7.0540873955933003</v>
      </c>
      <c r="EM95">
        <v>6.8087719776691502</v>
      </c>
      <c r="EN95">
        <v>6.6039540649718598</v>
      </c>
      <c r="EO95">
        <v>6.5656774550884904</v>
      </c>
      <c r="EP95">
        <v>6.3625169023729002</v>
      </c>
      <c r="EQ95">
        <v>6.0210133579623699</v>
      </c>
      <c r="ER95">
        <v>5.6143605211988996</v>
      </c>
      <c r="ES95">
        <v>5.8982535448391804</v>
      </c>
      <c r="ET95">
        <v>5.8272913522996301</v>
      </c>
      <c r="EU95" t="s">
        <v>178</v>
      </c>
      <c r="EV95" t="s">
        <v>178</v>
      </c>
      <c r="EW95" t="s">
        <v>178</v>
      </c>
      <c r="EX95" t="s">
        <v>178</v>
      </c>
      <c r="EY95" t="s">
        <v>178</v>
      </c>
      <c r="EZ95" t="s">
        <v>178</v>
      </c>
      <c r="FA95" t="s">
        <v>178</v>
      </c>
      <c r="FB95" t="s">
        <v>178</v>
      </c>
      <c r="FC95" t="s">
        <v>178</v>
      </c>
      <c r="FD95" t="s">
        <v>178</v>
      </c>
      <c r="FE95" t="s">
        <v>178</v>
      </c>
      <c r="FF95" t="s">
        <v>178</v>
      </c>
      <c r="FG95" t="s">
        <v>178</v>
      </c>
      <c r="FH95">
        <v>9.2622100239767473</v>
      </c>
      <c r="FI95">
        <v>10.020361548384347</v>
      </c>
      <c r="FJ95">
        <v>10.246814205072774</v>
      </c>
      <c r="FK95">
        <v>9.7883325777448178</v>
      </c>
      <c r="FL95">
        <v>9.8541892402993003</v>
      </c>
      <c r="FM95">
        <v>9.5623218963868286</v>
      </c>
      <c r="FN95">
        <v>9.5891561276164889</v>
      </c>
      <c r="FO95">
        <v>9.5118603756511479</v>
      </c>
      <c r="FP95">
        <v>9.3665050942217469</v>
      </c>
      <c r="FQ95">
        <v>8.2100257605043865</v>
      </c>
      <c r="FR95">
        <v>8.3815220781162552</v>
      </c>
      <c r="FS95">
        <v>8.1502985674576927</v>
      </c>
      <c r="FT95">
        <v>8.0163437501147143</v>
      </c>
      <c r="FU95">
        <v>7.761945663666566</v>
      </c>
      <c r="FV95">
        <v>7.7202799357374676</v>
      </c>
      <c r="FW95">
        <v>7.3478556373979487</v>
      </c>
      <c r="FX95">
        <v>6.9335020295014385</v>
      </c>
      <c r="FY95">
        <v>7.2524738024130269</v>
      </c>
      <c r="FZ95">
        <v>7.2189377606515377</v>
      </c>
      <c r="GA95" t="s">
        <v>178</v>
      </c>
      <c r="GB95" t="s">
        <v>178</v>
      </c>
      <c r="GC95" t="s">
        <v>178</v>
      </c>
      <c r="GD95" t="s">
        <v>178</v>
      </c>
      <c r="GE95" t="s">
        <v>178</v>
      </c>
      <c r="GF95" t="s">
        <v>178</v>
      </c>
      <c r="GG95" t="s">
        <v>178</v>
      </c>
      <c r="GH95" t="s">
        <v>178</v>
      </c>
      <c r="GI95" t="s">
        <v>178</v>
      </c>
      <c r="GJ95" t="s">
        <v>178</v>
      </c>
      <c r="GK95" t="s">
        <v>178</v>
      </c>
      <c r="GL95" t="s">
        <v>178</v>
      </c>
      <c r="GM95">
        <v>7.1106672824642247</v>
      </c>
      <c r="GN95">
        <v>7.3136502879514147</v>
      </c>
      <c r="GO95">
        <v>7.7652540685247535</v>
      </c>
      <c r="GP95">
        <v>7.765827137046811</v>
      </c>
      <c r="GQ95">
        <v>7.4206590273844473</v>
      </c>
      <c r="GR95">
        <v>7.9327889930193063</v>
      </c>
      <c r="GS95">
        <v>7.6735739053283876</v>
      </c>
      <c r="GT95">
        <v>7.3699139590507112</v>
      </c>
      <c r="GU95">
        <v>7.6259963641061095</v>
      </c>
      <c r="GV95">
        <v>7.6122198990547627</v>
      </c>
      <c r="GW95">
        <v>6.6299096643877782</v>
      </c>
      <c r="GX95">
        <v>7.0540873955933083</v>
      </c>
      <c r="GY95">
        <v>6.8087719776691538</v>
      </c>
      <c r="GZ95">
        <v>6.6039540649718687</v>
      </c>
      <c r="HA95">
        <v>6.565677455088494</v>
      </c>
      <c r="HB95">
        <v>6.3625169023729038</v>
      </c>
      <c r="HC95">
        <v>6.0210133579623779</v>
      </c>
      <c r="HD95">
        <v>5.6143605211989041</v>
      </c>
      <c r="HE95">
        <v>5.8982535448391813</v>
      </c>
      <c r="HF95">
        <v>5.8272913522996328</v>
      </c>
      <c r="HG95" t="s">
        <v>178</v>
      </c>
      <c r="HH95" t="s">
        <v>178</v>
      </c>
      <c r="HI95" t="s">
        <v>178</v>
      </c>
      <c r="HJ95" t="s">
        <v>178</v>
      </c>
      <c r="HK95" t="s">
        <v>178</v>
      </c>
      <c r="HL95" t="s">
        <v>178</v>
      </c>
      <c r="HM95" t="s">
        <v>178</v>
      </c>
      <c r="HN95" t="s">
        <v>178</v>
      </c>
      <c r="HO95" t="s">
        <v>178</v>
      </c>
      <c r="HP95" t="s">
        <v>178</v>
      </c>
      <c r="HQ95" t="s">
        <v>178</v>
      </c>
      <c r="HR95" t="s">
        <v>178</v>
      </c>
      <c r="HS95">
        <v>729158</v>
      </c>
      <c r="HT95">
        <v>722360</v>
      </c>
      <c r="HU95">
        <v>716425</v>
      </c>
      <c r="HV95">
        <v>709648</v>
      </c>
      <c r="HW95">
        <v>701282</v>
      </c>
      <c r="HX95">
        <v>694005</v>
      </c>
      <c r="HY95">
        <v>687078</v>
      </c>
      <c r="HZ95">
        <v>680214</v>
      </c>
      <c r="IA95">
        <v>673655</v>
      </c>
      <c r="IB95">
        <v>668523</v>
      </c>
      <c r="IC95">
        <v>663032</v>
      </c>
      <c r="ID95">
        <v>657391</v>
      </c>
      <c r="IE95">
        <v>651482</v>
      </c>
      <c r="IF95">
        <v>644467</v>
      </c>
      <c r="IG95">
        <v>635839</v>
      </c>
      <c r="IH95">
        <v>627023</v>
      </c>
      <c r="II95">
        <v>619992</v>
      </c>
      <c r="IJ95">
        <v>614210</v>
      </c>
      <c r="IK95">
        <v>607879</v>
      </c>
      <c r="IL95">
        <v>604997</v>
      </c>
      <c r="IM95">
        <v>547998</v>
      </c>
      <c r="IN95">
        <v>596585</v>
      </c>
      <c r="IO95">
        <v>591737</v>
      </c>
      <c r="IP95">
        <v>586546</v>
      </c>
      <c r="IQ95">
        <v>583741</v>
      </c>
      <c r="IR95">
        <v>574814</v>
      </c>
      <c r="IS95">
        <v>567377</v>
      </c>
      <c r="IT95">
        <v>560801</v>
      </c>
      <c r="IU95">
        <v>555235</v>
      </c>
      <c r="IV95">
        <v>552536</v>
      </c>
      <c r="IW95">
        <v>549274</v>
      </c>
      <c r="IX95">
        <v>547238</v>
      </c>
      <c r="IY95">
        <v>854128</v>
      </c>
      <c r="IZ95">
        <v>845498</v>
      </c>
      <c r="JA95">
        <v>838252</v>
      </c>
      <c r="JB95">
        <v>830057</v>
      </c>
      <c r="JC95">
        <v>820059</v>
      </c>
      <c r="JD95">
        <v>811190</v>
      </c>
      <c r="JE95">
        <v>802834</v>
      </c>
      <c r="JF95">
        <v>794320</v>
      </c>
      <c r="JG95">
        <v>786522</v>
      </c>
      <c r="JH95">
        <v>780181</v>
      </c>
      <c r="JI95">
        <v>773897</v>
      </c>
      <c r="JJ95">
        <v>766886</v>
      </c>
      <c r="JK95">
        <v>759575</v>
      </c>
      <c r="JL95">
        <v>751043</v>
      </c>
      <c r="JM95">
        <v>740597</v>
      </c>
      <c r="JN95">
        <v>730694</v>
      </c>
      <c r="JO95">
        <v>722353</v>
      </c>
      <c r="JP95">
        <v>713213</v>
      </c>
      <c r="JQ95">
        <v>705370</v>
      </c>
      <c r="JR95">
        <v>703628</v>
      </c>
      <c r="JS95">
        <v>637893</v>
      </c>
      <c r="JT95">
        <v>693659</v>
      </c>
      <c r="JU95">
        <v>687486</v>
      </c>
      <c r="JV95">
        <v>680584</v>
      </c>
      <c r="JW95">
        <v>676907</v>
      </c>
      <c r="JX95">
        <v>665713</v>
      </c>
      <c r="JY95">
        <v>656993</v>
      </c>
      <c r="JZ95">
        <v>649391</v>
      </c>
      <c r="KA95">
        <v>643468</v>
      </c>
      <c r="KB95">
        <v>640590</v>
      </c>
      <c r="KC95">
        <v>636782</v>
      </c>
      <c r="KD95">
        <v>634244</v>
      </c>
    </row>
    <row r="96" spans="1:290" x14ac:dyDescent="0.3">
      <c r="A96" t="s">
        <v>94</v>
      </c>
      <c r="B96">
        <v>4080589</v>
      </c>
      <c r="C96">
        <v>45544415</v>
      </c>
      <c r="D96">
        <v>46204893</v>
      </c>
      <c r="E96">
        <v>40955929</v>
      </c>
      <c r="F96">
        <v>41234983</v>
      </c>
      <c r="G96">
        <v>42552509</v>
      </c>
      <c r="H96">
        <v>42196193</v>
      </c>
      <c r="I96">
        <v>41486332</v>
      </c>
      <c r="J96">
        <v>40377144</v>
      </c>
      <c r="K96">
        <v>43887470</v>
      </c>
      <c r="L96">
        <v>41823026</v>
      </c>
      <c r="M96">
        <v>38299457</v>
      </c>
      <c r="N96">
        <v>38727823</v>
      </c>
      <c r="O96">
        <v>37450416</v>
      </c>
      <c r="P96">
        <v>38622368</v>
      </c>
      <c r="Q96">
        <v>39009610</v>
      </c>
      <c r="R96">
        <v>36665756</v>
      </c>
      <c r="S96">
        <v>38024192</v>
      </c>
      <c r="T96">
        <v>35858862</v>
      </c>
      <c r="U96" t="s">
        <v>178</v>
      </c>
      <c r="V96" t="s">
        <v>178</v>
      </c>
      <c r="W96" t="s">
        <v>178</v>
      </c>
      <c r="X96" t="s">
        <v>178</v>
      </c>
      <c r="Y96" t="s">
        <v>178</v>
      </c>
      <c r="Z96" t="s">
        <v>178</v>
      </c>
      <c r="AA96" t="s">
        <v>178</v>
      </c>
      <c r="AB96" t="s">
        <v>178</v>
      </c>
      <c r="AC96" t="s">
        <v>178</v>
      </c>
      <c r="AD96" t="s">
        <v>178</v>
      </c>
      <c r="AE96" t="s">
        <v>178</v>
      </c>
      <c r="AF96" t="s">
        <v>178</v>
      </c>
      <c r="AG96" t="s">
        <v>178</v>
      </c>
      <c r="AH96" t="s">
        <v>178</v>
      </c>
      <c r="AI96">
        <v>133357452</v>
      </c>
      <c r="AJ96">
        <v>130007690</v>
      </c>
      <c r="AK96">
        <v>117017075</v>
      </c>
      <c r="AL96">
        <v>115791379</v>
      </c>
      <c r="AM96">
        <v>116594625</v>
      </c>
      <c r="AN96">
        <v>114905829</v>
      </c>
      <c r="AO96">
        <v>112312279</v>
      </c>
      <c r="AP96">
        <v>110370554</v>
      </c>
      <c r="AQ96">
        <v>113836638</v>
      </c>
      <c r="AR96">
        <v>109323278</v>
      </c>
      <c r="AS96">
        <v>103375707</v>
      </c>
      <c r="AT96">
        <v>107828724</v>
      </c>
      <c r="AU96">
        <v>105428706</v>
      </c>
      <c r="AV96">
        <v>106827224</v>
      </c>
      <c r="AW96">
        <v>106184588</v>
      </c>
      <c r="AX96">
        <v>101640383</v>
      </c>
      <c r="AY96">
        <v>102709688</v>
      </c>
      <c r="AZ96">
        <v>97132558</v>
      </c>
      <c r="BA96" t="s">
        <v>178</v>
      </c>
      <c r="BB96" t="s">
        <v>178</v>
      </c>
      <c r="BC96" t="s">
        <v>178</v>
      </c>
      <c r="BD96" t="s">
        <v>178</v>
      </c>
      <c r="BE96" t="s">
        <v>178</v>
      </c>
      <c r="BF96" t="s">
        <v>178</v>
      </c>
      <c r="BG96" t="s">
        <v>178</v>
      </c>
      <c r="BH96" t="s">
        <v>178</v>
      </c>
      <c r="BI96" t="s">
        <v>178</v>
      </c>
      <c r="BJ96" t="s">
        <v>178</v>
      </c>
      <c r="BK96" t="s">
        <v>178</v>
      </c>
      <c r="BL96" t="s">
        <v>178</v>
      </c>
      <c r="BM96" t="s">
        <v>178</v>
      </c>
      <c r="BN96" t="s">
        <v>178</v>
      </c>
      <c r="BO96">
        <v>133357452</v>
      </c>
      <c r="BP96">
        <v>130007690</v>
      </c>
      <c r="BQ96">
        <v>117017075</v>
      </c>
      <c r="BR96">
        <v>115791379</v>
      </c>
      <c r="BS96">
        <v>116594625</v>
      </c>
      <c r="BT96">
        <v>114905829</v>
      </c>
      <c r="BU96">
        <v>112312279</v>
      </c>
      <c r="BV96">
        <v>111329397</v>
      </c>
      <c r="BW96">
        <v>114956521</v>
      </c>
      <c r="BX96">
        <v>110433101</v>
      </c>
      <c r="BY96">
        <v>104490504</v>
      </c>
      <c r="BZ96">
        <v>108994160</v>
      </c>
      <c r="CA96">
        <v>106556966</v>
      </c>
      <c r="CB96">
        <v>107985212</v>
      </c>
      <c r="CC96">
        <v>106188534</v>
      </c>
      <c r="CD96">
        <v>101644131</v>
      </c>
      <c r="CE96">
        <v>102713458</v>
      </c>
      <c r="CF96">
        <v>97136129</v>
      </c>
      <c r="CG96" t="s">
        <v>178</v>
      </c>
      <c r="CH96" t="s">
        <v>178</v>
      </c>
      <c r="CI96" t="s">
        <v>178</v>
      </c>
      <c r="CJ96" t="s">
        <v>178</v>
      </c>
      <c r="CK96" t="s">
        <v>178</v>
      </c>
      <c r="CL96" t="s">
        <v>178</v>
      </c>
      <c r="CM96" t="s">
        <v>178</v>
      </c>
      <c r="CN96" t="s">
        <v>178</v>
      </c>
      <c r="CO96" t="s">
        <v>178</v>
      </c>
      <c r="CP96" t="s">
        <v>178</v>
      </c>
      <c r="CQ96" t="s">
        <v>178</v>
      </c>
      <c r="CR96" t="s">
        <v>178</v>
      </c>
      <c r="CS96" t="s">
        <v>178</v>
      </c>
      <c r="CT96" t="s">
        <v>178</v>
      </c>
      <c r="CU96" t="s">
        <v>178</v>
      </c>
      <c r="CV96" t="s">
        <v>178</v>
      </c>
      <c r="CW96" t="s">
        <v>178</v>
      </c>
      <c r="CX96" t="s">
        <v>178</v>
      </c>
      <c r="CY96" t="s">
        <v>178</v>
      </c>
      <c r="CZ96" t="s">
        <v>178</v>
      </c>
      <c r="DA96" t="s">
        <v>178</v>
      </c>
      <c r="DB96" t="s">
        <v>178</v>
      </c>
      <c r="DC96" t="s">
        <v>178</v>
      </c>
      <c r="DD96" t="s">
        <v>178</v>
      </c>
      <c r="DE96" t="s">
        <v>178</v>
      </c>
      <c r="DF96" t="s">
        <v>178</v>
      </c>
      <c r="DG96" t="s">
        <v>178</v>
      </c>
      <c r="DH96" t="s">
        <v>178</v>
      </c>
      <c r="DI96" t="s">
        <v>178</v>
      </c>
      <c r="DJ96" t="s">
        <v>178</v>
      </c>
      <c r="DK96" t="s">
        <v>178</v>
      </c>
      <c r="DL96" t="s">
        <v>178</v>
      </c>
      <c r="DM96">
        <v>9.0024874976562703</v>
      </c>
      <c r="DN96" t="s">
        <v>178</v>
      </c>
      <c r="DO96" t="s">
        <v>178</v>
      </c>
      <c r="DP96" t="s">
        <v>178</v>
      </c>
      <c r="DQ96" t="s">
        <v>178</v>
      </c>
      <c r="DR96" t="s">
        <v>178</v>
      </c>
      <c r="DS96" t="s">
        <v>178</v>
      </c>
      <c r="DT96" t="s">
        <v>178</v>
      </c>
      <c r="DU96" t="s">
        <v>178</v>
      </c>
      <c r="DV96" t="s">
        <v>178</v>
      </c>
      <c r="DW96" t="s">
        <v>178</v>
      </c>
      <c r="DX96" t="s">
        <v>178</v>
      </c>
      <c r="DY96" t="s">
        <v>178</v>
      </c>
      <c r="DZ96" t="s">
        <v>178</v>
      </c>
      <c r="EA96" t="s">
        <v>178</v>
      </c>
      <c r="EB96" t="s">
        <v>178</v>
      </c>
      <c r="EC96" t="s">
        <v>178</v>
      </c>
      <c r="ED96" t="s">
        <v>178</v>
      </c>
      <c r="EE96" t="s">
        <v>178</v>
      </c>
      <c r="EF96" t="s">
        <v>178</v>
      </c>
      <c r="EG96" t="s">
        <v>178</v>
      </c>
      <c r="EH96" t="s">
        <v>178</v>
      </c>
      <c r="EI96" t="s">
        <v>178</v>
      </c>
      <c r="EJ96" t="s">
        <v>178</v>
      </c>
      <c r="EK96" t="s">
        <v>178</v>
      </c>
      <c r="EL96" t="s">
        <v>178</v>
      </c>
      <c r="EM96" t="s">
        <v>178</v>
      </c>
      <c r="EN96" t="s">
        <v>178</v>
      </c>
      <c r="EO96" t="s">
        <v>178</v>
      </c>
      <c r="EP96" t="s">
        <v>178</v>
      </c>
      <c r="EQ96" t="s">
        <v>178</v>
      </c>
      <c r="ER96" t="s">
        <v>178</v>
      </c>
      <c r="ES96">
        <v>7.5568451910079304</v>
      </c>
      <c r="ET96" t="s">
        <v>178</v>
      </c>
      <c r="EU96" t="s">
        <v>178</v>
      </c>
      <c r="EV96" t="s">
        <v>178</v>
      </c>
      <c r="EW96" t="s">
        <v>178</v>
      </c>
      <c r="EX96" t="s">
        <v>178</v>
      </c>
      <c r="EY96" t="s">
        <v>178</v>
      </c>
      <c r="EZ96" t="s">
        <v>178</v>
      </c>
      <c r="FA96" t="s">
        <v>178</v>
      </c>
      <c r="FB96" t="s">
        <v>178</v>
      </c>
      <c r="FC96" t="s">
        <v>178</v>
      </c>
      <c r="FD96" t="s">
        <v>178</v>
      </c>
      <c r="FE96" t="s">
        <v>178</v>
      </c>
      <c r="FF96" t="s">
        <v>178</v>
      </c>
      <c r="FG96" t="s">
        <v>178</v>
      </c>
      <c r="FH96" t="s">
        <v>178</v>
      </c>
      <c r="FI96" t="s">
        <v>178</v>
      </c>
      <c r="FJ96" t="s">
        <v>178</v>
      </c>
      <c r="FK96" t="s">
        <v>178</v>
      </c>
      <c r="FL96" t="s">
        <v>178</v>
      </c>
      <c r="FM96" t="s">
        <v>178</v>
      </c>
      <c r="FN96" t="s">
        <v>178</v>
      </c>
      <c r="FO96" t="s">
        <v>178</v>
      </c>
      <c r="FP96" t="s">
        <v>178</v>
      </c>
      <c r="FQ96" t="s">
        <v>178</v>
      </c>
      <c r="FR96" t="s">
        <v>178</v>
      </c>
      <c r="FS96" t="s">
        <v>178</v>
      </c>
      <c r="FT96" t="s">
        <v>178</v>
      </c>
      <c r="FU96" t="s">
        <v>178</v>
      </c>
      <c r="FV96" t="s">
        <v>178</v>
      </c>
      <c r="FW96" t="s">
        <v>178</v>
      </c>
      <c r="FX96" t="s">
        <v>178</v>
      </c>
      <c r="FY96">
        <v>9.0024874976562721</v>
      </c>
      <c r="FZ96" t="s">
        <v>178</v>
      </c>
      <c r="GA96" t="s">
        <v>178</v>
      </c>
      <c r="GB96" t="s">
        <v>178</v>
      </c>
      <c r="GC96" t="s">
        <v>178</v>
      </c>
      <c r="GD96" t="s">
        <v>178</v>
      </c>
      <c r="GE96" t="s">
        <v>178</v>
      </c>
      <c r="GF96" t="s">
        <v>178</v>
      </c>
      <c r="GG96" t="s">
        <v>178</v>
      </c>
      <c r="GH96" t="s">
        <v>178</v>
      </c>
      <c r="GI96" t="s">
        <v>178</v>
      </c>
      <c r="GJ96" t="s">
        <v>178</v>
      </c>
      <c r="GK96" t="s">
        <v>178</v>
      </c>
      <c r="GL96" t="s">
        <v>178</v>
      </c>
      <c r="GM96" t="s">
        <v>178</v>
      </c>
      <c r="GN96" t="s">
        <v>178</v>
      </c>
      <c r="GO96" t="s">
        <v>178</v>
      </c>
      <c r="GP96" t="s">
        <v>178</v>
      </c>
      <c r="GQ96" t="s">
        <v>178</v>
      </c>
      <c r="GR96" t="s">
        <v>178</v>
      </c>
      <c r="GS96" t="s">
        <v>178</v>
      </c>
      <c r="GT96" t="s">
        <v>178</v>
      </c>
      <c r="GU96" t="s">
        <v>178</v>
      </c>
      <c r="GV96" t="s">
        <v>178</v>
      </c>
      <c r="GW96" t="s">
        <v>178</v>
      </c>
      <c r="GX96" t="s">
        <v>178</v>
      </c>
      <c r="GY96" t="s">
        <v>178</v>
      </c>
      <c r="GZ96" t="s">
        <v>178</v>
      </c>
      <c r="HA96" t="s">
        <v>178</v>
      </c>
      <c r="HB96" t="s">
        <v>178</v>
      </c>
      <c r="HC96" t="s">
        <v>178</v>
      </c>
      <c r="HD96" t="s">
        <v>178</v>
      </c>
      <c r="HE96">
        <v>7.5568451910079393</v>
      </c>
      <c r="HF96" t="s">
        <v>178</v>
      </c>
      <c r="HG96" t="s">
        <v>178</v>
      </c>
      <c r="HH96" t="s">
        <v>178</v>
      </c>
      <c r="HI96" t="s">
        <v>178</v>
      </c>
      <c r="HJ96" t="s">
        <v>178</v>
      </c>
      <c r="HK96" t="s">
        <v>178</v>
      </c>
      <c r="HL96" t="s">
        <v>178</v>
      </c>
      <c r="HM96" t="s">
        <v>178</v>
      </c>
      <c r="HN96" t="s">
        <v>178</v>
      </c>
      <c r="HO96" t="s">
        <v>178</v>
      </c>
      <c r="HP96" t="s">
        <v>178</v>
      </c>
      <c r="HQ96" t="s">
        <v>178</v>
      </c>
      <c r="HR96" t="s">
        <v>178</v>
      </c>
      <c r="HS96">
        <v>3104557</v>
      </c>
      <c r="HT96">
        <v>3045011</v>
      </c>
      <c r="HU96">
        <v>2961434</v>
      </c>
      <c r="HV96">
        <v>2902392</v>
      </c>
      <c r="HW96">
        <v>2856413</v>
      </c>
      <c r="HX96">
        <v>2813778</v>
      </c>
      <c r="HY96">
        <v>2775453</v>
      </c>
      <c r="HZ96">
        <v>2741579</v>
      </c>
      <c r="IA96">
        <v>2712506</v>
      </c>
      <c r="IB96">
        <v>2686986</v>
      </c>
      <c r="IC96">
        <v>2660248</v>
      </c>
      <c r="ID96">
        <v>2631163</v>
      </c>
      <c r="IE96">
        <v>2595460</v>
      </c>
      <c r="IF96">
        <v>2552951</v>
      </c>
      <c r="IG96">
        <v>2511502</v>
      </c>
      <c r="IH96">
        <v>2467729</v>
      </c>
      <c r="II96">
        <v>2431334</v>
      </c>
      <c r="IJ96">
        <v>2569022</v>
      </c>
      <c r="IK96" t="s">
        <v>178</v>
      </c>
      <c r="IL96" t="s">
        <v>178</v>
      </c>
      <c r="IM96" t="s">
        <v>178</v>
      </c>
      <c r="IN96" t="s">
        <v>178</v>
      </c>
      <c r="IO96" t="s">
        <v>178</v>
      </c>
      <c r="IP96" t="s">
        <v>178</v>
      </c>
      <c r="IQ96" t="s">
        <v>178</v>
      </c>
      <c r="IR96" t="s">
        <v>178</v>
      </c>
      <c r="IS96" t="s">
        <v>178</v>
      </c>
      <c r="IT96" t="s">
        <v>178</v>
      </c>
      <c r="IU96" t="s">
        <v>178</v>
      </c>
      <c r="IV96" t="s">
        <v>178</v>
      </c>
      <c r="IW96" t="s">
        <v>178</v>
      </c>
      <c r="IX96" t="s">
        <v>178</v>
      </c>
      <c r="IY96">
        <v>3657847</v>
      </c>
      <c r="IZ96">
        <v>3592113</v>
      </c>
      <c r="JA96">
        <v>3478658</v>
      </c>
      <c r="JB96">
        <v>3409463</v>
      </c>
      <c r="JC96">
        <v>3358029</v>
      </c>
      <c r="JD96">
        <v>3310530</v>
      </c>
      <c r="JE96">
        <v>3266126</v>
      </c>
      <c r="JF96">
        <v>3224689</v>
      </c>
      <c r="JG96">
        <v>3189759</v>
      </c>
      <c r="JH96">
        <v>3160851</v>
      </c>
      <c r="JI96">
        <v>3135675</v>
      </c>
      <c r="JJ96">
        <v>3109701</v>
      </c>
      <c r="JK96">
        <v>3077913</v>
      </c>
      <c r="JL96">
        <v>3038381</v>
      </c>
      <c r="JM96">
        <v>2996718</v>
      </c>
      <c r="JN96">
        <v>2954602</v>
      </c>
      <c r="JO96">
        <v>2431334</v>
      </c>
      <c r="JP96">
        <v>2569022</v>
      </c>
      <c r="JQ96" t="s">
        <v>178</v>
      </c>
      <c r="JR96" t="s">
        <v>178</v>
      </c>
      <c r="JS96" t="s">
        <v>178</v>
      </c>
      <c r="JT96" t="s">
        <v>178</v>
      </c>
      <c r="JU96" t="s">
        <v>178</v>
      </c>
      <c r="JV96" t="s">
        <v>178</v>
      </c>
      <c r="JW96" t="s">
        <v>178</v>
      </c>
      <c r="JX96" t="s">
        <v>178</v>
      </c>
      <c r="JY96" t="s">
        <v>178</v>
      </c>
      <c r="JZ96" t="s">
        <v>178</v>
      </c>
      <c r="KA96" t="s">
        <v>178</v>
      </c>
      <c r="KB96" t="s">
        <v>178</v>
      </c>
      <c r="KC96" t="s">
        <v>178</v>
      </c>
      <c r="KD96" t="s">
        <v>178</v>
      </c>
    </row>
    <row r="97" spans="1:290" x14ac:dyDescent="0.3">
      <c r="A97" t="s">
        <v>95</v>
      </c>
      <c r="B97">
        <v>4057093</v>
      </c>
      <c r="C97">
        <v>1615892</v>
      </c>
      <c r="D97">
        <v>1668063</v>
      </c>
      <c r="E97">
        <v>1556193</v>
      </c>
      <c r="F97">
        <v>1683233</v>
      </c>
      <c r="G97">
        <v>1662539</v>
      </c>
      <c r="H97">
        <v>1625933</v>
      </c>
      <c r="I97">
        <v>1677643</v>
      </c>
      <c r="J97">
        <v>1665381</v>
      </c>
      <c r="K97">
        <v>1668869</v>
      </c>
      <c r="L97">
        <v>1690174</v>
      </c>
      <c r="M97">
        <v>1561344</v>
      </c>
      <c r="N97">
        <v>1658914</v>
      </c>
      <c r="O97">
        <v>1645851</v>
      </c>
      <c r="P97">
        <v>1572484</v>
      </c>
      <c r="Q97">
        <v>1672162</v>
      </c>
      <c r="R97">
        <v>1500375</v>
      </c>
      <c r="S97">
        <v>1473586</v>
      </c>
      <c r="T97">
        <v>1452311</v>
      </c>
      <c r="U97">
        <v>1322643</v>
      </c>
      <c r="V97">
        <v>1300731</v>
      </c>
      <c r="W97">
        <v>1304199</v>
      </c>
      <c r="X97">
        <v>1190951</v>
      </c>
      <c r="Y97">
        <v>1189779</v>
      </c>
      <c r="Z97">
        <v>1152756</v>
      </c>
      <c r="AA97">
        <v>1133831</v>
      </c>
      <c r="AB97">
        <v>1117685</v>
      </c>
      <c r="AC97">
        <v>1076478</v>
      </c>
      <c r="AD97">
        <v>1034849</v>
      </c>
      <c r="AE97">
        <v>1055973</v>
      </c>
      <c r="AF97">
        <v>995352</v>
      </c>
      <c r="AG97">
        <v>997400</v>
      </c>
      <c r="AH97">
        <v>964794</v>
      </c>
      <c r="AI97">
        <v>3952524</v>
      </c>
      <c r="AJ97">
        <v>4041856</v>
      </c>
      <c r="AK97">
        <v>3872536</v>
      </c>
      <c r="AL97">
        <v>4081519</v>
      </c>
      <c r="AM97">
        <v>4028328</v>
      </c>
      <c r="AN97">
        <v>3983090</v>
      </c>
      <c r="AO97">
        <v>4003208</v>
      </c>
      <c r="AP97">
        <v>4015692</v>
      </c>
      <c r="AQ97">
        <v>4047870</v>
      </c>
      <c r="AR97">
        <v>4074133</v>
      </c>
      <c r="AS97">
        <v>3914677</v>
      </c>
      <c r="AT97">
        <v>4152716</v>
      </c>
      <c r="AU97">
        <v>4133979</v>
      </c>
      <c r="AV97">
        <v>4039367</v>
      </c>
      <c r="AW97">
        <v>4316469</v>
      </c>
      <c r="AX97">
        <v>4090656</v>
      </c>
      <c r="AY97">
        <v>3981309</v>
      </c>
      <c r="AZ97">
        <v>3946919</v>
      </c>
      <c r="BA97">
        <v>3722844</v>
      </c>
      <c r="BB97">
        <v>3860179</v>
      </c>
      <c r="BC97">
        <v>3509266</v>
      </c>
      <c r="BD97">
        <v>3401771</v>
      </c>
      <c r="BE97">
        <v>3288769</v>
      </c>
      <c r="BF97">
        <v>3229879</v>
      </c>
      <c r="BG97">
        <v>3189749</v>
      </c>
      <c r="BH97">
        <v>3160014</v>
      </c>
      <c r="BI97">
        <v>3068891</v>
      </c>
      <c r="BJ97">
        <v>2973008</v>
      </c>
      <c r="BK97">
        <v>2954167</v>
      </c>
      <c r="BL97">
        <v>2846246</v>
      </c>
      <c r="BM97">
        <v>2805361</v>
      </c>
      <c r="BN97">
        <v>2711571</v>
      </c>
      <c r="BO97">
        <v>4122410</v>
      </c>
      <c r="BP97">
        <v>4232576</v>
      </c>
      <c r="BQ97">
        <v>4056841</v>
      </c>
      <c r="BR97">
        <v>4315576</v>
      </c>
      <c r="BS97">
        <v>4415840</v>
      </c>
      <c r="BT97">
        <v>4256408</v>
      </c>
      <c r="BU97">
        <v>4263699</v>
      </c>
      <c r="BV97">
        <v>4300462</v>
      </c>
      <c r="BW97">
        <v>4486052</v>
      </c>
      <c r="BX97">
        <v>4427722</v>
      </c>
      <c r="BY97">
        <v>4195388</v>
      </c>
      <c r="BZ97">
        <v>4442197</v>
      </c>
      <c r="CA97">
        <v>4470009</v>
      </c>
      <c r="CB97">
        <v>4421075</v>
      </c>
      <c r="CC97">
        <v>4635830</v>
      </c>
      <c r="CD97">
        <v>4374983</v>
      </c>
      <c r="CE97">
        <v>4270538</v>
      </c>
      <c r="CF97">
        <v>4427842</v>
      </c>
      <c r="CG97">
        <v>5387979</v>
      </c>
      <c r="CH97">
        <v>5482609</v>
      </c>
      <c r="CI97">
        <v>5217439</v>
      </c>
      <c r="CJ97">
        <v>5482322</v>
      </c>
      <c r="CK97">
        <v>5059220</v>
      </c>
      <c r="CL97">
        <v>4876395</v>
      </c>
      <c r="CM97">
        <v>4732480</v>
      </c>
      <c r="CN97">
        <v>4802606</v>
      </c>
      <c r="CO97">
        <v>4670564</v>
      </c>
      <c r="CP97">
        <v>4554963</v>
      </c>
      <c r="CQ97">
        <v>4610348</v>
      </c>
      <c r="CR97">
        <v>4686638</v>
      </c>
      <c r="CS97">
        <v>4563008</v>
      </c>
      <c r="CT97">
        <v>4379642</v>
      </c>
      <c r="CU97">
        <v>19.405507323732781</v>
      </c>
      <c r="CV97">
        <v>20.528964246235979</v>
      </c>
      <c r="CW97">
        <v>22.242892449886611</v>
      </c>
      <c r="CX97">
        <v>19.398177061094891</v>
      </c>
      <c r="CY97">
        <v>20.819452858236751</v>
      </c>
      <c r="CZ97">
        <v>23.23716286676505</v>
      </c>
      <c r="DA97">
        <v>19.456731002572351</v>
      </c>
      <c r="DB97">
        <v>16.850988150986161</v>
      </c>
      <c r="DC97">
        <v>18.602404276872441</v>
      </c>
      <c r="DD97">
        <v>18.883418968964921</v>
      </c>
      <c r="DE97">
        <v>17.633269689072229</v>
      </c>
      <c r="DF97">
        <v>18.118736021063949</v>
      </c>
      <c r="DG97">
        <v>16.595014874045781</v>
      </c>
      <c r="DH97">
        <v>15.397925379752881</v>
      </c>
      <c r="DI97">
        <v>15.20062326656322</v>
      </c>
      <c r="DJ97">
        <v>13.84179931834171</v>
      </c>
      <c r="DK97">
        <v>13.946937438584991</v>
      </c>
      <c r="DL97">
        <v>12.469173323275941</v>
      </c>
      <c r="DM97">
        <v>14.778544584155229</v>
      </c>
      <c r="DN97">
        <v>13.5435210914307</v>
      </c>
      <c r="DO97" t="s">
        <v>178</v>
      </c>
      <c r="DP97" t="s">
        <v>178</v>
      </c>
      <c r="DQ97" t="s">
        <v>178</v>
      </c>
      <c r="DR97" t="s">
        <v>178</v>
      </c>
      <c r="DS97" t="s">
        <v>178</v>
      </c>
      <c r="DT97" t="s">
        <v>178</v>
      </c>
      <c r="DU97" t="s">
        <v>178</v>
      </c>
      <c r="DV97" t="s">
        <v>178</v>
      </c>
      <c r="DW97" t="s">
        <v>178</v>
      </c>
      <c r="DX97" t="s">
        <v>178</v>
      </c>
      <c r="DY97" t="s">
        <v>178</v>
      </c>
      <c r="DZ97" t="s">
        <v>178</v>
      </c>
      <c r="EA97">
        <v>16.90156328482346</v>
      </c>
      <c r="EB97">
        <v>17.757007104817031</v>
      </c>
      <c r="EC97">
        <v>19.063780321797761</v>
      </c>
      <c r="ED97">
        <v>16.973570953038049</v>
      </c>
      <c r="EE97">
        <v>18.51702546919454</v>
      </c>
      <c r="EF97">
        <v>20.59133589604329</v>
      </c>
      <c r="EG97">
        <v>17.063946919354901</v>
      </c>
      <c r="EH97">
        <v>14.45979648065655</v>
      </c>
      <c r="EI97">
        <v>15.750043307334799</v>
      </c>
      <c r="EJ97">
        <v>16.033478766107361</v>
      </c>
      <c r="EK97">
        <v>14.5818741331484</v>
      </c>
      <c r="EL97">
        <v>15.90384759373303</v>
      </c>
      <c r="EM97">
        <v>14.360285641368151</v>
      </c>
      <c r="EN97">
        <v>13.037073042904369</v>
      </c>
      <c r="EO97">
        <v>12.90565097313814</v>
      </c>
      <c r="EP97">
        <v>11.61246718356295</v>
      </c>
      <c r="EQ97">
        <v>11.83746406107695</v>
      </c>
      <c r="ER97">
        <v>10.261516960621259</v>
      </c>
      <c r="ES97">
        <v>12.226165549137679</v>
      </c>
      <c r="ET97">
        <v>11.60994590427582</v>
      </c>
      <c r="EU97" t="s">
        <v>178</v>
      </c>
      <c r="EV97" t="s">
        <v>178</v>
      </c>
      <c r="EW97" t="s">
        <v>178</v>
      </c>
      <c r="EX97" t="s">
        <v>178</v>
      </c>
      <c r="EY97" t="s">
        <v>178</v>
      </c>
      <c r="EZ97" t="s">
        <v>178</v>
      </c>
      <c r="FA97" t="s">
        <v>178</v>
      </c>
      <c r="FB97" t="s">
        <v>178</v>
      </c>
      <c r="FC97" t="s">
        <v>178</v>
      </c>
      <c r="FD97" t="s">
        <v>178</v>
      </c>
      <c r="FE97" t="s">
        <v>178</v>
      </c>
      <c r="FF97" t="s">
        <v>178</v>
      </c>
      <c r="FG97" t="s">
        <v>178</v>
      </c>
      <c r="FH97">
        <v>17.319130032858471</v>
      </c>
      <c r="FI97">
        <v>17.929471427690157</v>
      </c>
      <c r="FJ97">
        <v>15.951455295526701</v>
      </c>
      <c r="FK97">
        <v>16.235949953655222</v>
      </c>
      <c r="FL97">
        <v>17.26073583597848</v>
      </c>
      <c r="FM97">
        <v>15.031693293324796</v>
      </c>
      <c r="FN97">
        <v>13.568306591704841</v>
      </c>
      <c r="FO97">
        <v>14.796265969666845</v>
      </c>
      <c r="FP97">
        <v>15.409369336748368</v>
      </c>
      <c r="FQ97">
        <v>14.524794023610429</v>
      </c>
      <c r="FR97">
        <v>14.456798570149767</v>
      </c>
      <c r="FS97">
        <v>13.428485671858709</v>
      </c>
      <c r="FT97">
        <v>12.356302285872362</v>
      </c>
      <c r="FU97">
        <v>12.064785511468971</v>
      </c>
      <c r="FV97">
        <v>11.352354343177977</v>
      </c>
      <c r="FW97">
        <v>11.814911505055353</v>
      </c>
      <c r="FX97">
        <v>11.042607265248284</v>
      </c>
      <c r="FY97">
        <v>13.451248749662607</v>
      </c>
      <c r="FZ97">
        <v>13.173823027205472</v>
      </c>
      <c r="GA97" t="s">
        <v>178</v>
      </c>
      <c r="GB97" t="s">
        <v>178</v>
      </c>
      <c r="GC97" t="s">
        <v>178</v>
      </c>
      <c r="GD97" t="s">
        <v>178</v>
      </c>
      <c r="GE97" t="s">
        <v>178</v>
      </c>
      <c r="GF97" t="s">
        <v>178</v>
      </c>
      <c r="GG97" t="s">
        <v>178</v>
      </c>
      <c r="GH97" t="s">
        <v>178</v>
      </c>
      <c r="GI97" t="s">
        <v>178</v>
      </c>
      <c r="GJ97" t="s">
        <v>178</v>
      </c>
      <c r="GK97" t="s">
        <v>178</v>
      </c>
      <c r="GL97" t="s">
        <v>178</v>
      </c>
      <c r="GM97">
        <v>16.90156328482346</v>
      </c>
      <c r="GN97">
        <v>11.614367260981094</v>
      </c>
      <c r="GO97">
        <v>11.814537974359942</v>
      </c>
      <c r="GP97">
        <v>10.865761219232649</v>
      </c>
      <c r="GQ97">
        <v>11.188984610985004</v>
      </c>
      <c r="GR97">
        <v>11.914593945906319</v>
      </c>
      <c r="GS97">
        <v>10.687856011442825</v>
      </c>
      <c r="GT97">
        <v>9.6299491171008924</v>
      </c>
      <c r="GU97">
        <v>10.548567924786067</v>
      </c>
      <c r="GV97">
        <v>11.293473063710257</v>
      </c>
      <c r="GW97">
        <v>10.721650853952957</v>
      </c>
      <c r="GX97">
        <v>11.550946416754721</v>
      </c>
      <c r="GY97">
        <v>10.831160286213287</v>
      </c>
      <c r="GZ97">
        <v>9.7058005113671246</v>
      </c>
      <c r="HA97">
        <v>9.6618787254119045</v>
      </c>
      <c r="HB97">
        <v>8.463752513044362</v>
      </c>
      <c r="HC97">
        <v>9.1212965383998075</v>
      </c>
      <c r="HD97">
        <v>8.3062003552644477</v>
      </c>
      <c r="HE97">
        <v>10.497968757218944</v>
      </c>
      <c r="HF97">
        <v>10.250564513764081</v>
      </c>
      <c r="HG97" t="s">
        <v>178</v>
      </c>
      <c r="HH97" t="s">
        <v>178</v>
      </c>
      <c r="HI97" t="s">
        <v>178</v>
      </c>
      <c r="HJ97" t="s">
        <v>178</v>
      </c>
      <c r="HK97" t="s">
        <v>178</v>
      </c>
      <c r="HL97" t="s">
        <v>178</v>
      </c>
      <c r="HM97" t="s">
        <v>178</v>
      </c>
      <c r="HN97" t="s">
        <v>178</v>
      </c>
      <c r="HO97" t="s">
        <v>178</v>
      </c>
      <c r="HP97" t="s">
        <v>178</v>
      </c>
      <c r="HQ97" t="s">
        <v>178</v>
      </c>
      <c r="HR97" t="s">
        <v>178</v>
      </c>
      <c r="HS97">
        <v>202053</v>
      </c>
      <c r="HT97">
        <v>200452</v>
      </c>
      <c r="HU97">
        <v>199041</v>
      </c>
      <c r="HV97">
        <v>197833</v>
      </c>
      <c r="HW97">
        <v>196463</v>
      </c>
      <c r="HX97">
        <v>195446</v>
      </c>
      <c r="HY97">
        <v>195267</v>
      </c>
      <c r="HZ97">
        <v>194236</v>
      </c>
      <c r="IA97">
        <v>193652</v>
      </c>
      <c r="IB97">
        <v>193070</v>
      </c>
      <c r="IC97">
        <v>192527</v>
      </c>
      <c r="ID97">
        <v>191648</v>
      </c>
      <c r="IE97">
        <v>190952</v>
      </c>
      <c r="IF97">
        <v>188991</v>
      </c>
      <c r="IG97">
        <v>187276</v>
      </c>
      <c r="IH97">
        <v>185562</v>
      </c>
      <c r="II97">
        <v>183914</v>
      </c>
      <c r="IJ97">
        <v>181890</v>
      </c>
      <c r="IK97">
        <v>179856</v>
      </c>
      <c r="IL97">
        <v>177356</v>
      </c>
      <c r="IM97">
        <v>175718</v>
      </c>
      <c r="IN97">
        <v>173664</v>
      </c>
      <c r="IO97">
        <v>171201</v>
      </c>
      <c r="IP97">
        <v>169167</v>
      </c>
      <c r="IQ97">
        <v>167729</v>
      </c>
      <c r="IR97">
        <v>165916</v>
      </c>
      <c r="IS97">
        <v>164127</v>
      </c>
      <c r="IT97">
        <v>162641</v>
      </c>
      <c r="IU97">
        <v>161041</v>
      </c>
      <c r="IV97">
        <v>159482</v>
      </c>
      <c r="IW97">
        <v>157502</v>
      </c>
      <c r="IX97">
        <v>154973</v>
      </c>
      <c r="IY97">
        <v>234551</v>
      </c>
      <c r="IZ97">
        <v>232715</v>
      </c>
      <c r="JA97">
        <v>231065</v>
      </c>
      <c r="JB97">
        <v>229533</v>
      </c>
      <c r="JC97">
        <v>227965</v>
      </c>
      <c r="JD97">
        <v>226808</v>
      </c>
      <c r="JE97">
        <v>226446</v>
      </c>
      <c r="JF97">
        <v>225279</v>
      </c>
      <c r="JG97">
        <v>224608</v>
      </c>
      <c r="JH97">
        <v>223908</v>
      </c>
      <c r="JI97">
        <v>223336</v>
      </c>
      <c r="JJ97">
        <v>222340</v>
      </c>
      <c r="JK97">
        <v>221454</v>
      </c>
      <c r="JL97">
        <v>219096</v>
      </c>
      <c r="JM97">
        <v>216985</v>
      </c>
      <c r="JN97">
        <v>214956</v>
      </c>
      <c r="JO97">
        <v>212972</v>
      </c>
      <c r="JP97">
        <v>210512</v>
      </c>
      <c r="JQ97">
        <v>208068</v>
      </c>
      <c r="JR97">
        <v>204982</v>
      </c>
      <c r="JS97">
        <v>202947</v>
      </c>
      <c r="JT97">
        <v>200337</v>
      </c>
      <c r="JU97">
        <v>197318</v>
      </c>
      <c r="JV97">
        <v>194821</v>
      </c>
      <c r="JW97">
        <v>192965</v>
      </c>
      <c r="JX97">
        <v>190723</v>
      </c>
      <c r="JY97">
        <v>188488</v>
      </c>
      <c r="JZ97">
        <v>186560</v>
      </c>
      <c r="KA97">
        <v>184728</v>
      </c>
      <c r="KB97">
        <v>183639</v>
      </c>
      <c r="KC97">
        <v>179987</v>
      </c>
      <c r="KD97">
        <v>176815</v>
      </c>
    </row>
    <row r="98" spans="1:290" x14ac:dyDescent="0.3">
      <c r="A98" t="s">
        <v>96</v>
      </c>
      <c r="B98">
        <v>4147257</v>
      </c>
      <c r="C98">
        <v>1303317</v>
      </c>
      <c r="D98">
        <v>1321132</v>
      </c>
      <c r="E98">
        <v>1243194</v>
      </c>
      <c r="F98">
        <v>1220946</v>
      </c>
      <c r="G98">
        <v>1272912</v>
      </c>
      <c r="H98">
        <v>1386104</v>
      </c>
      <c r="I98">
        <v>1378859</v>
      </c>
      <c r="J98">
        <v>1253567</v>
      </c>
      <c r="K98">
        <v>1315798</v>
      </c>
      <c r="L98">
        <v>1273122</v>
      </c>
      <c r="M98">
        <v>1296779</v>
      </c>
      <c r="N98" t="s">
        <v>178</v>
      </c>
      <c r="O98" t="s">
        <v>178</v>
      </c>
      <c r="P98" t="s">
        <v>178</v>
      </c>
      <c r="Q98" t="s">
        <v>178</v>
      </c>
      <c r="R98" t="s">
        <v>178</v>
      </c>
      <c r="S98" t="s">
        <v>178</v>
      </c>
      <c r="T98" t="s">
        <v>178</v>
      </c>
      <c r="U98" t="s">
        <v>178</v>
      </c>
      <c r="V98" t="s">
        <v>178</v>
      </c>
      <c r="W98" t="s">
        <v>178</v>
      </c>
      <c r="X98" t="s">
        <v>178</v>
      </c>
      <c r="Y98" t="s">
        <v>178</v>
      </c>
      <c r="Z98" t="s">
        <v>178</v>
      </c>
      <c r="AA98" t="s">
        <v>178</v>
      </c>
      <c r="AB98" t="s">
        <v>178</v>
      </c>
      <c r="AC98" t="s">
        <v>178</v>
      </c>
      <c r="AD98" t="s">
        <v>178</v>
      </c>
      <c r="AE98" t="s">
        <v>178</v>
      </c>
      <c r="AF98" t="s">
        <v>178</v>
      </c>
      <c r="AG98" t="s">
        <v>178</v>
      </c>
      <c r="AH98" t="s">
        <v>178</v>
      </c>
      <c r="AI98">
        <v>4969089</v>
      </c>
      <c r="AJ98">
        <v>4976960</v>
      </c>
      <c r="AK98">
        <v>4814984</v>
      </c>
      <c r="AL98">
        <v>4750422</v>
      </c>
      <c r="AM98">
        <v>4593604</v>
      </c>
      <c r="AN98">
        <v>4695062</v>
      </c>
      <c r="AO98">
        <v>4487541</v>
      </c>
      <c r="AP98">
        <v>4240789</v>
      </c>
      <c r="AQ98">
        <v>4291637</v>
      </c>
      <c r="AR98">
        <v>4262748</v>
      </c>
      <c r="AS98">
        <v>4244377</v>
      </c>
      <c r="AT98" t="s">
        <v>178</v>
      </c>
      <c r="AU98" t="s">
        <v>178</v>
      </c>
      <c r="AV98" t="s">
        <v>178</v>
      </c>
      <c r="AW98" t="s">
        <v>178</v>
      </c>
      <c r="AX98" t="s">
        <v>178</v>
      </c>
      <c r="AY98" t="s">
        <v>178</v>
      </c>
      <c r="AZ98" t="s">
        <v>178</v>
      </c>
      <c r="BA98" t="s">
        <v>178</v>
      </c>
      <c r="BB98" t="s">
        <v>178</v>
      </c>
      <c r="BC98" t="s">
        <v>178</v>
      </c>
      <c r="BD98" t="s">
        <v>178</v>
      </c>
      <c r="BE98" t="s">
        <v>178</v>
      </c>
      <c r="BF98" t="s">
        <v>178</v>
      </c>
      <c r="BG98" t="s">
        <v>178</v>
      </c>
      <c r="BH98" t="s">
        <v>178</v>
      </c>
      <c r="BI98" t="s">
        <v>178</v>
      </c>
      <c r="BJ98" t="s">
        <v>178</v>
      </c>
      <c r="BK98" t="s">
        <v>178</v>
      </c>
      <c r="BL98" t="s">
        <v>178</v>
      </c>
      <c r="BM98" t="s">
        <v>178</v>
      </c>
      <c r="BN98" t="s">
        <v>178</v>
      </c>
      <c r="BO98">
        <v>5174324</v>
      </c>
      <c r="BP98">
        <v>5289372</v>
      </c>
      <c r="BQ98">
        <v>5040591</v>
      </c>
      <c r="BR98">
        <v>4955630</v>
      </c>
      <c r="BS98">
        <v>4709464</v>
      </c>
      <c r="BT98">
        <v>5470896</v>
      </c>
      <c r="BU98">
        <v>6219751</v>
      </c>
      <c r="BV98">
        <v>6375948</v>
      </c>
      <c r="BW98">
        <v>6788099</v>
      </c>
      <c r="BX98">
        <v>6604064</v>
      </c>
      <c r="BY98">
        <v>6201911</v>
      </c>
      <c r="BZ98" t="s">
        <v>178</v>
      </c>
      <c r="CA98" t="s">
        <v>178</v>
      </c>
      <c r="CB98" t="s">
        <v>178</v>
      </c>
      <c r="CC98" t="s">
        <v>178</v>
      </c>
      <c r="CD98" t="s">
        <v>178</v>
      </c>
      <c r="CE98" t="s">
        <v>178</v>
      </c>
      <c r="CF98" t="s">
        <v>178</v>
      </c>
      <c r="CG98" t="s">
        <v>178</v>
      </c>
      <c r="CH98" t="s">
        <v>178</v>
      </c>
      <c r="CI98" t="s">
        <v>178</v>
      </c>
      <c r="CJ98" t="s">
        <v>178</v>
      </c>
      <c r="CK98" t="s">
        <v>178</v>
      </c>
      <c r="CL98" t="s">
        <v>178</v>
      </c>
      <c r="CM98" t="s">
        <v>178</v>
      </c>
      <c r="CN98" t="s">
        <v>178</v>
      </c>
      <c r="CO98" t="s">
        <v>178</v>
      </c>
      <c r="CP98" t="s">
        <v>178</v>
      </c>
      <c r="CQ98" t="s">
        <v>178</v>
      </c>
      <c r="CR98" t="s">
        <v>178</v>
      </c>
      <c r="CS98" t="s">
        <v>178</v>
      </c>
      <c r="CT98" t="s">
        <v>178</v>
      </c>
      <c r="CU98">
        <v>10.122940159608129</v>
      </c>
      <c r="CV98">
        <v>9.6537739255229003</v>
      </c>
      <c r="CW98">
        <v>9.4464741625200794</v>
      </c>
      <c r="CX98">
        <v>9.4830565807169105</v>
      </c>
      <c r="CY98">
        <v>9.13496701654711</v>
      </c>
      <c r="CZ98">
        <v>9.0215864378971293</v>
      </c>
      <c r="DA98">
        <v>8.2266510015519998</v>
      </c>
      <c r="DB98">
        <v>8.3083712318527798</v>
      </c>
      <c r="DC98">
        <v>8.0557957984432207</v>
      </c>
      <c r="DD98">
        <v>7.9937350858754996</v>
      </c>
      <c r="DE98">
        <v>7.5699868674616102</v>
      </c>
      <c r="DF98">
        <v>7.7580167949359096</v>
      </c>
      <c r="DG98">
        <v>7.46749248374008</v>
      </c>
      <c r="DH98">
        <v>7.4262858919357901</v>
      </c>
      <c r="DI98">
        <v>7.2017929660825901</v>
      </c>
      <c r="DJ98">
        <v>6.8238988371562996</v>
      </c>
      <c r="DK98">
        <v>6.6133619711758698</v>
      </c>
      <c r="DL98">
        <v>6.3832666088299197</v>
      </c>
      <c r="DM98">
        <v>6.3636057336377201</v>
      </c>
      <c r="DN98">
        <v>6.2555770038406902</v>
      </c>
      <c r="DO98" t="s">
        <v>178</v>
      </c>
      <c r="DP98" t="s">
        <v>178</v>
      </c>
      <c r="DQ98" t="s">
        <v>178</v>
      </c>
      <c r="DR98" t="s">
        <v>178</v>
      </c>
      <c r="DS98" t="s">
        <v>178</v>
      </c>
      <c r="DT98" t="s">
        <v>178</v>
      </c>
      <c r="DU98" t="s">
        <v>178</v>
      </c>
      <c r="DV98" t="s">
        <v>178</v>
      </c>
      <c r="DW98" t="s">
        <v>178</v>
      </c>
      <c r="DX98" t="s">
        <v>178</v>
      </c>
      <c r="DY98" t="s">
        <v>178</v>
      </c>
      <c r="DZ98" t="s">
        <v>178</v>
      </c>
      <c r="EA98">
        <v>8.1750196062094993</v>
      </c>
      <c r="EB98">
        <v>7.9981956857197902</v>
      </c>
      <c r="EC98">
        <v>7.8330270671719697</v>
      </c>
      <c r="ED98">
        <v>7.8928777274945201</v>
      </c>
      <c r="EE98">
        <v>7.8323033504847102</v>
      </c>
      <c r="EF98">
        <v>7.7382364705726898</v>
      </c>
      <c r="EG98">
        <v>7.2332041088872501</v>
      </c>
      <c r="EH98">
        <v>7.2038717323592296</v>
      </c>
      <c r="EI98">
        <v>7.1130433445326302</v>
      </c>
      <c r="EJ98">
        <v>7.0729726458143896</v>
      </c>
      <c r="EK98">
        <v>6.6778940702015799</v>
      </c>
      <c r="EL98">
        <v>6.8683023932396399</v>
      </c>
      <c r="EM98">
        <v>6.7144846624412997</v>
      </c>
      <c r="EN98">
        <v>6.5380993641962304</v>
      </c>
      <c r="EO98">
        <v>6.3921724203896</v>
      </c>
      <c r="EP98">
        <v>5.9454597112585397</v>
      </c>
      <c r="EQ98">
        <v>5.8508846328542203</v>
      </c>
      <c r="ER98">
        <v>5.6053413725242001</v>
      </c>
      <c r="ES98">
        <v>5.53778251848696</v>
      </c>
      <c r="ET98">
        <v>5.3772147938466404</v>
      </c>
      <c r="EU98" t="s">
        <v>178</v>
      </c>
      <c r="EV98" t="s">
        <v>178</v>
      </c>
      <c r="EW98" t="s">
        <v>178</v>
      </c>
      <c r="EX98" t="s">
        <v>178</v>
      </c>
      <c r="EY98" t="s">
        <v>178</v>
      </c>
      <c r="EZ98" t="s">
        <v>178</v>
      </c>
      <c r="FA98" t="s">
        <v>178</v>
      </c>
      <c r="FB98" t="s">
        <v>178</v>
      </c>
      <c r="FC98" t="s">
        <v>178</v>
      </c>
      <c r="FD98" t="s">
        <v>178</v>
      </c>
      <c r="FE98" t="s">
        <v>178</v>
      </c>
      <c r="FF98" t="s">
        <v>178</v>
      </c>
      <c r="FG98" t="s">
        <v>178</v>
      </c>
      <c r="FH98">
        <v>9.6537739255229038</v>
      </c>
      <c r="FI98">
        <v>9.4464741625200901</v>
      </c>
      <c r="FJ98">
        <v>9.4830565807169194</v>
      </c>
      <c r="FK98">
        <v>9.1349670165471117</v>
      </c>
      <c r="FL98">
        <v>9.0215864378971311</v>
      </c>
      <c r="FM98">
        <v>8.2266510015520069</v>
      </c>
      <c r="FN98">
        <v>8.3083712318527834</v>
      </c>
      <c r="FO98">
        <v>8.055795798443226</v>
      </c>
      <c r="FP98">
        <v>7.9937350858755085</v>
      </c>
      <c r="FQ98">
        <v>7.5699868674616111</v>
      </c>
      <c r="FR98">
        <v>7.7580167949359149</v>
      </c>
      <c r="FS98">
        <v>7.4674924837400845</v>
      </c>
      <c r="FT98">
        <v>7.4262858919357964</v>
      </c>
      <c r="FU98">
        <v>7.201792966082599</v>
      </c>
      <c r="FV98">
        <v>6.8238988371563094</v>
      </c>
      <c r="FW98">
        <v>6.6133619711758715</v>
      </c>
      <c r="FX98">
        <v>6.3832666088299197</v>
      </c>
      <c r="FY98">
        <v>6.3636057336377236</v>
      </c>
      <c r="FZ98">
        <v>6.2555770038406928</v>
      </c>
      <c r="GA98" t="s">
        <v>178</v>
      </c>
      <c r="GB98" t="s">
        <v>178</v>
      </c>
      <c r="GC98" t="s">
        <v>178</v>
      </c>
      <c r="GD98" t="s">
        <v>178</v>
      </c>
      <c r="GE98" t="s">
        <v>178</v>
      </c>
      <c r="GF98" t="s">
        <v>178</v>
      </c>
      <c r="GG98" t="s">
        <v>178</v>
      </c>
      <c r="GH98" t="s">
        <v>178</v>
      </c>
      <c r="GI98" t="s">
        <v>178</v>
      </c>
      <c r="GJ98" t="s">
        <v>178</v>
      </c>
      <c r="GK98" t="s">
        <v>178</v>
      </c>
      <c r="GL98" t="s">
        <v>178</v>
      </c>
      <c r="GM98">
        <v>8.1750196062095082</v>
      </c>
      <c r="GN98">
        <v>7.9981956857197964</v>
      </c>
      <c r="GO98">
        <v>7.8330270671719777</v>
      </c>
      <c r="GP98">
        <v>7.8928777274945254</v>
      </c>
      <c r="GQ98">
        <v>7.8323033504847173</v>
      </c>
      <c r="GR98">
        <v>7.7382364705726996</v>
      </c>
      <c r="GS98">
        <v>7.2332041088872501</v>
      </c>
      <c r="GT98">
        <v>7.2038717323592376</v>
      </c>
      <c r="GU98">
        <v>7.1130433445326338</v>
      </c>
      <c r="GV98">
        <v>7.0729726458143904</v>
      </c>
      <c r="GW98">
        <v>6.677894070201587</v>
      </c>
      <c r="GX98">
        <v>6.8683023932396443</v>
      </c>
      <c r="GY98">
        <v>6.7144846624413077</v>
      </c>
      <c r="GZ98">
        <v>6.5380993641962348</v>
      </c>
      <c r="HA98">
        <v>6.3921724203896071</v>
      </c>
      <c r="HB98">
        <v>5.9454597112585423</v>
      </c>
      <c r="HC98">
        <v>5.8508846328542248</v>
      </c>
      <c r="HD98">
        <v>5.6053413725242081</v>
      </c>
      <c r="HE98">
        <v>5.5377825184869627</v>
      </c>
      <c r="HF98">
        <v>5.3772147938466421</v>
      </c>
      <c r="HG98" t="s">
        <v>178</v>
      </c>
      <c r="HH98" t="s">
        <v>178</v>
      </c>
      <c r="HI98" t="s">
        <v>178</v>
      </c>
      <c r="HJ98" t="s">
        <v>178</v>
      </c>
      <c r="HK98" t="s">
        <v>178</v>
      </c>
      <c r="HL98" t="s">
        <v>178</v>
      </c>
      <c r="HM98" t="s">
        <v>178</v>
      </c>
      <c r="HN98" t="s">
        <v>178</v>
      </c>
      <c r="HO98" t="s">
        <v>178</v>
      </c>
      <c r="HP98" t="s">
        <v>178</v>
      </c>
      <c r="HQ98" t="s">
        <v>178</v>
      </c>
      <c r="HR98" t="s">
        <v>178</v>
      </c>
      <c r="HS98">
        <v>103315</v>
      </c>
      <c r="HT98">
        <v>104038</v>
      </c>
      <c r="HU98">
        <v>103804</v>
      </c>
      <c r="HV98">
        <v>103439</v>
      </c>
      <c r="HW98">
        <v>103039</v>
      </c>
      <c r="HX98">
        <v>102641</v>
      </c>
      <c r="HY98">
        <v>102357</v>
      </c>
      <c r="HZ98">
        <v>101996</v>
      </c>
      <c r="IA98">
        <v>101792</v>
      </c>
      <c r="IB98">
        <v>101797</v>
      </c>
      <c r="IC98">
        <v>101703</v>
      </c>
      <c r="ID98" t="s">
        <v>178</v>
      </c>
      <c r="IE98" t="s">
        <v>178</v>
      </c>
      <c r="IF98" t="s">
        <v>178</v>
      </c>
      <c r="IG98" t="s">
        <v>178</v>
      </c>
      <c r="IH98" t="s">
        <v>178</v>
      </c>
      <c r="II98" t="s">
        <v>178</v>
      </c>
      <c r="IJ98" t="s">
        <v>178</v>
      </c>
      <c r="IK98" t="s">
        <v>178</v>
      </c>
      <c r="IL98" t="s">
        <v>178</v>
      </c>
      <c r="IM98" t="s">
        <v>178</v>
      </c>
      <c r="IN98" t="s">
        <v>178</v>
      </c>
      <c r="IO98" t="s">
        <v>178</v>
      </c>
      <c r="IP98" t="s">
        <v>178</v>
      </c>
      <c r="IQ98" t="s">
        <v>178</v>
      </c>
      <c r="IR98" t="s">
        <v>178</v>
      </c>
      <c r="IS98" t="s">
        <v>178</v>
      </c>
      <c r="IT98" t="s">
        <v>178</v>
      </c>
      <c r="IU98" t="s">
        <v>178</v>
      </c>
      <c r="IV98" t="s">
        <v>178</v>
      </c>
      <c r="IW98" t="s">
        <v>178</v>
      </c>
      <c r="IX98" t="s">
        <v>178</v>
      </c>
      <c r="IY98">
        <v>132583</v>
      </c>
      <c r="IZ98">
        <v>132150</v>
      </c>
      <c r="JA98">
        <v>131852</v>
      </c>
      <c r="JB98">
        <v>131354</v>
      </c>
      <c r="JC98">
        <v>130822</v>
      </c>
      <c r="JD98">
        <v>130340</v>
      </c>
      <c r="JE98">
        <v>129988</v>
      </c>
      <c r="JF98">
        <v>129523</v>
      </c>
      <c r="JG98">
        <v>129250</v>
      </c>
      <c r="JH98">
        <v>129240</v>
      </c>
      <c r="JI98">
        <v>129267</v>
      </c>
      <c r="JJ98" t="s">
        <v>178</v>
      </c>
      <c r="JK98" t="s">
        <v>178</v>
      </c>
      <c r="JL98" t="s">
        <v>178</v>
      </c>
      <c r="JM98" t="s">
        <v>178</v>
      </c>
      <c r="JN98" t="s">
        <v>178</v>
      </c>
      <c r="JO98" t="s">
        <v>178</v>
      </c>
      <c r="JP98" t="s">
        <v>178</v>
      </c>
      <c r="JQ98" t="s">
        <v>178</v>
      </c>
      <c r="JR98" t="s">
        <v>178</v>
      </c>
      <c r="JS98" t="s">
        <v>178</v>
      </c>
      <c r="JT98" t="s">
        <v>178</v>
      </c>
      <c r="JU98" t="s">
        <v>178</v>
      </c>
      <c r="JV98" t="s">
        <v>178</v>
      </c>
      <c r="JW98" t="s">
        <v>178</v>
      </c>
      <c r="JX98" t="s">
        <v>178</v>
      </c>
      <c r="JY98" t="s">
        <v>178</v>
      </c>
      <c r="JZ98" t="s">
        <v>178</v>
      </c>
      <c r="KA98" t="s">
        <v>178</v>
      </c>
      <c r="KB98" t="s">
        <v>178</v>
      </c>
      <c r="KC98" t="s">
        <v>178</v>
      </c>
      <c r="KD98" t="s">
        <v>178</v>
      </c>
    </row>
    <row r="99" spans="1:290" x14ac:dyDescent="0.3">
      <c r="A99" t="s">
        <v>97</v>
      </c>
      <c r="B99">
        <v>4004218</v>
      </c>
      <c r="C99">
        <v>27513436</v>
      </c>
      <c r="D99">
        <v>27485186</v>
      </c>
      <c r="E99">
        <v>29408850</v>
      </c>
      <c r="F99">
        <v>28660730</v>
      </c>
      <c r="G99">
        <v>29278920</v>
      </c>
      <c r="H99">
        <v>29835314</v>
      </c>
      <c r="I99">
        <v>30990228</v>
      </c>
      <c r="J99">
        <v>31082050</v>
      </c>
      <c r="K99">
        <v>30871668</v>
      </c>
      <c r="L99">
        <v>30744336</v>
      </c>
      <c r="M99">
        <v>31234681</v>
      </c>
      <c r="N99">
        <v>31454144</v>
      </c>
      <c r="O99">
        <v>30797140</v>
      </c>
      <c r="P99">
        <v>31013224</v>
      </c>
      <c r="Q99">
        <v>29752492</v>
      </c>
      <c r="R99">
        <v>29451812</v>
      </c>
      <c r="S99">
        <v>29024571</v>
      </c>
      <c r="T99">
        <v>27434696</v>
      </c>
      <c r="U99">
        <v>26919816</v>
      </c>
      <c r="V99">
        <v>28753363</v>
      </c>
      <c r="W99">
        <v>27739169</v>
      </c>
      <c r="X99">
        <v>26846421</v>
      </c>
      <c r="Y99">
        <v>25946061</v>
      </c>
      <c r="Z99">
        <v>25457707</v>
      </c>
      <c r="AA99">
        <v>24391280</v>
      </c>
      <c r="AB99">
        <v>24325737</v>
      </c>
      <c r="AC99">
        <v>24111122</v>
      </c>
      <c r="AD99">
        <v>23663905</v>
      </c>
      <c r="AE99">
        <v>23534822</v>
      </c>
      <c r="AF99">
        <v>23222083</v>
      </c>
      <c r="AG99">
        <v>22845271</v>
      </c>
      <c r="AH99">
        <v>22564697</v>
      </c>
      <c r="AI99">
        <v>78372216</v>
      </c>
      <c r="AJ99">
        <v>80066264</v>
      </c>
      <c r="AK99">
        <v>82513923</v>
      </c>
      <c r="AL99">
        <v>83326977</v>
      </c>
      <c r="AM99">
        <v>86167420</v>
      </c>
      <c r="AN99">
        <v>86603766</v>
      </c>
      <c r="AO99">
        <v>86813165</v>
      </c>
      <c r="AP99">
        <v>86424614</v>
      </c>
      <c r="AQ99">
        <v>83902268</v>
      </c>
      <c r="AR99">
        <v>84064481</v>
      </c>
      <c r="AS99">
        <v>85763287</v>
      </c>
      <c r="AT99">
        <v>88269132</v>
      </c>
      <c r="AU99">
        <v>86313303</v>
      </c>
      <c r="AV99">
        <v>84420761</v>
      </c>
      <c r="AW99">
        <v>81719334</v>
      </c>
      <c r="AX99">
        <v>83043510</v>
      </c>
      <c r="AY99">
        <v>80202276</v>
      </c>
      <c r="AZ99">
        <v>78293912</v>
      </c>
      <c r="BA99">
        <v>79441589</v>
      </c>
      <c r="BB99">
        <v>81783175</v>
      </c>
      <c r="BC99">
        <v>79208929</v>
      </c>
      <c r="BD99">
        <v>75680290</v>
      </c>
      <c r="BE99">
        <v>76240624</v>
      </c>
      <c r="BF99">
        <v>73319042</v>
      </c>
      <c r="BG99">
        <v>72321927</v>
      </c>
      <c r="BH99">
        <v>71510117</v>
      </c>
      <c r="BI99">
        <v>71106363</v>
      </c>
      <c r="BJ99">
        <v>71799944</v>
      </c>
      <c r="BK99">
        <v>71039588</v>
      </c>
      <c r="BL99">
        <v>70597825</v>
      </c>
      <c r="BM99">
        <v>68200485</v>
      </c>
      <c r="BN99">
        <v>66681094</v>
      </c>
      <c r="BO99">
        <v>100279960</v>
      </c>
      <c r="BP99">
        <v>90857206</v>
      </c>
      <c r="BQ99">
        <v>88175650</v>
      </c>
      <c r="BR99">
        <v>85067412</v>
      </c>
      <c r="BS99">
        <v>87981023</v>
      </c>
      <c r="BT99">
        <v>88189685</v>
      </c>
      <c r="BU99">
        <v>88322913</v>
      </c>
      <c r="BV99">
        <v>88012033</v>
      </c>
      <c r="BW99">
        <v>85606726</v>
      </c>
      <c r="BX99">
        <v>85672076</v>
      </c>
      <c r="BY99">
        <v>87628625</v>
      </c>
      <c r="BZ99">
        <v>90263810</v>
      </c>
      <c r="CA99">
        <v>87924159</v>
      </c>
      <c r="CB99">
        <v>85794752</v>
      </c>
      <c r="CC99">
        <v>81750623</v>
      </c>
      <c r="CD99">
        <v>83071826</v>
      </c>
      <c r="CE99">
        <v>80278612</v>
      </c>
      <c r="CF99">
        <v>78357592</v>
      </c>
      <c r="CG99">
        <v>79682326</v>
      </c>
      <c r="CH99">
        <v>82049657</v>
      </c>
      <c r="CI99">
        <v>79376077</v>
      </c>
      <c r="CJ99">
        <v>78038607</v>
      </c>
      <c r="CK99">
        <v>79531311</v>
      </c>
      <c r="CL99">
        <v>74532181</v>
      </c>
      <c r="CM99">
        <v>75493448</v>
      </c>
      <c r="CN99">
        <v>75756039</v>
      </c>
      <c r="CO99">
        <v>75807370</v>
      </c>
      <c r="CP99">
        <v>75434046</v>
      </c>
      <c r="CQ99">
        <v>74347871</v>
      </c>
      <c r="CR99">
        <v>74216253</v>
      </c>
      <c r="CS99">
        <v>69912129</v>
      </c>
      <c r="CT99">
        <v>68662204</v>
      </c>
      <c r="CU99">
        <v>22.349103734200579</v>
      </c>
      <c r="CV99">
        <v>22.21614934073073</v>
      </c>
      <c r="CW99">
        <v>21.181207657210521</v>
      </c>
      <c r="CX99">
        <v>19.941262474803619</v>
      </c>
      <c r="CY99">
        <v>18.031265379514569</v>
      </c>
      <c r="CZ99">
        <v>16.73042876523067</v>
      </c>
      <c r="DA99">
        <v>16.909656222099109</v>
      </c>
      <c r="DB99">
        <v>15.61612462834888</v>
      </c>
      <c r="DC99">
        <v>15.319207393678649</v>
      </c>
      <c r="DD99">
        <v>15.747973870699299</v>
      </c>
      <c r="DE99">
        <v>14.73734537655438</v>
      </c>
      <c r="DF99">
        <v>13.229764930691729</v>
      </c>
      <c r="DG99">
        <v>15.12415914425249</v>
      </c>
      <c r="DH99">
        <v>14.61348377281324</v>
      </c>
      <c r="DI99">
        <v>12.91318634746886</v>
      </c>
      <c r="DJ99">
        <v>12.651496828762079</v>
      </c>
      <c r="DK99">
        <v>12.597342998133399</v>
      </c>
      <c r="DL99">
        <v>13.21800423893562</v>
      </c>
      <c r="DM99">
        <v>12.623815554262171</v>
      </c>
      <c r="DN99">
        <v>10.65312325868509</v>
      </c>
      <c r="DO99" t="s">
        <v>178</v>
      </c>
      <c r="DP99" t="s">
        <v>178</v>
      </c>
      <c r="DQ99" t="s">
        <v>178</v>
      </c>
      <c r="DR99" t="s">
        <v>178</v>
      </c>
      <c r="DS99" t="s">
        <v>178</v>
      </c>
      <c r="DT99" t="s">
        <v>178</v>
      </c>
      <c r="DU99" t="s">
        <v>178</v>
      </c>
      <c r="DV99" t="s">
        <v>178</v>
      </c>
      <c r="DW99" t="s">
        <v>178</v>
      </c>
      <c r="DX99" t="s">
        <v>178</v>
      </c>
      <c r="DY99" t="s">
        <v>178</v>
      </c>
      <c r="DZ99" t="s">
        <v>178</v>
      </c>
      <c r="EA99">
        <v>21.627212016008809</v>
      </c>
      <c r="EB99">
        <v>20.672650546450779</v>
      </c>
      <c r="EC99">
        <v>20.058724216873632</v>
      </c>
      <c r="ED99">
        <v>18.758221810421421</v>
      </c>
      <c r="EE99">
        <v>17.405715156868631</v>
      </c>
      <c r="EF99">
        <v>16.635165212990831</v>
      </c>
      <c r="EG99">
        <v>16.04063097264039</v>
      </c>
      <c r="EH99">
        <v>14.665970965826659</v>
      </c>
      <c r="EI99">
        <v>13.804156044983189</v>
      </c>
      <c r="EJ99">
        <v>13.84231160714504</v>
      </c>
      <c r="EK99">
        <v>13.61949714934808</v>
      </c>
      <c r="EL99">
        <v>12.01290142374565</v>
      </c>
      <c r="EM99">
        <v>13.722708727426291</v>
      </c>
      <c r="EN99">
        <v>13.666127416292071</v>
      </c>
      <c r="EO99">
        <v>12.683668486445431</v>
      </c>
      <c r="EP99">
        <v>12.44217862550062</v>
      </c>
      <c r="EQ99">
        <v>13.233208429043151</v>
      </c>
      <c r="ER99">
        <v>13.74220387549102</v>
      </c>
      <c r="ES99">
        <v>12.486814928596949</v>
      </c>
      <c r="ET99">
        <v>9.6891813922362395</v>
      </c>
      <c r="EU99" t="s">
        <v>178</v>
      </c>
      <c r="EV99" t="s">
        <v>178</v>
      </c>
      <c r="EW99" t="s">
        <v>178</v>
      </c>
      <c r="EX99" t="s">
        <v>178</v>
      </c>
      <c r="EY99" t="s">
        <v>178</v>
      </c>
      <c r="EZ99" t="s">
        <v>178</v>
      </c>
      <c r="FA99" t="s">
        <v>178</v>
      </c>
      <c r="FB99" t="s">
        <v>178</v>
      </c>
      <c r="FC99" t="s">
        <v>178</v>
      </c>
      <c r="FD99" t="s">
        <v>178</v>
      </c>
      <c r="FE99" t="s">
        <v>178</v>
      </c>
      <c r="FF99" t="s">
        <v>178</v>
      </c>
      <c r="FG99" t="s">
        <v>178</v>
      </c>
      <c r="FH99">
        <v>20.371242153091409</v>
      </c>
      <c r="FI99">
        <v>20.22271255838676</v>
      </c>
      <c r="FJ99">
        <v>19.464492393285699</v>
      </c>
      <c r="FK99">
        <v>17.567316221316247</v>
      </c>
      <c r="FL99">
        <v>16.573891553080706</v>
      </c>
      <c r="FM99">
        <v>16.805067224383112</v>
      </c>
      <c r="FN99">
        <v>15.586819402195159</v>
      </c>
      <c r="FO99">
        <v>15.316003687171564</v>
      </c>
      <c r="FP99">
        <v>15.737298942391446</v>
      </c>
      <c r="FQ99">
        <v>14.729549671739894</v>
      </c>
      <c r="FR99">
        <v>13.222181471541555</v>
      </c>
      <c r="FS99">
        <v>15.112650070753322</v>
      </c>
      <c r="FT99">
        <v>14.602168242881431</v>
      </c>
      <c r="FU99">
        <v>12.90253678436822</v>
      </c>
      <c r="FV99">
        <v>12.634437419297146</v>
      </c>
      <c r="FW99">
        <v>12.577109669497258</v>
      </c>
      <c r="FX99">
        <v>13.192243310332636</v>
      </c>
      <c r="FY99">
        <v>12.49813520270718</v>
      </c>
      <c r="FZ99">
        <v>10.460254683947753</v>
      </c>
      <c r="GA99" t="s">
        <v>178</v>
      </c>
      <c r="GB99" t="s">
        <v>178</v>
      </c>
      <c r="GC99" t="s">
        <v>178</v>
      </c>
      <c r="GD99" t="s">
        <v>178</v>
      </c>
      <c r="GE99" t="s">
        <v>178</v>
      </c>
      <c r="GF99" t="s">
        <v>178</v>
      </c>
      <c r="GG99" t="s">
        <v>178</v>
      </c>
      <c r="GH99" t="s">
        <v>178</v>
      </c>
      <c r="GI99" t="s">
        <v>178</v>
      </c>
      <c r="GJ99" t="s">
        <v>178</v>
      </c>
      <c r="GK99" t="s">
        <v>178</v>
      </c>
      <c r="GL99" t="s">
        <v>178</v>
      </c>
      <c r="GM99">
        <v>21.627212016008816</v>
      </c>
      <c r="GN99">
        <v>16.970843068626884</v>
      </c>
      <c r="GO99">
        <v>17.520453252861952</v>
      </c>
      <c r="GP99">
        <v>16.866306847739576</v>
      </c>
      <c r="GQ99">
        <v>15.618494762412571</v>
      </c>
      <c r="GR99">
        <v>15.158088426414793</v>
      </c>
      <c r="GS99">
        <v>14.735268136072676</v>
      </c>
      <c r="GT99">
        <v>13.660599795413834</v>
      </c>
      <c r="GU99">
        <v>13.03467951850954</v>
      </c>
      <c r="GV99">
        <v>13.159815855294353</v>
      </c>
      <c r="GW99">
        <v>12.903289542832981</v>
      </c>
      <c r="GX99">
        <v>11.394606545772715</v>
      </c>
      <c r="GY99">
        <v>12.880912109671007</v>
      </c>
      <c r="GZ99">
        <v>12.813228318461908</v>
      </c>
      <c r="HA99">
        <v>11.806459492073371</v>
      </c>
      <c r="HB99">
        <v>11.519886126023501</v>
      </c>
      <c r="HC99">
        <v>12.21929366390169</v>
      </c>
      <c r="HD99">
        <v>12.676921097998473</v>
      </c>
      <c r="HE99">
        <v>11.674965710232815</v>
      </c>
      <c r="HF99">
        <v>8.1323964250593104</v>
      </c>
      <c r="HG99" t="s">
        <v>178</v>
      </c>
      <c r="HH99" t="s">
        <v>178</v>
      </c>
      <c r="HI99" t="s">
        <v>178</v>
      </c>
      <c r="HJ99" t="s">
        <v>178</v>
      </c>
      <c r="HK99" t="s">
        <v>178</v>
      </c>
      <c r="HL99" t="s">
        <v>178</v>
      </c>
      <c r="HM99" t="s">
        <v>178</v>
      </c>
      <c r="HN99" t="s">
        <v>178</v>
      </c>
      <c r="HO99" t="s">
        <v>178</v>
      </c>
      <c r="HP99" t="s">
        <v>178</v>
      </c>
      <c r="HQ99" t="s">
        <v>178</v>
      </c>
      <c r="HR99" t="s">
        <v>178</v>
      </c>
      <c r="HS99">
        <v>4845484</v>
      </c>
      <c r="HT99">
        <v>4798731</v>
      </c>
      <c r="HU99">
        <v>4808753</v>
      </c>
      <c r="HV99">
        <v>4760209</v>
      </c>
      <c r="HW99">
        <v>4749484</v>
      </c>
      <c r="HX99">
        <v>4679176</v>
      </c>
      <c r="HY99">
        <v>4689150</v>
      </c>
      <c r="HZ99">
        <v>4647103</v>
      </c>
      <c r="IA99">
        <v>4597638</v>
      </c>
      <c r="IB99">
        <v>4565637</v>
      </c>
      <c r="IC99">
        <v>4578151</v>
      </c>
      <c r="ID99">
        <v>4626749</v>
      </c>
      <c r="IE99">
        <v>4550574</v>
      </c>
      <c r="IF99">
        <v>4493101</v>
      </c>
      <c r="IG99">
        <v>4404479</v>
      </c>
      <c r="IH99">
        <v>4366897</v>
      </c>
      <c r="II99">
        <v>4286085</v>
      </c>
      <c r="IJ99">
        <v>4171365</v>
      </c>
      <c r="IK99">
        <v>4165073</v>
      </c>
      <c r="IL99">
        <v>4071794</v>
      </c>
      <c r="IM99">
        <v>4017427</v>
      </c>
      <c r="IN99">
        <v>3962318</v>
      </c>
      <c r="IO99">
        <v>3915370</v>
      </c>
      <c r="IP99">
        <v>3874223</v>
      </c>
      <c r="IQ99">
        <v>3825413</v>
      </c>
      <c r="IR99">
        <v>3788044</v>
      </c>
      <c r="IS99">
        <v>3748831</v>
      </c>
      <c r="IT99">
        <v>3708374</v>
      </c>
      <c r="IU99">
        <v>3665055</v>
      </c>
      <c r="IV99">
        <v>3604327</v>
      </c>
      <c r="IW99">
        <v>3532306</v>
      </c>
      <c r="IX99">
        <v>3452040</v>
      </c>
      <c r="IY99">
        <v>5524081</v>
      </c>
      <c r="IZ99">
        <v>5471777</v>
      </c>
      <c r="JA99">
        <v>5479889</v>
      </c>
      <c r="JB99">
        <v>5428390</v>
      </c>
      <c r="JC99">
        <v>5417160</v>
      </c>
      <c r="JD99">
        <v>5339259</v>
      </c>
      <c r="JE99">
        <v>5354262</v>
      </c>
      <c r="JF99">
        <v>5304357</v>
      </c>
      <c r="JG99">
        <v>5248288</v>
      </c>
      <c r="JH99">
        <v>5212596</v>
      </c>
      <c r="JI99">
        <v>5224255</v>
      </c>
      <c r="JJ99">
        <v>5278736</v>
      </c>
      <c r="JK99">
        <v>5190976</v>
      </c>
      <c r="JL99">
        <v>5121485</v>
      </c>
      <c r="JM99">
        <v>5022530</v>
      </c>
      <c r="JN99">
        <v>4985189</v>
      </c>
      <c r="JO99">
        <v>4889123</v>
      </c>
      <c r="JP99">
        <v>4759417</v>
      </c>
      <c r="JQ99">
        <v>4756159</v>
      </c>
      <c r="JR99">
        <v>4645952</v>
      </c>
      <c r="JS99">
        <v>4599225</v>
      </c>
      <c r="JT99">
        <v>4536327</v>
      </c>
      <c r="JU99">
        <v>4486266</v>
      </c>
      <c r="JV99">
        <v>4439305</v>
      </c>
      <c r="JW99">
        <v>4387019</v>
      </c>
      <c r="JX99">
        <v>4348582</v>
      </c>
      <c r="JY99">
        <v>4307165</v>
      </c>
      <c r="JZ99">
        <v>4275304</v>
      </c>
      <c r="KA99">
        <v>4228614</v>
      </c>
      <c r="KB99">
        <v>4159209</v>
      </c>
      <c r="KC99">
        <v>4076068</v>
      </c>
      <c r="KD99">
        <v>3982941</v>
      </c>
    </row>
    <row r="100" spans="1:290" x14ac:dyDescent="0.3">
      <c r="A100" t="s">
        <v>98</v>
      </c>
      <c r="B100">
        <v>4001587</v>
      </c>
      <c r="C100">
        <v>16668416</v>
      </c>
      <c r="D100">
        <v>16227117</v>
      </c>
      <c r="E100">
        <v>16625426</v>
      </c>
      <c r="F100">
        <v>16057814</v>
      </c>
      <c r="G100">
        <v>15565510</v>
      </c>
      <c r="H100">
        <v>15567753</v>
      </c>
      <c r="I100">
        <v>16339122</v>
      </c>
      <c r="J100">
        <v>15968423</v>
      </c>
      <c r="K100">
        <v>16046111</v>
      </c>
      <c r="L100">
        <v>15794444</v>
      </c>
      <c r="M100">
        <v>15998640</v>
      </c>
      <c r="N100">
        <v>16221455</v>
      </c>
      <c r="O100">
        <v>15975228</v>
      </c>
      <c r="P100">
        <v>15334601</v>
      </c>
      <c r="Q100">
        <v>14650121</v>
      </c>
      <c r="R100">
        <v>14187590</v>
      </c>
      <c r="S100">
        <v>14110075</v>
      </c>
      <c r="T100">
        <v>13572456</v>
      </c>
      <c r="U100">
        <v>13290940</v>
      </c>
      <c r="V100">
        <v>13375862</v>
      </c>
      <c r="W100">
        <v>13032079</v>
      </c>
      <c r="X100">
        <v>12968523</v>
      </c>
      <c r="Y100">
        <v>12902005</v>
      </c>
      <c r="Z100">
        <v>12818667</v>
      </c>
      <c r="AA100">
        <v>12030275</v>
      </c>
      <c r="AB100">
        <v>12126780</v>
      </c>
      <c r="AC100">
        <v>12054890</v>
      </c>
      <c r="AD100">
        <v>11230320</v>
      </c>
      <c r="AE100">
        <v>11354201</v>
      </c>
      <c r="AF100">
        <v>10990501</v>
      </c>
      <c r="AG100">
        <v>10765282</v>
      </c>
      <c r="AH100">
        <v>6743955</v>
      </c>
      <c r="AI100">
        <v>55342607</v>
      </c>
      <c r="AJ100">
        <v>55115456</v>
      </c>
      <c r="AK100">
        <v>55249822</v>
      </c>
      <c r="AL100">
        <v>54317937</v>
      </c>
      <c r="AM100">
        <v>54641212</v>
      </c>
      <c r="AN100">
        <v>54999277</v>
      </c>
      <c r="AO100">
        <v>55662873</v>
      </c>
      <c r="AP100">
        <v>54549341</v>
      </c>
      <c r="AQ100">
        <v>54306866</v>
      </c>
      <c r="AR100">
        <v>53015534</v>
      </c>
      <c r="AS100">
        <v>52709525</v>
      </c>
      <c r="AT100">
        <v>54361783</v>
      </c>
      <c r="AU100">
        <v>53390478</v>
      </c>
      <c r="AV100">
        <v>51797337</v>
      </c>
      <c r="AW100">
        <v>49646202</v>
      </c>
      <c r="AX100">
        <v>48816147</v>
      </c>
      <c r="AY100">
        <v>48338551</v>
      </c>
      <c r="AZ100">
        <v>47029924</v>
      </c>
      <c r="BA100">
        <v>47708462</v>
      </c>
      <c r="BB100">
        <v>48300473</v>
      </c>
      <c r="BC100">
        <v>46605153</v>
      </c>
      <c r="BD100">
        <v>46884801</v>
      </c>
      <c r="BE100">
        <v>46148733</v>
      </c>
      <c r="BF100">
        <v>45288066</v>
      </c>
      <c r="BG100">
        <v>43167562</v>
      </c>
      <c r="BH100">
        <v>43700913</v>
      </c>
      <c r="BI100">
        <v>42413098</v>
      </c>
      <c r="BJ100">
        <v>41511308</v>
      </c>
      <c r="BK100">
        <v>40783796</v>
      </c>
      <c r="BL100">
        <v>40287822</v>
      </c>
      <c r="BM100">
        <v>39195938</v>
      </c>
      <c r="BN100">
        <v>21627711</v>
      </c>
      <c r="BO100">
        <v>60822235</v>
      </c>
      <c r="BP100">
        <v>63424928</v>
      </c>
      <c r="BQ100">
        <v>62468319</v>
      </c>
      <c r="BR100">
        <v>60958902</v>
      </c>
      <c r="BS100">
        <v>63530663</v>
      </c>
      <c r="BT100">
        <v>65269524</v>
      </c>
      <c r="BU100">
        <v>65869008</v>
      </c>
      <c r="BV100">
        <v>66419130</v>
      </c>
      <c r="BW100">
        <v>65073563</v>
      </c>
      <c r="BX100">
        <v>64430126</v>
      </c>
      <c r="BY100">
        <v>65058586</v>
      </c>
      <c r="BZ100">
        <v>66706759</v>
      </c>
      <c r="CA100">
        <v>67114334</v>
      </c>
      <c r="CB100">
        <v>65453874</v>
      </c>
      <c r="CC100">
        <v>62920643</v>
      </c>
      <c r="CD100">
        <v>62173127</v>
      </c>
      <c r="CE100">
        <v>73015160</v>
      </c>
      <c r="CF100">
        <v>77563390</v>
      </c>
      <c r="CG100">
        <v>70559360</v>
      </c>
      <c r="CH100">
        <v>78253964</v>
      </c>
      <c r="CI100">
        <v>82920651</v>
      </c>
      <c r="CJ100">
        <v>92648546</v>
      </c>
      <c r="CK100">
        <v>105291878</v>
      </c>
      <c r="CL100">
        <v>74943152</v>
      </c>
      <c r="CM100">
        <v>59543382</v>
      </c>
      <c r="CN100">
        <v>59325486</v>
      </c>
      <c r="CO100">
        <v>57362015</v>
      </c>
      <c r="CP100">
        <v>54931220</v>
      </c>
      <c r="CQ100">
        <v>51078597</v>
      </c>
      <c r="CR100">
        <v>49758309</v>
      </c>
      <c r="CS100">
        <v>47755015</v>
      </c>
      <c r="CT100">
        <v>27111581</v>
      </c>
      <c r="CU100">
        <v>10.5677294451812</v>
      </c>
      <c r="CV100">
        <v>10.74022575914131</v>
      </c>
      <c r="CW100">
        <v>11.121231487315359</v>
      </c>
      <c r="CX100">
        <v>11.12850105250938</v>
      </c>
      <c r="CY100">
        <v>11.110217397309819</v>
      </c>
      <c r="CZ100">
        <v>10.83624592450818</v>
      </c>
      <c r="DA100">
        <v>10.640439287627061</v>
      </c>
      <c r="DB100">
        <v>10.184230465337739</v>
      </c>
      <c r="DC100">
        <v>9.2867050464751202</v>
      </c>
      <c r="DD100">
        <v>8.5709633083633694</v>
      </c>
      <c r="DE100">
        <v>8.3756812063826107</v>
      </c>
      <c r="DF100">
        <v>8.20343797766599</v>
      </c>
      <c r="DG100">
        <v>7.7842962732235303</v>
      </c>
      <c r="DH100">
        <v>6.9428990108188602</v>
      </c>
      <c r="DI100">
        <v>6.6132286552445496</v>
      </c>
      <c r="DJ100">
        <v>6.3808013636705398</v>
      </c>
      <c r="DK100">
        <v>6.2616034102154998</v>
      </c>
      <c r="DL100">
        <v>6.2001863626373401</v>
      </c>
      <c r="DM100">
        <v>6.4071159446121904</v>
      </c>
      <c r="DN100">
        <v>6.24256636638194</v>
      </c>
      <c r="DO100" t="s">
        <v>178</v>
      </c>
      <c r="DP100" t="s">
        <v>178</v>
      </c>
      <c r="DQ100" t="s">
        <v>178</v>
      </c>
      <c r="DR100" t="s">
        <v>178</v>
      </c>
      <c r="DS100" t="s">
        <v>178</v>
      </c>
      <c r="DT100" t="s">
        <v>178</v>
      </c>
      <c r="DU100" t="s">
        <v>178</v>
      </c>
      <c r="DV100" t="s">
        <v>178</v>
      </c>
      <c r="DW100" t="s">
        <v>178</v>
      </c>
      <c r="DX100" t="s">
        <v>178</v>
      </c>
      <c r="DY100" t="s">
        <v>178</v>
      </c>
      <c r="DZ100" t="s">
        <v>178</v>
      </c>
      <c r="EA100">
        <v>8.3450224887309599</v>
      </c>
      <c r="EB100">
        <v>8.4403982795678907</v>
      </c>
      <c r="EC100">
        <v>8.7312317494887104</v>
      </c>
      <c r="ED100">
        <v>8.7861197673983806</v>
      </c>
      <c r="EE100">
        <v>8.6369533677254395</v>
      </c>
      <c r="EF100">
        <v>8.4366981769596698</v>
      </c>
      <c r="EG100">
        <v>8.2491807420719994</v>
      </c>
      <c r="EH100">
        <v>7.9083375177712902</v>
      </c>
      <c r="EI100">
        <v>7.2354202873721301</v>
      </c>
      <c r="EJ100">
        <v>6.7067984262876603</v>
      </c>
      <c r="EK100">
        <v>6.5637131049843402</v>
      </c>
      <c r="EL100">
        <v>6.2632382753155804</v>
      </c>
      <c r="EM100">
        <v>5.9876201145829704</v>
      </c>
      <c r="EN100">
        <v>5.48478207450668</v>
      </c>
      <c r="EO100">
        <v>5.3110628684143801</v>
      </c>
      <c r="EP100">
        <v>5.1262198141119102</v>
      </c>
      <c r="EQ100">
        <v>4.9836040803126203</v>
      </c>
      <c r="ER100">
        <v>4.8996996040223202</v>
      </c>
      <c r="ES100">
        <v>4.8848756617825</v>
      </c>
      <c r="ET100">
        <v>4.7231297300132002</v>
      </c>
      <c r="EU100" t="s">
        <v>178</v>
      </c>
      <c r="EV100" t="s">
        <v>178</v>
      </c>
      <c r="EW100" t="s">
        <v>178</v>
      </c>
      <c r="EX100" t="s">
        <v>178</v>
      </c>
      <c r="EY100" t="s">
        <v>178</v>
      </c>
      <c r="EZ100" t="s">
        <v>178</v>
      </c>
      <c r="FA100" t="s">
        <v>178</v>
      </c>
      <c r="FB100" t="s">
        <v>178</v>
      </c>
      <c r="FC100" t="s">
        <v>178</v>
      </c>
      <c r="FD100" t="s">
        <v>178</v>
      </c>
      <c r="FE100" t="s">
        <v>178</v>
      </c>
      <c r="FF100" t="s">
        <v>178</v>
      </c>
      <c r="FG100" t="s">
        <v>178</v>
      </c>
      <c r="FH100">
        <v>10.740225759141319</v>
      </c>
      <c r="FI100">
        <v>11.121231487315361</v>
      </c>
      <c r="FJ100">
        <v>11.128501052509389</v>
      </c>
      <c r="FK100">
        <v>11.110217397309821</v>
      </c>
      <c r="FL100">
        <v>10.83624592450818</v>
      </c>
      <c r="FM100">
        <v>10.640439287627064</v>
      </c>
      <c r="FN100">
        <v>10.184230465337748</v>
      </c>
      <c r="FO100">
        <v>9.2867050464751237</v>
      </c>
      <c r="FP100">
        <v>8.5709633083633712</v>
      </c>
      <c r="FQ100">
        <v>8.3756812063826178</v>
      </c>
      <c r="FR100">
        <v>8.2034379776659989</v>
      </c>
      <c r="FS100">
        <v>7.7842962732235357</v>
      </c>
      <c r="FT100">
        <v>6.9428990108188646</v>
      </c>
      <c r="FU100">
        <v>6.6132286552445532</v>
      </c>
      <c r="FV100">
        <v>6.3808013636705487</v>
      </c>
      <c r="FW100">
        <v>6.2616034102155087</v>
      </c>
      <c r="FX100">
        <v>6.200186362637349</v>
      </c>
      <c r="FY100">
        <v>6.4071159446121984</v>
      </c>
      <c r="FZ100">
        <v>6.2425663663819471</v>
      </c>
      <c r="GA100" t="s">
        <v>178</v>
      </c>
      <c r="GB100" t="s">
        <v>178</v>
      </c>
      <c r="GC100" t="s">
        <v>178</v>
      </c>
      <c r="GD100" t="s">
        <v>178</v>
      </c>
      <c r="GE100" t="s">
        <v>178</v>
      </c>
      <c r="GF100" t="s">
        <v>178</v>
      </c>
      <c r="GG100" t="s">
        <v>178</v>
      </c>
      <c r="GH100" t="s">
        <v>178</v>
      </c>
      <c r="GI100" t="s">
        <v>178</v>
      </c>
      <c r="GJ100" t="s">
        <v>178</v>
      </c>
      <c r="GK100" t="s">
        <v>178</v>
      </c>
      <c r="GL100" t="s">
        <v>178</v>
      </c>
      <c r="GM100">
        <v>8.3450224887309705</v>
      </c>
      <c r="GN100">
        <v>8.4050387475051789</v>
      </c>
      <c r="GO100">
        <v>8.6980290340233388</v>
      </c>
      <c r="GP100">
        <v>8.7586107655967993</v>
      </c>
      <c r="GQ100">
        <v>8.6177025517641113</v>
      </c>
      <c r="GR100">
        <v>8.4207534477483552</v>
      </c>
      <c r="GS100">
        <v>8.2320958348141247</v>
      </c>
      <c r="GT100">
        <v>7.8934551911438993</v>
      </c>
      <c r="GU100">
        <v>7.2297019928726831</v>
      </c>
      <c r="GV100">
        <v>6.6988897907686438</v>
      </c>
      <c r="GW100">
        <v>6.5560228705102901</v>
      </c>
      <c r="GX100">
        <v>6.2533143162432356</v>
      </c>
      <c r="GY100">
        <v>5.9779191937957243</v>
      </c>
      <c r="GZ100">
        <v>5.4752378246207023</v>
      </c>
      <c r="HA100">
        <v>5.3110628684143855</v>
      </c>
      <c r="HB100">
        <v>5.1262198141119164</v>
      </c>
      <c r="HC100">
        <v>4.9836040803126265</v>
      </c>
      <c r="HD100">
        <v>4.8996996040223237</v>
      </c>
      <c r="HE100">
        <v>4.8848756617825089</v>
      </c>
      <c r="HF100">
        <v>4.7231297300132029</v>
      </c>
      <c r="HG100" t="s">
        <v>178</v>
      </c>
      <c r="HH100" t="s">
        <v>178</v>
      </c>
      <c r="HI100" t="s">
        <v>178</v>
      </c>
      <c r="HJ100" t="s">
        <v>178</v>
      </c>
      <c r="HK100" t="s">
        <v>178</v>
      </c>
      <c r="HL100" t="s">
        <v>178</v>
      </c>
      <c r="HM100" t="s">
        <v>178</v>
      </c>
      <c r="HN100" t="s">
        <v>178</v>
      </c>
      <c r="HO100" t="s">
        <v>178</v>
      </c>
      <c r="HP100" t="s">
        <v>178</v>
      </c>
      <c r="HQ100" t="s">
        <v>178</v>
      </c>
      <c r="HR100" t="s">
        <v>178</v>
      </c>
      <c r="HS100">
        <v>1681634</v>
      </c>
      <c r="HT100">
        <v>1651326</v>
      </c>
      <c r="HU100">
        <v>1622276</v>
      </c>
      <c r="HV100">
        <v>1598695</v>
      </c>
      <c r="HW100">
        <v>1574480</v>
      </c>
      <c r="HX100">
        <v>1545529</v>
      </c>
      <c r="HY100">
        <v>1522173</v>
      </c>
      <c r="HZ100">
        <v>1504514</v>
      </c>
      <c r="IA100">
        <v>1483134</v>
      </c>
      <c r="IB100">
        <v>1474909</v>
      </c>
      <c r="IC100">
        <v>1466724</v>
      </c>
      <c r="ID100">
        <v>1457645</v>
      </c>
      <c r="IE100">
        <v>1440688</v>
      </c>
      <c r="IF100">
        <v>1411602</v>
      </c>
      <c r="IG100">
        <v>1379654</v>
      </c>
      <c r="IH100">
        <v>1348555</v>
      </c>
      <c r="II100">
        <v>1322317</v>
      </c>
      <c r="IJ100">
        <v>1299893</v>
      </c>
      <c r="IK100">
        <v>1282221</v>
      </c>
      <c r="IL100">
        <v>1262293</v>
      </c>
      <c r="IM100">
        <v>1243897</v>
      </c>
      <c r="IN100">
        <v>1241876</v>
      </c>
      <c r="IO100">
        <v>1212090</v>
      </c>
      <c r="IP100">
        <v>1184307</v>
      </c>
      <c r="IQ100">
        <v>1165617</v>
      </c>
      <c r="IR100">
        <v>1147534</v>
      </c>
      <c r="IS100">
        <v>1123183</v>
      </c>
      <c r="IT100">
        <v>1102797</v>
      </c>
      <c r="IU100">
        <v>1085045</v>
      </c>
      <c r="IV100">
        <v>1068837</v>
      </c>
      <c r="IW100">
        <v>1054454</v>
      </c>
      <c r="IX100">
        <v>577770</v>
      </c>
      <c r="IY100">
        <v>1932532</v>
      </c>
      <c r="IZ100">
        <v>1899813</v>
      </c>
      <c r="JA100">
        <v>1867324</v>
      </c>
      <c r="JB100">
        <v>1840754</v>
      </c>
      <c r="JC100">
        <v>1812975</v>
      </c>
      <c r="JD100">
        <v>1782893</v>
      </c>
      <c r="JE100">
        <v>1766984</v>
      </c>
      <c r="JF100">
        <v>1753692</v>
      </c>
      <c r="JG100">
        <v>1742220</v>
      </c>
      <c r="JH100">
        <v>1732815</v>
      </c>
      <c r="JI100">
        <v>1718485</v>
      </c>
      <c r="JJ100">
        <v>1706127</v>
      </c>
      <c r="JK100">
        <v>1683619</v>
      </c>
      <c r="JL100">
        <v>1649447</v>
      </c>
      <c r="JM100">
        <v>1613112</v>
      </c>
      <c r="JN100">
        <v>1578247</v>
      </c>
      <c r="JO100">
        <v>1548234</v>
      </c>
      <c r="JP100">
        <v>1522448</v>
      </c>
      <c r="JQ100">
        <v>1501159</v>
      </c>
      <c r="JR100">
        <v>1476963</v>
      </c>
      <c r="JS100">
        <v>1455071</v>
      </c>
      <c r="JT100">
        <v>1454161</v>
      </c>
      <c r="JU100">
        <v>1420610</v>
      </c>
      <c r="JV100">
        <v>1383094</v>
      </c>
      <c r="JW100">
        <v>1354350</v>
      </c>
      <c r="JX100">
        <v>1334080</v>
      </c>
      <c r="JY100">
        <v>1303468</v>
      </c>
      <c r="JZ100">
        <v>1279117</v>
      </c>
      <c r="KA100">
        <v>1256399</v>
      </c>
      <c r="KB100">
        <v>1237031</v>
      </c>
      <c r="KC100">
        <v>1218872</v>
      </c>
      <c r="KD100">
        <v>716997</v>
      </c>
    </row>
    <row r="101" spans="1:290" x14ac:dyDescent="0.3">
      <c r="A101" t="s">
        <v>99</v>
      </c>
      <c r="B101">
        <v>4062222</v>
      </c>
      <c r="C101">
        <v>13649535</v>
      </c>
      <c r="D101">
        <v>14004677</v>
      </c>
      <c r="E101">
        <v>13023608</v>
      </c>
      <c r="F101">
        <v>13664168</v>
      </c>
      <c r="G101">
        <v>13629811</v>
      </c>
      <c r="H101">
        <v>13222177</v>
      </c>
      <c r="I101">
        <v>13340802</v>
      </c>
      <c r="J101">
        <v>13233318</v>
      </c>
      <c r="K101">
        <v>13685877</v>
      </c>
      <c r="L101">
        <v>13910210</v>
      </c>
      <c r="M101">
        <v>12893426</v>
      </c>
      <c r="N101">
        <v>13317085</v>
      </c>
      <c r="O101">
        <v>13487283</v>
      </c>
      <c r="P101">
        <v>12796906</v>
      </c>
      <c r="Q101">
        <v>13468664</v>
      </c>
      <c r="R101">
        <v>12507039</v>
      </c>
      <c r="S101">
        <v>12258656</v>
      </c>
      <c r="T101">
        <v>12335116</v>
      </c>
      <c r="U101">
        <v>8072915</v>
      </c>
      <c r="V101">
        <v>11310414</v>
      </c>
      <c r="W101">
        <v>10755249</v>
      </c>
      <c r="X101">
        <v>10368992</v>
      </c>
      <c r="Y101">
        <v>10514697</v>
      </c>
      <c r="Z101">
        <v>10657327</v>
      </c>
      <c r="AA101">
        <v>10660415</v>
      </c>
      <c r="AB101">
        <v>10412403</v>
      </c>
      <c r="AC101">
        <v>10263552</v>
      </c>
      <c r="AD101">
        <v>9522301</v>
      </c>
      <c r="AE101">
        <v>9946580</v>
      </c>
      <c r="AF101">
        <v>9474105</v>
      </c>
      <c r="AG101">
        <v>9639582</v>
      </c>
      <c r="AH101">
        <v>9734100</v>
      </c>
      <c r="AI101">
        <v>37324155</v>
      </c>
      <c r="AJ101">
        <v>38464989</v>
      </c>
      <c r="AK101">
        <v>37228690</v>
      </c>
      <c r="AL101">
        <v>37918902</v>
      </c>
      <c r="AM101">
        <v>38002064</v>
      </c>
      <c r="AN101">
        <v>37501023</v>
      </c>
      <c r="AO101">
        <v>37756244</v>
      </c>
      <c r="AP101">
        <v>37500052</v>
      </c>
      <c r="AQ101">
        <v>38726024</v>
      </c>
      <c r="AR101">
        <v>39737244</v>
      </c>
      <c r="AS101">
        <v>38114056</v>
      </c>
      <c r="AT101">
        <v>39459943</v>
      </c>
      <c r="AU101">
        <v>39891529</v>
      </c>
      <c r="AV101">
        <v>38366200</v>
      </c>
      <c r="AW101">
        <v>38724603</v>
      </c>
      <c r="AX101">
        <v>37576609</v>
      </c>
      <c r="AY101">
        <v>36841017</v>
      </c>
      <c r="AZ101">
        <v>36630215</v>
      </c>
      <c r="BA101">
        <v>27891141</v>
      </c>
      <c r="BB101">
        <v>35344530</v>
      </c>
      <c r="BC101">
        <v>31914318</v>
      </c>
      <c r="BD101">
        <v>34122833</v>
      </c>
      <c r="BE101">
        <v>33036621</v>
      </c>
      <c r="BF101">
        <v>32945449</v>
      </c>
      <c r="BG101">
        <v>33611038</v>
      </c>
      <c r="BH101">
        <v>32778384</v>
      </c>
      <c r="BI101">
        <v>32370061</v>
      </c>
      <c r="BJ101">
        <v>31264490</v>
      </c>
      <c r="BK101">
        <v>32077575</v>
      </c>
      <c r="BL101">
        <v>31765209</v>
      </c>
      <c r="BM101">
        <v>32021887</v>
      </c>
      <c r="BN101">
        <v>31619898</v>
      </c>
      <c r="BO101">
        <v>37327724</v>
      </c>
      <c r="BP101">
        <v>38468473</v>
      </c>
      <c r="BQ101">
        <v>37233657</v>
      </c>
      <c r="BR101">
        <v>37940620</v>
      </c>
      <c r="BS101">
        <v>38124845</v>
      </c>
      <c r="BT101">
        <v>37681485</v>
      </c>
      <c r="BU101">
        <v>38044130</v>
      </c>
      <c r="BV101">
        <v>37878498</v>
      </c>
      <c r="BW101">
        <v>39256196</v>
      </c>
      <c r="BX101">
        <v>40545690</v>
      </c>
      <c r="BY101">
        <v>38701642</v>
      </c>
      <c r="BZ101">
        <v>40014695</v>
      </c>
      <c r="CA101">
        <v>40411755</v>
      </c>
      <c r="CB101">
        <v>38846286</v>
      </c>
      <c r="CC101">
        <v>38908523</v>
      </c>
      <c r="CD101">
        <v>37655023</v>
      </c>
      <c r="CE101">
        <v>36855423</v>
      </c>
      <c r="CF101">
        <v>36801017</v>
      </c>
      <c r="CG101">
        <v>28056955</v>
      </c>
      <c r="CH101">
        <v>73355101</v>
      </c>
      <c r="CI101">
        <v>74655743</v>
      </c>
      <c r="CJ101">
        <v>74863733</v>
      </c>
      <c r="CK101">
        <v>63857000</v>
      </c>
      <c r="CL101">
        <v>54113365</v>
      </c>
      <c r="CM101">
        <v>48391713</v>
      </c>
      <c r="CN101">
        <v>44257633</v>
      </c>
      <c r="CO101">
        <v>42174171</v>
      </c>
      <c r="CP101">
        <v>39824197</v>
      </c>
      <c r="CQ101">
        <v>38164546</v>
      </c>
      <c r="CR101">
        <v>34239471</v>
      </c>
      <c r="CS101">
        <v>32644383</v>
      </c>
      <c r="CT101">
        <v>32181598</v>
      </c>
      <c r="CU101">
        <v>12.755107186019981</v>
      </c>
      <c r="CV101">
        <v>12.825689106867101</v>
      </c>
      <c r="CW101">
        <v>14.002226415750989</v>
      </c>
      <c r="CX101">
        <v>14.02402034720305</v>
      </c>
      <c r="CY101">
        <v>13.595797232291289</v>
      </c>
      <c r="CZ101">
        <v>14.53607958950729</v>
      </c>
      <c r="DA101">
        <v>14.87258081117122</v>
      </c>
      <c r="DB101">
        <v>15.292174094382441</v>
      </c>
      <c r="DC101">
        <v>15.533458740729291</v>
      </c>
      <c r="DD101">
        <v>14.88460054895009</v>
      </c>
      <c r="DE101">
        <v>14.42550586961497</v>
      </c>
      <c r="DF101">
        <v>14.418125000329271</v>
      </c>
      <c r="DG101">
        <v>14.49237871715812</v>
      </c>
      <c r="DH101">
        <v>13.907285440948639</v>
      </c>
      <c r="DI101">
        <v>12.977742411656321</v>
      </c>
      <c r="DJ101">
        <v>12.72155701409836</v>
      </c>
      <c r="DK101">
        <v>12.712137114450121</v>
      </c>
      <c r="DL101">
        <v>12.97157439247559</v>
      </c>
      <c r="DM101">
        <v>12.694534749839431</v>
      </c>
      <c r="DN101">
        <v>11.9359771791352</v>
      </c>
      <c r="DO101" t="s">
        <v>178</v>
      </c>
      <c r="DP101" t="s">
        <v>178</v>
      </c>
      <c r="DQ101" t="s">
        <v>178</v>
      </c>
      <c r="DR101" t="s">
        <v>178</v>
      </c>
      <c r="DS101" t="s">
        <v>178</v>
      </c>
      <c r="DT101" t="s">
        <v>178</v>
      </c>
      <c r="DU101" t="s">
        <v>178</v>
      </c>
      <c r="DV101" t="s">
        <v>178</v>
      </c>
      <c r="DW101" t="s">
        <v>178</v>
      </c>
      <c r="DX101" t="s">
        <v>178</v>
      </c>
      <c r="DY101" t="s">
        <v>178</v>
      </c>
      <c r="DZ101" t="s">
        <v>178</v>
      </c>
      <c r="EA101">
        <v>11.89158088372826</v>
      </c>
      <c r="EB101">
        <v>12.10821195741614</v>
      </c>
      <c r="EC101">
        <v>13.0200612622061</v>
      </c>
      <c r="ED101">
        <v>13.22184263417285</v>
      </c>
      <c r="EE101">
        <v>12.96702594998999</v>
      </c>
      <c r="EF101">
        <v>13.94479219579733</v>
      </c>
      <c r="EG101">
        <v>13.921501953950269</v>
      </c>
      <c r="EH101">
        <v>14.468367399577239</v>
      </c>
      <c r="EI101">
        <v>13.948410805573969</v>
      </c>
      <c r="EJ101">
        <v>11.585515120848211</v>
      </c>
      <c r="EK101">
        <v>11.31574496602307</v>
      </c>
      <c r="EL101">
        <v>11.395126501526599</v>
      </c>
      <c r="EM101">
        <v>11.370783571167101</v>
      </c>
      <c r="EN101">
        <v>10.977907869966071</v>
      </c>
      <c r="EO101">
        <v>10.3417476835029</v>
      </c>
      <c r="EP101">
        <v>9.9296544633524295</v>
      </c>
      <c r="EQ101">
        <v>10.0097187668914</v>
      </c>
      <c r="ER101">
        <v>9.9810847700339007</v>
      </c>
      <c r="ES101">
        <v>9.7580446780574501</v>
      </c>
      <c r="ET101">
        <v>9.5891237076999101</v>
      </c>
      <c r="EU101" t="s">
        <v>178</v>
      </c>
      <c r="EV101" t="s">
        <v>178</v>
      </c>
      <c r="EW101" t="s">
        <v>178</v>
      </c>
      <c r="EX101" t="s">
        <v>178</v>
      </c>
      <c r="EY101" t="s">
        <v>178</v>
      </c>
      <c r="EZ101" t="s">
        <v>178</v>
      </c>
      <c r="FA101" t="s">
        <v>178</v>
      </c>
      <c r="FB101" t="s">
        <v>178</v>
      </c>
      <c r="FC101" t="s">
        <v>178</v>
      </c>
      <c r="FD101" t="s">
        <v>178</v>
      </c>
      <c r="FE101" t="s">
        <v>178</v>
      </c>
      <c r="FF101" t="s">
        <v>178</v>
      </c>
      <c r="FG101" t="s">
        <v>178</v>
      </c>
      <c r="FH101">
        <v>10.914714247933089</v>
      </c>
      <c r="FI101">
        <v>11.636029207292431</v>
      </c>
      <c r="FJ101">
        <v>11.680894588501273</v>
      </c>
      <c r="FK101">
        <v>11.055607519301301</v>
      </c>
      <c r="FL101">
        <v>11.654545130584275</v>
      </c>
      <c r="FM101">
        <v>12.079280870617788</v>
      </c>
      <c r="FN101">
        <v>12.902627574975252</v>
      </c>
      <c r="FO101">
        <v>14.175514829807907</v>
      </c>
      <c r="FP101">
        <v>14.870825098974064</v>
      </c>
      <c r="FQ101">
        <v>14.414990586287196</v>
      </c>
      <c r="FR101">
        <v>14.404033856666198</v>
      </c>
      <c r="FS101">
        <v>14.473155715232787</v>
      </c>
      <c r="FT101">
        <v>13.878994978876314</v>
      </c>
      <c r="FU101">
        <v>12.837918656068535</v>
      </c>
      <c r="FV101">
        <v>11.838379677495261</v>
      </c>
      <c r="FW101">
        <v>12.310169804137534</v>
      </c>
      <c r="FX101">
        <v>12.075401723189454</v>
      </c>
      <c r="FY101">
        <v>11.300626916478979</v>
      </c>
      <c r="FZ101">
        <v>10.530972839911581</v>
      </c>
      <c r="GA101" t="s">
        <v>178</v>
      </c>
      <c r="GB101" t="s">
        <v>178</v>
      </c>
      <c r="GC101" t="s">
        <v>178</v>
      </c>
      <c r="GD101" t="s">
        <v>178</v>
      </c>
      <c r="GE101" t="s">
        <v>178</v>
      </c>
      <c r="GF101" t="s">
        <v>178</v>
      </c>
      <c r="GG101" t="s">
        <v>178</v>
      </c>
      <c r="GH101" t="s">
        <v>178</v>
      </c>
      <c r="GI101" t="s">
        <v>178</v>
      </c>
      <c r="GJ101" t="s">
        <v>178</v>
      </c>
      <c r="GK101" t="s">
        <v>178</v>
      </c>
      <c r="GL101" t="s">
        <v>178</v>
      </c>
      <c r="GM101">
        <v>11.891580883728269</v>
      </c>
      <c r="GN101">
        <v>5.6574850311850584</v>
      </c>
      <c r="GO101">
        <v>5.7668279945578957</v>
      </c>
      <c r="GP101">
        <v>5.9809809936009923</v>
      </c>
      <c r="GQ101">
        <v>5.7309521237604955</v>
      </c>
      <c r="GR101">
        <v>5.9168594698971537</v>
      </c>
      <c r="GS101">
        <v>5.9709985838334436</v>
      </c>
      <c r="GT101">
        <v>6.5211063198453347</v>
      </c>
      <c r="GU101">
        <v>7.7213616165008032</v>
      </c>
      <c r="GV101">
        <v>11.534511552940108</v>
      </c>
      <c r="GW101">
        <v>11.270410780276565</v>
      </c>
      <c r="GX101">
        <v>11.335934334012309</v>
      </c>
      <c r="GY101">
        <v>11.297332572617623</v>
      </c>
      <c r="GZ101">
        <v>10.873853802909716</v>
      </c>
      <c r="HA101">
        <v>10.040649606609296</v>
      </c>
      <c r="HB101">
        <v>9.4310292873952513</v>
      </c>
      <c r="HC101">
        <v>9.5947519416265798</v>
      </c>
      <c r="HD101">
        <v>9.6309186612248485</v>
      </c>
      <c r="HE101">
        <v>8.8801768516668833</v>
      </c>
      <c r="HF101">
        <v>6.8394554749932661</v>
      </c>
      <c r="HG101" t="s">
        <v>178</v>
      </c>
      <c r="HH101" t="s">
        <v>178</v>
      </c>
      <c r="HI101" t="s">
        <v>178</v>
      </c>
      <c r="HJ101" t="s">
        <v>178</v>
      </c>
      <c r="HK101" t="s">
        <v>178</v>
      </c>
      <c r="HL101" t="s">
        <v>178</v>
      </c>
      <c r="HM101" t="s">
        <v>178</v>
      </c>
      <c r="HN101" t="s">
        <v>178</v>
      </c>
      <c r="HO101" t="s">
        <v>178</v>
      </c>
      <c r="HP101" t="s">
        <v>178</v>
      </c>
      <c r="HQ101" t="s">
        <v>178</v>
      </c>
      <c r="HR101" t="s">
        <v>178</v>
      </c>
      <c r="HS101">
        <v>1487694</v>
      </c>
      <c r="HT101">
        <v>1475421</v>
      </c>
      <c r="HU101">
        <v>1463251</v>
      </c>
      <c r="HV101">
        <v>1450462</v>
      </c>
      <c r="HW101">
        <v>1439175</v>
      </c>
      <c r="HX101">
        <v>1428540</v>
      </c>
      <c r="HY101">
        <v>1420421</v>
      </c>
      <c r="HZ101">
        <v>1416727</v>
      </c>
      <c r="IA101">
        <v>1412748</v>
      </c>
      <c r="IB101">
        <v>1406264</v>
      </c>
      <c r="IC101">
        <v>1404127</v>
      </c>
      <c r="ID101">
        <v>1407573</v>
      </c>
      <c r="IE101">
        <v>1397108</v>
      </c>
      <c r="IF101">
        <v>1393702</v>
      </c>
      <c r="IG101">
        <v>1386209</v>
      </c>
      <c r="IH101">
        <v>1380577</v>
      </c>
      <c r="II101">
        <v>1375152</v>
      </c>
      <c r="IJ101">
        <v>1373581</v>
      </c>
      <c r="IK101">
        <v>1368605</v>
      </c>
      <c r="IL101">
        <v>1148979</v>
      </c>
      <c r="IM101">
        <v>1146199</v>
      </c>
      <c r="IN101">
        <v>1338728</v>
      </c>
      <c r="IO101">
        <v>1329158</v>
      </c>
      <c r="IP101">
        <v>1321642</v>
      </c>
      <c r="IQ101">
        <v>1318863</v>
      </c>
      <c r="IR101">
        <v>1312279</v>
      </c>
      <c r="IS101">
        <v>1304978</v>
      </c>
      <c r="IT101">
        <v>1297917</v>
      </c>
      <c r="IU101">
        <v>1290922</v>
      </c>
      <c r="IV101">
        <v>1284871</v>
      </c>
      <c r="IW101">
        <v>1273640</v>
      </c>
      <c r="IX101">
        <v>1260054</v>
      </c>
      <c r="IY101">
        <v>1654006</v>
      </c>
      <c r="IZ101">
        <v>1640278</v>
      </c>
      <c r="JA101">
        <v>1626898</v>
      </c>
      <c r="JB101">
        <v>1613041</v>
      </c>
      <c r="JC101">
        <v>1601219</v>
      </c>
      <c r="JD101">
        <v>1590478</v>
      </c>
      <c r="JE101">
        <v>1582153</v>
      </c>
      <c r="JF101">
        <v>1578200</v>
      </c>
      <c r="JG101">
        <v>1573976</v>
      </c>
      <c r="JH101">
        <v>1566872</v>
      </c>
      <c r="JI101">
        <v>1564433</v>
      </c>
      <c r="JJ101">
        <v>1567250</v>
      </c>
      <c r="JK101">
        <v>1555342</v>
      </c>
      <c r="JL101">
        <v>1551632</v>
      </c>
      <c r="JM101">
        <v>1543543</v>
      </c>
      <c r="JN101">
        <v>1536985</v>
      </c>
      <c r="JO101">
        <v>1530715</v>
      </c>
      <c r="JP101">
        <v>1528884</v>
      </c>
      <c r="JQ101">
        <v>1523075</v>
      </c>
      <c r="JR101">
        <v>1253848</v>
      </c>
      <c r="JS101">
        <v>1256756</v>
      </c>
      <c r="JT101">
        <v>1487688</v>
      </c>
      <c r="JU101">
        <v>1476805</v>
      </c>
      <c r="JV101">
        <v>1467636</v>
      </c>
      <c r="JW101">
        <v>1464232</v>
      </c>
      <c r="JX101">
        <v>1456436</v>
      </c>
      <c r="JY101">
        <v>1448137</v>
      </c>
      <c r="JZ101">
        <v>1440637</v>
      </c>
      <c r="KA101">
        <v>1433240</v>
      </c>
      <c r="KB101">
        <v>1426370</v>
      </c>
      <c r="KC101">
        <v>1412853</v>
      </c>
      <c r="KD101">
        <v>1395955</v>
      </c>
    </row>
    <row r="102" spans="1:290" x14ac:dyDescent="0.3">
      <c r="A102" t="s">
        <v>100</v>
      </c>
      <c r="B102">
        <v>4057018</v>
      </c>
      <c r="C102">
        <v>4265867</v>
      </c>
      <c r="D102">
        <v>4424065</v>
      </c>
      <c r="E102">
        <v>4152733</v>
      </c>
      <c r="F102">
        <v>4328262</v>
      </c>
      <c r="G102">
        <v>4350462</v>
      </c>
      <c r="H102">
        <v>4461845</v>
      </c>
      <c r="I102">
        <v>4490880</v>
      </c>
      <c r="J102">
        <v>4425053</v>
      </c>
      <c r="K102">
        <v>4554116</v>
      </c>
      <c r="L102">
        <v>4645664</v>
      </c>
      <c r="M102">
        <v>4471132</v>
      </c>
      <c r="N102">
        <v>4557862</v>
      </c>
      <c r="O102">
        <v>4496832</v>
      </c>
      <c r="P102">
        <v>4381042</v>
      </c>
      <c r="Q102">
        <v>4456524</v>
      </c>
      <c r="R102">
        <v>4249263</v>
      </c>
      <c r="S102">
        <v>4165707</v>
      </c>
      <c r="T102">
        <v>4195983</v>
      </c>
      <c r="U102">
        <v>3985593</v>
      </c>
      <c r="V102">
        <v>3948654</v>
      </c>
      <c r="W102">
        <v>3864012</v>
      </c>
      <c r="X102">
        <v>3755552</v>
      </c>
      <c r="Y102">
        <v>3801120</v>
      </c>
      <c r="Z102">
        <v>3896505</v>
      </c>
      <c r="AA102">
        <v>3765186</v>
      </c>
      <c r="AB102">
        <v>3773048</v>
      </c>
      <c r="AC102">
        <v>3715564</v>
      </c>
      <c r="AD102">
        <v>3590161</v>
      </c>
      <c r="AE102">
        <v>3553366</v>
      </c>
      <c r="AF102">
        <v>3489015</v>
      </c>
      <c r="AG102">
        <v>3465889</v>
      </c>
      <c r="AH102">
        <v>3426946</v>
      </c>
      <c r="AI102">
        <v>13487279</v>
      </c>
      <c r="AJ102">
        <v>13867194</v>
      </c>
      <c r="AK102">
        <v>13511137</v>
      </c>
      <c r="AL102">
        <v>13621435</v>
      </c>
      <c r="AM102">
        <v>13592363</v>
      </c>
      <c r="AN102">
        <v>13738603</v>
      </c>
      <c r="AO102">
        <v>13792181</v>
      </c>
      <c r="AP102">
        <v>13864963</v>
      </c>
      <c r="AQ102">
        <v>14133623</v>
      </c>
      <c r="AR102">
        <v>14115794</v>
      </c>
      <c r="AS102">
        <v>13574793</v>
      </c>
      <c r="AT102">
        <v>14378604</v>
      </c>
      <c r="AU102">
        <v>14286471</v>
      </c>
      <c r="AV102">
        <v>14060450</v>
      </c>
      <c r="AW102">
        <v>14235773</v>
      </c>
      <c r="AX102">
        <v>13669740</v>
      </c>
      <c r="AY102">
        <v>13398014</v>
      </c>
      <c r="AZ102">
        <v>13326856</v>
      </c>
      <c r="BA102">
        <v>12860041</v>
      </c>
      <c r="BB102">
        <v>13195866</v>
      </c>
      <c r="BC102">
        <v>13090993</v>
      </c>
      <c r="BD102">
        <v>12991771</v>
      </c>
      <c r="BE102">
        <v>12778517</v>
      </c>
      <c r="BF102">
        <v>12547542</v>
      </c>
      <c r="BG102">
        <v>12193248</v>
      </c>
      <c r="BH102">
        <v>12060221</v>
      </c>
      <c r="BI102">
        <v>11755832</v>
      </c>
      <c r="BJ102">
        <v>11710902</v>
      </c>
      <c r="BK102">
        <v>11790650</v>
      </c>
      <c r="BL102">
        <v>11739448</v>
      </c>
      <c r="BM102">
        <v>11513951</v>
      </c>
      <c r="BN102">
        <v>11610475</v>
      </c>
      <c r="BO102">
        <v>14313118</v>
      </c>
      <c r="BP102">
        <v>14708120</v>
      </c>
      <c r="BQ102">
        <v>14363454</v>
      </c>
      <c r="BR102">
        <v>14386263</v>
      </c>
      <c r="BS102">
        <v>14473442</v>
      </c>
      <c r="BT102">
        <v>14771582</v>
      </c>
      <c r="BU102">
        <v>15484578</v>
      </c>
      <c r="BV102">
        <v>16146120</v>
      </c>
      <c r="BW102">
        <v>16594590</v>
      </c>
      <c r="BX102">
        <v>17093624</v>
      </c>
      <c r="BY102">
        <v>16748619</v>
      </c>
      <c r="BZ102">
        <v>17404292</v>
      </c>
      <c r="CA102">
        <v>17305418</v>
      </c>
      <c r="CB102">
        <v>14112149</v>
      </c>
      <c r="CC102">
        <v>14275625</v>
      </c>
      <c r="CD102">
        <v>13668142</v>
      </c>
      <c r="CE102">
        <v>13400384</v>
      </c>
      <c r="CF102">
        <v>13842847</v>
      </c>
      <c r="CG102">
        <v>14318229</v>
      </c>
      <c r="CH102">
        <v>16081366</v>
      </c>
      <c r="CI102">
        <v>17310318</v>
      </c>
      <c r="CJ102">
        <v>17301022</v>
      </c>
      <c r="CK102">
        <v>16239513</v>
      </c>
      <c r="CL102">
        <v>15674573</v>
      </c>
      <c r="CM102">
        <v>15854905</v>
      </c>
      <c r="CN102">
        <v>14486167</v>
      </c>
      <c r="CO102">
        <v>14166872</v>
      </c>
      <c r="CP102">
        <v>15030693</v>
      </c>
      <c r="CQ102">
        <v>14060439</v>
      </c>
      <c r="CR102">
        <v>12220690</v>
      </c>
      <c r="CS102">
        <v>11952760</v>
      </c>
      <c r="CT102">
        <v>12143757</v>
      </c>
      <c r="CU102">
        <v>14.656490655877359</v>
      </c>
      <c r="CV102">
        <v>15.01303424593511</v>
      </c>
      <c r="CW102">
        <v>15.36020105358728</v>
      </c>
      <c r="CX102">
        <v>14.485892446637701</v>
      </c>
      <c r="CY102">
        <v>13.794815154506781</v>
      </c>
      <c r="CZ102">
        <v>13.08345211274081</v>
      </c>
      <c r="DA102">
        <v>13.25355382404835</v>
      </c>
      <c r="DB102">
        <v>13.28739540946945</v>
      </c>
      <c r="DC102">
        <v>13.66313912288523</v>
      </c>
      <c r="DD102">
        <v>11.124552696563811</v>
      </c>
      <c r="DE102">
        <v>10.455316461245159</v>
      </c>
      <c r="DF102">
        <v>10.292871900713109</v>
      </c>
      <c r="DG102">
        <v>10.106873040147599</v>
      </c>
      <c r="DH102">
        <v>9.0819340132367898</v>
      </c>
      <c r="DI102">
        <v>8.8435485752207903</v>
      </c>
      <c r="DJ102">
        <v>8.8836146401346792</v>
      </c>
      <c r="DK102">
        <v>8.90577239178314</v>
      </c>
      <c r="DL102">
        <v>8.8907898202496494</v>
      </c>
      <c r="DM102">
        <v>8.8031145180538495</v>
      </c>
      <c r="DN102">
        <v>8.8323853684852001</v>
      </c>
      <c r="DO102" t="s">
        <v>178</v>
      </c>
      <c r="DP102" t="s">
        <v>178</v>
      </c>
      <c r="DQ102" t="s">
        <v>178</v>
      </c>
      <c r="DR102" t="s">
        <v>178</v>
      </c>
      <c r="DS102" t="s">
        <v>178</v>
      </c>
      <c r="DT102" t="s">
        <v>178</v>
      </c>
      <c r="DU102" t="s">
        <v>178</v>
      </c>
      <c r="DV102" t="s">
        <v>178</v>
      </c>
      <c r="DW102" t="s">
        <v>178</v>
      </c>
      <c r="DX102" t="s">
        <v>178</v>
      </c>
      <c r="DY102" t="s">
        <v>178</v>
      </c>
      <c r="DZ102" t="s">
        <v>178</v>
      </c>
      <c r="EA102">
        <v>13.73442757223582</v>
      </c>
      <c r="EB102">
        <v>14.012226174917229</v>
      </c>
      <c r="EC102">
        <v>14.25009454406527</v>
      </c>
      <c r="ED102">
        <v>13.427193221171031</v>
      </c>
      <c r="EE102">
        <v>13.050024664424949</v>
      </c>
      <c r="EF102">
        <v>12.2544232951743</v>
      </c>
      <c r="EG102">
        <v>12.372554759364711</v>
      </c>
      <c r="EH102">
        <v>12.163255193243989</v>
      </c>
      <c r="EI102">
        <v>12.499276464345961</v>
      </c>
      <c r="EJ102">
        <v>8.5438146537510509</v>
      </c>
      <c r="EK102">
        <v>8.2777173332616201</v>
      </c>
      <c r="EL102">
        <v>8.1079501223774297</v>
      </c>
      <c r="EM102">
        <v>7.9868808211331004</v>
      </c>
      <c r="EN102">
        <v>7.6524964489635403</v>
      </c>
      <c r="EO102">
        <v>7.4977324692942897</v>
      </c>
      <c r="EP102">
        <v>7.5714971959203696</v>
      </c>
      <c r="EQ102">
        <v>7.6422777857492301</v>
      </c>
      <c r="ER102">
        <v>7.6050002460119996</v>
      </c>
      <c r="ES102">
        <v>7.54890844335032</v>
      </c>
      <c r="ET102">
        <v>7.9033290264567002</v>
      </c>
      <c r="EU102" t="s">
        <v>178</v>
      </c>
      <c r="EV102" t="s">
        <v>178</v>
      </c>
      <c r="EW102" t="s">
        <v>178</v>
      </c>
      <c r="EX102" t="s">
        <v>178</v>
      </c>
      <c r="EY102" t="s">
        <v>178</v>
      </c>
      <c r="EZ102" t="s">
        <v>178</v>
      </c>
      <c r="FA102" t="s">
        <v>178</v>
      </c>
      <c r="FB102" t="s">
        <v>178</v>
      </c>
      <c r="FC102" t="s">
        <v>178</v>
      </c>
      <c r="FD102" t="s">
        <v>178</v>
      </c>
      <c r="FE102" t="s">
        <v>178</v>
      </c>
      <c r="FF102" t="s">
        <v>178</v>
      </c>
      <c r="FG102" t="s">
        <v>178</v>
      </c>
      <c r="FH102">
        <v>13.276816683299183</v>
      </c>
      <c r="FI102">
        <v>13.417576670009044</v>
      </c>
      <c r="FJ102">
        <v>12.335854977322301</v>
      </c>
      <c r="FK102">
        <v>11.395341460286286</v>
      </c>
      <c r="FL102">
        <v>10.033806635190906</v>
      </c>
      <c r="FM102">
        <v>10.42281477635002</v>
      </c>
      <c r="FN102">
        <v>11.349355589639266</v>
      </c>
      <c r="FO102">
        <v>13.180011225010519</v>
      </c>
      <c r="FP102">
        <v>11.124502331636554</v>
      </c>
      <c r="FQ102">
        <v>10.455316461245161</v>
      </c>
      <c r="FR102">
        <v>10.29287190071312</v>
      </c>
      <c r="FS102">
        <v>10.106873040147606</v>
      </c>
      <c r="FT102">
        <v>9.0819340132367969</v>
      </c>
      <c r="FU102">
        <v>8.8366628340832456</v>
      </c>
      <c r="FV102">
        <v>8.8754920559165207</v>
      </c>
      <c r="FW102">
        <v>8.8943365435927202</v>
      </c>
      <c r="FX102">
        <v>8.8767995485205731</v>
      </c>
      <c r="FY102">
        <v>8.6920817052819999</v>
      </c>
      <c r="FZ102">
        <v>8.5842922676942575</v>
      </c>
      <c r="GA102" t="s">
        <v>178</v>
      </c>
      <c r="GB102" t="s">
        <v>178</v>
      </c>
      <c r="GC102" t="s">
        <v>178</v>
      </c>
      <c r="GD102" t="s">
        <v>178</v>
      </c>
      <c r="GE102" t="s">
        <v>178</v>
      </c>
      <c r="GF102" t="s">
        <v>178</v>
      </c>
      <c r="GG102" t="s">
        <v>178</v>
      </c>
      <c r="GH102" t="s">
        <v>178</v>
      </c>
      <c r="GI102" t="s">
        <v>178</v>
      </c>
      <c r="GJ102" t="s">
        <v>178</v>
      </c>
      <c r="GK102" t="s">
        <v>178</v>
      </c>
      <c r="GL102" t="s">
        <v>178</v>
      </c>
      <c r="GM102">
        <v>13.734427572235825</v>
      </c>
      <c r="GN102">
        <v>6.3132166464246477</v>
      </c>
      <c r="GO102">
        <v>6.22244449153317</v>
      </c>
      <c r="GP102">
        <v>5.9427365765794864</v>
      </c>
      <c r="GQ102">
        <v>5.6090541431243413</v>
      </c>
      <c r="GR102">
        <v>4.9905219620946903</v>
      </c>
      <c r="GS102">
        <v>5.1909991610463928</v>
      </c>
      <c r="GT102">
        <v>5.5081863543379095</v>
      </c>
      <c r="GU102">
        <v>6.4877778675558186</v>
      </c>
      <c r="GV102">
        <v>8.2575517891519237</v>
      </c>
      <c r="GW102">
        <v>7.9911052787324275</v>
      </c>
      <c r="GX102">
        <v>7.8544134048061967</v>
      </c>
      <c r="GY102">
        <v>7.7702254111599709</v>
      </c>
      <c r="GZ102">
        <v>7.3972180687272555</v>
      </c>
      <c r="HA102">
        <v>7.0108662170996965</v>
      </c>
      <c r="HB102">
        <v>6.967067405817521</v>
      </c>
      <c r="HC102">
        <v>6.9554114512792715</v>
      </c>
      <c r="HD102">
        <v>7.1465467924317636</v>
      </c>
      <c r="HE102">
        <v>6.6369928369590738</v>
      </c>
      <c r="HF102">
        <v>5.4731459079684504</v>
      </c>
      <c r="HG102" t="s">
        <v>178</v>
      </c>
      <c r="HH102" t="s">
        <v>178</v>
      </c>
      <c r="HI102" t="s">
        <v>178</v>
      </c>
      <c r="HJ102" t="s">
        <v>178</v>
      </c>
      <c r="HK102" t="s">
        <v>178</v>
      </c>
      <c r="HL102" t="s">
        <v>178</v>
      </c>
      <c r="HM102" t="s">
        <v>178</v>
      </c>
      <c r="HN102" t="s">
        <v>178</v>
      </c>
      <c r="HO102" t="s">
        <v>178</v>
      </c>
      <c r="HP102" t="s">
        <v>178</v>
      </c>
      <c r="HQ102" t="s">
        <v>178</v>
      </c>
      <c r="HR102" t="s">
        <v>178</v>
      </c>
      <c r="HS102">
        <v>500877</v>
      </c>
      <c r="HT102">
        <v>501456</v>
      </c>
      <c r="HU102">
        <v>501532</v>
      </c>
      <c r="HV102">
        <v>501820</v>
      </c>
      <c r="HW102">
        <v>502415</v>
      </c>
      <c r="HX102">
        <v>503596</v>
      </c>
      <c r="HY102">
        <v>503617</v>
      </c>
      <c r="HZ102">
        <v>503949</v>
      </c>
      <c r="IA102">
        <v>504450</v>
      </c>
      <c r="IB102">
        <v>505344</v>
      </c>
      <c r="IC102">
        <v>504915</v>
      </c>
      <c r="ID102">
        <v>504968</v>
      </c>
      <c r="IE102">
        <v>505021</v>
      </c>
      <c r="IF102">
        <v>505566</v>
      </c>
      <c r="IG102">
        <v>505372</v>
      </c>
      <c r="IH102">
        <v>503949</v>
      </c>
      <c r="II102">
        <v>503133</v>
      </c>
      <c r="IJ102">
        <v>502836</v>
      </c>
      <c r="IK102">
        <v>501837</v>
      </c>
      <c r="IL102">
        <v>501340</v>
      </c>
      <c r="IM102">
        <v>500239</v>
      </c>
      <c r="IN102">
        <v>498254</v>
      </c>
      <c r="IO102">
        <v>496980</v>
      </c>
      <c r="IP102">
        <v>495958</v>
      </c>
      <c r="IQ102">
        <v>494091</v>
      </c>
      <c r="IR102">
        <v>491421</v>
      </c>
      <c r="IS102">
        <v>488443</v>
      </c>
      <c r="IT102">
        <v>485599</v>
      </c>
      <c r="IU102">
        <v>482199</v>
      </c>
      <c r="IV102">
        <v>479401</v>
      </c>
      <c r="IW102">
        <v>476692</v>
      </c>
      <c r="IX102">
        <v>473476</v>
      </c>
      <c r="IY102">
        <v>586517</v>
      </c>
      <c r="IZ102">
        <v>586891</v>
      </c>
      <c r="JA102">
        <v>586984</v>
      </c>
      <c r="JB102">
        <v>587251</v>
      </c>
      <c r="JC102">
        <v>587614</v>
      </c>
      <c r="JD102">
        <v>588587</v>
      </c>
      <c r="JE102">
        <v>589402</v>
      </c>
      <c r="JF102">
        <v>589505</v>
      </c>
      <c r="JG102">
        <v>589651</v>
      </c>
      <c r="JH102">
        <v>589852</v>
      </c>
      <c r="JI102">
        <v>589201</v>
      </c>
      <c r="JJ102">
        <v>589017</v>
      </c>
      <c r="JK102">
        <v>588871</v>
      </c>
      <c r="JL102">
        <v>588437</v>
      </c>
      <c r="JM102">
        <v>587533</v>
      </c>
      <c r="JN102">
        <v>585658</v>
      </c>
      <c r="JO102">
        <v>584210</v>
      </c>
      <c r="JP102">
        <v>583462</v>
      </c>
      <c r="JQ102">
        <v>580940</v>
      </c>
      <c r="JR102">
        <v>579087</v>
      </c>
      <c r="JS102">
        <v>577646</v>
      </c>
      <c r="JT102">
        <v>574983</v>
      </c>
      <c r="JU102">
        <v>572926</v>
      </c>
      <c r="JV102">
        <v>571119</v>
      </c>
      <c r="JW102">
        <v>568157</v>
      </c>
      <c r="JX102">
        <v>564154</v>
      </c>
      <c r="JY102">
        <v>560185</v>
      </c>
      <c r="JZ102">
        <v>556541</v>
      </c>
      <c r="KA102">
        <v>552263</v>
      </c>
      <c r="KB102">
        <v>548696</v>
      </c>
      <c r="KC102">
        <v>544966</v>
      </c>
      <c r="KD102">
        <v>540487</v>
      </c>
    </row>
    <row r="103" spans="1:290" x14ac:dyDescent="0.3">
      <c r="A103" t="s">
        <v>101</v>
      </c>
      <c r="B103">
        <v>4018463</v>
      </c>
      <c r="C103">
        <v>1638166</v>
      </c>
      <c r="D103">
        <v>1712880</v>
      </c>
      <c r="E103">
        <v>1590587</v>
      </c>
      <c r="F103">
        <v>1685833</v>
      </c>
      <c r="G103">
        <v>1703245</v>
      </c>
      <c r="H103">
        <v>1728349</v>
      </c>
      <c r="I103">
        <v>1703976</v>
      </c>
      <c r="J103">
        <v>1668050</v>
      </c>
      <c r="K103">
        <v>1710846</v>
      </c>
      <c r="L103">
        <v>1696494</v>
      </c>
      <c r="M103">
        <v>1634012</v>
      </c>
      <c r="N103">
        <v>1666785</v>
      </c>
      <c r="O103">
        <v>1689599</v>
      </c>
      <c r="P103">
        <v>1609601</v>
      </c>
      <c r="Q103">
        <v>1664331</v>
      </c>
      <c r="R103">
        <v>1551233</v>
      </c>
      <c r="S103">
        <v>1506035</v>
      </c>
      <c r="T103">
        <v>1533324</v>
      </c>
      <c r="U103">
        <v>1391350</v>
      </c>
      <c r="V103">
        <v>1316243</v>
      </c>
      <c r="W103">
        <v>1297012</v>
      </c>
      <c r="X103">
        <v>1278220</v>
      </c>
      <c r="Y103">
        <v>1237747</v>
      </c>
      <c r="Z103">
        <v>1253983</v>
      </c>
      <c r="AA103">
        <v>1195281</v>
      </c>
      <c r="AB103">
        <v>1178044</v>
      </c>
      <c r="AC103">
        <v>1105449</v>
      </c>
      <c r="AD103">
        <v>1050601</v>
      </c>
      <c r="AE103">
        <v>1060583</v>
      </c>
      <c r="AF103">
        <v>1019553</v>
      </c>
      <c r="AG103">
        <v>1024243</v>
      </c>
      <c r="AH103">
        <v>1008339</v>
      </c>
      <c r="AI103">
        <v>4664469</v>
      </c>
      <c r="AJ103">
        <v>4897635</v>
      </c>
      <c r="AK103">
        <v>4633922</v>
      </c>
      <c r="AL103">
        <v>4615081</v>
      </c>
      <c r="AM103">
        <v>4526159</v>
      </c>
      <c r="AN103">
        <v>4714488</v>
      </c>
      <c r="AO103">
        <v>4567609</v>
      </c>
      <c r="AP103">
        <v>4463787</v>
      </c>
      <c r="AQ103">
        <v>4585851</v>
      </c>
      <c r="AR103">
        <v>4502095</v>
      </c>
      <c r="AS103">
        <v>4236149</v>
      </c>
      <c r="AT103">
        <v>4691492</v>
      </c>
      <c r="AU103">
        <v>4736809</v>
      </c>
      <c r="AV103">
        <v>4668336</v>
      </c>
      <c r="AW103">
        <v>4666197</v>
      </c>
      <c r="AX103">
        <v>4430509</v>
      </c>
      <c r="AY103">
        <v>4258641</v>
      </c>
      <c r="AZ103">
        <v>4312570</v>
      </c>
      <c r="BA103">
        <v>4156982</v>
      </c>
      <c r="BB103">
        <v>3846751</v>
      </c>
      <c r="BC103">
        <v>3823338</v>
      </c>
      <c r="BD103">
        <v>3810486</v>
      </c>
      <c r="BE103">
        <v>3916788</v>
      </c>
      <c r="BF103">
        <v>3948795</v>
      </c>
      <c r="BG103">
        <v>3697298</v>
      </c>
      <c r="BH103">
        <v>3367585</v>
      </c>
      <c r="BI103">
        <v>3154345</v>
      </c>
      <c r="BJ103">
        <v>3513321</v>
      </c>
      <c r="BK103">
        <v>3661929</v>
      </c>
      <c r="BL103">
        <v>3552654</v>
      </c>
      <c r="BM103">
        <v>3538923</v>
      </c>
      <c r="BN103">
        <v>3563420</v>
      </c>
      <c r="BO103">
        <v>4664469</v>
      </c>
      <c r="BP103">
        <v>4897635</v>
      </c>
      <c r="BQ103">
        <v>4633922</v>
      </c>
      <c r="BR103">
        <v>4615081</v>
      </c>
      <c r="BS103">
        <v>4526159</v>
      </c>
      <c r="BT103">
        <v>4714488</v>
      </c>
      <c r="BU103">
        <v>4567609</v>
      </c>
      <c r="BV103">
        <v>4463787</v>
      </c>
      <c r="BW103">
        <v>4585851</v>
      </c>
      <c r="BX103">
        <v>4502095</v>
      </c>
      <c r="BY103">
        <v>4237167</v>
      </c>
      <c r="BZ103">
        <v>4695840</v>
      </c>
      <c r="CA103">
        <v>4741138</v>
      </c>
      <c r="CB103">
        <v>4672621</v>
      </c>
      <c r="CC103">
        <v>10975885</v>
      </c>
      <c r="CD103">
        <v>10833023</v>
      </c>
      <c r="CE103">
        <v>10030751</v>
      </c>
      <c r="CF103">
        <v>10839537</v>
      </c>
      <c r="CG103">
        <v>9985573</v>
      </c>
      <c r="CH103">
        <v>7938007</v>
      </c>
      <c r="CI103">
        <v>4941205</v>
      </c>
      <c r="CJ103">
        <v>4774429</v>
      </c>
      <c r="CK103">
        <v>4798994</v>
      </c>
      <c r="CL103">
        <v>5054632</v>
      </c>
      <c r="CM103">
        <v>4777003</v>
      </c>
      <c r="CN103">
        <v>4444155</v>
      </c>
      <c r="CO103">
        <v>4504032</v>
      </c>
      <c r="CP103">
        <v>5336278</v>
      </c>
      <c r="CQ103">
        <v>5139616</v>
      </c>
      <c r="CR103">
        <v>4527913</v>
      </c>
      <c r="CS103">
        <v>4626259</v>
      </c>
      <c r="CT103">
        <v>5021676</v>
      </c>
      <c r="CU103">
        <v>12.6943953991223</v>
      </c>
      <c r="CV103">
        <v>12.96679216125454</v>
      </c>
      <c r="CW103">
        <v>13.004089897306679</v>
      </c>
      <c r="CX103">
        <v>12.882365798570349</v>
      </c>
      <c r="CY103">
        <v>12.17899152879216</v>
      </c>
      <c r="CZ103">
        <v>10.359776544671419</v>
      </c>
      <c r="DA103">
        <v>10.242530537765839</v>
      </c>
      <c r="DB103">
        <v>10.426882622464239</v>
      </c>
      <c r="DC103">
        <v>11.241258840490859</v>
      </c>
      <c r="DD103">
        <v>12.236118915591341</v>
      </c>
      <c r="DE103">
        <v>12.65954738263029</v>
      </c>
      <c r="DF103">
        <v>11.99566915181053</v>
      </c>
      <c r="DG103">
        <v>11.27763974271666</v>
      </c>
      <c r="DH103">
        <v>8.2954310362501396</v>
      </c>
      <c r="DI103">
        <v>8.8720631976975195</v>
      </c>
      <c r="DJ103">
        <v>8.9635966581852404</v>
      </c>
      <c r="DK103">
        <v>9.0157197095850208</v>
      </c>
      <c r="DL103">
        <v>9.0279879468926403</v>
      </c>
      <c r="DM103">
        <v>9.1814856668162008</v>
      </c>
      <c r="DN103">
        <v>9.2719040458746704</v>
      </c>
      <c r="DO103" t="s">
        <v>178</v>
      </c>
      <c r="DP103" t="s">
        <v>178</v>
      </c>
      <c r="DQ103" t="s">
        <v>178</v>
      </c>
      <c r="DR103" t="s">
        <v>178</v>
      </c>
      <c r="DS103" t="s">
        <v>178</v>
      </c>
      <c r="DT103" t="s">
        <v>178</v>
      </c>
      <c r="DU103" t="s">
        <v>178</v>
      </c>
      <c r="DV103" t="s">
        <v>178</v>
      </c>
      <c r="DW103" t="s">
        <v>178</v>
      </c>
      <c r="DX103" t="s">
        <v>178</v>
      </c>
      <c r="DY103" t="s">
        <v>178</v>
      </c>
      <c r="DZ103" t="s">
        <v>178</v>
      </c>
      <c r="EA103">
        <v>12.07223998727982</v>
      </c>
      <c r="EB103">
        <v>12.39815100154083</v>
      </c>
      <c r="EC103">
        <v>12.31163466176071</v>
      </c>
      <c r="ED103">
        <v>11.86100519442075</v>
      </c>
      <c r="EE103">
        <v>11.50325732181634</v>
      </c>
      <c r="EF103">
        <v>9.86727629310802</v>
      </c>
      <c r="EG103">
        <v>9.4503144386378608</v>
      </c>
      <c r="EH103">
        <v>9.6635866185567298</v>
      </c>
      <c r="EI103">
        <v>10.59233424133428</v>
      </c>
      <c r="EJ103">
        <v>11.351323534456981</v>
      </c>
      <c r="EK103">
        <v>11.89345243893632</v>
      </c>
      <c r="EL103">
        <v>11.67868247822839</v>
      </c>
      <c r="EM103">
        <v>10.76870609689227</v>
      </c>
      <c r="EN103">
        <v>7.0029655125057904</v>
      </c>
      <c r="EO103">
        <v>7.3023087300322302</v>
      </c>
      <c r="EP103">
        <v>7.3006169487710801</v>
      </c>
      <c r="EQ103">
        <v>7.3850801004438802</v>
      </c>
      <c r="ER103">
        <v>7.3593680205414698</v>
      </c>
      <c r="ES103">
        <v>7.2947725806111601</v>
      </c>
      <c r="ET103">
        <v>7.2666199095070203</v>
      </c>
      <c r="EU103" t="s">
        <v>178</v>
      </c>
      <c r="EV103" t="s">
        <v>178</v>
      </c>
      <c r="EW103" t="s">
        <v>178</v>
      </c>
      <c r="EX103" t="s">
        <v>178</v>
      </c>
      <c r="EY103" t="s">
        <v>178</v>
      </c>
      <c r="EZ103" t="s">
        <v>178</v>
      </c>
      <c r="FA103" t="s">
        <v>178</v>
      </c>
      <c r="FB103" t="s">
        <v>178</v>
      </c>
      <c r="FC103" t="s">
        <v>178</v>
      </c>
      <c r="FD103" t="s">
        <v>178</v>
      </c>
      <c r="FE103" t="s">
        <v>178</v>
      </c>
      <c r="FF103" t="s">
        <v>178</v>
      </c>
      <c r="FG103" t="s">
        <v>178</v>
      </c>
      <c r="FH103">
        <v>11.254904021297463</v>
      </c>
      <c r="FI103">
        <v>11.179457646768142</v>
      </c>
      <c r="FJ103">
        <v>10.837787610042039</v>
      </c>
      <c r="FK103">
        <v>10.398738877847872</v>
      </c>
      <c r="FL103">
        <v>7.8412982563128164</v>
      </c>
      <c r="FM103">
        <v>8.1416639670981272</v>
      </c>
      <c r="FN103">
        <v>8.7670633374299332</v>
      </c>
      <c r="FO103">
        <v>10.043627538656313</v>
      </c>
      <c r="FP103">
        <v>11.244189487260197</v>
      </c>
      <c r="FQ103">
        <v>11.715635065326898</v>
      </c>
      <c r="FR103">
        <v>11.357013652030705</v>
      </c>
      <c r="FS103">
        <v>10.937914299242424</v>
      </c>
      <c r="FT103">
        <v>8.2954310362501484</v>
      </c>
      <c r="FU103">
        <v>8.864282405362875</v>
      </c>
      <c r="FV103">
        <v>8.95442528620781</v>
      </c>
      <c r="FW103">
        <v>9.0042396093052286</v>
      </c>
      <c r="FX103">
        <v>8.9965982401632019</v>
      </c>
      <c r="FY103">
        <v>9.0817551299097996</v>
      </c>
      <c r="FZ103">
        <v>9.0726124846312768</v>
      </c>
      <c r="GA103" t="s">
        <v>178</v>
      </c>
      <c r="GB103" t="s">
        <v>178</v>
      </c>
      <c r="GC103" t="s">
        <v>178</v>
      </c>
      <c r="GD103" t="s">
        <v>178</v>
      </c>
      <c r="GE103" t="s">
        <v>178</v>
      </c>
      <c r="GF103" t="s">
        <v>178</v>
      </c>
      <c r="GG103" t="s">
        <v>178</v>
      </c>
      <c r="GH103" t="s">
        <v>178</v>
      </c>
      <c r="GI103" t="s">
        <v>178</v>
      </c>
      <c r="GJ103" t="s">
        <v>178</v>
      </c>
      <c r="GK103" t="s">
        <v>178</v>
      </c>
      <c r="GL103" t="s">
        <v>178</v>
      </c>
      <c r="GM103">
        <v>12.072239987279826</v>
      </c>
      <c r="GN103">
        <v>5.1942212925217985</v>
      </c>
      <c r="GO103">
        <v>5.158697103662945</v>
      </c>
      <c r="GP103">
        <v>5.3445649166287659</v>
      </c>
      <c r="GQ103">
        <v>5.5419175508416743</v>
      </c>
      <c r="GR103">
        <v>4.1915262060270386</v>
      </c>
      <c r="GS103">
        <v>4.1156543828510719</v>
      </c>
      <c r="GT103">
        <v>4.3509244504722115</v>
      </c>
      <c r="GU103">
        <v>5.0871255956637054</v>
      </c>
      <c r="GV103">
        <v>5.6787784353728652</v>
      </c>
      <c r="GW103">
        <v>6.1768129496861421</v>
      </c>
      <c r="GX103">
        <v>5.8124579558059573</v>
      </c>
      <c r="GY103">
        <v>6.0007697164905744</v>
      </c>
      <c r="GZ103">
        <v>6.9924272802985907</v>
      </c>
      <c r="HA103">
        <v>7.3002704343601437</v>
      </c>
      <c r="HB103">
        <v>7.2983262194027816</v>
      </c>
      <c r="HC103">
        <v>7.3820967768825785</v>
      </c>
      <c r="HD103">
        <v>7.3504430073019105</v>
      </c>
      <c r="HE103">
        <v>7.1511495599451713</v>
      </c>
      <c r="HF103">
        <v>6.9183103754564552</v>
      </c>
      <c r="HG103" t="s">
        <v>178</v>
      </c>
      <c r="HH103" t="s">
        <v>178</v>
      </c>
      <c r="HI103" t="s">
        <v>178</v>
      </c>
      <c r="HJ103" t="s">
        <v>178</v>
      </c>
      <c r="HK103" t="s">
        <v>178</v>
      </c>
      <c r="HL103" t="s">
        <v>178</v>
      </c>
      <c r="HM103" t="s">
        <v>178</v>
      </c>
      <c r="HN103" t="s">
        <v>178</v>
      </c>
      <c r="HO103" t="s">
        <v>178</v>
      </c>
      <c r="HP103" t="s">
        <v>178</v>
      </c>
      <c r="HQ103" t="s">
        <v>178</v>
      </c>
      <c r="HR103" t="s">
        <v>178</v>
      </c>
      <c r="HS103">
        <v>146017</v>
      </c>
      <c r="HT103">
        <v>145285</v>
      </c>
      <c r="HU103">
        <v>144286</v>
      </c>
      <c r="HV103">
        <v>143536</v>
      </c>
      <c r="HW103">
        <v>142591</v>
      </c>
      <c r="HX103">
        <v>141745</v>
      </c>
      <c r="HY103">
        <v>141060</v>
      </c>
      <c r="HZ103">
        <v>140538</v>
      </c>
      <c r="IA103">
        <v>140200</v>
      </c>
      <c r="IB103">
        <v>140101</v>
      </c>
      <c r="IC103">
        <v>139848</v>
      </c>
      <c r="ID103">
        <v>139701</v>
      </c>
      <c r="IE103">
        <v>139467</v>
      </c>
      <c r="IF103">
        <v>139031</v>
      </c>
      <c r="IG103">
        <v>138505</v>
      </c>
      <c r="IH103">
        <v>137558</v>
      </c>
      <c r="II103">
        <v>136735</v>
      </c>
      <c r="IJ103">
        <v>135666</v>
      </c>
      <c r="IK103">
        <v>133049</v>
      </c>
      <c r="IL103">
        <v>118303</v>
      </c>
      <c r="IM103">
        <v>122682</v>
      </c>
      <c r="IN103">
        <v>128949</v>
      </c>
      <c r="IO103">
        <v>128477</v>
      </c>
      <c r="IP103">
        <v>127099</v>
      </c>
      <c r="IQ103">
        <v>125720</v>
      </c>
      <c r="IR103">
        <v>123990</v>
      </c>
      <c r="IS103">
        <v>122596</v>
      </c>
      <c r="IT103">
        <v>121147</v>
      </c>
      <c r="IU103">
        <v>119989</v>
      </c>
      <c r="IV103">
        <v>118756</v>
      </c>
      <c r="IW103">
        <v>117500</v>
      </c>
      <c r="IX103">
        <v>116227</v>
      </c>
      <c r="IY103">
        <v>167058</v>
      </c>
      <c r="IZ103">
        <v>166182</v>
      </c>
      <c r="JA103">
        <v>165130</v>
      </c>
      <c r="JB103">
        <v>164285</v>
      </c>
      <c r="JC103">
        <v>163171</v>
      </c>
      <c r="JD103">
        <v>162163</v>
      </c>
      <c r="JE103">
        <v>161415</v>
      </c>
      <c r="JF103">
        <v>160725</v>
      </c>
      <c r="JG103">
        <v>160250</v>
      </c>
      <c r="JH103">
        <v>159886</v>
      </c>
      <c r="JI103">
        <v>159558</v>
      </c>
      <c r="JJ103">
        <v>159346</v>
      </c>
      <c r="JK103">
        <v>158987</v>
      </c>
      <c r="JL103">
        <v>158369</v>
      </c>
      <c r="JM103">
        <v>157660</v>
      </c>
      <c r="JN103">
        <v>156499</v>
      </c>
      <c r="JO103">
        <v>155446</v>
      </c>
      <c r="JP103">
        <v>154281</v>
      </c>
      <c r="JQ103">
        <v>151266</v>
      </c>
      <c r="JR103">
        <v>134634</v>
      </c>
      <c r="JS103">
        <v>139142</v>
      </c>
      <c r="JT103">
        <v>146326</v>
      </c>
      <c r="JU103">
        <v>145426</v>
      </c>
      <c r="JV103">
        <v>143841</v>
      </c>
      <c r="JW103">
        <v>142195</v>
      </c>
      <c r="JX103">
        <v>140060</v>
      </c>
      <c r="JY103">
        <v>138414</v>
      </c>
      <c r="JZ103">
        <v>136760</v>
      </c>
      <c r="KA103">
        <v>135428</v>
      </c>
      <c r="KB103">
        <v>134007</v>
      </c>
      <c r="KC103">
        <v>132681</v>
      </c>
      <c r="KD103">
        <v>131139</v>
      </c>
    </row>
    <row r="104" spans="1:290" x14ac:dyDescent="0.3">
      <c r="A104" t="s">
        <v>102</v>
      </c>
      <c r="B104">
        <v>4062303</v>
      </c>
      <c r="C104" t="s">
        <v>178</v>
      </c>
      <c r="D104" t="s">
        <v>178</v>
      </c>
      <c r="E104">
        <v>29683</v>
      </c>
      <c r="F104">
        <v>9415</v>
      </c>
      <c r="G104">
        <v>30295</v>
      </c>
      <c r="H104">
        <v>30233</v>
      </c>
      <c r="I104">
        <v>30534</v>
      </c>
      <c r="J104">
        <v>29849</v>
      </c>
      <c r="K104">
        <v>29879</v>
      </c>
      <c r="L104">
        <v>29672</v>
      </c>
      <c r="M104">
        <v>27773</v>
      </c>
      <c r="N104">
        <v>30002</v>
      </c>
      <c r="O104">
        <v>27544</v>
      </c>
      <c r="P104">
        <v>26856</v>
      </c>
      <c r="Q104">
        <v>31866</v>
      </c>
      <c r="R104">
        <v>27716</v>
      </c>
      <c r="S104" t="s">
        <v>178</v>
      </c>
      <c r="T104" t="s">
        <v>178</v>
      </c>
      <c r="U104" t="s">
        <v>178</v>
      </c>
      <c r="V104" t="s">
        <v>178</v>
      </c>
      <c r="W104" t="s">
        <v>178</v>
      </c>
      <c r="X104" t="s">
        <v>178</v>
      </c>
      <c r="Y104" t="s">
        <v>178</v>
      </c>
      <c r="Z104" t="s">
        <v>178</v>
      </c>
      <c r="AA104" t="s">
        <v>178</v>
      </c>
      <c r="AB104" t="s">
        <v>178</v>
      </c>
      <c r="AC104" t="s">
        <v>178</v>
      </c>
      <c r="AD104" t="s">
        <v>178</v>
      </c>
      <c r="AE104" t="s">
        <v>178</v>
      </c>
      <c r="AF104" t="s">
        <v>178</v>
      </c>
      <c r="AG104" t="s">
        <v>178</v>
      </c>
      <c r="AH104" t="s">
        <v>178</v>
      </c>
      <c r="AI104" t="s">
        <v>178</v>
      </c>
      <c r="AJ104" t="s">
        <v>178</v>
      </c>
      <c r="AK104">
        <v>75305</v>
      </c>
      <c r="AL104">
        <v>25352</v>
      </c>
      <c r="AM104">
        <v>76895</v>
      </c>
      <c r="AN104">
        <v>74730</v>
      </c>
      <c r="AO104">
        <v>74697</v>
      </c>
      <c r="AP104">
        <v>75034</v>
      </c>
      <c r="AQ104">
        <v>75242</v>
      </c>
      <c r="AR104">
        <v>75357</v>
      </c>
      <c r="AS104">
        <v>72268</v>
      </c>
      <c r="AT104">
        <v>78346</v>
      </c>
      <c r="AU104">
        <v>73645</v>
      </c>
      <c r="AV104">
        <v>71962</v>
      </c>
      <c r="AW104">
        <v>76373</v>
      </c>
      <c r="AX104">
        <v>67096</v>
      </c>
      <c r="AY104" t="s">
        <v>178</v>
      </c>
      <c r="AZ104" t="s">
        <v>178</v>
      </c>
      <c r="BA104" t="s">
        <v>178</v>
      </c>
      <c r="BB104" t="s">
        <v>178</v>
      </c>
      <c r="BC104" t="s">
        <v>178</v>
      </c>
      <c r="BD104" t="s">
        <v>178</v>
      </c>
      <c r="BE104" t="s">
        <v>178</v>
      </c>
      <c r="BF104" t="s">
        <v>178</v>
      </c>
      <c r="BG104" t="s">
        <v>178</v>
      </c>
      <c r="BH104" t="s">
        <v>178</v>
      </c>
      <c r="BI104" t="s">
        <v>178</v>
      </c>
      <c r="BJ104" t="s">
        <v>178</v>
      </c>
      <c r="BK104" t="s">
        <v>178</v>
      </c>
      <c r="BL104" t="s">
        <v>178</v>
      </c>
      <c r="BM104" t="s">
        <v>178</v>
      </c>
      <c r="BN104" t="s">
        <v>178</v>
      </c>
      <c r="BO104" t="s">
        <v>178</v>
      </c>
      <c r="BP104" t="s">
        <v>178</v>
      </c>
      <c r="BQ104">
        <v>75305</v>
      </c>
      <c r="BR104">
        <v>25352</v>
      </c>
      <c r="BS104">
        <v>76895</v>
      </c>
      <c r="BT104">
        <v>74730</v>
      </c>
      <c r="BU104">
        <v>74697</v>
      </c>
      <c r="BV104">
        <v>75034</v>
      </c>
      <c r="BW104">
        <v>75242</v>
      </c>
      <c r="BX104">
        <v>75357</v>
      </c>
      <c r="BY104">
        <v>72268</v>
      </c>
      <c r="BZ104">
        <v>78346</v>
      </c>
      <c r="CA104">
        <v>73645</v>
      </c>
      <c r="CB104">
        <v>71962</v>
      </c>
      <c r="CC104">
        <v>76373</v>
      </c>
      <c r="CD104">
        <v>67096</v>
      </c>
      <c r="CE104" t="s">
        <v>178</v>
      </c>
      <c r="CF104" t="s">
        <v>178</v>
      </c>
      <c r="CG104" t="s">
        <v>178</v>
      </c>
      <c r="CH104" t="s">
        <v>178</v>
      </c>
      <c r="CI104" t="s">
        <v>178</v>
      </c>
      <c r="CJ104" t="s">
        <v>178</v>
      </c>
      <c r="CK104" t="s">
        <v>178</v>
      </c>
      <c r="CL104" t="s">
        <v>178</v>
      </c>
      <c r="CM104" t="s">
        <v>178</v>
      </c>
      <c r="CN104" t="s">
        <v>178</v>
      </c>
      <c r="CO104" t="s">
        <v>178</v>
      </c>
      <c r="CP104" t="s">
        <v>178</v>
      </c>
      <c r="CQ104" t="s">
        <v>178</v>
      </c>
      <c r="CR104" t="s">
        <v>178</v>
      </c>
      <c r="CS104" t="s">
        <v>178</v>
      </c>
      <c r="CT104" t="s">
        <v>178</v>
      </c>
      <c r="CU104">
        <v>13.528917126039421</v>
      </c>
      <c r="CV104">
        <v>17.449997245027269</v>
      </c>
      <c r="CW104">
        <v>17.334636689475388</v>
      </c>
      <c r="CX104">
        <v>14.29326132895045</v>
      </c>
      <c r="CY104">
        <v>18.50852163183465</v>
      </c>
      <c r="CZ104">
        <v>19.235234925303811</v>
      </c>
      <c r="DA104">
        <v>15.014070518126131</v>
      </c>
      <c r="DB104">
        <v>11.614272718083489</v>
      </c>
      <c r="DC104">
        <v>13.68226600985221</v>
      </c>
      <c r="DD104">
        <v>14.182544560540871</v>
      </c>
      <c r="DE104">
        <v>12.790697674418601</v>
      </c>
      <c r="DF104">
        <v>16.36722960833632</v>
      </c>
      <c r="DG104">
        <v>18.443271767810021</v>
      </c>
      <c r="DH104">
        <v>18.475639170284609</v>
      </c>
      <c r="DI104">
        <v>10.519048515659319</v>
      </c>
      <c r="DJ104">
        <v>10.37306970702843</v>
      </c>
      <c r="DK104">
        <v>10.368530914849201</v>
      </c>
      <c r="DL104">
        <v>10.061043698354791</v>
      </c>
      <c r="DM104">
        <v>9.7425163889108202</v>
      </c>
      <c r="DN104">
        <v>9.9010300949303094</v>
      </c>
      <c r="DO104" t="s">
        <v>178</v>
      </c>
      <c r="DP104" t="s">
        <v>178</v>
      </c>
      <c r="DQ104" t="s">
        <v>178</v>
      </c>
      <c r="DR104" t="s">
        <v>178</v>
      </c>
      <c r="DS104" t="s">
        <v>178</v>
      </c>
      <c r="DT104" t="s">
        <v>178</v>
      </c>
      <c r="DU104" t="s">
        <v>178</v>
      </c>
      <c r="DV104" t="s">
        <v>178</v>
      </c>
      <c r="DW104" t="s">
        <v>178</v>
      </c>
      <c r="DX104" t="s">
        <v>178</v>
      </c>
      <c r="DY104" t="s">
        <v>178</v>
      </c>
      <c r="DZ104" t="s">
        <v>178</v>
      </c>
      <c r="EA104">
        <v>12.040961168001621</v>
      </c>
      <c r="EB104">
        <v>15.312961490400991</v>
      </c>
      <c r="EC104">
        <v>14.25321664541555</v>
      </c>
      <c r="ED104">
        <v>12.79466209291137</v>
      </c>
      <c r="EE104">
        <v>15.46018330497777</v>
      </c>
      <c r="EF104">
        <v>17.709333182767772</v>
      </c>
      <c r="EG104">
        <v>13.898142312655679</v>
      </c>
      <c r="EH104">
        <v>10.31945086132928</v>
      </c>
      <c r="EI104">
        <v>12.265496434448711</v>
      </c>
      <c r="EJ104">
        <v>12.14997951099576</v>
      </c>
      <c r="EK104">
        <v>12.08144307625837</v>
      </c>
      <c r="EL104">
        <v>16.05103786232721</v>
      </c>
      <c r="EM104">
        <v>17.26534697508896</v>
      </c>
      <c r="EN104">
        <v>17.149021258682382</v>
      </c>
      <c r="EO104">
        <v>10.12792479017453</v>
      </c>
      <c r="EP104">
        <v>9.8843448193632995</v>
      </c>
      <c r="EQ104">
        <v>9.87725270029323</v>
      </c>
      <c r="ER104">
        <v>9.5056859164223901</v>
      </c>
      <c r="ES104">
        <v>9.3080120629228098</v>
      </c>
      <c r="ET104">
        <v>9.4316868499070292</v>
      </c>
      <c r="EU104" t="s">
        <v>178</v>
      </c>
      <c r="EV104" t="s">
        <v>178</v>
      </c>
      <c r="EW104" t="s">
        <v>178</v>
      </c>
      <c r="EX104" t="s">
        <v>178</v>
      </c>
      <c r="EY104" t="s">
        <v>178</v>
      </c>
      <c r="EZ104" t="s">
        <v>178</v>
      </c>
      <c r="FA104" t="s">
        <v>178</v>
      </c>
      <c r="FB104" t="s">
        <v>178</v>
      </c>
      <c r="FC104" t="s">
        <v>178</v>
      </c>
      <c r="FD104" t="s">
        <v>178</v>
      </c>
      <c r="FE104" t="s">
        <v>178</v>
      </c>
      <c r="FF104" t="s">
        <v>178</v>
      </c>
      <c r="FG104" t="s">
        <v>178</v>
      </c>
      <c r="FH104">
        <v>14.062347307729892</v>
      </c>
      <c r="FI104">
        <v>13.794741241735695</v>
      </c>
      <c r="FJ104">
        <v>11.350451075641915</v>
      </c>
      <c r="FK104">
        <v>12.969136821257633</v>
      </c>
      <c r="FL104">
        <v>11.997767857142858</v>
      </c>
      <c r="FM104">
        <v>9.6872441460618965</v>
      </c>
      <c r="FN104">
        <v>8.0974236992864075</v>
      </c>
      <c r="FO104">
        <v>8.3935742971887546</v>
      </c>
      <c r="FP104">
        <v>8.314235643030468</v>
      </c>
      <c r="FQ104">
        <v>7.2873910851875854</v>
      </c>
      <c r="FR104">
        <v>6.7395506966202259</v>
      </c>
      <c r="FS104">
        <v>6.7634779451806137</v>
      </c>
      <c r="FT104">
        <v>10.977062853738458</v>
      </c>
      <c r="FU104">
        <v>10.519048515659323</v>
      </c>
      <c r="FV104">
        <v>10.373069707028431</v>
      </c>
      <c r="FW104">
        <v>10.368530914849204</v>
      </c>
      <c r="FX104">
        <v>10.061043698354798</v>
      </c>
      <c r="FY104">
        <v>9.7425163889108291</v>
      </c>
      <c r="FZ104">
        <v>9.9010300949303165</v>
      </c>
      <c r="GA104" t="s">
        <v>178</v>
      </c>
      <c r="GB104" t="s">
        <v>178</v>
      </c>
      <c r="GC104" t="s">
        <v>178</v>
      </c>
      <c r="GD104" t="s">
        <v>178</v>
      </c>
      <c r="GE104" t="s">
        <v>178</v>
      </c>
      <c r="GF104" t="s">
        <v>178</v>
      </c>
      <c r="GG104" t="s">
        <v>178</v>
      </c>
      <c r="GH104" t="s">
        <v>178</v>
      </c>
      <c r="GI104" t="s">
        <v>178</v>
      </c>
      <c r="GJ104" t="s">
        <v>178</v>
      </c>
      <c r="GK104" t="s">
        <v>178</v>
      </c>
      <c r="GL104" t="s">
        <v>178</v>
      </c>
      <c r="GM104">
        <v>12.040961168001623</v>
      </c>
      <c r="GN104">
        <v>12.113354809984024</v>
      </c>
      <c r="GO104">
        <v>11.437341010525675</v>
      </c>
      <c r="GP104">
        <v>9.9638141188420519</v>
      </c>
      <c r="GQ104">
        <v>11.107209737827715</v>
      </c>
      <c r="GR104">
        <v>11.33654241423665</v>
      </c>
      <c r="GS104">
        <v>9.1851078356560496</v>
      </c>
      <c r="GT104">
        <v>7.4512887491004074</v>
      </c>
      <c r="GU104">
        <v>8.0221153079397141</v>
      </c>
      <c r="GV104">
        <v>8.3509163050546071</v>
      </c>
      <c r="GW104">
        <v>6.8327106683271071</v>
      </c>
      <c r="GX104">
        <v>7.4936818727184544</v>
      </c>
      <c r="GY104">
        <v>7.6651503835969859</v>
      </c>
      <c r="GZ104">
        <v>11.044718045635197</v>
      </c>
      <c r="HA104">
        <v>10.127924790174538</v>
      </c>
      <c r="HB104">
        <v>9.8843448193633012</v>
      </c>
      <c r="HC104">
        <v>9.8772527002932371</v>
      </c>
      <c r="HD104">
        <v>9.505685916422399</v>
      </c>
      <c r="HE104">
        <v>9.3080120629228134</v>
      </c>
      <c r="HF104">
        <v>9.4316868499070399</v>
      </c>
      <c r="HG104" t="s">
        <v>178</v>
      </c>
      <c r="HH104" t="s">
        <v>178</v>
      </c>
      <c r="HI104" t="s">
        <v>178</v>
      </c>
      <c r="HJ104" t="s">
        <v>178</v>
      </c>
      <c r="HK104" t="s">
        <v>178</v>
      </c>
      <c r="HL104" t="s">
        <v>178</v>
      </c>
      <c r="HM104" t="s">
        <v>178</v>
      </c>
      <c r="HN104" t="s">
        <v>178</v>
      </c>
      <c r="HO104" t="s">
        <v>178</v>
      </c>
      <c r="HP104" t="s">
        <v>178</v>
      </c>
      <c r="HQ104" t="s">
        <v>178</v>
      </c>
      <c r="HR104" t="s">
        <v>178</v>
      </c>
      <c r="HS104" t="s">
        <v>178</v>
      </c>
      <c r="HT104" t="s">
        <v>178</v>
      </c>
      <c r="HU104">
        <v>3767</v>
      </c>
      <c r="HV104">
        <v>3755</v>
      </c>
      <c r="HW104">
        <v>3677</v>
      </c>
      <c r="HX104">
        <v>3667</v>
      </c>
      <c r="HY104">
        <v>3657</v>
      </c>
      <c r="HZ104">
        <v>3660</v>
      </c>
      <c r="IA104">
        <v>3660</v>
      </c>
      <c r="IB104">
        <v>3651</v>
      </c>
      <c r="IC104">
        <v>3652</v>
      </c>
      <c r="ID104">
        <v>3648</v>
      </c>
      <c r="IE104">
        <v>3619</v>
      </c>
      <c r="IF104">
        <v>3587</v>
      </c>
      <c r="IG104">
        <v>3564</v>
      </c>
      <c r="IH104">
        <v>3524</v>
      </c>
      <c r="II104" t="s">
        <v>178</v>
      </c>
      <c r="IJ104" t="s">
        <v>178</v>
      </c>
      <c r="IK104" t="s">
        <v>178</v>
      </c>
      <c r="IL104" t="s">
        <v>178</v>
      </c>
      <c r="IM104" t="s">
        <v>178</v>
      </c>
      <c r="IN104" t="s">
        <v>178</v>
      </c>
      <c r="IO104" t="s">
        <v>178</v>
      </c>
      <c r="IP104" t="s">
        <v>178</v>
      </c>
      <c r="IQ104" t="s">
        <v>178</v>
      </c>
      <c r="IR104" t="s">
        <v>178</v>
      </c>
      <c r="IS104" t="s">
        <v>178</v>
      </c>
      <c r="IT104" t="s">
        <v>178</v>
      </c>
      <c r="IU104" t="s">
        <v>178</v>
      </c>
      <c r="IV104" t="s">
        <v>178</v>
      </c>
      <c r="IW104" t="s">
        <v>178</v>
      </c>
      <c r="IX104" t="s">
        <v>178</v>
      </c>
      <c r="IY104" t="s">
        <v>178</v>
      </c>
      <c r="IZ104" t="s">
        <v>178</v>
      </c>
      <c r="JA104">
        <v>4813</v>
      </c>
      <c r="JB104">
        <v>4772</v>
      </c>
      <c r="JC104">
        <v>4700</v>
      </c>
      <c r="JD104">
        <v>4681</v>
      </c>
      <c r="JE104">
        <v>4664</v>
      </c>
      <c r="JF104">
        <v>4667</v>
      </c>
      <c r="JG104">
        <v>4663</v>
      </c>
      <c r="JH104">
        <v>4651</v>
      </c>
      <c r="JI104">
        <v>4649</v>
      </c>
      <c r="JJ104">
        <v>4642</v>
      </c>
      <c r="JK104">
        <v>4608</v>
      </c>
      <c r="JL104">
        <v>4568</v>
      </c>
      <c r="JM104">
        <v>4548</v>
      </c>
      <c r="JN104">
        <v>4467</v>
      </c>
      <c r="JO104" t="s">
        <v>178</v>
      </c>
      <c r="JP104" t="s">
        <v>178</v>
      </c>
      <c r="JQ104" t="s">
        <v>178</v>
      </c>
      <c r="JR104" t="s">
        <v>178</v>
      </c>
      <c r="JS104" t="s">
        <v>178</v>
      </c>
      <c r="JT104" t="s">
        <v>178</v>
      </c>
      <c r="JU104" t="s">
        <v>178</v>
      </c>
      <c r="JV104" t="s">
        <v>178</v>
      </c>
      <c r="JW104" t="s">
        <v>178</v>
      </c>
      <c r="JX104" t="s">
        <v>178</v>
      </c>
      <c r="JY104" t="s">
        <v>178</v>
      </c>
      <c r="JZ104" t="s">
        <v>178</v>
      </c>
      <c r="KA104" t="s">
        <v>178</v>
      </c>
      <c r="KB104" t="s">
        <v>178</v>
      </c>
      <c r="KC104" t="s">
        <v>178</v>
      </c>
      <c r="KD104" t="s">
        <v>178</v>
      </c>
    </row>
    <row r="105" spans="1:290" x14ac:dyDescent="0.3">
      <c r="A105" t="s">
        <v>103</v>
      </c>
      <c r="B105">
        <v>4062320</v>
      </c>
      <c r="C105" t="s">
        <v>178</v>
      </c>
      <c r="D105">
        <v>12707</v>
      </c>
      <c r="E105">
        <v>10632</v>
      </c>
      <c r="F105">
        <v>10776</v>
      </c>
      <c r="G105">
        <v>10817</v>
      </c>
      <c r="H105">
        <v>11520</v>
      </c>
      <c r="I105">
        <v>11244</v>
      </c>
      <c r="J105">
        <v>11091</v>
      </c>
      <c r="K105">
        <v>11110</v>
      </c>
      <c r="L105">
        <v>11996</v>
      </c>
      <c r="M105">
        <v>11977</v>
      </c>
      <c r="N105">
        <v>12549</v>
      </c>
      <c r="O105">
        <v>12555</v>
      </c>
      <c r="P105">
        <v>12257</v>
      </c>
      <c r="Q105">
        <v>12564</v>
      </c>
      <c r="R105">
        <v>11760</v>
      </c>
      <c r="S105">
        <v>11950</v>
      </c>
      <c r="T105">
        <v>11662</v>
      </c>
      <c r="U105">
        <v>10841</v>
      </c>
      <c r="V105">
        <v>10217</v>
      </c>
      <c r="W105">
        <v>9798</v>
      </c>
      <c r="X105">
        <v>9166</v>
      </c>
      <c r="Y105">
        <v>9103</v>
      </c>
      <c r="Z105">
        <v>746</v>
      </c>
      <c r="AA105" t="s">
        <v>178</v>
      </c>
      <c r="AB105" t="s">
        <v>178</v>
      </c>
      <c r="AC105" t="s">
        <v>178</v>
      </c>
      <c r="AD105" t="s">
        <v>178</v>
      </c>
      <c r="AE105" t="s">
        <v>178</v>
      </c>
      <c r="AF105" t="s">
        <v>178</v>
      </c>
      <c r="AG105" t="s">
        <v>178</v>
      </c>
      <c r="AH105" t="s">
        <v>178</v>
      </c>
      <c r="AI105" t="s">
        <v>178</v>
      </c>
      <c r="AJ105">
        <v>17353</v>
      </c>
      <c r="AK105">
        <v>16014</v>
      </c>
      <c r="AL105">
        <v>16256</v>
      </c>
      <c r="AM105">
        <v>16586</v>
      </c>
      <c r="AN105">
        <v>16793</v>
      </c>
      <c r="AO105">
        <v>16457</v>
      </c>
      <c r="AP105">
        <v>16791</v>
      </c>
      <c r="AQ105">
        <v>16878</v>
      </c>
      <c r="AR105">
        <v>17064</v>
      </c>
      <c r="AS105">
        <v>16827</v>
      </c>
      <c r="AT105">
        <v>17565</v>
      </c>
      <c r="AU105">
        <v>17386</v>
      </c>
      <c r="AV105">
        <v>16847</v>
      </c>
      <c r="AW105">
        <v>17492</v>
      </c>
      <c r="AX105">
        <v>16295</v>
      </c>
      <c r="AY105">
        <v>16523</v>
      </c>
      <c r="AZ105">
        <v>15902</v>
      </c>
      <c r="BA105">
        <v>14864</v>
      </c>
      <c r="BB105">
        <v>14359</v>
      </c>
      <c r="BC105">
        <v>13971</v>
      </c>
      <c r="BD105">
        <v>13766</v>
      </c>
      <c r="BE105">
        <v>13080</v>
      </c>
      <c r="BF105">
        <v>13126</v>
      </c>
      <c r="BG105" t="s">
        <v>178</v>
      </c>
      <c r="BH105" t="s">
        <v>178</v>
      </c>
      <c r="BI105" t="s">
        <v>178</v>
      </c>
      <c r="BJ105" t="s">
        <v>178</v>
      </c>
      <c r="BK105" t="s">
        <v>178</v>
      </c>
      <c r="BL105" t="s">
        <v>178</v>
      </c>
      <c r="BM105" t="s">
        <v>178</v>
      </c>
      <c r="BN105" t="s">
        <v>178</v>
      </c>
      <c r="BO105" t="s">
        <v>178</v>
      </c>
      <c r="BP105">
        <v>29997</v>
      </c>
      <c r="BQ105">
        <v>28193</v>
      </c>
      <c r="BR105">
        <v>29518</v>
      </c>
      <c r="BS105">
        <v>29471</v>
      </c>
      <c r="BT105">
        <v>30460</v>
      </c>
      <c r="BU105">
        <v>30100</v>
      </c>
      <c r="BV105">
        <v>30156</v>
      </c>
      <c r="BW105">
        <v>30466</v>
      </c>
      <c r="BX105">
        <v>30537</v>
      </c>
      <c r="BY105">
        <v>30073</v>
      </c>
      <c r="BZ105">
        <v>31325</v>
      </c>
      <c r="CA105">
        <v>17386</v>
      </c>
      <c r="CB105">
        <v>31054</v>
      </c>
      <c r="CC105">
        <v>31890</v>
      </c>
      <c r="CD105">
        <v>30542</v>
      </c>
      <c r="CE105">
        <v>30308</v>
      </c>
      <c r="CF105">
        <v>30228</v>
      </c>
      <c r="CG105">
        <v>28257</v>
      </c>
      <c r="CH105">
        <v>27639</v>
      </c>
      <c r="CI105">
        <v>27101</v>
      </c>
      <c r="CJ105">
        <v>27387</v>
      </c>
      <c r="CK105">
        <v>25628</v>
      </c>
      <c r="CL105">
        <v>24726</v>
      </c>
      <c r="CM105" t="s">
        <v>178</v>
      </c>
      <c r="CN105" t="s">
        <v>178</v>
      </c>
      <c r="CO105" t="s">
        <v>178</v>
      </c>
      <c r="CP105" t="s">
        <v>178</v>
      </c>
      <c r="CQ105" t="s">
        <v>178</v>
      </c>
      <c r="CR105" t="s">
        <v>178</v>
      </c>
      <c r="CS105" t="s">
        <v>178</v>
      </c>
      <c r="CT105" t="s">
        <v>178</v>
      </c>
      <c r="CU105">
        <v>15.86478268646038</v>
      </c>
      <c r="CV105">
        <v>12.24521917053592</v>
      </c>
      <c r="CW105">
        <v>16.685477802859289</v>
      </c>
      <c r="CX105">
        <v>16.128433556050481</v>
      </c>
      <c r="CY105">
        <v>13.802348155680869</v>
      </c>
      <c r="CZ105">
        <v>14.21234392986805</v>
      </c>
      <c r="DA105">
        <v>12.86914350047631</v>
      </c>
      <c r="DB105">
        <v>13.09650053022269</v>
      </c>
      <c r="DC105">
        <v>13.26732673267326</v>
      </c>
      <c r="DD105">
        <v>13.021007002334111</v>
      </c>
      <c r="DE105">
        <v>12.07011686143572</v>
      </c>
      <c r="DF105">
        <v>11.81673306772908</v>
      </c>
      <c r="DG105">
        <v>10.27560936753226</v>
      </c>
      <c r="DH105">
        <v>10.598025618014191</v>
      </c>
      <c r="DI105">
        <v>9.6776760843613197</v>
      </c>
      <c r="DJ105">
        <v>8.0697278911564592</v>
      </c>
      <c r="DK105">
        <v>7.9414225941422503</v>
      </c>
      <c r="DL105">
        <v>7.64877379523237</v>
      </c>
      <c r="DM105">
        <v>7.9236232819850496</v>
      </c>
      <c r="DN105">
        <v>7.55603406087892</v>
      </c>
      <c r="DO105" t="s">
        <v>178</v>
      </c>
      <c r="DP105" t="s">
        <v>178</v>
      </c>
      <c r="DQ105" t="s">
        <v>178</v>
      </c>
      <c r="DR105" t="s">
        <v>178</v>
      </c>
      <c r="DS105" t="s">
        <v>178</v>
      </c>
      <c r="DT105" t="s">
        <v>178</v>
      </c>
      <c r="DU105" t="s">
        <v>178</v>
      </c>
      <c r="DV105" t="s">
        <v>178</v>
      </c>
      <c r="DW105" t="s">
        <v>178</v>
      </c>
      <c r="DX105" t="s">
        <v>178</v>
      </c>
      <c r="DY105" t="s">
        <v>178</v>
      </c>
      <c r="DZ105" t="s">
        <v>178</v>
      </c>
      <c r="EA105">
        <v>18.918918918918909</v>
      </c>
      <c r="EB105">
        <v>12.8392785109203</v>
      </c>
      <c r="EC105">
        <v>16.398151617334829</v>
      </c>
      <c r="ED105">
        <v>15.8875630458851</v>
      </c>
      <c r="EE105">
        <v>13.53822096589883</v>
      </c>
      <c r="EF105">
        <v>14.011790627046979</v>
      </c>
      <c r="EG105">
        <v>13.01573798383666</v>
      </c>
      <c r="EH105">
        <v>12.836903939184509</v>
      </c>
      <c r="EI105">
        <v>12.94507968481545</v>
      </c>
      <c r="EJ105">
        <v>12.81645569620253</v>
      </c>
      <c r="EK105">
        <v>11.83217448148808</v>
      </c>
      <c r="EL105">
        <v>11.54371584699453</v>
      </c>
      <c r="EM105">
        <v>10.156429721647109</v>
      </c>
      <c r="EN105">
        <v>10.46477117587701</v>
      </c>
      <c r="EO105">
        <v>9.5586553853189997</v>
      </c>
      <c r="EP105">
        <v>8.0024547407180098</v>
      </c>
      <c r="EQ105">
        <v>7.8375597651758104</v>
      </c>
      <c r="ER105">
        <v>7.6405483586970098</v>
      </c>
      <c r="ES105">
        <v>7.8242734122712498</v>
      </c>
      <c r="ET105">
        <v>7.5562365067205199</v>
      </c>
      <c r="EU105" t="s">
        <v>178</v>
      </c>
      <c r="EV105" t="s">
        <v>178</v>
      </c>
      <c r="EW105" t="s">
        <v>178</v>
      </c>
      <c r="EX105" t="s">
        <v>178</v>
      </c>
      <c r="EY105" t="s">
        <v>178</v>
      </c>
      <c r="EZ105" t="s">
        <v>178</v>
      </c>
      <c r="FA105" t="s">
        <v>178</v>
      </c>
      <c r="FB105" t="s">
        <v>178</v>
      </c>
      <c r="FC105" t="s">
        <v>178</v>
      </c>
      <c r="FD105" t="s">
        <v>178</v>
      </c>
      <c r="FE105" t="s">
        <v>178</v>
      </c>
      <c r="FF105" t="s">
        <v>178</v>
      </c>
      <c r="FG105" t="s">
        <v>178</v>
      </c>
      <c r="FH105">
        <v>12.245219170535925</v>
      </c>
      <c r="FI105">
        <v>16.685477802859292</v>
      </c>
      <c r="FJ105">
        <v>16.128433556050481</v>
      </c>
      <c r="FK105">
        <v>13.802348155680871</v>
      </c>
      <c r="FL105">
        <v>14.212343929868059</v>
      </c>
      <c r="FM105">
        <v>12.869143500476314</v>
      </c>
      <c r="FN105">
        <v>13.096500530222693</v>
      </c>
      <c r="FO105">
        <v>13.267326732673267</v>
      </c>
      <c r="FP105">
        <v>13.021007002334112</v>
      </c>
      <c r="FQ105">
        <v>12.070116861435727</v>
      </c>
      <c r="FR105">
        <v>11.816733067729084</v>
      </c>
      <c r="FS105">
        <v>10.27560936753226</v>
      </c>
      <c r="FT105">
        <v>10.598025618014196</v>
      </c>
      <c r="FU105">
        <v>9.6776760843613214</v>
      </c>
      <c r="FV105">
        <v>8.0697278911564627</v>
      </c>
      <c r="FW105">
        <v>7.9414225941422592</v>
      </c>
      <c r="FX105">
        <v>7.6487737952323789</v>
      </c>
      <c r="FY105">
        <v>7.9236232819850558</v>
      </c>
      <c r="FZ105">
        <v>7.556034060878928</v>
      </c>
      <c r="GA105" t="s">
        <v>178</v>
      </c>
      <c r="GB105" t="s">
        <v>178</v>
      </c>
      <c r="GC105" t="s">
        <v>178</v>
      </c>
      <c r="GD105" t="s">
        <v>178</v>
      </c>
      <c r="GE105" t="s">
        <v>178</v>
      </c>
      <c r="GF105" t="s">
        <v>178</v>
      </c>
      <c r="GG105" t="s">
        <v>178</v>
      </c>
      <c r="GH105" t="s">
        <v>178</v>
      </c>
      <c r="GI105" t="s">
        <v>178</v>
      </c>
      <c r="GJ105" t="s">
        <v>178</v>
      </c>
      <c r="GK105" t="s">
        <v>178</v>
      </c>
      <c r="GL105" t="s">
        <v>178</v>
      </c>
      <c r="GM105">
        <v>18.918918918918919</v>
      </c>
      <c r="GN105">
        <v>12.839278510920302</v>
      </c>
      <c r="GO105">
        <v>16.398151617334833</v>
      </c>
      <c r="GP105">
        <v>15.887563045885102</v>
      </c>
      <c r="GQ105">
        <v>13.538220965898839</v>
      </c>
      <c r="GR105">
        <v>14.011790627046985</v>
      </c>
      <c r="GS105">
        <v>13.015737983836665</v>
      </c>
      <c r="GT105">
        <v>12.83690393918452</v>
      </c>
      <c r="GU105">
        <v>12.94507968481545</v>
      </c>
      <c r="GV105">
        <v>12.816455696202532</v>
      </c>
      <c r="GW105">
        <v>11.832174481488085</v>
      </c>
      <c r="GX105">
        <v>11.543715846994536</v>
      </c>
      <c r="GY105">
        <v>10.156429721647113</v>
      </c>
      <c r="GZ105">
        <v>10.464771175877011</v>
      </c>
      <c r="HA105">
        <v>9.5586553853190033</v>
      </c>
      <c r="HB105">
        <v>8.0024547407180115</v>
      </c>
      <c r="HC105">
        <v>7.8375597651758158</v>
      </c>
      <c r="HD105">
        <v>7.6405483586970195</v>
      </c>
      <c r="HE105">
        <v>7.8242734122712596</v>
      </c>
      <c r="HF105">
        <v>7.5562365067205235</v>
      </c>
      <c r="HG105" t="s">
        <v>178</v>
      </c>
      <c r="HH105" t="s">
        <v>178</v>
      </c>
      <c r="HI105" t="s">
        <v>178</v>
      </c>
      <c r="HJ105" t="s">
        <v>178</v>
      </c>
      <c r="HK105" t="s">
        <v>178</v>
      </c>
      <c r="HL105" t="s">
        <v>178</v>
      </c>
      <c r="HM105" t="s">
        <v>178</v>
      </c>
      <c r="HN105" t="s">
        <v>178</v>
      </c>
      <c r="HO105" t="s">
        <v>178</v>
      </c>
      <c r="HP105" t="s">
        <v>178</v>
      </c>
      <c r="HQ105" t="s">
        <v>178</v>
      </c>
      <c r="HR105" t="s">
        <v>178</v>
      </c>
      <c r="HS105" t="s">
        <v>178</v>
      </c>
      <c r="HT105">
        <v>2126</v>
      </c>
      <c r="HU105">
        <v>1997</v>
      </c>
      <c r="HV105">
        <v>1997</v>
      </c>
      <c r="HW105">
        <v>1999</v>
      </c>
      <c r="HX105">
        <v>1997</v>
      </c>
      <c r="HY105">
        <v>2007</v>
      </c>
      <c r="HZ105">
        <v>1982</v>
      </c>
      <c r="IA105">
        <v>1982</v>
      </c>
      <c r="IB105">
        <v>1985</v>
      </c>
      <c r="IC105">
        <v>1988</v>
      </c>
      <c r="ID105">
        <v>1996</v>
      </c>
      <c r="IE105">
        <v>1983</v>
      </c>
      <c r="IF105">
        <v>1963</v>
      </c>
      <c r="IG105">
        <v>1937</v>
      </c>
      <c r="IH105">
        <v>1904</v>
      </c>
      <c r="II105">
        <v>1876</v>
      </c>
      <c r="IJ105">
        <v>1843</v>
      </c>
      <c r="IK105">
        <v>1804</v>
      </c>
      <c r="IL105">
        <v>1756</v>
      </c>
      <c r="IM105">
        <v>1711</v>
      </c>
      <c r="IN105">
        <v>1676</v>
      </c>
      <c r="IO105">
        <v>1641</v>
      </c>
      <c r="IP105">
        <v>109</v>
      </c>
      <c r="IQ105" t="s">
        <v>178</v>
      </c>
      <c r="IR105" t="s">
        <v>178</v>
      </c>
      <c r="IS105" t="s">
        <v>178</v>
      </c>
      <c r="IT105" t="s">
        <v>178</v>
      </c>
      <c r="IU105" t="s">
        <v>178</v>
      </c>
      <c r="IV105" t="s">
        <v>178</v>
      </c>
      <c r="IW105" t="s">
        <v>178</v>
      </c>
      <c r="IX105" t="s">
        <v>178</v>
      </c>
      <c r="IY105" t="s">
        <v>178</v>
      </c>
      <c r="IZ105">
        <v>2332</v>
      </c>
      <c r="JA105">
        <v>2381</v>
      </c>
      <c r="JB105">
        <v>2363</v>
      </c>
      <c r="JC105">
        <v>2377</v>
      </c>
      <c r="JD105">
        <v>2197</v>
      </c>
      <c r="JE105">
        <v>2176</v>
      </c>
      <c r="JF105">
        <v>2156</v>
      </c>
      <c r="JG105">
        <v>2166</v>
      </c>
      <c r="JH105">
        <v>2160</v>
      </c>
      <c r="JI105">
        <v>2145</v>
      </c>
      <c r="JJ105">
        <v>2151</v>
      </c>
      <c r="JK105">
        <v>2132</v>
      </c>
      <c r="JL105">
        <v>2116</v>
      </c>
      <c r="JM105">
        <v>2087</v>
      </c>
      <c r="JN105">
        <v>2052</v>
      </c>
      <c r="JO105">
        <v>2018</v>
      </c>
      <c r="JP105">
        <v>1990</v>
      </c>
      <c r="JQ105">
        <v>1946</v>
      </c>
      <c r="JR105">
        <v>1895</v>
      </c>
      <c r="JS105">
        <v>1839</v>
      </c>
      <c r="JT105">
        <v>1812</v>
      </c>
      <c r="JU105">
        <v>1769</v>
      </c>
      <c r="JV105">
        <v>1729</v>
      </c>
      <c r="JW105" t="s">
        <v>178</v>
      </c>
      <c r="JX105" t="s">
        <v>178</v>
      </c>
      <c r="JY105" t="s">
        <v>178</v>
      </c>
      <c r="JZ105" t="s">
        <v>178</v>
      </c>
      <c r="KA105" t="s">
        <v>178</v>
      </c>
      <c r="KB105" t="s">
        <v>178</v>
      </c>
      <c r="KC105" t="s">
        <v>178</v>
      </c>
      <c r="KD105" t="s">
        <v>178</v>
      </c>
    </row>
    <row r="106" spans="1:290" x14ac:dyDescent="0.3">
      <c r="A106" t="s">
        <v>104</v>
      </c>
      <c r="B106">
        <v>4057019</v>
      </c>
      <c r="C106">
        <v>7471069</v>
      </c>
      <c r="D106">
        <v>7415759</v>
      </c>
      <c r="E106">
        <v>7879585</v>
      </c>
      <c r="F106">
        <v>7347750</v>
      </c>
      <c r="G106">
        <v>7325314</v>
      </c>
      <c r="H106">
        <v>7461863</v>
      </c>
      <c r="I106">
        <v>7701768</v>
      </c>
      <c r="J106">
        <v>7505405</v>
      </c>
      <c r="K106">
        <v>7732514</v>
      </c>
      <c r="L106">
        <v>7452448</v>
      </c>
      <c r="M106">
        <v>7900585</v>
      </c>
      <c r="N106">
        <v>7877595</v>
      </c>
      <c r="O106">
        <v>7688285</v>
      </c>
      <c r="P106">
        <v>7572788</v>
      </c>
      <c r="Q106">
        <v>7322963</v>
      </c>
      <c r="R106">
        <v>7270118</v>
      </c>
      <c r="S106">
        <v>7098730</v>
      </c>
      <c r="T106">
        <v>7058334</v>
      </c>
      <c r="U106">
        <v>7080228</v>
      </c>
      <c r="V106">
        <v>7433218</v>
      </c>
      <c r="W106">
        <v>7404372</v>
      </c>
      <c r="X106">
        <v>7100874</v>
      </c>
      <c r="Y106">
        <v>7034662</v>
      </c>
      <c r="Z106">
        <v>7030121</v>
      </c>
      <c r="AA106">
        <v>6645119</v>
      </c>
      <c r="AB106">
        <v>6715316</v>
      </c>
      <c r="AC106">
        <v>6793193</v>
      </c>
      <c r="AD106">
        <v>6225936</v>
      </c>
      <c r="AE106">
        <v>6548280</v>
      </c>
      <c r="AF106">
        <v>6311408</v>
      </c>
      <c r="AG106">
        <v>6158864</v>
      </c>
      <c r="AH106">
        <v>5924218</v>
      </c>
      <c r="AI106">
        <v>17304691</v>
      </c>
      <c r="AJ106">
        <v>17186002</v>
      </c>
      <c r="AK106">
        <v>17754280</v>
      </c>
      <c r="AL106">
        <v>17248173</v>
      </c>
      <c r="AM106">
        <v>17696386</v>
      </c>
      <c r="AN106">
        <v>17603187</v>
      </c>
      <c r="AO106">
        <v>17673447</v>
      </c>
      <c r="AP106">
        <v>17944435</v>
      </c>
      <c r="AQ106">
        <v>18356826</v>
      </c>
      <c r="AR106">
        <v>17683065</v>
      </c>
      <c r="AS106">
        <v>17419212</v>
      </c>
      <c r="AT106">
        <v>17575806</v>
      </c>
      <c r="AU106">
        <v>17461742</v>
      </c>
      <c r="AV106">
        <v>18432527</v>
      </c>
      <c r="AW106">
        <v>17540047</v>
      </c>
      <c r="AX106">
        <v>17764138</v>
      </c>
      <c r="AY106">
        <v>18425854</v>
      </c>
      <c r="AZ106">
        <v>18771884</v>
      </c>
      <c r="BA106">
        <v>19040188</v>
      </c>
      <c r="BB106">
        <v>19872544</v>
      </c>
      <c r="BC106">
        <v>19258992</v>
      </c>
      <c r="BD106">
        <v>17443473</v>
      </c>
      <c r="BE106">
        <v>18254801</v>
      </c>
      <c r="BF106">
        <v>17509158</v>
      </c>
      <c r="BG106">
        <v>17067008</v>
      </c>
      <c r="BH106">
        <v>16829879</v>
      </c>
      <c r="BI106">
        <v>16557830</v>
      </c>
      <c r="BJ106">
        <v>15643858</v>
      </c>
      <c r="BK106">
        <v>15860175</v>
      </c>
      <c r="BL106">
        <v>15431553</v>
      </c>
      <c r="BM106">
        <v>14901168</v>
      </c>
      <c r="BN106">
        <v>14209765</v>
      </c>
      <c r="BO106">
        <v>22572002</v>
      </c>
      <c r="BP106">
        <v>21876992</v>
      </c>
      <c r="BQ106">
        <v>21328945</v>
      </c>
      <c r="BR106">
        <v>21247271</v>
      </c>
      <c r="BS106">
        <v>20859230</v>
      </c>
      <c r="BT106">
        <v>21080082</v>
      </c>
      <c r="BU106">
        <v>21226863</v>
      </c>
      <c r="BV106">
        <v>21132773</v>
      </c>
      <c r="BW106">
        <v>21335268</v>
      </c>
      <c r="BX106">
        <v>24486777</v>
      </c>
      <c r="BY106">
        <v>24973204</v>
      </c>
      <c r="BZ106">
        <v>26469392</v>
      </c>
      <c r="CA106">
        <v>30403707</v>
      </c>
      <c r="CB106">
        <v>32142603</v>
      </c>
      <c r="CC106">
        <v>29157029</v>
      </c>
      <c r="CD106">
        <v>27105021</v>
      </c>
      <c r="CE106">
        <v>30507764</v>
      </c>
      <c r="CF106">
        <v>31416764</v>
      </c>
      <c r="CG106">
        <v>30681930</v>
      </c>
      <c r="CH106">
        <v>40251485</v>
      </c>
      <c r="CI106">
        <v>33643511</v>
      </c>
      <c r="CJ106">
        <v>30240033</v>
      </c>
      <c r="CK106">
        <v>45189425</v>
      </c>
      <c r="CL106">
        <v>28194037</v>
      </c>
      <c r="CM106">
        <v>20449489</v>
      </c>
      <c r="CN106">
        <v>19530549</v>
      </c>
      <c r="CO106">
        <v>18156932</v>
      </c>
      <c r="CP106">
        <v>18383070</v>
      </c>
      <c r="CQ106">
        <v>19799680</v>
      </c>
      <c r="CR106">
        <v>19704245</v>
      </c>
      <c r="CS106">
        <v>17889222</v>
      </c>
      <c r="CT106">
        <v>17145137</v>
      </c>
      <c r="CU106">
        <v>12.2846141562874</v>
      </c>
      <c r="CV106">
        <v>12.00655253224922</v>
      </c>
      <c r="CW106">
        <v>11.423850367754129</v>
      </c>
      <c r="CX106">
        <v>11.404021639277319</v>
      </c>
      <c r="CY106">
        <v>11.54770976370432</v>
      </c>
      <c r="CZ106">
        <v>11.372414636934501</v>
      </c>
      <c r="DA106">
        <v>10.45985804817802</v>
      </c>
      <c r="DB106">
        <v>10.724872371960251</v>
      </c>
      <c r="DC106">
        <v>10.80286716658183</v>
      </c>
      <c r="DD106">
        <v>10.10284137507567</v>
      </c>
      <c r="DE106">
        <v>10.04750914014595</v>
      </c>
      <c r="DF106">
        <v>9.6220217436893094</v>
      </c>
      <c r="DG106">
        <v>9.3133904375293</v>
      </c>
      <c r="DH106">
        <v>8.2877534667549106</v>
      </c>
      <c r="DI106">
        <v>8.0991931682307801</v>
      </c>
      <c r="DJ106">
        <v>8.0464168532064999</v>
      </c>
      <c r="DK106">
        <v>7.8227795676127903</v>
      </c>
      <c r="DL106">
        <v>8.0475931005815209</v>
      </c>
      <c r="DM106">
        <v>6.5922877059891203</v>
      </c>
      <c r="DN106">
        <v>6.0202727809139898</v>
      </c>
      <c r="DO106" t="s">
        <v>178</v>
      </c>
      <c r="DP106" t="s">
        <v>178</v>
      </c>
      <c r="DQ106" t="s">
        <v>178</v>
      </c>
      <c r="DR106" t="s">
        <v>178</v>
      </c>
      <c r="DS106" t="s">
        <v>178</v>
      </c>
      <c r="DT106" t="s">
        <v>178</v>
      </c>
      <c r="DU106" t="s">
        <v>178</v>
      </c>
      <c r="DV106" t="s">
        <v>178</v>
      </c>
      <c r="DW106" t="s">
        <v>178</v>
      </c>
      <c r="DX106" t="s">
        <v>178</v>
      </c>
      <c r="DY106" t="s">
        <v>178</v>
      </c>
      <c r="DZ106" t="s">
        <v>178</v>
      </c>
      <c r="EA106">
        <v>10.08831709785035</v>
      </c>
      <c r="EB106">
        <v>9.9936099157907599</v>
      </c>
      <c r="EC106">
        <v>9.7877244247584194</v>
      </c>
      <c r="ED106">
        <v>9.7141303023804308</v>
      </c>
      <c r="EE106">
        <v>9.6506993009759103</v>
      </c>
      <c r="EF106">
        <v>9.5861164231226894</v>
      </c>
      <c r="EG106">
        <v>8.9370167592438499</v>
      </c>
      <c r="EH106">
        <v>9.0491397472252508</v>
      </c>
      <c r="EI106">
        <v>9.1510427783103605</v>
      </c>
      <c r="EJ106">
        <v>8.8169952437544001</v>
      </c>
      <c r="EK106">
        <v>9.0688832537315598</v>
      </c>
      <c r="EL106">
        <v>8.6159462615825397</v>
      </c>
      <c r="EM106">
        <v>8.4076834945791692</v>
      </c>
      <c r="EN106">
        <v>7.4947343088262199</v>
      </c>
      <c r="EO106">
        <v>7.27945027741373</v>
      </c>
      <c r="EP106">
        <v>7.1126783635659603</v>
      </c>
      <c r="EQ106">
        <v>6.9637857762250803</v>
      </c>
      <c r="ER106">
        <v>7.3744489365052504</v>
      </c>
      <c r="ES106">
        <v>5.7570650037699203</v>
      </c>
      <c r="ET106">
        <v>5.2243135051053304</v>
      </c>
      <c r="EU106" t="s">
        <v>178</v>
      </c>
      <c r="EV106" t="s">
        <v>178</v>
      </c>
      <c r="EW106" t="s">
        <v>178</v>
      </c>
      <c r="EX106" t="s">
        <v>178</v>
      </c>
      <c r="EY106" t="s">
        <v>178</v>
      </c>
      <c r="EZ106" t="s">
        <v>178</v>
      </c>
      <c r="FA106" t="s">
        <v>178</v>
      </c>
      <c r="FB106" t="s">
        <v>178</v>
      </c>
      <c r="FC106" t="s">
        <v>178</v>
      </c>
      <c r="FD106" t="s">
        <v>178</v>
      </c>
      <c r="FE106" t="s">
        <v>178</v>
      </c>
      <c r="FF106" t="s">
        <v>178</v>
      </c>
      <c r="FG106" t="s">
        <v>178</v>
      </c>
      <c r="FH106">
        <v>12.006552532249227</v>
      </c>
      <c r="FI106">
        <v>11.42385036775414</v>
      </c>
      <c r="FJ106">
        <v>11.40402163927733</v>
      </c>
      <c r="FK106">
        <v>11.547709763704326</v>
      </c>
      <c r="FL106">
        <v>11.372414636934502</v>
      </c>
      <c r="FM106">
        <v>10.459858048178029</v>
      </c>
      <c r="FN106">
        <v>10.724872371960258</v>
      </c>
      <c r="FO106">
        <v>10.80286716658183</v>
      </c>
      <c r="FP106">
        <v>10.10284137507568</v>
      </c>
      <c r="FQ106">
        <v>10.047509140145952</v>
      </c>
      <c r="FR106">
        <v>9.6220217436893183</v>
      </c>
      <c r="FS106">
        <v>9.3133904375293053</v>
      </c>
      <c r="FT106">
        <v>8.2877534667549124</v>
      </c>
      <c r="FU106">
        <v>8.0991931682307872</v>
      </c>
      <c r="FV106">
        <v>8.0464168532065088</v>
      </c>
      <c r="FW106">
        <v>7.8227795676127982</v>
      </c>
      <c r="FX106">
        <v>8.0475931005815244</v>
      </c>
      <c r="FY106">
        <v>6.5922877059891292</v>
      </c>
      <c r="FZ106">
        <v>6.0202727809140004</v>
      </c>
      <c r="GA106" t="s">
        <v>178</v>
      </c>
      <c r="GB106" t="s">
        <v>178</v>
      </c>
      <c r="GC106" t="s">
        <v>178</v>
      </c>
      <c r="GD106" t="s">
        <v>178</v>
      </c>
      <c r="GE106" t="s">
        <v>178</v>
      </c>
      <c r="GF106" t="s">
        <v>178</v>
      </c>
      <c r="GG106" t="s">
        <v>178</v>
      </c>
      <c r="GH106" t="s">
        <v>178</v>
      </c>
      <c r="GI106" t="s">
        <v>178</v>
      </c>
      <c r="GJ106" t="s">
        <v>178</v>
      </c>
      <c r="GK106" t="s">
        <v>178</v>
      </c>
      <c r="GL106" t="s">
        <v>178</v>
      </c>
      <c r="GM106">
        <v>10.088317097850352</v>
      </c>
      <c r="GN106">
        <v>9.1572008755197825</v>
      </c>
      <c r="GO106">
        <v>8.9987706327285562</v>
      </c>
      <c r="GP106">
        <v>8.9820252275898351</v>
      </c>
      <c r="GQ106">
        <v>8.9589451953896404</v>
      </c>
      <c r="GR106">
        <v>8.9362328073558608</v>
      </c>
      <c r="GS106">
        <v>8.3967805135075704</v>
      </c>
      <c r="GT106">
        <v>8.634670691578922</v>
      </c>
      <c r="GU106">
        <v>8.7897223837317497</v>
      </c>
      <c r="GV106">
        <v>8.3756181234500211</v>
      </c>
      <c r="GW106">
        <v>8.2662901294100308</v>
      </c>
      <c r="GX106">
        <v>7.6776703508336519</v>
      </c>
      <c r="GY106">
        <v>7.5675661629530264</v>
      </c>
      <c r="GZ106">
        <v>7.1437327641015935</v>
      </c>
      <c r="HA106">
        <v>6.8736655146784251</v>
      </c>
      <c r="HB106">
        <v>6.853068519466218</v>
      </c>
      <c r="HC106">
        <v>6.9637857762250803</v>
      </c>
      <c r="HD106">
        <v>7.3744489365052539</v>
      </c>
      <c r="HE106">
        <v>5.7570650037699211</v>
      </c>
      <c r="HF106">
        <v>5.2243135051053349</v>
      </c>
      <c r="HG106" t="s">
        <v>178</v>
      </c>
      <c r="HH106" t="s">
        <v>178</v>
      </c>
      <c r="HI106" t="s">
        <v>178</v>
      </c>
      <c r="HJ106" t="s">
        <v>178</v>
      </c>
      <c r="HK106" t="s">
        <v>178</v>
      </c>
      <c r="HL106" t="s">
        <v>178</v>
      </c>
      <c r="HM106" t="s">
        <v>178</v>
      </c>
      <c r="HN106" t="s">
        <v>178</v>
      </c>
      <c r="HO106" t="s">
        <v>178</v>
      </c>
      <c r="HP106" t="s">
        <v>178</v>
      </c>
      <c r="HQ106" t="s">
        <v>178</v>
      </c>
      <c r="HR106" t="s">
        <v>178</v>
      </c>
      <c r="HS106">
        <v>779673</v>
      </c>
      <c r="HT106">
        <v>772389</v>
      </c>
      <c r="HU106">
        <v>762211</v>
      </c>
      <c r="HV106">
        <v>752365</v>
      </c>
      <c r="HW106">
        <v>742467</v>
      </c>
      <c r="HX106">
        <v>735502</v>
      </c>
      <c r="HY106">
        <v>728481</v>
      </c>
      <c r="HZ106">
        <v>723440</v>
      </c>
      <c r="IA106">
        <v>719977</v>
      </c>
      <c r="IB106">
        <v>717719</v>
      </c>
      <c r="IC106">
        <v>714377</v>
      </c>
      <c r="ID106">
        <v>710991</v>
      </c>
      <c r="IE106">
        <v>701952</v>
      </c>
      <c r="IF106">
        <v>691931</v>
      </c>
      <c r="IG106">
        <v>680093</v>
      </c>
      <c r="IH106">
        <v>668830</v>
      </c>
      <c r="II106">
        <v>658232</v>
      </c>
      <c r="IJ106">
        <v>649674</v>
      </c>
      <c r="IK106">
        <v>643596</v>
      </c>
      <c r="IL106">
        <v>637331</v>
      </c>
      <c r="IM106">
        <v>627396</v>
      </c>
      <c r="IN106">
        <v>607801</v>
      </c>
      <c r="IO106">
        <v>596403</v>
      </c>
      <c r="IP106">
        <v>578951</v>
      </c>
      <c r="IQ106">
        <v>564193</v>
      </c>
      <c r="IR106">
        <v>552091</v>
      </c>
      <c r="IS106">
        <v>538805</v>
      </c>
      <c r="IT106">
        <v>532194</v>
      </c>
      <c r="IU106">
        <v>521492</v>
      </c>
      <c r="IV106">
        <v>505736</v>
      </c>
      <c r="IW106">
        <v>490039</v>
      </c>
      <c r="IX106">
        <v>479955</v>
      </c>
      <c r="IY106">
        <v>890019</v>
      </c>
      <c r="IZ106">
        <v>881766</v>
      </c>
      <c r="JA106">
        <v>870333</v>
      </c>
      <c r="JB106">
        <v>859396</v>
      </c>
      <c r="JC106">
        <v>848524</v>
      </c>
      <c r="JD106">
        <v>840993</v>
      </c>
      <c r="JE106">
        <v>833129</v>
      </c>
      <c r="JF106">
        <v>827467</v>
      </c>
      <c r="JG106">
        <v>823171</v>
      </c>
      <c r="JH106">
        <v>820266</v>
      </c>
      <c r="JI106">
        <v>815869</v>
      </c>
      <c r="JJ106">
        <v>811315</v>
      </c>
      <c r="JK106">
        <v>800587</v>
      </c>
      <c r="JL106">
        <v>788831</v>
      </c>
      <c r="JM106">
        <v>775533</v>
      </c>
      <c r="JN106">
        <v>762336</v>
      </c>
      <c r="JO106">
        <v>750496</v>
      </c>
      <c r="JP106">
        <v>741949</v>
      </c>
      <c r="JQ106">
        <v>733058</v>
      </c>
      <c r="JR106">
        <v>726039</v>
      </c>
      <c r="JS106">
        <v>714130</v>
      </c>
      <c r="JT106">
        <v>691061</v>
      </c>
      <c r="JU106">
        <v>679186</v>
      </c>
      <c r="JV106">
        <v>660767</v>
      </c>
      <c r="JW106">
        <v>644147</v>
      </c>
      <c r="JX106">
        <v>630385</v>
      </c>
      <c r="JY106">
        <v>614764</v>
      </c>
      <c r="JZ106">
        <v>607051</v>
      </c>
      <c r="KA106">
        <v>594538</v>
      </c>
      <c r="KB106">
        <v>577190</v>
      </c>
      <c r="KC106">
        <v>558778</v>
      </c>
      <c r="KD106">
        <v>547361</v>
      </c>
    </row>
    <row r="107" spans="1:290" x14ac:dyDescent="0.3">
      <c r="A107" t="s">
        <v>105</v>
      </c>
      <c r="B107">
        <v>4057020</v>
      </c>
      <c r="C107">
        <v>5218971</v>
      </c>
      <c r="D107">
        <v>5289581</v>
      </c>
      <c r="E107">
        <v>4832298</v>
      </c>
      <c r="F107">
        <v>5102840</v>
      </c>
      <c r="G107">
        <v>5162451</v>
      </c>
      <c r="H107">
        <v>5227248</v>
      </c>
      <c r="I107">
        <v>5069131</v>
      </c>
      <c r="J107">
        <v>4833625</v>
      </c>
      <c r="K107">
        <v>5145222</v>
      </c>
      <c r="L107">
        <v>5819601</v>
      </c>
      <c r="M107">
        <v>6269158</v>
      </c>
      <c r="N107">
        <v>6297679</v>
      </c>
      <c r="O107">
        <v>6452192</v>
      </c>
      <c r="P107">
        <v>5968871</v>
      </c>
      <c r="Q107">
        <v>6154271</v>
      </c>
      <c r="R107">
        <v>5819639</v>
      </c>
      <c r="S107">
        <v>5592671</v>
      </c>
      <c r="T107">
        <v>5267896</v>
      </c>
      <c r="U107">
        <v>4962838</v>
      </c>
      <c r="V107">
        <v>4851356</v>
      </c>
      <c r="W107">
        <v>4643621</v>
      </c>
      <c r="X107">
        <v>4401238</v>
      </c>
      <c r="Y107">
        <v>4290117</v>
      </c>
      <c r="Z107">
        <v>4599758</v>
      </c>
      <c r="AA107">
        <v>4377416</v>
      </c>
      <c r="AB107">
        <v>4214997</v>
      </c>
      <c r="AC107">
        <v>4144959</v>
      </c>
      <c r="AD107">
        <v>3822387</v>
      </c>
      <c r="AE107">
        <v>3753885</v>
      </c>
      <c r="AF107">
        <v>3561824</v>
      </c>
      <c r="AG107">
        <v>3466647</v>
      </c>
      <c r="AH107">
        <v>3308364</v>
      </c>
      <c r="AI107">
        <v>10641582</v>
      </c>
      <c r="AJ107">
        <v>10836821</v>
      </c>
      <c r="AK107">
        <v>10173160</v>
      </c>
      <c r="AL107">
        <v>10529574</v>
      </c>
      <c r="AM107">
        <v>10616310</v>
      </c>
      <c r="AN107">
        <v>10599165</v>
      </c>
      <c r="AO107">
        <v>10465484</v>
      </c>
      <c r="AP107">
        <v>10154032</v>
      </c>
      <c r="AQ107">
        <v>10416422</v>
      </c>
      <c r="AR107">
        <v>11670328</v>
      </c>
      <c r="AS107">
        <v>12816978</v>
      </c>
      <c r="AT107">
        <v>13201010</v>
      </c>
      <c r="AU107">
        <v>13497078</v>
      </c>
      <c r="AV107">
        <v>12902146</v>
      </c>
      <c r="AW107">
        <v>15923302</v>
      </c>
      <c r="AX107">
        <v>15555409</v>
      </c>
      <c r="AY107">
        <v>15055490</v>
      </c>
      <c r="AZ107">
        <v>14503038</v>
      </c>
      <c r="BA107">
        <v>13970148</v>
      </c>
      <c r="BB107">
        <v>13627641</v>
      </c>
      <c r="BC107">
        <v>13174622</v>
      </c>
      <c r="BD107">
        <v>12844277</v>
      </c>
      <c r="BE107">
        <v>12237019</v>
      </c>
      <c r="BF107">
        <v>12476100</v>
      </c>
      <c r="BG107">
        <v>12096660</v>
      </c>
      <c r="BH107">
        <v>11712267</v>
      </c>
      <c r="BI107">
        <v>11453080</v>
      </c>
      <c r="BJ107">
        <v>10777749</v>
      </c>
      <c r="BK107">
        <v>10570573</v>
      </c>
      <c r="BL107">
        <v>10330774</v>
      </c>
      <c r="BM107">
        <v>10129151</v>
      </c>
      <c r="BN107">
        <v>9820083</v>
      </c>
      <c r="BO107">
        <v>11782660</v>
      </c>
      <c r="BP107">
        <v>12018573</v>
      </c>
      <c r="BQ107">
        <v>11322812</v>
      </c>
      <c r="BR107">
        <v>11554451</v>
      </c>
      <c r="BS107">
        <v>11823082</v>
      </c>
      <c r="BT107">
        <v>11898341</v>
      </c>
      <c r="BU107">
        <v>11862840</v>
      </c>
      <c r="BV107">
        <v>11501700</v>
      </c>
      <c r="BW107">
        <v>11829428</v>
      </c>
      <c r="BX107">
        <v>13061856</v>
      </c>
      <c r="BY107">
        <v>13994559</v>
      </c>
      <c r="BZ107">
        <v>14585780</v>
      </c>
      <c r="CA107">
        <v>15005104</v>
      </c>
      <c r="CB107">
        <v>14304720</v>
      </c>
      <c r="CC107">
        <v>18742175</v>
      </c>
      <c r="CD107">
        <v>18156323</v>
      </c>
      <c r="CE107">
        <v>18099224</v>
      </c>
      <c r="CF107">
        <v>18139299</v>
      </c>
      <c r="CG107">
        <v>17923646</v>
      </c>
      <c r="CH107">
        <v>17379080</v>
      </c>
      <c r="CI107">
        <v>14961972</v>
      </c>
      <c r="CJ107">
        <v>14648356</v>
      </c>
      <c r="CK107">
        <v>14480705</v>
      </c>
      <c r="CL107">
        <v>14730593</v>
      </c>
      <c r="CM107">
        <v>17152540</v>
      </c>
      <c r="CN107">
        <v>15539011</v>
      </c>
      <c r="CO107">
        <v>15942224</v>
      </c>
      <c r="CP107">
        <v>16766348</v>
      </c>
      <c r="CQ107">
        <v>16813221</v>
      </c>
      <c r="CR107">
        <v>17645946</v>
      </c>
      <c r="CS107">
        <v>17967302</v>
      </c>
      <c r="CT107">
        <v>17109317</v>
      </c>
      <c r="CU107">
        <v>10.191983948049391</v>
      </c>
      <c r="CV107">
        <v>10.6561021540928</v>
      </c>
      <c r="CW107">
        <v>10.936719708643659</v>
      </c>
      <c r="CX107">
        <v>10.74435424012958</v>
      </c>
      <c r="CY107">
        <v>9.9720059216775905</v>
      </c>
      <c r="CZ107">
        <v>9.4827804006134002</v>
      </c>
      <c r="DA107">
        <v>9.5392776684563696</v>
      </c>
      <c r="DB107">
        <v>10.02706758737779</v>
      </c>
      <c r="DC107">
        <v>10.179328814550489</v>
      </c>
      <c r="DD107">
        <v>10.59198400200812</v>
      </c>
      <c r="DE107">
        <v>10.28731525012911</v>
      </c>
      <c r="DF107">
        <v>7.1707434429763399</v>
      </c>
      <c r="DG107">
        <v>7.1688603153150297</v>
      </c>
      <c r="DH107">
        <v>6.9197777103902096</v>
      </c>
      <c r="DI107">
        <v>6.7847028510769096</v>
      </c>
      <c r="DJ107">
        <v>6.8200793898040697</v>
      </c>
      <c r="DK107">
        <v>6.7978788668240897</v>
      </c>
      <c r="DL107">
        <v>6.8310940779593796</v>
      </c>
      <c r="DM107">
        <v>6.9744166543417201</v>
      </c>
      <c r="DN107">
        <v>6.8447873130728798</v>
      </c>
      <c r="DO107" t="s">
        <v>178</v>
      </c>
      <c r="DP107" t="s">
        <v>178</v>
      </c>
      <c r="DQ107" t="s">
        <v>178</v>
      </c>
      <c r="DR107" t="s">
        <v>178</v>
      </c>
      <c r="DS107" t="s">
        <v>178</v>
      </c>
      <c r="DT107" t="s">
        <v>178</v>
      </c>
      <c r="DU107" t="s">
        <v>178</v>
      </c>
      <c r="DV107" t="s">
        <v>178</v>
      </c>
      <c r="DW107" t="s">
        <v>178</v>
      </c>
      <c r="DX107" t="s">
        <v>178</v>
      </c>
      <c r="DY107" t="s">
        <v>178</v>
      </c>
      <c r="DZ107" t="s">
        <v>178</v>
      </c>
      <c r="EA107">
        <v>9.5572035110356897</v>
      </c>
      <c r="EB107">
        <v>10.127229951551261</v>
      </c>
      <c r="EC107">
        <v>10.35496605168203</v>
      </c>
      <c r="ED107">
        <v>10.107003948364049</v>
      </c>
      <c r="EE107">
        <v>9.38308195383485</v>
      </c>
      <c r="EF107">
        <v>8.9115679623714605</v>
      </c>
      <c r="EG107">
        <v>8.9153765310116597</v>
      </c>
      <c r="EH107">
        <v>9.2596668899034604</v>
      </c>
      <c r="EI107">
        <v>9.5426352164777608</v>
      </c>
      <c r="EJ107">
        <v>9.7864888789248408</v>
      </c>
      <c r="EK107">
        <v>9.4436917099102295</v>
      </c>
      <c r="EL107">
        <v>7.0723552606124302</v>
      </c>
      <c r="EM107">
        <v>6.99256723769044</v>
      </c>
      <c r="EN107">
        <v>6.82503068521389</v>
      </c>
      <c r="EO107">
        <v>5.8386642581755304</v>
      </c>
      <c r="EP107">
        <v>5.3939105826002898</v>
      </c>
      <c r="EQ107">
        <v>5.37950409193407</v>
      </c>
      <c r="ER107">
        <v>5.3123452889962701</v>
      </c>
      <c r="ES107">
        <v>5.2704972817385398</v>
      </c>
      <c r="ET107">
        <v>5.1932263331243798</v>
      </c>
      <c r="EU107" t="s">
        <v>178</v>
      </c>
      <c r="EV107" t="s">
        <v>178</v>
      </c>
      <c r="EW107" t="s">
        <v>178</v>
      </c>
      <c r="EX107" t="s">
        <v>178</v>
      </c>
      <c r="EY107" t="s">
        <v>178</v>
      </c>
      <c r="EZ107" t="s">
        <v>178</v>
      </c>
      <c r="FA107" t="s">
        <v>178</v>
      </c>
      <c r="FB107" t="s">
        <v>178</v>
      </c>
      <c r="FC107" t="s">
        <v>178</v>
      </c>
      <c r="FD107" t="s">
        <v>178</v>
      </c>
      <c r="FE107" t="s">
        <v>178</v>
      </c>
      <c r="FF107" t="s">
        <v>178</v>
      </c>
      <c r="FG107" t="s">
        <v>178</v>
      </c>
      <c r="FH107">
        <v>10.202055701576363</v>
      </c>
      <c r="FI107">
        <v>10.445340912336118</v>
      </c>
      <c r="FJ107">
        <v>10.216840034177046</v>
      </c>
      <c r="FK107">
        <v>9.4125639158608951</v>
      </c>
      <c r="FL107">
        <v>8.901548195149724</v>
      </c>
      <c r="FM107">
        <v>8.9572569651991572</v>
      </c>
      <c r="FN107">
        <v>9.5644986940443246</v>
      </c>
      <c r="FO107">
        <v>9.8374569649278492</v>
      </c>
      <c r="FP107">
        <v>10.473812633170663</v>
      </c>
      <c r="FQ107">
        <v>10.271368310402279</v>
      </c>
      <c r="FR107">
        <v>7.1704500705021532</v>
      </c>
      <c r="FS107">
        <v>7.1686955378885191</v>
      </c>
      <c r="FT107">
        <v>6.9197173133746732</v>
      </c>
      <c r="FU107">
        <v>6.7847028510769185</v>
      </c>
      <c r="FV107">
        <v>6.820079389804075</v>
      </c>
      <c r="FW107">
        <v>6.7978788668240995</v>
      </c>
      <c r="FX107">
        <v>6.8310940779593832</v>
      </c>
      <c r="FY107">
        <v>6.9744166543417299</v>
      </c>
      <c r="FZ107">
        <v>6.8447873130728807</v>
      </c>
      <c r="GA107" t="s">
        <v>178</v>
      </c>
      <c r="GB107" t="s">
        <v>178</v>
      </c>
      <c r="GC107" t="s">
        <v>178</v>
      </c>
      <c r="GD107" t="s">
        <v>178</v>
      </c>
      <c r="GE107" t="s">
        <v>178</v>
      </c>
      <c r="GF107" t="s">
        <v>178</v>
      </c>
      <c r="GG107" t="s">
        <v>178</v>
      </c>
      <c r="GH107" t="s">
        <v>178</v>
      </c>
      <c r="GI107" t="s">
        <v>178</v>
      </c>
      <c r="GJ107" t="s">
        <v>178</v>
      </c>
      <c r="GK107" t="s">
        <v>178</v>
      </c>
      <c r="GL107" t="s">
        <v>178</v>
      </c>
      <c r="GM107">
        <v>9.5572035110356968</v>
      </c>
      <c r="GN107">
        <v>7.6256311698790631</v>
      </c>
      <c r="GO107">
        <v>7.748546174443339</v>
      </c>
      <c r="GP107">
        <v>7.6306885729660099</v>
      </c>
      <c r="GQ107">
        <v>7.0290901452576273</v>
      </c>
      <c r="GR107">
        <v>6.8310758441820649</v>
      </c>
      <c r="GS107">
        <v>6.8154802969456547</v>
      </c>
      <c r="GT107">
        <v>7.0913899030454113</v>
      </c>
      <c r="GU107">
        <v>7.4242095798346108</v>
      </c>
      <c r="GV107">
        <v>7.9567607660008157</v>
      </c>
      <c r="GW107">
        <v>7.9436978045838886</v>
      </c>
      <c r="GX107">
        <v>6.0637254270695955</v>
      </c>
      <c r="GY107">
        <v>6.0205994215933254</v>
      </c>
      <c r="GZ107">
        <v>6.028826522347523</v>
      </c>
      <c r="HA107">
        <v>5.5131843885143921</v>
      </c>
      <c r="HB107">
        <v>5.3949529710212056</v>
      </c>
      <c r="HC107">
        <v>5.3810138361488065</v>
      </c>
      <c r="HD107">
        <v>5.3139831806273969</v>
      </c>
      <c r="HE107">
        <v>5.2686914984723137</v>
      </c>
      <c r="HF107">
        <v>5.191551494495636</v>
      </c>
      <c r="HG107" t="s">
        <v>178</v>
      </c>
      <c r="HH107" t="s">
        <v>178</v>
      </c>
      <c r="HI107" t="s">
        <v>178</v>
      </c>
      <c r="HJ107" t="s">
        <v>178</v>
      </c>
      <c r="HK107" t="s">
        <v>178</v>
      </c>
      <c r="HL107" t="s">
        <v>178</v>
      </c>
      <c r="HM107" t="s">
        <v>178</v>
      </c>
      <c r="HN107" t="s">
        <v>178</v>
      </c>
      <c r="HO107" t="s">
        <v>178</v>
      </c>
      <c r="HP107" t="s">
        <v>178</v>
      </c>
      <c r="HQ107" t="s">
        <v>178</v>
      </c>
      <c r="HR107" t="s">
        <v>178</v>
      </c>
      <c r="HS107">
        <v>363444</v>
      </c>
      <c r="HT107">
        <v>358961</v>
      </c>
      <c r="HU107">
        <v>354887</v>
      </c>
      <c r="HV107">
        <v>350592</v>
      </c>
      <c r="HW107">
        <v>347380</v>
      </c>
      <c r="HX107">
        <v>343918</v>
      </c>
      <c r="HY107">
        <v>341196</v>
      </c>
      <c r="HZ107">
        <v>339000</v>
      </c>
      <c r="IA107">
        <v>338969</v>
      </c>
      <c r="IB107">
        <v>368990</v>
      </c>
      <c r="IC107">
        <v>418349</v>
      </c>
      <c r="ID107">
        <v>415968</v>
      </c>
      <c r="IE107">
        <v>412113</v>
      </c>
      <c r="IF107">
        <v>405102</v>
      </c>
      <c r="IG107">
        <v>394446</v>
      </c>
      <c r="IH107">
        <v>383354</v>
      </c>
      <c r="II107">
        <v>375100</v>
      </c>
      <c r="IJ107">
        <v>367301</v>
      </c>
      <c r="IK107">
        <v>357368</v>
      </c>
      <c r="IL107">
        <v>349997</v>
      </c>
      <c r="IM107">
        <v>343377</v>
      </c>
      <c r="IN107">
        <v>336147</v>
      </c>
      <c r="IO107">
        <v>329943</v>
      </c>
      <c r="IP107">
        <v>324414</v>
      </c>
      <c r="IQ107">
        <v>318835</v>
      </c>
      <c r="IR107">
        <v>312081</v>
      </c>
      <c r="IS107">
        <v>305624</v>
      </c>
      <c r="IT107">
        <v>299415</v>
      </c>
      <c r="IU107">
        <v>292774</v>
      </c>
      <c r="IV107">
        <v>285784</v>
      </c>
      <c r="IW107">
        <v>277092</v>
      </c>
      <c r="IX107">
        <v>267961</v>
      </c>
      <c r="IY107">
        <v>416587</v>
      </c>
      <c r="IZ107">
        <v>411623</v>
      </c>
      <c r="JA107">
        <v>407172</v>
      </c>
      <c r="JB107">
        <v>402327</v>
      </c>
      <c r="JC107">
        <v>398597</v>
      </c>
      <c r="JD107">
        <v>394680</v>
      </c>
      <c r="JE107">
        <v>391473</v>
      </c>
      <c r="JF107">
        <v>389184</v>
      </c>
      <c r="JG107">
        <v>388814</v>
      </c>
      <c r="JH107">
        <v>424654</v>
      </c>
      <c r="JI107">
        <v>483411</v>
      </c>
      <c r="JJ107">
        <v>480214</v>
      </c>
      <c r="JK107">
        <v>475026</v>
      </c>
      <c r="JL107">
        <v>466605</v>
      </c>
      <c r="JM107">
        <v>454381</v>
      </c>
      <c r="JN107">
        <v>441700</v>
      </c>
      <c r="JO107">
        <v>432160</v>
      </c>
      <c r="JP107">
        <v>422950</v>
      </c>
      <c r="JQ107">
        <v>411490</v>
      </c>
      <c r="JR107">
        <v>402621</v>
      </c>
      <c r="JS107">
        <v>394515</v>
      </c>
      <c r="JT107">
        <v>386064</v>
      </c>
      <c r="JU107">
        <v>378678</v>
      </c>
      <c r="JV107">
        <v>372031</v>
      </c>
      <c r="JW107">
        <v>365427</v>
      </c>
      <c r="JX107">
        <v>357630</v>
      </c>
      <c r="JY107">
        <v>350318</v>
      </c>
      <c r="JZ107">
        <v>343189</v>
      </c>
      <c r="KA107">
        <v>335581</v>
      </c>
      <c r="KB107">
        <v>327362</v>
      </c>
      <c r="KC107">
        <v>316977</v>
      </c>
      <c r="KD107">
        <v>306168</v>
      </c>
    </row>
    <row r="108" spans="1:290" x14ac:dyDescent="0.3">
      <c r="A108" t="s">
        <v>106</v>
      </c>
      <c r="B108">
        <v>4044391</v>
      </c>
      <c r="C108">
        <v>8225217</v>
      </c>
      <c r="D108">
        <v>8433547</v>
      </c>
      <c r="E108">
        <v>7831405</v>
      </c>
      <c r="F108">
        <v>8372045</v>
      </c>
      <c r="G108">
        <v>8451793</v>
      </c>
      <c r="H108">
        <v>7853852</v>
      </c>
      <c r="I108">
        <v>7831869</v>
      </c>
      <c r="J108">
        <v>7741699</v>
      </c>
      <c r="K108">
        <v>8051863</v>
      </c>
      <c r="L108">
        <v>8350278</v>
      </c>
      <c r="M108">
        <v>7668934</v>
      </c>
      <c r="N108">
        <v>7729510</v>
      </c>
      <c r="O108">
        <v>8093208</v>
      </c>
      <c r="P108">
        <v>7694425</v>
      </c>
      <c r="Q108">
        <v>8023621</v>
      </c>
      <c r="R108">
        <v>8135153</v>
      </c>
      <c r="S108">
        <v>7710514</v>
      </c>
      <c r="T108">
        <v>7659548</v>
      </c>
      <c r="U108">
        <v>7210422</v>
      </c>
      <c r="V108">
        <v>6990915</v>
      </c>
      <c r="W108">
        <v>7013637</v>
      </c>
      <c r="X108">
        <v>6757352</v>
      </c>
      <c r="Y108">
        <v>6564396</v>
      </c>
      <c r="Z108">
        <v>6882313</v>
      </c>
      <c r="AA108">
        <v>6720267</v>
      </c>
      <c r="AB108">
        <v>6586970</v>
      </c>
      <c r="AC108">
        <v>6739987</v>
      </c>
      <c r="AD108">
        <v>6155793</v>
      </c>
      <c r="AE108">
        <v>6503105</v>
      </c>
      <c r="AF108">
        <v>6114553</v>
      </c>
      <c r="AG108">
        <v>6071019</v>
      </c>
      <c r="AH108">
        <v>5995528</v>
      </c>
      <c r="AI108">
        <v>25039993</v>
      </c>
      <c r="AJ108">
        <v>25836914</v>
      </c>
      <c r="AK108">
        <v>24855893</v>
      </c>
      <c r="AL108">
        <v>26114290</v>
      </c>
      <c r="AM108">
        <v>25987432</v>
      </c>
      <c r="AN108">
        <v>25750549</v>
      </c>
      <c r="AO108">
        <v>25801051</v>
      </c>
      <c r="AP108">
        <v>26005606</v>
      </c>
      <c r="AQ108">
        <v>26894876</v>
      </c>
      <c r="AR108">
        <v>27664971</v>
      </c>
      <c r="AS108">
        <v>26549416</v>
      </c>
      <c r="AT108">
        <v>26863185</v>
      </c>
      <c r="AU108">
        <v>27450865</v>
      </c>
      <c r="AV108">
        <v>26487825</v>
      </c>
      <c r="AW108">
        <v>27587524</v>
      </c>
      <c r="AX108">
        <v>26897662</v>
      </c>
      <c r="AY108">
        <v>25988588</v>
      </c>
      <c r="AZ108">
        <v>26141555</v>
      </c>
      <c r="BA108">
        <v>25196122</v>
      </c>
      <c r="BB108">
        <v>24560810</v>
      </c>
      <c r="BC108">
        <v>24209242</v>
      </c>
      <c r="BD108">
        <v>23620525</v>
      </c>
      <c r="BE108">
        <v>23147467</v>
      </c>
      <c r="BF108">
        <v>23329645</v>
      </c>
      <c r="BG108">
        <v>23444833</v>
      </c>
      <c r="BH108">
        <v>23183289</v>
      </c>
      <c r="BI108">
        <v>23367059</v>
      </c>
      <c r="BJ108">
        <v>22354746</v>
      </c>
      <c r="BK108">
        <v>22687463</v>
      </c>
      <c r="BL108">
        <v>21989429</v>
      </c>
      <c r="BM108">
        <v>21538657</v>
      </c>
      <c r="BN108">
        <v>20907710</v>
      </c>
      <c r="BO108">
        <v>25039993</v>
      </c>
      <c r="BP108">
        <v>25836914</v>
      </c>
      <c r="BQ108">
        <v>24855893</v>
      </c>
      <c r="BR108">
        <v>26114290</v>
      </c>
      <c r="BS108">
        <v>25987432</v>
      </c>
      <c r="BT108">
        <v>25750549</v>
      </c>
      <c r="BU108">
        <v>25807813</v>
      </c>
      <c r="BV108">
        <v>26011349</v>
      </c>
      <c r="BW108">
        <v>26906475</v>
      </c>
      <c r="BX108">
        <v>27669733</v>
      </c>
      <c r="BY108">
        <v>26554834</v>
      </c>
      <c r="BZ108">
        <v>26870395</v>
      </c>
      <c r="CA108">
        <v>27462027</v>
      </c>
      <c r="CB108">
        <v>26495156</v>
      </c>
      <c r="CC108">
        <v>27592831</v>
      </c>
      <c r="CD108">
        <v>26902486</v>
      </c>
      <c r="CE108">
        <v>25993972</v>
      </c>
      <c r="CF108">
        <v>26146877</v>
      </c>
      <c r="CG108">
        <v>25201459</v>
      </c>
      <c r="CH108">
        <v>29925062</v>
      </c>
      <c r="CI108">
        <v>29245751</v>
      </c>
      <c r="CJ108">
        <v>28543815</v>
      </c>
      <c r="CK108">
        <v>26530162</v>
      </c>
      <c r="CL108">
        <v>32962734</v>
      </c>
      <c r="CM108">
        <v>27694228</v>
      </c>
      <c r="CN108">
        <v>26346047</v>
      </c>
      <c r="CO108">
        <v>26177085</v>
      </c>
      <c r="CP108">
        <v>25255186</v>
      </c>
      <c r="CQ108">
        <v>24796279</v>
      </c>
      <c r="CR108">
        <v>23932394</v>
      </c>
      <c r="CS108">
        <v>23484819</v>
      </c>
      <c r="CT108">
        <v>22724485</v>
      </c>
      <c r="CU108">
        <v>13.94566882204759</v>
      </c>
      <c r="CV108">
        <v>13.89948996561974</v>
      </c>
      <c r="CW108">
        <v>13.93775116187809</v>
      </c>
      <c r="CX108">
        <v>13.712533065275959</v>
      </c>
      <c r="CY108">
        <v>13.609806089592579</v>
      </c>
      <c r="CZ108">
        <v>13.574043229760401</v>
      </c>
      <c r="DA108">
        <v>13.39697246164517</v>
      </c>
      <c r="DB108">
        <v>13.03927943355642</v>
      </c>
      <c r="DC108">
        <v>13.93948234288373</v>
      </c>
      <c r="DD108">
        <v>15.248006629367231</v>
      </c>
      <c r="DE108">
        <v>15.226199578284261</v>
      </c>
      <c r="DF108">
        <v>14.341261463029859</v>
      </c>
      <c r="DG108">
        <v>13.29765133756133</v>
      </c>
      <c r="DH108">
        <v>11.66450906758795</v>
      </c>
      <c r="DI108">
        <v>9.4660347059108698</v>
      </c>
      <c r="DJ108">
        <v>8.3103915596892595</v>
      </c>
      <c r="DK108">
        <v>7.7470798317387004</v>
      </c>
      <c r="DL108">
        <v>7.9290947211595304</v>
      </c>
      <c r="DM108">
        <v>7.8022928760899699</v>
      </c>
      <c r="DN108">
        <v>8.0727550853793701</v>
      </c>
      <c r="DO108" t="s">
        <v>178</v>
      </c>
      <c r="DP108" t="s">
        <v>178</v>
      </c>
      <c r="DQ108" t="s">
        <v>178</v>
      </c>
      <c r="DR108" t="s">
        <v>178</v>
      </c>
      <c r="DS108" t="s">
        <v>178</v>
      </c>
      <c r="DT108" t="s">
        <v>178</v>
      </c>
      <c r="DU108" t="s">
        <v>178</v>
      </c>
      <c r="DV108" t="s">
        <v>178</v>
      </c>
      <c r="DW108" t="s">
        <v>178</v>
      </c>
      <c r="DX108" t="s">
        <v>178</v>
      </c>
      <c r="DY108" t="s">
        <v>178</v>
      </c>
      <c r="DZ108" t="s">
        <v>178</v>
      </c>
      <c r="EA108">
        <v>13.45860481630689</v>
      </c>
      <c r="EB108">
        <v>13.439343014602411</v>
      </c>
      <c r="EC108">
        <v>13.349532044662441</v>
      </c>
      <c r="ED108">
        <v>13.25718726355772</v>
      </c>
      <c r="EE108">
        <v>13.218303793812581</v>
      </c>
      <c r="EF108">
        <v>13.13649082595234</v>
      </c>
      <c r="EG108">
        <v>12.898058272612481</v>
      </c>
      <c r="EH108">
        <v>12.460119861654571</v>
      </c>
      <c r="EI108">
        <v>13.49454172860675</v>
      </c>
      <c r="EJ108">
        <v>14.681186451212801</v>
      </c>
      <c r="EK108">
        <v>14.58592342250579</v>
      </c>
      <c r="EL108">
        <v>14.558808110885099</v>
      </c>
      <c r="EM108">
        <v>13.3567252272452</v>
      </c>
      <c r="EN108">
        <v>11.662324383282041</v>
      </c>
      <c r="EO108">
        <v>9.3662342177150109</v>
      </c>
      <c r="EP108">
        <v>7.7241454087971402</v>
      </c>
      <c r="EQ108">
        <v>7.2090793125131896</v>
      </c>
      <c r="ER108">
        <v>7.1985172211113202</v>
      </c>
      <c r="ES108">
        <v>7.1150056340585897</v>
      </c>
      <c r="ET108">
        <v>7.2640133223077399</v>
      </c>
      <c r="EU108" t="s">
        <v>178</v>
      </c>
      <c r="EV108" t="s">
        <v>178</v>
      </c>
      <c r="EW108" t="s">
        <v>178</v>
      </c>
      <c r="EX108" t="s">
        <v>178</v>
      </c>
      <c r="EY108" t="s">
        <v>178</v>
      </c>
      <c r="EZ108" t="s">
        <v>178</v>
      </c>
      <c r="FA108" t="s">
        <v>178</v>
      </c>
      <c r="FB108" t="s">
        <v>178</v>
      </c>
      <c r="FC108" t="s">
        <v>178</v>
      </c>
      <c r="FD108" t="s">
        <v>178</v>
      </c>
      <c r="FE108" t="s">
        <v>178</v>
      </c>
      <c r="FF108" t="s">
        <v>178</v>
      </c>
      <c r="FG108" t="s">
        <v>178</v>
      </c>
      <c r="FH108">
        <v>12.209179339466615</v>
      </c>
      <c r="FI108">
        <v>12.121080173853841</v>
      </c>
      <c r="FJ108">
        <v>11.841609565929284</v>
      </c>
      <c r="FK108">
        <v>11.646806778159378</v>
      </c>
      <c r="FL108">
        <v>11.568640258482047</v>
      </c>
      <c r="FM108">
        <v>11.258142851980798</v>
      </c>
      <c r="FN108">
        <v>11.201507576050167</v>
      </c>
      <c r="FO108">
        <v>12.440388019517968</v>
      </c>
      <c r="FP108">
        <v>14.209095792978388</v>
      </c>
      <c r="FQ108">
        <v>14.469077449356064</v>
      </c>
      <c r="FR108">
        <v>13.75285108629137</v>
      </c>
      <c r="FS108">
        <v>12.79939316987438</v>
      </c>
      <c r="FT108">
        <v>11.190345663037331</v>
      </c>
      <c r="FU108">
        <v>9.0055101057240865</v>
      </c>
      <c r="FV108">
        <v>7.6997937223798996</v>
      </c>
      <c r="FW108">
        <v>7.0682197150825115</v>
      </c>
      <c r="FX108">
        <v>7.3842216276991808</v>
      </c>
      <c r="FY108">
        <v>7.5384492058855921</v>
      </c>
      <c r="FZ108">
        <v>8.0655107378647859</v>
      </c>
      <c r="GA108" t="s">
        <v>178</v>
      </c>
      <c r="GB108" t="s">
        <v>178</v>
      </c>
      <c r="GC108" t="s">
        <v>178</v>
      </c>
      <c r="GD108" t="s">
        <v>178</v>
      </c>
      <c r="GE108" t="s">
        <v>178</v>
      </c>
      <c r="GF108" t="s">
        <v>178</v>
      </c>
      <c r="GG108" t="s">
        <v>178</v>
      </c>
      <c r="GH108" t="s">
        <v>178</v>
      </c>
      <c r="GI108" t="s">
        <v>178</v>
      </c>
      <c r="GJ108" t="s">
        <v>178</v>
      </c>
      <c r="GK108" t="s">
        <v>178</v>
      </c>
      <c r="GL108" t="s">
        <v>178</v>
      </c>
      <c r="GM108">
        <v>13.458604816306897</v>
      </c>
      <c r="GN108">
        <v>7.8391057074385895</v>
      </c>
      <c r="GO108">
        <v>7.5851992121144072</v>
      </c>
      <c r="GP108">
        <v>7.4169000095082032</v>
      </c>
      <c r="GQ108">
        <v>7.3446695310256125</v>
      </c>
      <c r="GR108">
        <v>7.180091856685924</v>
      </c>
      <c r="GS108">
        <v>6.8065638101331611</v>
      </c>
      <c r="GT108">
        <v>6.5724215991129604</v>
      </c>
      <c r="GU108">
        <v>7.0689970833105908</v>
      </c>
      <c r="GV108">
        <v>7.7063879806705744</v>
      </c>
      <c r="GW108">
        <v>7.7750297784327911</v>
      </c>
      <c r="GX108">
        <v>7.8685569116245899</v>
      </c>
      <c r="GY108">
        <v>7.4273982778829843</v>
      </c>
      <c r="GZ108">
        <v>7.864715204060734</v>
      </c>
      <c r="HA108">
        <v>6.1855825185900164</v>
      </c>
      <c r="HB108">
        <v>6.185589662030849</v>
      </c>
      <c r="HC108">
        <v>5.4537002681184461</v>
      </c>
      <c r="HD108">
        <v>5.3325483251684274</v>
      </c>
      <c r="HE108">
        <v>6.3038592329351015</v>
      </c>
      <c r="HF108">
        <v>7.2372083819711159</v>
      </c>
      <c r="HG108" t="s">
        <v>178</v>
      </c>
      <c r="HH108" t="s">
        <v>178</v>
      </c>
      <c r="HI108" t="s">
        <v>178</v>
      </c>
      <c r="HJ108" t="s">
        <v>178</v>
      </c>
      <c r="HK108" t="s">
        <v>178</v>
      </c>
      <c r="HL108" t="s">
        <v>178</v>
      </c>
      <c r="HM108" t="s">
        <v>178</v>
      </c>
      <c r="HN108" t="s">
        <v>178</v>
      </c>
      <c r="HO108" t="s">
        <v>178</v>
      </c>
      <c r="HP108" t="s">
        <v>178</v>
      </c>
      <c r="HQ108" t="s">
        <v>178</v>
      </c>
      <c r="HR108" t="s">
        <v>178</v>
      </c>
      <c r="HS108">
        <v>813237</v>
      </c>
      <c r="HT108">
        <v>800193</v>
      </c>
      <c r="HU108">
        <v>787654</v>
      </c>
      <c r="HV108">
        <v>773236</v>
      </c>
      <c r="HW108">
        <v>743816</v>
      </c>
      <c r="HX108">
        <v>730503</v>
      </c>
      <c r="HY108">
        <v>721105</v>
      </c>
      <c r="HZ108">
        <v>717510</v>
      </c>
      <c r="IA108">
        <v>713020</v>
      </c>
      <c r="IB108">
        <v>709214</v>
      </c>
      <c r="IC108">
        <v>696630</v>
      </c>
      <c r="ID108">
        <v>688555</v>
      </c>
      <c r="IE108">
        <v>683155</v>
      </c>
      <c r="IF108">
        <v>676807</v>
      </c>
      <c r="IG108">
        <v>668999</v>
      </c>
      <c r="IH108">
        <v>660883</v>
      </c>
      <c r="II108">
        <v>652149</v>
      </c>
      <c r="IJ108">
        <v>645478</v>
      </c>
      <c r="IK108">
        <v>637359</v>
      </c>
      <c r="IL108">
        <v>637715</v>
      </c>
      <c r="IM108">
        <v>624802</v>
      </c>
      <c r="IN108">
        <v>618862</v>
      </c>
      <c r="IO108">
        <v>613882</v>
      </c>
      <c r="IP108">
        <v>608518</v>
      </c>
      <c r="IQ108">
        <v>604661</v>
      </c>
      <c r="IR108">
        <v>598687</v>
      </c>
      <c r="IS108">
        <v>593282</v>
      </c>
      <c r="IT108">
        <v>587677</v>
      </c>
      <c r="IU108">
        <v>582512</v>
      </c>
      <c r="IV108">
        <v>576527</v>
      </c>
      <c r="IW108">
        <v>566346</v>
      </c>
      <c r="IX108">
        <v>554504</v>
      </c>
      <c r="IY108">
        <v>889380</v>
      </c>
      <c r="IZ108">
        <v>875876</v>
      </c>
      <c r="JA108">
        <v>862921</v>
      </c>
      <c r="JB108">
        <v>848171</v>
      </c>
      <c r="JC108">
        <v>817447</v>
      </c>
      <c r="JD108">
        <v>804892</v>
      </c>
      <c r="JE108">
        <v>795251</v>
      </c>
      <c r="JF108">
        <v>791715</v>
      </c>
      <c r="JG108">
        <v>787137</v>
      </c>
      <c r="JH108">
        <v>783069</v>
      </c>
      <c r="JI108">
        <v>769966</v>
      </c>
      <c r="JJ108">
        <v>762093</v>
      </c>
      <c r="JK108">
        <v>756711</v>
      </c>
      <c r="JL108">
        <v>750260</v>
      </c>
      <c r="JM108">
        <v>741453</v>
      </c>
      <c r="JN108">
        <v>732345</v>
      </c>
      <c r="JO108">
        <v>723517</v>
      </c>
      <c r="JP108">
        <v>717628</v>
      </c>
      <c r="JQ108">
        <v>710070</v>
      </c>
      <c r="JR108">
        <v>711382</v>
      </c>
      <c r="JS108">
        <v>696243</v>
      </c>
      <c r="JT108">
        <v>690141</v>
      </c>
      <c r="JU108">
        <v>684954</v>
      </c>
      <c r="JV108">
        <v>679426</v>
      </c>
      <c r="JW108">
        <v>675538</v>
      </c>
      <c r="JX108">
        <v>669139</v>
      </c>
      <c r="JY108">
        <v>662998</v>
      </c>
      <c r="JZ108">
        <v>656875</v>
      </c>
      <c r="KA108">
        <v>650963</v>
      </c>
      <c r="KB108">
        <v>644005</v>
      </c>
      <c r="KC108">
        <v>632403</v>
      </c>
      <c r="KD108">
        <v>618526</v>
      </c>
    </row>
    <row r="109" spans="1:290" x14ac:dyDescent="0.3">
      <c r="A109" t="s">
        <v>107</v>
      </c>
      <c r="B109">
        <v>4057021</v>
      </c>
      <c r="C109">
        <v>14448866</v>
      </c>
      <c r="D109">
        <v>14746601</v>
      </c>
      <c r="E109">
        <v>13650614</v>
      </c>
      <c r="F109">
        <v>14047367</v>
      </c>
      <c r="G109">
        <v>14274586</v>
      </c>
      <c r="H109">
        <v>14441488</v>
      </c>
      <c r="I109">
        <v>14352819</v>
      </c>
      <c r="J109">
        <v>13697500</v>
      </c>
      <c r="K109">
        <v>14281322</v>
      </c>
      <c r="L109">
        <v>14273914</v>
      </c>
      <c r="M109">
        <v>14218165</v>
      </c>
      <c r="N109">
        <v>14411852</v>
      </c>
      <c r="O109">
        <v>14568456</v>
      </c>
      <c r="P109">
        <v>13646639</v>
      </c>
      <c r="Q109">
        <v>14242135</v>
      </c>
      <c r="R109">
        <v>13556544</v>
      </c>
      <c r="S109">
        <v>13350039</v>
      </c>
      <c r="T109">
        <v>12615567</v>
      </c>
      <c r="U109">
        <v>12181264</v>
      </c>
      <c r="V109">
        <v>12093739</v>
      </c>
      <c r="W109">
        <v>11778689</v>
      </c>
      <c r="X109">
        <v>11099265</v>
      </c>
      <c r="Y109">
        <v>11433982</v>
      </c>
      <c r="Z109">
        <v>11751363</v>
      </c>
      <c r="AA109">
        <v>11434521</v>
      </c>
      <c r="AB109">
        <v>11374006</v>
      </c>
      <c r="AC109">
        <v>11128772</v>
      </c>
      <c r="AD109">
        <v>10614208</v>
      </c>
      <c r="AE109">
        <v>10385382</v>
      </c>
      <c r="AF109">
        <v>10103445</v>
      </c>
      <c r="AG109">
        <v>10061446</v>
      </c>
      <c r="AH109">
        <v>9855980</v>
      </c>
      <c r="AI109">
        <v>37015633</v>
      </c>
      <c r="AJ109">
        <v>37489410</v>
      </c>
      <c r="AK109">
        <v>35987965</v>
      </c>
      <c r="AL109">
        <v>36637415</v>
      </c>
      <c r="AM109">
        <v>36981131</v>
      </c>
      <c r="AN109">
        <v>37018632</v>
      </c>
      <c r="AO109">
        <v>36754333</v>
      </c>
      <c r="AP109">
        <v>36015643</v>
      </c>
      <c r="AQ109">
        <v>36941727</v>
      </c>
      <c r="AR109">
        <v>36998015</v>
      </c>
      <c r="AS109">
        <v>36681588</v>
      </c>
      <c r="AT109">
        <v>38006123</v>
      </c>
      <c r="AU109">
        <v>38264621</v>
      </c>
      <c r="AV109">
        <v>36607238</v>
      </c>
      <c r="AW109">
        <v>37330688</v>
      </c>
      <c r="AX109">
        <v>36112405</v>
      </c>
      <c r="AY109">
        <v>35417470</v>
      </c>
      <c r="AZ109">
        <v>34915859</v>
      </c>
      <c r="BA109">
        <v>34603667</v>
      </c>
      <c r="BB109">
        <v>34182928</v>
      </c>
      <c r="BC109">
        <v>33259298</v>
      </c>
      <c r="BD109">
        <v>32060434</v>
      </c>
      <c r="BE109">
        <v>32046909</v>
      </c>
      <c r="BF109">
        <v>32134912</v>
      </c>
      <c r="BG109">
        <v>31507573</v>
      </c>
      <c r="BH109">
        <v>30794652</v>
      </c>
      <c r="BI109">
        <v>29976064</v>
      </c>
      <c r="BJ109">
        <v>28477129</v>
      </c>
      <c r="BK109">
        <v>27789209</v>
      </c>
      <c r="BL109">
        <v>27444625</v>
      </c>
      <c r="BM109">
        <v>27156495</v>
      </c>
      <c r="BN109">
        <v>26680285</v>
      </c>
      <c r="BO109">
        <v>37986936</v>
      </c>
      <c r="BP109">
        <v>38482008</v>
      </c>
      <c r="BQ109">
        <v>36939991</v>
      </c>
      <c r="BR109">
        <v>37618811</v>
      </c>
      <c r="BS109">
        <v>37967738</v>
      </c>
      <c r="BT109">
        <v>38005667</v>
      </c>
      <c r="BU109">
        <v>37712878</v>
      </c>
      <c r="BV109">
        <v>36947568</v>
      </c>
      <c r="BW109">
        <v>37896105</v>
      </c>
      <c r="BX109">
        <v>37956625</v>
      </c>
      <c r="BY109">
        <v>37620762</v>
      </c>
      <c r="BZ109">
        <v>38994772</v>
      </c>
      <c r="CA109">
        <v>39286863</v>
      </c>
      <c r="CB109">
        <v>37599107</v>
      </c>
      <c r="CC109">
        <v>38358380</v>
      </c>
      <c r="CD109">
        <v>37126468</v>
      </c>
      <c r="CE109">
        <v>36472640</v>
      </c>
      <c r="CF109">
        <v>35929164</v>
      </c>
      <c r="CG109">
        <v>35465462</v>
      </c>
      <c r="CH109">
        <v>51766406</v>
      </c>
      <c r="CI109">
        <v>64968684</v>
      </c>
      <c r="CJ109">
        <v>68774121</v>
      </c>
      <c r="CK109">
        <v>53506693</v>
      </c>
      <c r="CL109">
        <v>46474146</v>
      </c>
      <c r="CM109">
        <v>42939474</v>
      </c>
      <c r="CN109">
        <v>41651578</v>
      </c>
      <c r="CO109">
        <v>42584816</v>
      </c>
      <c r="CP109">
        <v>42241727</v>
      </c>
      <c r="CQ109">
        <v>36218811</v>
      </c>
      <c r="CR109">
        <v>34602777</v>
      </c>
      <c r="CS109">
        <v>34672025</v>
      </c>
      <c r="CT109">
        <v>33766133</v>
      </c>
      <c r="CU109">
        <v>13.36446563589776</v>
      </c>
      <c r="CV109">
        <v>13.499498870604111</v>
      </c>
      <c r="CW109">
        <v>13.47354302066263</v>
      </c>
      <c r="CX109">
        <v>12.94089312605178</v>
      </c>
      <c r="CY109">
        <v>14.007955340291209</v>
      </c>
      <c r="CZ109">
        <v>13.20053919936201</v>
      </c>
      <c r="DA109">
        <v>12.13793011112598</v>
      </c>
      <c r="DB109">
        <v>11.592215244620601</v>
      </c>
      <c r="DC109">
        <v>12.562329990443491</v>
      </c>
      <c r="DD109">
        <v>12.88357685657933</v>
      </c>
      <c r="DE109">
        <v>10.331396491741369</v>
      </c>
      <c r="DF109">
        <v>10.175742853867771</v>
      </c>
      <c r="DG109">
        <v>9.5282986748904595</v>
      </c>
      <c r="DH109">
        <v>9.4627382329728693</v>
      </c>
      <c r="DI109">
        <v>8.9089764447266209</v>
      </c>
      <c r="DJ109">
        <v>8.2711719845406293</v>
      </c>
      <c r="DK109">
        <v>8.3341860265536098</v>
      </c>
      <c r="DL109">
        <v>8.3683107168532498</v>
      </c>
      <c r="DM109">
        <v>8.3770590435413794</v>
      </c>
      <c r="DN109">
        <v>8.4398378198669306</v>
      </c>
      <c r="DO109" t="s">
        <v>178</v>
      </c>
      <c r="DP109" t="s">
        <v>178</v>
      </c>
      <c r="DQ109" t="s">
        <v>178</v>
      </c>
      <c r="DR109" t="s">
        <v>178</v>
      </c>
      <c r="DS109" t="s">
        <v>178</v>
      </c>
      <c r="DT109" t="s">
        <v>178</v>
      </c>
      <c r="DU109" t="s">
        <v>178</v>
      </c>
      <c r="DV109" t="s">
        <v>178</v>
      </c>
      <c r="DW109" t="s">
        <v>178</v>
      </c>
      <c r="DX109" t="s">
        <v>178</v>
      </c>
      <c r="DY109" t="s">
        <v>178</v>
      </c>
      <c r="DZ109" t="s">
        <v>178</v>
      </c>
      <c r="EA109">
        <v>12.51432544880088</v>
      </c>
      <c r="EB109">
        <v>12.93012339688746</v>
      </c>
      <c r="EC109">
        <v>12.96967073457062</v>
      </c>
      <c r="ED109">
        <v>12.42694039173063</v>
      </c>
      <c r="EE109">
        <v>13.81294748101246</v>
      </c>
      <c r="EF109">
        <v>13.150611574880379</v>
      </c>
      <c r="EG109">
        <v>12.22256972030822</v>
      </c>
      <c r="EH109">
        <v>11.68267958899437</v>
      </c>
      <c r="EI109">
        <v>13.044096078995681</v>
      </c>
      <c r="EJ109">
        <v>11.950022913595079</v>
      </c>
      <c r="EK109">
        <v>8.7101668591410402</v>
      </c>
      <c r="EL109">
        <v>8.5024649210922796</v>
      </c>
      <c r="EM109">
        <v>8.3805572621942108</v>
      </c>
      <c r="EN109">
        <v>8.4000134239127799</v>
      </c>
      <c r="EO109">
        <v>7.9641150871488904</v>
      </c>
      <c r="EP109">
        <v>7.4511148137994301</v>
      </c>
      <c r="EQ109">
        <v>7.4916681331442003</v>
      </c>
      <c r="ER109">
        <v>7.3644454877702596</v>
      </c>
      <c r="ES109">
        <v>7.4526206668191302</v>
      </c>
      <c r="ET109">
        <v>7.5102941691510097</v>
      </c>
      <c r="EU109" t="s">
        <v>178</v>
      </c>
      <c r="EV109" t="s">
        <v>178</v>
      </c>
      <c r="EW109" t="s">
        <v>178</v>
      </c>
      <c r="EX109" t="s">
        <v>178</v>
      </c>
      <c r="EY109" t="s">
        <v>178</v>
      </c>
      <c r="EZ109" t="s">
        <v>178</v>
      </c>
      <c r="FA109" t="s">
        <v>178</v>
      </c>
      <c r="FB109" t="s">
        <v>178</v>
      </c>
      <c r="FC109" t="s">
        <v>178</v>
      </c>
      <c r="FD109" t="s">
        <v>178</v>
      </c>
      <c r="FE109" t="s">
        <v>178</v>
      </c>
      <c r="FF109" t="s">
        <v>178</v>
      </c>
      <c r="FG109" t="s">
        <v>178</v>
      </c>
      <c r="FH109">
        <v>9.8869970103619131</v>
      </c>
      <c r="FI109">
        <v>9.9838073217805441</v>
      </c>
      <c r="FJ109">
        <v>9.5033396650062603</v>
      </c>
      <c r="FK109">
        <v>9.4326098143932153</v>
      </c>
      <c r="FL109">
        <v>8.8043351211454119</v>
      </c>
      <c r="FM109">
        <v>8.4108006935780359</v>
      </c>
      <c r="FN109">
        <v>8.2043146559591165</v>
      </c>
      <c r="FO109">
        <v>8.9388223303136787</v>
      </c>
      <c r="FP109">
        <v>10.272066932727771</v>
      </c>
      <c r="FQ109">
        <v>10.331396491741375</v>
      </c>
      <c r="FR109">
        <v>10.175742853867774</v>
      </c>
      <c r="FS109">
        <v>9.528298674890463</v>
      </c>
      <c r="FT109">
        <v>9.462154014625872</v>
      </c>
      <c r="FU109">
        <v>8.9034614543395367</v>
      </c>
      <c r="FV109">
        <v>8.2654030407749932</v>
      </c>
      <c r="FW109">
        <v>8.3274962717337377</v>
      </c>
      <c r="FX109">
        <v>8.3600364533754217</v>
      </c>
      <c r="FY109">
        <v>8.3216815594834816</v>
      </c>
      <c r="FZ109">
        <v>8.3171631205204601</v>
      </c>
      <c r="GA109" t="s">
        <v>178</v>
      </c>
      <c r="GB109" t="s">
        <v>178</v>
      </c>
      <c r="GC109" t="s">
        <v>178</v>
      </c>
      <c r="GD109" t="s">
        <v>178</v>
      </c>
      <c r="GE109" t="s">
        <v>178</v>
      </c>
      <c r="GF109" t="s">
        <v>178</v>
      </c>
      <c r="GG109" t="s">
        <v>178</v>
      </c>
      <c r="GH109" t="s">
        <v>178</v>
      </c>
      <c r="GI109" t="s">
        <v>178</v>
      </c>
      <c r="GJ109" t="s">
        <v>178</v>
      </c>
      <c r="GK109" t="s">
        <v>178</v>
      </c>
      <c r="GL109" t="s">
        <v>178</v>
      </c>
      <c r="GM109">
        <v>12.514325448800889</v>
      </c>
      <c r="GN109">
        <v>5.0607064768423937</v>
      </c>
      <c r="GO109">
        <v>4.9429163332797508</v>
      </c>
      <c r="GP109">
        <v>4.7430502397617298</v>
      </c>
      <c r="GQ109">
        <v>4.8763138152805547</v>
      </c>
      <c r="GR109">
        <v>4.6471463343107873</v>
      </c>
      <c r="GS109">
        <v>4.4740303136503661</v>
      </c>
      <c r="GT109">
        <v>4.3403195661396357</v>
      </c>
      <c r="GU109">
        <v>4.8659446809295082</v>
      </c>
      <c r="GV109">
        <v>5.9583764155995933</v>
      </c>
      <c r="GW109">
        <v>8.7069376603870037</v>
      </c>
      <c r="GX109">
        <v>8.5004171564671296</v>
      </c>
      <c r="GY109">
        <v>8.3765314178859889</v>
      </c>
      <c r="GZ109">
        <v>8.3847161591377102</v>
      </c>
      <c r="HA109">
        <v>7.9046467078238685</v>
      </c>
      <c r="HB109">
        <v>7.3062455962154829</v>
      </c>
      <c r="HC109">
        <v>7.2254850501743917</v>
      </c>
      <c r="HD109">
        <v>7.1701687190339491</v>
      </c>
      <c r="HE109">
        <v>7.0077683080280657</v>
      </c>
      <c r="HF109">
        <v>6.1267571929473101</v>
      </c>
      <c r="HG109" t="s">
        <v>178</v>
      </c>
      <c r="HH109" t="s">
        <v>178</v>
      </c>
      <c r="HI109" t="s">
        <v>178</v>
      </c>
      <c r="HJ109" t="s">
        <v>178</v>
      </c>
      <c r="HK109" t="s">
        <v>178</v>
      </c>
      <c r="HL109" t="s">
        <v>178</v>
      </c>
      <c r="HM109" t="s">
        <v>178</v>
      </c>
      <c r="HN109" t="s">
        <v>178</v>
      </c>
      <c r="HO109" t="s">
        <v>178</v>
      </c>
      <c r="HP109" t="s">
        <v>178</v>
      </c>
      <c r="HQ109" t="s">
        <v>178</v>
      </c>
      <c r="HR109" t="s">
        <v>178</v>
      </c>
      <c r="HS109">
        <v>1265281</v>
      </c>
      <c r="HT109">
        <v>1257082</v>
      </c>
      <c r="HU109">
        <v>1246636</v>
      </c>
      <c r="HV109">
        <v>1244382</v>
      </c>
      <c r="HW109">
        <v>1237897</v>
      </c>
      <c r="HX109">
        <v>1234329</v>
      </c>
      <c r="HY109">
        <v>1231272</v>
      </c>
      <c r="HZ109">
        <v>1228361</v>
      </c>
      <c r="IA109">
        <v>1225816</v>
      </c>
      <c r="IB109">
        <v>1224592</v>
      </c>
      <c r="IC109">
        <v>1221548</v>
      </c>
      <c r="ID109">
        <v>1217574</v>
      </c>
      <c r="IE109">
        <v>1211248</v>
      </c>
      <c r="IF109">
        <v>1201404</v>
      </c>
      <c r="IG109">
        <v>1189942</v>
      </c>
      <c r="IH109">
        <v>1176316</v>
      </c>
      <c r="II109">
        <v>1154911</v>
      </c>
      <c r="IJ109">
        <v>1138265</v>
      </c>
      <c r="IK109">
        <v>1132274</v>
      </c>
      <c r="IL109">
        <v>1119755</v>
      </c>
      <c r="IM109">
        <v>1108360</v>
      </c>
      <c r="IN109">
        <v>1096944</v>
      </c>
      <c r="IO109">
        <v>1089822</v>
      </c>
      <c r="IP109">
        <v>1081949</v>
      </c>
      <c r="IQ109">
        <v>1074015</v>
      </c>
      <c r="IR109">
        <v>1062859</v>
      </c>
      <c r="IS109">
        <v>1051412</v>
      </c>
      <c r="IT109">
        <v>1038880</v>
      </c>
      <c r="IU109">
        <v>1028193</v>
      </c>
      <c r="IV109">
        <v>1015720</v>
      </c>
      <c r="IW109">
        <v>999782</v>
      </c>
      <c r="IX109">
        <v>979803</v>
      </c>
      <c r="IY109">
        <v>1450006</v>
      </c>
      <c r="IZ109">
        <v>1440560</v>
      </c>
      <c r="JA109">
        <v>1429090</v>
      </c>
      <c r="JB109">
        <v>1426676</v>
      </c>
      <c r="JC109">
        <v>1418528</v>
      </c>
      <c r="JD109">
        <v>1414297</v>
      </c>
      <c r="JE109">
        <v>1410556</v>
      </c>
      <c r="JF109">
        <v>1407031</v>
      </c>
      <c r="JG109">
        <v>1403889</v>
      </c>
      <c r="JH109">
        <v>1401657</v>
      </c>
      <c r="JI109">
        <v>1397730</v>
      </c>
      <c r="JJ109">
        <v>1392441</v>
      </c>
      <c r="JK109">
        <v>1385081</v>
      </c>
      <c r="JL109">
        <v>1374143</v>
      </c>
      <c r="JM109">
        <v>1361407</v>
      </c>
      <c r="JN109">
        <v>1344373</v>
      </c>
      <c r="JO109">
        <v>1317327</v>
      </c>
      <c r="JP109">
        <v>1299183</v>
      </c>
      <c r="JQ109">
        <v>1291209</v>
      </c>
      <c r="JR109">
        <v>1273336</v>
      </c>
      <c r="JS109">
        <v>1258843</v>
      </c>
      <c r="JT109">
        <v>1250189</v>
      </c>
      <c r="JU109">
        <v>1240227</v>
      </c>
      <c r="JV109">
        <v>1230139</v>
      </c>
      <c r="JW109">
        <v>1220124</v>
      </c>
      <c r="JX109">
        <v>1206634</v>
      </c>
      <c r="JY109">
        <v>1193328</v>
      </c>
      <c r="JZ109">
        <v>1179137</v>
      </c>
      <c r="KA109">
        <v>1166760</v>
      </c>
      <c r="KB109">
        <v>1152240</v>
      </c>
      <c r="KC109">
        <v>1133477</v>
      </c>
      <c r="KD109">
        <v>1109992</v>
      </c>
    </row>
    <row r="110" spans="1:290" x14ac:dyDescent="0.3">
      <c r="A110" t="s">
        <v>108</v>
      </c>
      <c r="B110">
        <v>4057094</v>
      </c>
      <c r="C110">
        <v>9446626</v>
      </c>
      <c r="D110">
        <v>9437532</v>
      </c>
      <c r="E110">
        <v>9107102</v>
      </c>
      <c r="F110">
        <v>9271880</v>
      </c>
      <c r="G110">
        <v>9111591</v>
      </c>
      <c r="H110">
        <v>9008525</v>
      </c>
      <c r="I110">
        <v>9266048</v>
      </c>
      <c r="J110">
        <v>9192980</v>
      </c>
      <c r="K110">
        <v>9149030</v>
      </c>
      <c r="L110">
        <v>9086993</v>
      </c>
      <c r="M110">
        <v>8820717</v>
      </c>
      <c r="N110">
        <v>8905338</v>
      </c>
      <c r="O110">
        <v>8903876</v>
      </c>
      <c r="P110">
        <v>8557673</v>
      </c>
      <c r="Q110">
        <v>8389592</v>
      </c>
      <c r="R110">
        <v>7954565</v>
      </c>
      <c r="S110">
        <v>8251117</v>
      </c>
      <c r="T110">
        <v>8128867</v>
      </c>
      <c r="U110">
        <v>7673558</v>
      </c>
      <c r="V110">
        <v>7485830</v>
      </c>
      <c r="W110">
        <v>7052920</v>
      </c>
      <c r="X110">
        <v>6760764</v>
      </c>
      <c r="Y110">
        <v>6539488</v>
      </c>
      <c r="Z110">
        <v>6403685</v>
      </c>
      <c r="AA110">
        <v>6085375</v>
      </c>
      <c r="AB110">
        <v>5926072</v>
      </c>
      <c r="AC110">
        <v>5776320</v>
      </c>
      <c r="AD110">
        <v>5561513</v>
      </c>
      <c r="AE110">
        <v>5512784</v>
      </c>
      <c r="AF110">
        <v>5371137</v>
      </c>
      <c r="AG110">
        <v>5233765</v>
      </c>
      <c r="AH110">
        <v>5234883</v>
      </c>
      <c r="AI110">
        <v>29156848</v>
      </c>
      <c r="AJ110">
        <v>29249478</v>
      </c>
      <c r="AK110">
        <v>28628812</v>
      </c>
      <c r="AL110">
        <v>28800915</v>
      </c>
      <c r="AM110">
        <v>28699558</v>
      </c>
      <c r="AN110">
        <v>28671219</v>
      </c>
      <c r="AO110">
        <v>28861229</v>
      </c>
      <c r="AP110">
        <v>28786033</v>
      </c>
      <c r="AQ110">
        <v>28485785</v>
      </c>
      <c r="AR110">
        <v>28298643</v>
      </c>
      <c r="AS110">
        <v>27279199</v>
      </c>
      <c r="AT110">
        <v>28271321</v>
      </c>
      <c r="AU110">
        <v>28085856</v>
      </c>
      <c r="AV110">
        <v>27198519</v>
      </c>
      <c r="AW110">
        <v>26480804</v>
      </c>
      <c r="AX110">
        <v>25748164</v>
      </c>
      <c r="AY110">
        <v>25845962</v>
      </c>
      <c r="AZ110">
        <v>25814418</v>
      </c>
      <c r="BA110">
        <v>25125344</v>
      </c>
      <c r="BB110">
        <v>24488453</v>
      </c>
      <c r="BC110">
        <v>23337606</v>
      </c>
      <c r="BD110">
        <v>22582670</v>
      </c>
      <c r="BE110">
        <v>21987861</v>
      </c>
      <c r="BF110">
        <v>21671192</v>
      </c>
      <c r="BG110">
        <v>20721667</v>
      </c>
      <c r="BH110">
        <v>20227999</v>
      </c>
      <c r="BI110">
        <v>19523084</v>
      </c>
      <c r="BJ110">
        <v>19003387</v>
      </c>
      <c r="BK110">
        <v>18904929</v>
      </c>
      <c r="BL110">
        <v>18691499</v>
      </c>
      <c r="BM110">
        <v>18146562</v>
      </c>
      <c r="BN110">
        <v>17856911</v>
      </c>
      <c r="BO110">
        <v>44049220</v>
      </c>
      <c r="BP110">
        <v>42511738</v>
      </c>
      <c r="BQ110">
        <v>36486396</v>
      </c>
      <c r="BR110">
        <v>34472722</v>
      </c>
      <c r="BS110">
        <v>32396474</v>
      </c>
      <c r="BT110">
        <v>32498488</v>
      </c>
      <c r="BU110">
        <v>33450187</v>
      </c>
      <c r="BV110">
        <v>33372086</v>
      </c>
      <c r="BW110">
        <v>35501256</v>
      </c>
      <c r="BX110">
        <v>36206172</v>
      </c>
      <c r="BY110">
        <v>34981108</v>
      </c>
      <c r="BZ110">
        <v>38073738</v>
      </c>
      <c r="CA110">
        <v>39608874</v>
      </c>
      <c r="CB110">
        <v>42375448</v>
      </c>
      <c r="CC110">
        <v>43790193</v>
      </c>
      <c r="CD110">
        <v>43733438</v>
      </c>
      <c r="CE110">
        <v>38070269</v>
      </c>
      <c r="CF110">
        <v>83605516</v>
      </c>
      <c r="CG110">
        <v>51042170</v>
      </c>
      <c r="CH110">
        <v>49102651</v>
      </c>
      <c r="CI110">
        <v>41334836</v>
      </c>
      <c r="CJ110">
        <v>30456470</v>
      </c>
      <c r="CK110">
        <v>26478756</v>
      </c>
      <c r="CL110">
        <v>25032409</v>
      </c>
      <c r="CM110">
        <v>23649058</v>
      </c>
      <c r="CN110">
        <v>23270400</v>
      </c>
      <c r="CO110">
        <v>22490629</v>
      </c>
      <c r="CP110">
        <v>21158162</v>
      </c>
      <c r="CQ110">
        <v>19831365</v>
      </c>
      <c r="CR110">
        <v>19543459</v>
      </c>
      <c r="CS110">
        <v>19111912</v>
      </c>
      <c r="CT110">
        <v>18597321</v>
      </c>
      <c r="CU110">
        <v>11.09384333688627</v>
      </c>
      <c r="CV110">
        <v>11.11655038626623</v>
      </c>
      <c r="CW110">
        <v>11.3463646283966</v>
      </c>
      <c r="CX110">
        <v>11.470446123116339</v>
      </c>
      <c r="CY110">
        <v>11.5997853722802</v>
      </c>
      <c r="CZ110">
        <v>12.011865204141049</v>
      </c>
      <c r="DA110">
        <v>11.697848251562741</v>
      </c>
      <c r="DB110">
        <v>11.04643858178321</v>
      </c>
      <c r="DC110">
        <v>11.19300078806168</v>
      </c>
      <c r="DD110">
        <v>11.1498832616998</v>
      </c>
      <c r="DE110">
        <v>9.8031169417217896</v>
      </c>
      <c r="DF110">
        <v>10.269469839325581</v>
      </c>
      <c r="DG110">
        <v>8.9978732924344094</v>
      </c>
      <c r="DH110">
        <v>8.8423687140184004</v>
      </c>
      <c r="DI110">
        <v>9.0698093542570302</v>
      </c>
      <c r="DJ110">
        <v>8.4542146553582693</v>
      </c>
      <c r="DK110">
        <v>8.3216359286099095</v>
      </c>
      <c r="DL110">
        <v>7.1969931356977499</v>
      </c>
      <c r="DM110">
        <v>7.44515125838626</v>
      </c>
      <c r="DN110">
        <v>7.3706990407209299</v>
      </c>
      <c r="DO110" t="s">
        <v>178</v>
      </c>
      <c r="DP110" t="s">
        <v>178</v>
      </c>
      <c r="DQ110" t="s">
        <v>178</v>
      </c>
      <c r="DR110" t="s">
        <v>178</v>
      </c>
      <c r="DS110" t="s">
        <v>178</v>
      </c>
      <c r="DT110" t="s">
        <v>178</v>
      </c>
      <c r="DU110" t="s">
        <v>178</v>
      </c>
      <c r="DV110" t="s">
        <v>178</v>
      </c>
      <c r="DW110" t="s">
        <v>178</v>
      </c>
      <c r="DX110" t="s">
        <v>178</v>
      </c>
      <c r="DY110" t="s">
        <v>178</v>
      </c>
      <c r="DZ110" t="s">
        <v>178</v>
      </c>
      <c r="EA110">
        <v>9.3714578436471001</v>
      </c>
      <c r="EB110">
        <v>9.3606764537814904</v>
      </c>
      <c r="EC110">
        <v>9.4073515869257793</v>
      </c>
      <c r="ED110">
        <v>9.3384255326610202</v>
      </c>
      <c r="EE110">
        <v>9.5385057846535393</v>
      </c>
      <c r="EF110">
        <v>9.9965020671077802</v>
      </c>
      <c r="EG110">
        <v>9.6770549861199608</v>
      </c>
      <c r="EH110">
        <v>9.0443653698305706</v>
      </c>
      <c r="EI110">
        <v>9.3852674021539997</v>
      </c>
      <c r="EJ110">
        <v>9.2385631353418596</v>
      </c>
      <c r="EK110">
        <v>8.1386659964725592</v>
      </c>
      <c r="EL110">
        <v>8.7489972169675791</v>
      </c>
      <c r="EM110">
        <v>7.5130901153308702</v>
      </c>
      <c r="EN110">
        <v>7.5305536867854297</v>
      </c>
      <c r="EO110">
        <v>7.7162495626549097</v>
      </c>
      <c r="EP110">
        <v>6.9496722174054799</v>
      </c>
      <c r="EQ110">
        <v>6.9045408331096301</v>
      </c>
      <c r="ER110">
        <v>5.7526417988582903</v>
      </c>
      <c r="ES110">
        <v>5.8032837281750203</v>
      </c>
      <c r="ET110">
        <v>5.8023020073991596</v>
      </c>
      <c r="EU110" t="s">
        <v>178</v>
      </c>
      <c r="EV110" t="s">
        <v>178</v>
      </c>
      <c r="EW110" t="s">
        <v>178</v>
      </c>
      <c r="EX110" t="s">
        <v>178</v>
      </c>
      <c r="EY110" t="s">
        <v>178</v>
      </c>
      <c r="EZ110" t="s">
        <v>178</v>
      </c>
      <c r="FA110" t="s">
        <v>178</v>
      </c>
      <c r="FB110" t="s">
        <v>178</v>
      </c>
      <c r="FC110" t="s">
        <v>178</v>
      </c>
      <c r="FD110" t="s">
        <v>178</v>
      </c>
      <c r="FE110" t="s">
        <v>178</v>
      </c>
      <c r="FF110" t="s">
        <v>178</v>
      </c>
      <c r="FG110" t="s">
        <v>178</v>
      </c>
      <c r="FH110">
        <v>11.11655038626624</v>
      </c>
      <c r="FI110">
        <v>11.346364628396609</v>
      </c>
      <c r="FJ110">
        <v>11.470446123116346</v>
      </c>
      <c r="FK110">
        <v>11.599785372280207</v>
      </c>
      <c r="FL110">
        <v>12.011865204141055</v>
      </c>
      <c r="FM110">
        <v>11.697848251562748</v>
      </c>
      <c r="FN110">
        <v>11.04643858178321</v>
      </c>
      <c r="FO110">
        <v>11.193000788061685</v>
      </c>
      <c r="FP110">
        <v>11.149883261699802</v>
      </c>
      <c r="FQ110">
        <v>9.8031169417217967</v>
      </c>
      <c r="FR110">
        <v>10.269469839325582</v>
      </c>
      <c r="FS110">
        <v>8.99787329243442</v>
      </c>
      <c r="FT110">
        <v>8.8423687140184022</v>
      </c>
      <c r="FU110">
        <v>9.0698093542570373</v>
      </c>
      <c r="FV110">
        <v>8.4542146553582747</v>
      </c>
      <c r="FW110">
        <v>8.3216359286099166</v>
      </c>
      <c r="FX110">
        <v>7.1969931356977543</v>
      </c>
      <c r="FY110">
        <v>7.4451512583862653</v>
      </c>
      <c r="FZ110">
        <v>7.3706990407209361</v>
      </c>
      <c r="GA110" t="s">
        <v>178</v>
      </c>
      <c r="GB110" t="s">
        <v>178</v>
      </c>
      <c r="GC110" t="s">
        <v>178</v>
      </c>
      <c r="GD110" t="s">
        <v>178</v>
      </c>
      <c r="GE110" t="s">
        <v>178</v>
      </c>
      <c r="GF110" t="s">
        <v>178</v>
      </c>
      <c r="GG110" t="s">
        <v>178</v>
      </c>
      <c r="GH110" t="s">
        <v>178</v>
      </c>
      <c r="GI110" t="s">
        <v>178</v>
      </c>
      <c r="GJ110" t="s">
        <v>178</v>
      </c>
      <c r="GK110" t="s">
        <v>178</v>
      </c>
      <c r="GL110" t="s">
        <v>178</v>
      </c>
      <c r="GM110">
        <v>9.3714578436471072</v>
      </c>
      <c r="GN110">
        <v>9.3606764537814993</v>
      </c>
      <c r="GO110">
        <v>9.4073515869257864</v>
      </c>
      <c r="GP110">
        <v>9.338425532661029</v>
      </c>
      <c r="GQ110">
        <v>9.5385057846535481</v>
      </c>
      <c r="GR110">
        <v>9.9965020671077855</v>
      </c>
      <c r="GS110">
        <v>9.6770549861199608</v>
      </c>
      <c r="GT110">
        <v>9.0443653698305706</v>
      </c>
      <c r="GU110">
        <v>9.3852674021540015</v>
      </c>
      <c r="GV110">
        <v>9.2385631353418614</v>
      </c>
      <c r="GW110">
        <v>8.1386659964725627</v>
      </c>
      <c r="GX110">
        <v>8.7489972169675845</v>
      </c>
      <c r="GY110">
        <v>7.5130901153308773</v>
      </c>
      <c r="GZ110">
        <v>7.5305536867854341</v>
      </c>
      <c r="HA110">
        <v>7.7162495626549115</v>
      </c>
      <c r="HB110">
        <v>6.9496722174054817</v>
      </c>
      <c r="HC110">
        <v>6.9045408331096363</v>
      </c>
      <c r="HD110">
        <v>5.7526417988582965</v>
      </c>
      <c r="HE110">
        <v>5.8032837281750256</v>
      </c>
      <c r="HF110">
        <v>5.8023020073991605</v>
      </c>
      <c r="HG110" t="s">
        <v>178</v>
      </c>
      <c r="HH110" t="s">
        <v>178</v>
      </c>
      <c r="HI110" t="s">
        <v>178</v>
      </c>
      <c r="HJ110" t="s">
        <v>178</v>
      </c>
      <c r="HK110" t="s">
        <v>178</v>
      </c>
      <c r="HL110" t="s">
        <v>178</v>
      </c>
      <c r="HM110" t="s">
        <v>178</v>
      </c>
      <c r="HN110" t="s">
        <v>178</v>
      </c>
      <c r="HO110" t="s">
        <v>178</v>
      </c>
      <c r="HP110" t="s">
        <v>178</v>
      </c>
      <c r="HQ110" t="s">
        <v>178</v>
      </c>
      <c r="HR110" t="s">
        <v>178</v>
      </c>
      <c r="HS110">
        <v>1281850</v>
      </c>
      <c r="HT110">
        <v>1262866</v>
      </c>
      <c r="HU110">
        <v>1244432</v>
      </c>
      <c r="HV110">
        <v>1228305</v>
      </c>
      <c r="HW110">
        <v>1211662</v>
      </c>
      <c r="HX110">
        <v>1195260</v>
      </c>
      <c r="HY110">
        <v>1182095</v>
      </c>
      <c r="HZ110">
        <v>1171433</v>
      </c>
      <c r="IA110">
        <v>1163341</v>
      </c>
      <c r="IB110">
        <v>1156123</v>
      </c>
      <c r="IC110">
        <v>1158665</v>
      </c>
      <c r="ID110">
        <v>1148376</v>
      </c>
      <c r="IE110">
        <v>1144738</v>
      </c>
      <c r="IF110">
        <v>1109207</v>
      </c>
      <c r="IG110">
        <v>1114002</v>
      </c>
      <c r="IH110">
        <v>1102157</v>
      </c>
      <c r="II110">
        <v>1062581</v>
      </c>
      <c r="IJ110">
        <v>1047748</v>
      </c>
      <c r="IK110">
        <v>1030031</v>
      </c>
      <c r="IL110">
        <v>1008210</v>
      </c>
      <c r="IM110">
        <v>981590</v>
      </c>
      <c r="IN110">
        <v>956180</v>
      </c>
      <c r="IO110">
        <v>939583</v>
      </c>
      <c r="IP110">
        <v>919405</v>
      </c>
      <c r="IQ110">
        <v>895957</v>
      </c>
      <c r="IR110">
        <v>875725</v>
      </c>
      <c r="IS110">
        <v>868596</v>
      </c>
      <c r="IT110">
        <v>859561</v>
      </c>
      <c r="IU110">
        <v>848446</v>
      </c>
      <c r="IV110">
        <v>842072</v>
      </c>
      <c r="IW110">
        <v>833237</v>
      </c>
      <c r="IX110">
        <v>826271</v>
      </c>
      <c r="IY110">
        <v>1499395</v>
      </c>
      <c r="IZ110">
        <v>1478991</v>
      </c>
      <c r="JA110">
        <v>1459152</v>
      </c>
      <c r="JB110">
        <v>1441982</v>
      </c>
      <c r="JC110">
        <v>1423787</v>
      </c>
      <c r="JD110">
        <v>1406090</v>
      </c>
      <c r="JE110">
        <v>1392244</v>
      </c>
      <c r="JF110">
        <v>1380646</v>
      </c>
      <c r="JG110">
        <v>1372892</v>
      </c>
      <c r="JH110">
        <v>1366148</v>
      </c>
      <c r="JI110">
        <v>1369220</v>
      </c>
      <c r="JJ110">
        <v>1358033</v>
      </c>
      <c r="JK110">
        <v>1355715</v>
      </c>
      <c r="JL110">
        <v>1317016</v>
      </c>
      <c r="JM110">
        <v>1325224</v>
      </c>
      <c r="JN110">
        <v>1314875</v>
      </c>
      <c r="JO110">
        <v>1271896</v>
      </c>
      <c r="JP110">
        <v>1255661</v>
      </c>
      <c r="JQ110">
        <v>1252390</v>
      </c>
      <c r="JR110">
        <v>1226578</v>
      </c>
      <c r="JS110">
        <v>1194847</v>
      </c>
      <c r="JT110">
        <v>1163468</v>
      </c>
      <c r="JU110">
        <v>1143005</v>
      </c>
      <c r="JV110">
        <v>1119274</v>
      </c>
      <c r="JW110">
        <v>1092081</v>
      </c>
      <c r="JX110">
        <v>1069594</v>
      </c>
      <c r="JY110">
        <v>1017080</v>
      </c>
      <c r="JZ110">
        <v>976095</v>
      </c>
      <c r="KA110">
        <v>964080</v>
      </c>
      <c r="KB110">
        <v>957462</v>
      </c>
      <c r="KC110">
        <v>947458</v>
      </c>
      <c r="KD110">
        <v>939281</v>
      </c>
    </row>
    <row r="111" spans="1:290" x14ac:dyDescent="0.3">
      <c r="A111" t="s">
        <v>109</v>
      </c>
      <c r="B111">
        <v>4057022</v>
      </c>
      <c r="C111">
        <v>3173137</v>
      </c>
      <c r="D111">
        <v>3256188</v>
      </c>
      <c r="E111">
        <v>3133523</v>
      </c>
      <c r="F111">
        <v>3136028</v>
      </c>
      <c r="G111">
        <v>3194663</v>
      </c>
      <c r="H111">
        <v>3172464</v>
      </c>
      <c r="I111">
        <v>3207518</v>
      </c>
      <c r="J111">
        <v>3137541</v>
      </c>
      <c r="K111">
        <v>3141100</v>
      </c>
      <c r="L111">
        <v>3175212</v>
      </c>
      <c r="M111">
        <v>3097276</v>
      </c>
      <c r="N111">
        <v>3104609</v>
      </c>
      <c r="O111">
        <v>3175726</v>
      </c>
      <c r="P111">
        <v>3087614</v>
      </c>
      <c r="Q111">
        <v>3162455</v>
      </c>
      <c r="R111">
        <v>3014751</v>
      </c>
      <c r="S111">
        <v>2943769</v>
      </c>
      <c r="T111">
        <v>2765210</v>
      </c>
      <c r="U111">
        <v>2592262</v>
      </c>
      <c r="V111">
        <v>2473547</v>
      </c>
      <c r="W111">
        <v>2446914</v>
      </c>
      <c r="X111">
        <v>2306593</v>
      </c>
      <c r="Y111">
        <v>2287556</v>
      </c>
      <c r="Z111">
        <v>2306319</v>
      </c>
      <c r="AA111">
        <v>2285654</v>
      </c>
      <c r="AB111">
        <v>2334260</v>
      </c>
      <c r="AC111">
        <v>2341668</v>
      </c>
      <c r="AD111">
        <v>2342789</v>
      </c>
      <c r="AE111">
        <v>2304942</v>
      </c>
      <c r="AF111">
        <v>2363019</v>
      </c>
      <c r="AG111">
        <v>2439430</v>
      </c>
      <c r="AH111">
        <v>2391040</v>
      </c>
      <c r="AI111">
        <v>7685115</v>
      </c>
      <c r="AJ111">
        <v>7914786</v>
      </c>
      <c r="AK111">
        <v>7758017</v>
      </c>
      <c r="AL111">
        <v>7859749</v>
      </c>
      <c r="AM111">
        <v>7926556</v>
      </c>
      <c r="AN111">
        <v>7886054</v>
      </c>
      <c r="AO111">
        <v>7937889</v>
      </c>
      <c r="AP111">
        <v>7820831</v>
      </c>
      <c r="AQ111">
        <v>7815462</v>
      </c>
      <c r="AR111">
        <v>7846931</v>
      </c>
      <c r="AS111">
        <v>7749877</v>
      </c>
      <c r="AT111">
        <v>7925869</v>
      </c>
      <c r="AU111">
        <v>8131576</v>
      </c>
      <c r="AV111">
        <v>8034209</v>
      </c>
      <c r="AW111">
        <v>8140352</v>
      </c>
      <c r="AX111">
        <v>7990059</v>
      </c>
      <c r="AY111">
        <v>7751049</v>
      </c>
      <c r="AZ111">
        <v>7403568</v>
      </c>
      <c r="BA111">
        <v>7413739</v>
      </c>
      <c r="BB111">
        <v>7135777</v>
      </c>
      <c r="BC111">
        <v>6957064</v>
      </c>
      <c r="BD111">
        <v>6607813</v>
      </c>
      <c r="BE111">
        <v>6458353</v>
      </c>
      <c r="BF111">
        <v>6466479</v>
      </c>
      <c r="BG111">
        <v>6439609</v>
      </c>
      <c r="BH111">
        <v>6413144</v>
      </c>
      <c r="BI111">
        <v>6294198</v>
      </c>
      <c r="BJ111">
        <v>6206786</v>
      </c>
      <c r="BK111">
        <v>6083773</v>
      </c>
      <c r="BL111">
        <v>6289901</v>
      </c>
      <c r="BM111">
        <v>6377705</v>
      </c>
      <c r="BN111">
        <v>6201660</v>
      </c>
      <c r="BO111">
        <v>8433387</v>
      </c>
      <c r="BP111">
        <v>8791174</v>
      </c>
      <c r="BQ111">
        <v>8116389</v>
      </c>
      <c r="BR111">
        <v>8388691</v>
      </c>
      <c r="BS111">
        <v>8441532</v>
      </c>
      <c r="BT111">
        <v>8595895</v>
      </c>
      <c r="BU111">
        <v>9118546</v>
      </c>
      <c r="BV111">
        <v>8458734</v>
      </c>
      <c r="BW111">
        <v>8373273</v>
      </c>
      <c r="BX111">
        <v>8763855</v>
      </c>
      <c r="BY111">
        <v>8761012</v>
      </c>
      <c r="BZ111">
        <v>8517817</v>
      </c>
      <c r="CA111">
        <v>8833436</v>
      </c>
      <c r="CB111">
        <v>9085677</v>
      </c>
      <c r="CC111">
        <v>8641409</v>
      </c>
      <c r="CD111">
        <v>8241035</v>
      </c>
      <c r="CE111">
        <v>8424651</v>
      </c>
      <c r="CF111">
        <v>14122529</v>
      </c>
      <c r="CG111">
        <v>14952849</v>
      </c>
      <c r="CH111">
        <v>17143025</v>
      </c>
      <c r="CI111">
        <v>12832200</v>
      </c>
      <c r="CJ111">
        <v>12578516</v>
      </c>
      <c r="CK111">
        <v>13339562</v>
      </c>
      <c r="CL111">
        <v>13601471</v>
      </c>
      <c r="CM111">
        <v>11323875</v>
      </c>
      <c r="CN111">
        <v>10998805</v>
      </c>
      <c r="CO111">
        <v>11145791</v>
      </c>
      <c r="CP111">
        <v>12293630</v>
      </c>
      <c r="CQ111">
        <v>11377458</v>
      </c>
      <c r="CR111">
        <v>8323722</v>
      </c>
      <c r="CS111">
        <v>7655827</v>
      </c>
      <c r="CT111">
        <v>7449649</v>
      </c>
      <c r="CU111">
        <v>19.89299047517218</v>
      </c>
      <c r="CV111">
        <v>19.549614810273042</v>
      </c>
      <c r="CW111">
        <v>20.703175004065191</v>
      </c>
      <c r="CX111">
        <v>19.445326247315261</v>
      </c>
      <c r="CY111">
        <v>18.386074458105082</v>
      </c>
      <c r="CZ111">
        <v>18.038004607481248</v>
      </c>
      <c r="DA111">
        <v>17.647538740210202</v>
      </c>
      <c r="DB111">
        <v>16.62276939892369</v>
      </c>
      <c r="DC111">
        <v>16.98507616017325</v>
      </c>
      <c r="DD111">
        <v>16.65417097389409</v>
      </c>
      <c r="DE111">
        <v>16.226331841647429</v>
      </c>
      <c r="DF111">
        <v>15.21906627068744</v>
      </c>
      <c r="DG111">
        <v>14.40994997553253</v>
      </c>
      <c r="DH111">
        <v>15.141807483066559</v>
      </c>
      <c r="DI111">
        <v>14.23672431702585</v>
      </c>
      <c r="DJ111">
        <v>12.759494896925149</v>
      </c>
      <c r="DK111">
        <v>11.94461929587545</v>
      </c>
      <c r="DL111">
        <v>11.78611686413803</v>
      </c>
      <c r="DM111">
        <v>12.48492629217262</v>
      </c>
      <c r="DN111">
        <v>14.358975188262029</v>
      </c>
      <c r="DO111" t="s">
        <v>178</v>
      </c>
      <c r="DP111" t="s">
        <v>178</v>
      </c>
      <c r="DQ111" t="s">
        <v>178</v>
      </c>
      <c r="DR111" t="s">
        <v>178</v>
      </c>
      <c r="DS111" t="s">
        <v>178</v>
      </c>
      <c r="DT111" t="s">
        <v>178</v>
      </c>
      <c r="DU111" t="s">
        <v>178</v>
      </c>
      <c r="DV111" t="s">
        <v>178</v>
      </c>
      <c r="DW111" t="s">
        <v>178</v>
      </c>
      <c r="DX111" t="s">
        <v>178</v>
      </c>
      <c r="DY111" t="s">
        <v>178</v>
      </c>
      <c r="DZ111" t="s">
        <v>178</v>
      </c>
      <c r="EA111">
        <v>18.7388788336856</v>
      </c>
      <c r="EB111">
        <v>18.460141954941712</v>
      </c>
      <c r="EC111">
        <v>21.327863993132961</v>
      </c>
      <c r="ED111">
        <v>20.37158219726934</v>
      </c>
      <c r="EE111">
        <v>18.683152974968191</v>
      </c>
      <c r="EF111">
        <v>18.14607451395359</v>
      </c>
      <c r="EG111">
        <v>17.927615054664731</v>
      </c>
      <c r="EH111">
        <v>16.568064699119098</v>
      </c>
      <c r="EI111">
        <v>16.73082357756164</v>
      </c>
      <c r="EJ111">
        <v>15.79323382768796</v>
      </c>
      <c r="EK111">
        <v>14.8684968606134</v>
      </c>
      <c r="EL111">
        <v>14.0571529235556</v>
      </c>
      <c r="EM111">
        <v>13.32223427278984</v>
      </c>
      <c r="EN111">
        <v>14.15842388158261</v>
      </c>
      <c r="EO111">
        <v>13.146861188887691</v>
      </c>
      <c r="EP111">
        <v>11.60803693689871</v>
      </c>
      <c r="EQ111">
        <v>10.760646720205219</v>
      </c>
      <c r="ER111">
        <v>10.515321801596199</v>
      </c>
      <c r="ES111">
        <v>10.818778486806719</v>
      </c>
      <c r="ET111">
        <v>12.087611482253431</v>
      </c>
      <c r="EU111" t="s">
        <v>178</v>
      </c>
      <c r="EV111" t="s">
        <v>178</v>
      </c>
      <c r="EW111" t="s">
        <v>178</v>
      </c>
      <c r="EX111" t="s">
        <v>178</v>
      </c>
      <c r="EY111" t="s">
        <v>178</v>
      </c>
      <c r="EZ111" t="s">
        <v>178</v>
      </c>
      <c r="FA111" t="s">
        <v>178</v>
      </c>
      <c r="FB111" t="s">
        <v>178</v>
      </c>
      <c r="FC111" t="s">
        <v>178</v>
      </c>
      <c r="FD111" t="s">
        <v>178</v>
      </c>
      <c r="FE111" t="s">
        <v>178</v>
      </c>
      <c r="FF111" t="s">
        <v>178</v>
      </c>
      <c r="FG111" t="s">
        <v>178</v>
      </c>
      <c r="FH111">
        <v>17.12115516671642</v>
      </c>
      <c r="FI111">
        <v>17.151275784883591</v>
      </c>
      <c r="FJ111">
        <v>16.56851673182717</v>
      </c>
      <c r="FK111">
        <v>15.864824637325039</v>
      </c>
      <c r="FL111">
        <v>15.090921642121549</v>
      </c>
      <c r="FM111">
        <v>15.080685389335063</v>
      </c>
      <c r="FN111">
        <v>16.287787155610076</v>
      </c>
      <c r="FO111">
        <v>16.962635358718511</v>
      </c>
      <c r="FP111">
        <v>16.637737742372259</v>
      </c>
      <c r="FQ111">
        <v>16.100430975866114</v>
      </c>
      <c r="FR111">
        <v>15.218851965303209</v>
      </c>
      <c r="FS111">
        <v>14.409811932708278</v>
      </c>
      <c r="FT111">
        <v>15.141724321757836</v>
      </c>
      <c r="FU111">
        <v>14.236724317025855</v>
      </c>
      <c r="FV111">
        <v>12.759494896925151</v>
      </c>
      <c r="FW111">
        <v>11.944619295875457</v>
      </c>
      <c r="FX111">
        <v>11.786116864138036</v>
      </c>
      <c r="FY111">
        <v>12.484926292172627</v>
      </c>
      <c r="FZ111">
        <v>14.337981031099314</v>
      </c>
      <c r="GA111" t="s">
        <v>178</v>
      </c>
      <c r="GB111" t="s">
        <v>178</v>
      </c>
      <c r="GC111" t="s">
        <v>178</v>
      </c>
      <c r="GD111" t="s">
        <v>178</v>
      </c>
      <c r="GE111" t="s">
        <v>178</v>
      </c>
      <c r="GF111" t="s">
        <v>178</v>
      </c>
      <c r="GG111" t="s">
        <v>178</v>
      </c>
      <c r="GH111" t="s">
        <v>178</v>
      </c>
      <c r="GI111" t="s">
        <v>178</v>
      </c>
      <c r="GJ111" t="s">
        <v>178</v>
      </c>
      <c r="GK111" t="s">
        <v>178</v>
      </c>
      <c r="GL111" t="s">
        <v>178</v>
      </c>
      <c r="GM111">
        <v>18.738878833685607</v>
      </c>
      <c r="GN111">
        <v>12.049359262524597</v>
      </c>
      <c r="GO111">
        <v>11.693091159764151</v>
      </c>
      <c r="GP111">
        <v>11.263942344856767</v>
      </c>
      <c r="GQ111">
        <v>11.340739608063654</v>
      </c>
      <c r="GR111">
        <v>10.790123932704493</v>
      </c>
      <c r="GS111">
        <v>10.685930737730423</v>
      </c>
      <c r="GT111">
        <v>11.666790907513537</v>
      </c>
      <c r="GU111">
        <v>12.353359577893102</v>
      </c>
      <c r="GV111">
        <v>12.559824192002235</v>
      </c>
      <c r="GW111">
        <v>13.332598698018046</v>
      </c>
      <c r="GX111">
        <v>13.629382468975956</v>
      </c>
      <c r="GY111">
        <v>12.704660536242979</v>
      </c>
      <c r="GZ111">
        <v>13.432635372069608</v>
      </c>
      <c r="HA111">
        <v>13.145598617848467</v>
      </c>
      <c r="HB111">
        <v>11.608036936898714</v>
      </c>
      <c r="HC111">
        <v>10.760646720205227</v>
      </c>
      <c r="HD111">
        <v>10.515321801596203</v>
      </c>
      <c r="HE111">
        <v>10.818778486806725</v>
      </c>
      <c r="HF111">
        <v>11.976561877103173</v>
      </c>
      <c r="HG111" t="s">
        <v>178</v>
      </c>
      <c r="HH111" t="s">
        <v>178</v>
      </c>
      <c r="HI111" t="s">
        <v>178</v>
      </c>
      <c r="HJ111" t="s">
        <v>178</v>
      </c>
      <c r="HK111" t="s">
        <v>178</v>
      </c>
      <c r="HL111" t="s">
        <v>178</v>
      </c>
      <c r="HM111" t="s">
        <v>178</v>
      </c>
      <c r="HN111" t="s">
        <v>178</v>
      </c>
      <c r="HO111" t="s">
        <v>178</v>
      </c>
      <c r="HP111" t="s">
        <v>178</v>
      </c>
      <c r="HQ111" t="s">
        <v>178</v>
      </c>
      <c r="HR111" t="s">
        <v>178</v>
      </c>
      <c r="HS111">
        <v>442097</v>
      </c>
      <c r="HT111">
        <v>439078</v>
      </c>
      <c r="HU111">
        <v>435447</v>
      </c>
      <c r="HV111">
        <v>430657</v>
      </c>
      <c r="HW111">
        <v>427317</v>
      </c>
      <c r="HX111">
        <v>427109</v>
      </c>
      <c r="HY111">
        <v>424672</v>
      </c>
      <c r="HZ111">
        <v>423607</v>
      </c>
      <c r="IA111">
        <v>422072</v>
      </c>
      <c r="IB111">
        <v>420481</v>
      </c>
      <c r="IC111">
        <v>417670</v>
      </c>
      <c r="ID111">
        <v>418107</v>
      </c>
      <c r="IE111">
        <v>417420</v>
      </c>
      <c r="IF111">
        <v>413980</v>
      </c>
      <c r="IG111">
        <v>408959</v>
      </c>
      <c r="IH111">
        <v>403088</v>
      </c>
      <c r="II111">
        <v>388133</v>
      </c>
      <c r="IJ111">
        <v>382481</v>
      </c>
      <c r="IK111">
        <v>376832</v>
      </c>
      <c r="IL111">
        <v>372286</v>
      </c>
      <c r="IM111">
        <v>367119</v>
      </c>
      <c r="IN111">
        <v>362220</v>
      </c>
      <c r="IO111">
        <v>350550</v>
      </c>
      <c r="IP111">
        <v>351186</v>
      </c>
      <c r="IQ111">
        <v>350343</v>
      </c>
      <c r="IR111">
        <v>346390</v>
      </c>
      <c r="IS111">
        <v>343499</v>
      </c>
      <c r="IT111">
        <v>340805</v>
      </c>
      <c r="IU111">
        <v>338306</v>
      </c>
      <c r="IV111">
        <v>336870</v>
      </c>
      <c r="IW111">
        <v>333685</v>
      </c>
      <c r="IX111">
        <v>325676</v>
      </c>
      <c r="IY111">
        <v>520866</v>
      </c>
      <c r="IZ111">
        <v>517349</v>
      </c>
      <c r="JA111">
        <v>513304</v>
      </c>
      <c r="JB111">
        <v>507998</v>
      </c>
      <c r="JC111">
        <v>504030</v>
      </c>
      <c r="JD111">
        <v>504000</v>
      </c>
      <c r="JE111">
        <v>501416</v>
      </c>
      <c r="JF111">
        <v>500048</v>
      </c>
      <c r="JG111">
        <v>498175</v>
      </c>
      <c r="JH111">
        <v>496717</v>
      </c>
      <c r="JI111">
        <v>493187</v>
      </c>
      <c r="JJ111">
        <v>492823</v>
      </c>
      <c r="JK111">
        <v>491095</v>
      </c>
      <c r="JL111">
        <v>486823</v>
      </c>
      <c r="JM111">
        <v>480522</v>
      </c>
      <c r="JN111">
        <v>472979</v>
      </c>
      <c r="JO111">
        <v>454738</v>
      </c>
      <c r="JP111">
        <v>447583</v>
      </c>
      <c r="JQ111">
        <v>439718</v>
      </c>
      <c r="JR111">
        <v>433904</v>
      </c>
      <c r="JS111">
        <v>427661</v>
      </c>
      <c r="JT111">
        <v>421569</v>
      </c>
      <c r="JU111">
        <v>407609</v>
      </c>
      <c r="JV111">
        <v>407054</v>
      </c>
      <c r="JW111">
        <v>406054</v>
      </c>
      <c r="JX111">
        <v>400756</v>
      </c>
      <c r="JY111">
        <v>397252</v>
      </c>
      <c r="JZ111">
        <v>394002</v>
      </c>
      <c r="KA111">
        <v>390757</v>
      </c>
      <c r="KB111">
        <v>388156</v>
      </c>
      <c r="KC111">
        <v>383461</v>
      </c>
      <c r="KD111">
        <v>373129</v>
      </c>
    </row>
    <row r="112" spans="1:290" x14ac:dyDescent="0.3">
      <c r="A112" t="s">
        <v>110</v>
      </c>
      <c r="B112">
        <v>4073320</v>
      </c>
      <c r="C112">
        <v>3227338</v>
      </c>
      <c r="D112">
        <v>3250560</v>
      </c>
      <c r="E112">
        <v>3136066</v>
      </c>
      <c r="F112">
        <v>3189527</v>
      </c>
      <c r="G112">
        <v>3185363</v>
      </c>
      <c r="H112">
        <v>3169071</v>
      </c>
      <c r="I112">
        <v>3304350</v>
      </c>
      <c r="J112">
        <v>3323544</v>
      </c>
      <c r="K112">
        <v>3372218</v>
      </c>
      <c r="L112">
        <v>3370247</v>
      </c>
      <c r="M112">
        <v>3243059</v>
      </c>
      <c r="N112">
        <v>3214333</v>
      </c>
      <c r="O112">
        <v>3210651</v>
      </c>
      <c r="P112">
        <v>2754614</v>
      </c>
      <c r="Q112">
        <v>2661485</v>
      </c>
      <c r="R112">
        <v>2498339</v>
      </c>
      <c r="S112">
        <v>2397946</v>
      </c>
      <c r="T112">
        <v>2305731</v>
      </c>
      <c r="U112">
        <v>2195905</v>
      </c>
      <c r="V112">
        <v>2163036</v>
      </c>
      <c r="W112">
        <v>2027099</v>
      </c>
      <c r="X112">
        <v>2007852</v>
      </c>
      <c r="Y112">
        <v>1976434</v>
      </c>
      <c r="Z112">
        <v>1892290</v>
      </c>
      <c r="AA112">
        <v>1795371</v>
      </c>
      <c r="AB112">
        <v>1786292</v>
      </c>
      <c r="AC112">
        <v>1683213</v>
      </c>
      <c r="AD112">
        <v>1671563</v>
      </c>
      <c r="AE112">
        <v>1606993</v>
      </c>
      <c r="AF112">
        <v>1575622</v>
      </c>
      <c r="AG112">
        <v>1527108</v>
      </c>
      <c r="AH112">
        <v>1493009</v>
      </c>
      <c r="AI112">
        <v>9013639</v>
      </c>
      <c r="AJ112">
        <v>8853054</v>
      </c>
      <c r="AK112">
        <v>8734397</v>
      </c>
      <c r="AL112">
        <v>8951524</v>
      </c>
      <c r="AM112">
        <v>8986070</v>
      </c>
      <c r="AN112">
        <v>9037310</v>
      </c>
      <c r="AO112">
        <v>9285994</v>
      </c>
      <c r="AP112">
        <v>9396214</v>
      </c>
      <c r="AQ112">
        <v>9289567</v>
      </c>
      <c r="AR112">
        <v>9090828</v>
      </c>
      <c r="AS112">
        <v>8867533</v>
      </c>
      <c r="AT112">
        <v>9162355</v>
      </c>
      <c r="AU112">
        <v>9371704</v>
      </c>
      <c r="AV112">
        <v>7957531</v>
      </c>
      <c r="AW112">
        <v>7685294</v>
      </c>
      <c r="AX112">
        <v>7471491</v>
      </c>
      <c r="AY112">
        <v>7352711</v>
      </c>
      <c r="AZ112">
        <v>7406506</v>
      </c>
      <c r="BA112">
        <v>7255298</v>
      </c>
      <c r="BB112">
        <v>7088943</v>
      </c>
      <c r="BC112">
        <v>6803583</v>
      </c>
      <c r="BD112">
        <v>6739874</v>
      </c>
      <c r="BE112">
        <v>6534899</v>
      </c>
      <c r="BF112">
        <v>6406296</v>
      </c>
      <c r="BG112">
        <v>6029365</v>
      </c>
      <c r="BH112">
        <v>5953151</v>
      </c>
      <c r="BI112">
        <v>5446788</v>
      </c>
      <c r="BJ112">
        <v>5358246</v>
      </c>
      <c r="BK112">
        <v>5139954</v>
      </c>
      <c r="BL112">
        <v>5048829</v>
      </c>
      <c r="BM112">
        <v>4909592</v>
      </c>
      <c r="BN112">
        <v>4684588</v>
      </c>
      <c r="BO112">
        <v>11856398</v>
      </c>
      <c r="BP112">
        <v>11378274</v>
      </c>
      <c r="BQ112">
        <v>12454143</v>
      </c>
      <c r="BR112">
        <v>12280191</v>
      </c>
      <c r="BS112">
        <v>11541512</v>
      </c>
      <c r="BT112">
        <v>11836387</v>
      </c>
      <c r="BU112">
        <v>12001980</v>
      </c>
      <c r="BV112">
        <v>11700411</v>
      </c>
      <c r="BW112">
        <v>12016792</v>
      </c>
      <c r="BX112">
        <v>11972123</v>
      </c>
      <c r="BY112">
        <v>13553590</v>
      </c>
      <c r="BZ112">
        <v>15381078</v>
      </c>
      <c r="CA112">
        <v>19076976</v>
      </c>
      <c r="CB112">
        <v>16390615</v>
      </c>
      <c r="CC112">
        <v>17386662</v>
      </c>
      <c r="CD112">
        <v>18839575</v>
      </c>
      <c r="CE112">
        <v>19200487</v>
      </c>
      <c r="CF112">
        <v>16856661</v>
      </c>
      <c r="CG112">
        <v>19832397</v>
      </c>
      <c r="CH112">
        <v>19441071</v>
      </c>
      <c r="CI112">
        <v>17975204</v>
      </c>
      <c r="CJ112">
        <v>15522189</v>
      </c>
      <c r="CK112">
        <v>13320542</v>
      </c>
      <c r="CL112">
        <v>10981516</v>
      </c>
      <c r="CM112">
        <v>8619878</v>
      </c>
      <c r="CN112">
        <v>9315084</v>
      </c>
      <c r="CO112">
        <v>8822004</v>
      </c>
      <c r="CP112">
        <v>9043664</v>
      </c>
      <c r="CQ112">
        <v>8231495</v>
      </c>
      <c r="CR112">
        <v>7168065</v>
      </c>
      <c r="CS112">
        <v>8006050</v>
      </c>
      <c r="CT112">
        <v>8193183</v>
      </c>
      <c r="CU112">
        <v>13.25616648558419</v>
      </c>
      <c r="CV112">
        <v>13.32106262338262</v>
      </c>
      <c r="CW112">
        <v>13.3646145727209</v>
      </c>
      <c r="CX112">
        <v>12.35816470592661</v>
      </c>
      <c r="CY112">
        <v>13.41514716380744</v>
      </c>
      <c r="CZ112">
        <v>12.982101063687111</v>
      </c>
      <c r="DA112">
        <v>12.45567206863679</v>
      </c>
      <c r="DB112">
        <v>12.30629111574873</v>
      </c>
      <c r="DC112">
        <v>11.421533246071281</v>
      </c>
      <c r="DD112">
        <v>10.558395274886379</v>
      </c>
      <c r="DE112">
        <v>9.8207278991840692</v>
      </c>
      <c r="DF112">
        <v>9.1326567595827797</v>
      </c>
      <c r="DG112">
        <v>8.2761097360005795</v>
      </c>
      <c r="DH112">
        <v>8.0377504797405308</v>
      </c>
      <c r="DI112">
        <v>8.1860690554333306</v>
      </c>
      <c r="DJ112">
        <v>8.2450380032493502</v>
      </c>
      <c r="DK112">
        <v>8.4837189828294708</v>
      </c>
      <c r="DL112">
        <v>8.5759787243177907</v>
      </c>
      <c r="DM112">
        <v>8.5354628918930793</v>
      </c>
      <c r="DN112">
        <v>8.5729964734752393</v>
      </c>
      <c r="DO112" t="s">
        <v>178</v>
      </c>
      <c r="DP112" t="s">
        <v>178</v>
      </c>
      <c r="DQ112" t="s">
        <v>178</v>
      </c>
      <c r="DR112" t="s">
        <v>178</v>
      </c>
      <c r="DS112" t="s">
        <v>178</v>
      </c>
      <c r="DT112" t="s">
        <v>178</v>
      </c>
      <c r="DU112" t="s">
        <v>178</v>
      </c>
      <c r="DV112" t="s">
        <v>178</v>
      </c>
      <c r="DW112" t="s">
        <v>178</v>
      </c>
      <c r="DX112" t="s">
        <v>178</v>
      </c>
      <c r="DY112" t="s">
        <v>178</v>
      </c>
      <c r="DZ112" t="s">
        <v>178</v>
      </c>
      <c r="EA112">
        <v>10.43411650767624</v>
      </c>
      <c r="EB112">
        <v>10.74107308054373</v>
      </c>
      <c r="EC112">
        <v>10.76865409254926</v>
      </c>
      <c r="ED112">
        <v>10.04592067227882</v>
      </c>
      <c r="EE112">
        <v>11.13722684109961</v>
      </c>
      <c r="EF112">
        <v>10.82697174269777</v>
      </c>
      <c r="EG112">
        <v>10.342533066465471</v>
      </c>
      <c r="EH112">
        <v>10.1298565571197</v>
      </c>
      <c r="EI112">
        <v>9.64109522004631</v>
      </c>
      <c r="EJ112">
        <v>9.0033713100720796</v>
      </c>
      <c r="EK112">
        <v>8.46713510961842</v>
      </c>
      <c r="EL112">
        <v>8.1019454059573093</v>
      </c>
      <c r="EM112">
        <v>7.2041861330660799</v>
      </c>
      <c r="EN112">
        <v>6.9844779743867704</v>
      </c>
      <c r="EO112">
        <v>7.1044647088322099</v>
      </c>
      <c r="EP112">
        <v>7.1416133673988202</v>
      </c>
      <c r="EQ112">
        <v>7.3176138705845997</v>
      </c>
      <c r="ER112">
        <v>7.3168778908705399</v>
      </c>
      <c r="ES112">
        <v>7.2708119323027001</v>
      </c>
      <c r="ET112">
        <v>7.3165360924098399</v>
      </c>
      <c r="EU112" t="s">
        <v>178</v>
      </c>
      <c r="EV112" t="s">
        <v>178</v>
      </c>
      <c r="EW112" t="s">
        <v>178</v>
      </c>
      <c r="EX112" t="s">
        <v>178</v>
      </c>
      <c r="EY112" t="s">
        <v>178</v>
      </c>
      <c r="EZ112" t="s">
        <v>178</v>
      </c>
      <c r="FA112" t="s">
        <v>178</v>
      </c>
      <c r="FB112" t="s">
        <v>178</v>
      </c>
      <c r="FC112" t="s">
        <v>178</v>
      </c>
      <c r="FD112" t="s">
        <v>178</v>
      </c>
      <c r="FE112" t="s">
        <v>178</v>
      </c>
      <c r="FF112" t="s">
        <v>178</v>
      </c>
      <c r="FG112" t="s">
        <v>178</v>
      </c>
      <c r="FH112">
        <v>13.321062623382623</v>
      </c>
      <c r="FI112">
        <v>13.36461457272091</v>
      </c>
      <c r="FJ112">
        <v>12.358164705926615</v>
      </c>
      <c r="FK112">
        <v>13.415147163807442</v>
      </c>
      <c r="FL112">
        <v>12.982101063687118</v>
      </c>
      <c r="FM112">
        <v>12.455672068636797</v>
      </c>
      <c r="FN112">
        <v>12.306291115748731</v>
      </c>
      <c r="FO112">
        <v>11.421533246071281</v>
      </c>
      <c r="FP112">
        <v>10.558395274886381</v>
      </c>
      <c r="FQ112">
        <v>9.8207278991840727</v>
      </c>
      <c r="FR112">
        <v>9.1326567595827814</v>
      </c>
      <c r="FS112">
        <v>8.2761097360005813</v>
      </c>
      <c r="FT112">
        <v>8.0377504797405379</v>
      </c>
      <c r="FU112">
        <v>8.1860690554333395</v>
      </c>
      <c r="FV112">
        <v>8.2450380032493591</v>
      </c>
      <c r="FW112">
        <v>8.4837189828294726</v>
      </c>
      <c r="FX112">
        <v>8.5759787243177978</v>
      </c>
      <c r="FY112">
        <v>8.5354628918930846</v>
      </c>
      <c r="FZ112">
        <v>8.5729964734752446</v>
      </c>
      <c r="GA112" t="s">
        <v>178</v>
      </c>
      <c r="GB112" t="s">
        <v>178</v>
      </c>
      <c r="GC112" t="s">
        <v>178</v>
      </c>
      <c r="GD112" t="s">
        <v>178</v>
      </c>
      <c r="GE112" t="s">
        <v>178</v>
      </c>
      <c r="GF112" t="s">
        <v>178</v>
      </c>
      <c r="GG112" t="s">
        <v>178</v>
      </c>
      <c r="GH112" t="s">
        <v>178</v>
      </c>
      <c r="GI112" t="s">
        <v>178</v>
      </c>
      <c r="GJ112" t="s">
        <v>178</v>
      </c>
      <c r="GK112" t="s">
        <v>178</v>
      </c>
      <c r="GL112" t="s">
        <v>178</v>
      </c>
      <c r="GM112">
        <v>10.434116507676247</v>
      </c>
      <c r="GN112">
        <v>10.741073080543732</v>
      </c>
      <c r="GO112">
        <v>10.768654092549262</v>
      </c>
      <c r="GP112">
        <v>10.045920672278822</v>
      </c>
      <c r="GQ112">
        <v>11.137226841099613</v>
      </c>
      <c r="GR112">
        <v>10.826971742697772</v>
      </c>
      <c r="GS112">
        <v>10.342533066465474</v>
      </c>
      <c r="GT112">
        <v>10.129856557119709</v>
      </c>
      <c r="GU112">
        <v>9.6410952200463171</v>
      </c>
      <c r="GV112">
        <v>9.0033713100720867</v>
      </c>
      <c r="GW112">
        <v>8.4671351096184253</v>
      </c>
      <c r="GX112">
        <v>8.1019454059573111</v>
      </c>
      <c r="GY112">
        <v>7.2041861330660888</v>
      </c>
      <c r="GZ112">
        <v>6.9844779743867793</v>
      </c>
      <c r="HA112">
        <v>7.1044647088322188</v>
      </c>
      <c r="HB112">
        <v>7.1416133673988229</v>
      </c>
      <c r="HC112">
        <v>7.317613870584605</v>
      </c>
      <c r="HD112">
        <v>7.3168778908705399</v>
      </c>
      <c r="HE112">
        <v>7.2708119323027027</v>
      </c>
      <c r="HF112">
        <v>7.3165360924098408</v>
      </c>
      <c r="HG112" t="s">
        <v>178</v>
      </c>
      <c r="HH112" t="s">
        <v>178</v>
      </c>
      <c r="HI112" t="s">
        <v>178</v>
      </c>
      <c r="HJ112" t="s">
        <v>178</v>
      </c>
      <c r="HK112" t="s">
        <v>178</v>
      </c>
      <c r="HL112" t="s">
        <v>178</v>
      </c>
      <c r="HM112" t="s">
        <v>178</v>
      </c>
      <c r="HN112" t="s">
        <v>178</v>
      </c>
      <c r="HO112" t="s">
        <v>178</v>
      </c>
      <c r="HP112" t="s">
        <v>178</v>
      </c>
      <c r="HQ112" t="s">
        <v>178</v>
      </c>
      <c r="HR112" t="s">
        <v>178</v>
      </c>
      <c r="HS112">
        <v>471935</v>
      </c>
      <c r="HT112">
        <v>468258</v>
      </c>
      <c r="HU112">
        <v>464386</v>
      </c>
      <c r="HV112">
        <v>461248</v>
      </c>
      <c r="HW112">
        <v>457737</v>
      </c>
      <c r="HX112">
        <v>454396</v>
      </c>
      <c r="HY112">
        <v>451780</v>
      </c>
      <c r="HZ112">
        <v>449652</v>
      </c>
      <c r="IA112">
        <v>448344</v>
      </c>
      <c r="IB112">
        <v>446593</v>
      </c>
      <c r="IC112">
        <v>440292</v>
      </c>
      <c r="ID112">
        <v>440935</v>
      </c>
      <c r="IE112">
        <v>435561</v>
      </c>
      <c r="IF112">
        <v>383680</v>
      </c>
      <c r="IG112">
        <v>372703</v>
      </c>
      <c r="IH112">
        <v>362721</v>
      </c>
      <c r="II112">
        <v>353255</v>
      </c>
      <c r="IJ112">
        <v>342521</v>
      </c>
      <c r="IK112">
        <v>336614</v>
      </c>
      <c r="IL112">
        <v>328519</v>
      </c>
      <c r="IM112">
        <v>321949</v>
      </c>
      <c r="IN112">
        <v>315086</v>
      </c>
      <c r="IO112">
        <v>308200</v>
      </c>
      <c r="IP112">
        <v>300741</v>
      </c>
      <c r="IQ112">
        <v>292283</v>
      </c>
      <c r="IR112">
        <v>282735</v>
      </c>
      <c r="IS112">
        <v>274528</v>
      </c>
      <c r="IT112">
        <v>267546</v>
      </c>
      <c r="IU112">
        <v>261750</v>
      </c>
      <c r="IV112">
        <v>257087</v>
      </c>
      <c r="IW112">
        <v>251745</v>
      </c>
      <c r="IX112">
        <v>246882</v>
      </c>
      <c r="IY112">
        <v>530259</v>
      </c>
      <c r="IZ112">
        <v>526345</v>
      </c>
      <c r="JA112">
        <v>521984</v>
      </c>
      <c r="JB112">
        <v>518639</v>
      </c>
      <c r="JC112">
        <v>514899</v>
      </c>
      <c r="JD112">
        <v>511235</v>
      </c>
      <c r="JE112">
        <v>508248</v>
      </c>
      <c r="JF112">
        <v>505649</v>
      </c>
      <c r="JG112">
        <v>503963</v>
      </c>
      <c r="JH112">
        <v>501787</v>
      </c>
      <c r="JI112">
        <v>495043</v>
      </c>
      <c r="JJ112">
        <v>495284</v>
      </c>
      <c r="JK112">
        <v>489410</v>
      </c>
      <c r="JL112">
        <v>430211</v>
      </c>
      <c r="JM112">
        <v>417986</v>
      </c>
      <c r="JN112">
        <v>406968</v>
      </c>
      <c r="JO112">
        <v>396303</v>
      </c>
      <c r="JP112">
        <v>384478</v>
      </c>
      <c r="JQ112">
        <v>377589</v>
      </c>
      <c r="JR112">
        <v>368506</v>
      </c>
      <c r="JS112">
        <v>361384</v>
      </c>
      <c r="JT112">
        <v>353576</v>
      </c>
      <c r="JU112">
        <v>345877</v>
      </c>
      <c r="JV112">
        <v>337568</v>
      </c>
      <c r="JW112">
        <v>328107</v>
      </c>
      <c r="JX112">
        <v>317673</v>
      </c>
      <c r="JY112">
        <v>308325</v>
      </c>
      <c r="JZ112">
        <v>300492</v>
      </c>
      <c r="KA112">
        <v>293960</v>
      </c>
      <c r="KB112">
        <v>289297</v>
      </c>
      <c r="KC112">
        <v>283611</v>
      </c>
      <c r="KD112">
        <v>278169</v>
      </c>
    </row>
    <row r="113" spans="1:290" x14ac:dyDescent="0.3">
      <c r="A113" t="s">
        <v>111</v>
      </c>
      <c r="B113">
        <v>4057023</v>
      </c>
      <c r="C113">
        <v>6272704</v>
      </c>
      <c r="D113">
        <v>6452556</v>
      </c>
      <c r="E113">
        <v>5943163</v>
      </c>
      <c r="F113">
        <v>6228608</v>
      </c>
      <c r="G113">
        <v>6113729</v>
      </c>
      <c r="H113">
        <v>6320906</v>
      </c>
      <c r="I113">
        <v>6289643</v>
      </c>
      <c r="J113">
        <v>6393316</v>
      </c>
      <c r="K113">
        <v>6740863</v>
      </c>
      <c r="L113">
        <v>6594608</v>
      </c>
      <c r="M113">
        <v>6003522</v>
      </c>
      <c r="N113">
        <v>5996759</v>
      </c>
      <c r="O113">
        <v>5962343</v>
      </c>
      <c r="P113">
        <v>6021196</v>
      </c>
      <c r="Q113">
        <v>6009425</v>
      </c>
      <c r="R113">
        <v>5590361</v>
      </c>
      <c r="S113">
        <v>5718453</v>
      </c>
      <c r="T113">
        <v>5755212</v>
      </c>
      <c r="U113">
        <v>5784816</v>
      </c>
      <c r="V113">
        <v>5699636</v>
      </c>
      <c r="W113">
        <v>5336144</v>
      </c>
      <c r="X113">
        <v>5771728</v>
      </c>
      <c r="Y113">
        <v>5054134</v>
      </c>
      <c r="Z113">
        <v>5097848</v>
      </c>
      <c r="AA113">
        <v>4752363</v>
      </c>
      <c r="AB113">
        <v>4748740</v>
      </c>
      <c r="AC113">
        <v>4713629</v>
      </c>
      <c r="AD113">
        <v>4139572</v>
      </c>
      <c r="AE113">
        <v>4551367</v>
      </c>
      <c r="AF113">
        <v>4374737</v>
      </c>
      <c r="AG113">
        <v>4061881</v>
      </c>
      <c r="AH113">
        <v>4152347</v>
      </c>
      <c r="AI113">
        <v>18632703</v>
      </c>
      <c r="AJ113">
        <v>18840233</v>
      </c>
      <c r="AK113">
        <v>18026293</v>
      </c>
      <c r="AL113">
        <v>18284543</v>
      </c>
      <c r="AM113">
        <v>17905328</v>
      </c>
      <c r="AN113">
        <v>17947669</v>
      </c>
      <c r="AO113">
        <v>17681663</v>
      </c>
      <c r="AP113">
        <v>17963562</v>
      </c>
      <c r="AQ113">
        <v>18197444</v>
      </c>
      <c r="AR113">
        <v>17916962</v>
      </c>
      <c r="AS113">
        <v>16955308</v>
      </c>
      <c r="AT113">
        <v>17753458</v>
      </c>
      <c r="AU113">
        <v>17910740</v>
      </c>
      <c r="AV113">
        <v>17845471</v>
      </c>
      <c r="AW113">
        <v>17782561</v>
      </c>
      <c r="AX113">
        <v>16987554</v>
      </c>
      <c r="AY113">
        <v>16719328</v>
      </c>
      <c r="AZ113">
        <v>16466566</v>
      </c>
      <c r="BA113">
        <v>16805942</v>
      </c>
      <c r="BB113">
        <v>16429298</v>
      </c>
      <c r="BC113">
        <v>15615999</v>
      </c>
      <c r="BD113">
        <v>16000644</v>
      </c>
      <c r="BE113">
        <v>14657741</v>
      </c>
      <c r="BF113">
        <v>14380536</v>
      </c>
      <c r="BG113">
        <v>13566741</v>
      </c>
      <c r="BH113">
        <v>13631705</v>
      </c>
      <c r="BI113">
        <v>13597503</v>
      </c>
      <c r="BJ113">
        <v>12736132</v>
      </c>
      <c r="BK113">
        <v>13274786</v>
      </c>
      <c r="BL113">
        <v>13007121</v>
      </c>
      <c r="BM113">
        <v>12157685</v>
      </c>
      <c r="BN113">
        <v>11966655</v>
      </c>
      <c r="BO113">
        <v>20409261</v>
      </c>
      <c r="BP113">
        <v>20679610</v>
      </c>
      <c r="BQ113">
        <v>19052676</v>
      </c>
      <c r="BR113">
        <v>19425199</v>
      </c>
      <c r="BS113">
        <v>18916965</v>
      </c>
      <c r="BT113">
        <v>19517893</v>
      </c>
      <c r="BU113">
        <v>19239394</v>
      </c>
      <c r="BV113">
        <v>20206053</v>
      </c>
      <c r="BW113">
        <v>19714460</v>
      </c>
      <c r="BX113">
        <v>19659955</v>
      </c>
      <c r="BY113">
        <v>19207364</v>
      </c>
      <c r="BZ113">
        <v>19839160</v>
      </c>
      <c r="CA113">
        <v>19526455</v>
      </c>
      <c r="CB113">
        <v>19082733</v>
      </c>
      <c r="CC113">
        <v>18473776</v>
      </c>
      <c r="CD113">
        <v>16352704</v>
      </c>
      <c r="CE113">
        <v>17985704</v>
      </c>
      <c r="CF113">
        <v>16988400</v>
      </c>
      <c r="CG113">
        <v>18666748</v>
      </c>
      <c r="CH113">
        <v>17607266</v>
      </c>
      <c r="CI113">
        <v>16620553</v>
      </c>
      <c r="CJ113">
        <v>16862138</v>
      </c>
      <c r="CK113">
        <v>15615735</v>
      </c>
      <c r="CL113">
        <v>15867905</v>
      </c>
      <c r="CM113">
        <v>15183793</v>
      </c>
      <c r="CN113">
        <v>15140613</v>
      </c>
      <c r="CO113">
        <v>14160706</v>
      </c>
      <c r="CP113">
        <v>13400955</v>
      </c>
      <c r="CQ113">
        <v>13540358</v>
      </c>
      <c r="CR113">
        <v>13196341</v>
      </c>
      <c r="CS113">
        <v>12428409</v>
      </c>
      <c r="CT113">
        <v>12335910</v>
      </c>
      <c r="CU113">
        <v>10.14030668163721</v>
      </c>
      <c r="CV113">
        <v>10.360220043034101</v>
      </c>
      <c r="CW113">
        <v>10.11925804491648</v>
      </c>
      <c r="CX113">
        <v>8.6243346828055305</v>
      </c>
      <c r="CY113">
        <v>9.0693748447142397</v>
      </c>
      <c r="CZ113">
        <v>8.8780785539288107</v>
      </c>
      <c r="DA113">
        <v>8.4336424181785805</v>
      </c>
      <c r="DB113">
        <v>8.0141823116517301</v>
      </c>
      <c r="DC113">
        <v>8.4915536779192795</v>
      </c>
      <c r="DD113">
        <v>7.9458399953416396</v>
      </c>
      <c r="DE113">
        <v>7.3580641496774701</v>
      </c>
      <c r="DF113">
        <v>9.2916023472012093</v>
      </c>
      <c r="DG113">
        <v>8.1002216746000606</v>
      </c>
      <c r="DH113">
        <v>8.4096249316580902</v>
      </c>
      <c r="DI113">
        <v>7.5476771904133901</v>
      </c>
      <c r="DJ113">
        <v>7.0759473314871704</v>
      </c>
      <c r="DK113">
        <v>7.04716817642813</v>
      </c>
      <c r="DL113">
        <v>5.4856536996378198</v>
      </c>
      <c r="DM113">
        <v>6.59512765833865</v>
      </c>
      <c r="DN113">
        <v>6.3195614597142598</v>
      </c>
      <c r="DO113" t="s">
        <v>178</v>
      </c>
      <c r="DP113" t="s">
        <v>178</v>
      </c>
      <c r="DQ113" t="s">
        <v>178</v>
      </c>
      <c r="DR113" t="s">
        <v>178</v>
      </c>
      <c r="DS113" t="s">
        <v>178</v>
      </c>
      <c r="DT113" t="s">
        <v>178</v>
      </c>
      <c r="DU113" t="s">
        <v>178</v>
      </c>
      <c r="DV113" t="s">
        <v>178</v>
      </c>
      <c r="DW113" t="s">
        <v>178</v>
      </c>
      <c r="DX113" t="s">
        <v>178</v>
      </c>
      <c r="DY113" t="s">
        <v>178</v>
      </c>
      <c r="DZ113" t="s">
        <v>178</v>
      </c>
      <c r="EA113">
        <v>7.4673157505505996</v>
      </c>
      <c r="EB113">
        <v>7.76333286324006</v>
      </c>
      <c r="EC113">
        <v>7.5125762129795604</v>
      </c>
      <c r="ED113">
        <v>6.4353098680125598</v>
      </c>
      <c r="EE113">
        <v>7.0743244692306098</v>
      </c>
      <c r="EF113">
        <v>7.1081988418663098</v>
      </c>
      <c r="EG113">
        <v>6.7283773025195597</v>
      </c>
      <c r="EH113">
        <v>6.2562035302352603</v>
      </c>
      <c r="EI113">
        <v>6.9067556960197196</v>
      </c>
      <c r="EJ113">
        <v>6.4523494552257201</v>
      </c>
      <c r="EK113">
        <v>5.89703236296267</v>
      </c>
      <c r="EL113">
        <v>8.0057023257102902</v>
      </c>
      <c r="EM113">
        <v>6.8746238290545199</v>
      </c>
      <c r="EN113">
        <v>7.2693682335422798</v>
      </c>
      <c r="EO113">
        <v>6.4839029653827698</v>
      </c>
      <c r="EP113">
        <v>5.9892259945133901</v>
      </c>
      <c r="EQ113">
        <v>5.9450355899471496</v>
      </c>
      <c r="ER113">
        <v>4.4685212448059897</v>
      </c>
      <c r="ES113">
        <v>5.4434616042349697</v>
      </c>
      <c r="ET113">
        <v>5.1676097177128302</v>
      </c>
      <c r="EU113" t="s">
        <v>178</v>
      </c>
      <c r="EV113" t="s">
        <v>178</v>
      </c>
      <c r="EW113" t="s">
        <v>178</v>
      </c>
      <c r="EX113" t="s">
        <v>178</v>
      </c>
      <c r="EY113" t="s">
        <v>178</v>
      </c>
      <c r="EZ113" t="s">
        <v>178</v>
      </c>
      <c r="FA113" t="s">
        <v>178</v>
      </c>
      <c r="FB113" t="s">
        <v>178</v>
      </c>
      <c r="FC113" t="s">
        <v>178</v>
      </c>
      <c r="FD113" t="s">
        <v>178</v>
      </c>
      <c r="FE113" t="s">
        <v>178</v>
      </c>
      <c r="FF113" t="s">
        <v>178</v>
      </c>
      <c r="FG113" t="s">
        <v>178</v>
      </c>
      <c r="FH113">
        <v>10.36022004303411</v>
      </c>
      <c r="FI113">
        <v>10.119258044916487</v>
      </c>
      <c r="FJ113">
        <v>8.6243346828055323</v>
      </c>
      <c r="FK113">
        <v>9.0693748447142504</v>
      </c>
      <c r="FL113">
        <v>8.8780785539288196</v>
      </c>
      <c r="FM113">
        <v>8.4336424181785841</v>
      </c>
      <c r="FN113">
        <v>8.0141823116517319</v>
      </c>
      <c r="FO113">
        <v>8.4915536779192813</v>
      </c>
      <c r="FP113">
        <v>7.9458399953416476</v>
      </c>
      <c r="FQ113">
        <v>7.3580641496774719</v>
      </c>
      <c r="FR113">
        <v>9.2916023472012128</v>
      </c>
      <c r="FS113">
        <v>8.1002216746000695</v>
      </c>
      <c r="FT113">
        <v>8.4096249316580955</v>
      </c>
      <c r="FU113">
        <v>7.5476771904133919</v>
      </c>
      <c r="FV113">
        <v>7.0759473314871792</v>
      </c>
      <c r="FW113">
        <v>7.0471681764281353</v>
      </c>
      <c r="FX113">
        <v>5.4856536996378242</v>
      </c>
      <c r="FY113">
        <v>6.595127658338658</v>
      </c>
      <c r="FZ113">
        <v>6.3195614597142695</v>
      </c>
      <c r="GA113" t="s">
        <v>178</v>
      </c>
      <c r="GB113" t="s">
        <v>178</v>
      </c>
      <c r="GC113" t="s">
        <v>178</v>
      </c>
      <c r="GD113" t="s">
        <v>178</v>
      </c>
      <c r="GE113" t="s">
        <v>178</v>
      </c>
      <c r="GF113" t="s">
        <v>178</v>
      </c>
      <c r="GG113" t="s">
        <v>178</v>
      </c>
      <c r="GH113" t="s">
        <v>178</v>
      </c>
      <c r="GI113" t="s">
        <v>178</v>
      </c>
      <c r="GJ113" t="s">
        <v>178</v>
      </c>
      <c r="GK113" t="s">
        <v>178</v>
      </c>
      <c r="GL113" t="s">
        <v>178</v>
      </c>
      <c r="GM113">
        <v>7.4673157505506094</v>
      </c>
      <c r="GN113">
        <v>7.7633328632400671</v>
      </c>
      <c r="GO113">
        <v>7.512576212979563</v>
      </c>
      <c r="GP113">
        <v>6.4353098680125616</v>
      </c>
      <c r="GQ113">
        <v>7.0743244692306115</v>
      </c>
      <c r="GR113">
        <v>7.1081988418663169</v>
      </c>
      <c r="GS113">
        <v>6.728377302519565</v>
      </c>
      <c r="GT113">
        <v>6.2562035302352621</v>
      </c>
      <c r="GU113">
        <v>6.9067556960197267</v>
      </c>
      <c r="GV113">
        <v>6.4523494552257237</v>
      </c>
      <c r="GW113">
        <v>5.897032362962678</v>
      </c>
      <c r="GX113">
        <v>8.0057023257102919</v>
      </c>
      <c r="GY113">
        <v>6.8746238290545225</v>
      </c>
      <c r="GZ113">
        <v>7.2693682335422807</v>
      </c>
      <c r="HA113">
        <v>6.4839029653827707</v>
      </c>
      <c r="HB113">
        <v>5.9892259945133945</v>
      </c>
      <c r="HC113">
        <v>5.9450355899471559</v>
      </c>
      <c r="HD113">
        <v>4.4685212448059906</v>
      </c>
      <c r="HE113">
        <v>5.4434616042349786</v>
      </c>
      <c r="HF113">
        <v>5.167609717712832</v>
      </c>
      <c r="HG113" t="s">
        <v>178</v>
      </c>
      <c r="HH113" t="s">
        <v>178</v>
      </c>
      <c r="HI113" t="s">
        <v>178</v>
      </c>
      <c r="HJ113" t="s">
        <v>178</v>
      </c>
      <c r="HK113" t="s">
        <v>178</v>
      </c>
      <c r="HL113" t="s">
        <v>178</v>
      </c>
      <c r="HM113" t="s">
        <v>178</v>
      </c>
      <c r="HN113" t="s">
        <v>178</v>
      </c>
      <c r="HO113" t="s">
        <v>178</v>
      </c>
      <c r="HP113" t="s">
        <v>178</v>
      </c>
      <c r="HQ113" t="s">
        <v>178</v>
      </c>
      <c r="HR113" t="s">
        <v>178</v>
      </c>
      <c r="HS113">
        <v>479194</v>
      </c>
      <c r="HT113">
        <v>476941</v>
      </c>
      <c r="HU113">
        <v>472622</v>
      </c>
      <c r="HV113">
        <v>470006</v>
      </c>
      <c r="HW113">
        <v>467311</v>
      </c>
      <c r="HX113">
        <v>465014</v>
      </c>
      <c r="HY113">
        <v>462395</v>
      </c>
      <c r="HZ113">
        <v>459941</v>
      </c>
      <c r="IA113">
        <v>458166</v>
      </c>
      <c r="IB113">
        <v>457906</v>
      </c>
      <c r="IC113">
        <v>455529</v>
      </c>
      <c r="ID113">
        <v>452118</v>
      </c>
      <c r="IE113">
        <v>449158</v>
      </c>
      <c r="IF113">
        <v>444617</v>
      </c>
      <c r="IG113">
        <v>440504</v>
      </c>
      <c r="IH113">
        <v>437026</v>
      </c>
      <c r="II113">
        <v>434589</v>
      </c>
      <c r="IJ113">
        <v>436307</v>
      </c>
      <c r="IK113">
        <v>434936</v>
      </c>
      <c r="IL113">
        <v>432421</v>
      </c>
      <c r="IM113">
        <v>427609</v>
      </c>
      <c r="IN113">
        <v>423312</v>
      </c>
      <c r="IO113">
        <v>419544</v>
      </c>
      <c r="IP113">
        <v>414790</v>
      </c>
      <c r="IQ113">
        <v>411000</v>
      </c>
      <c r="IR113">
        <v>407973</v>
      </c>
      <c r="IS113">
        <v>405055</v>
      </c>
      <c r="IT113">
        <v>402010</v>
      </c>
      <c r="IU113">
        <v>398128</v>
      </c>
      <c r="IV113">
        <v>394779</v>
      </c>
      <c r="IW113">
        <v>391294</v>
      </c>
      <c r="IX113">
        <v>389490</v>
      </c>
      <c r="IY113">
        <v>557421</v>
      </c>
      <c r="IZ113">
        <v>554499</v>
      </c>
      <c r="JA113">
        <v>550022</v>
      </c>
      <c r="JB113">
        <v>547142</v>
      </c>
      <c r="JC113">
        <v>544110</v>
      </c>
      <c r="JD113">
        <v>541107</v>
      </c>
      <c r="JE113">
        <v>538053</v>
      </c>
      <c r="JF113">
        <v>534948</v>
      </c>
      <c r="JG113">
        <v>532395</v>
      </c>
      <c r="JH113">
        <v>531849</v>
      </c>
      <c r="JI113">
        <v>529267</v>
      </c>
      <c r="JJ113">
        <v>525801</v>
      </c>
      <c r="JK113">
        <v>522419</v>
      </c>
      <c r="JL113">
        <v>516875</v>
      </c>
      <c r="JM113">
        <v>511924</v>
      </c>
      <c r="JN113">
        <v>507214</v>
      </c>
      <c r="JO113">
        <v>503574</v>
      </c>
      <c r="JP113">
        <v>503683</v>
      </c>
      <c r="JQ113">
        <v>499968</v>
      </c>
      <c r="JR113">
        <v>496714</v>
      </c>
      <c r="JS113">
        <v>490855</v>
      </c>
      <c r="JT113">
        <v>485927</v>
      </c>
      <c r="JU113">
        <v>481337</v>
      </c>
      <c r="JV113">
        <v>475786</v>
      </c>
      <c r="JW113">
        <v>471331</v>
      </c>
      <c r="JX113">
        <v>467808</v>
      </c>
      <c r="JY113">
        <v>463936</v>
      </c>
      <c r="JZ113">
        <v>460117</v>
      </c>
      <c r="KA113">
        <v>455722</v>
      </c>
      <c r="KB113">
        <v>452022</v>
      </c>
      <c r="KC113">
        <v>448144</v>
      </c>
      <c r="KD113">
        <v>445978</v>
      </c>
    </row>
    <row r="114" spans="1:290" x14ac:dyDescent="0.3">
      <c r="A114" t="s">
        <v>112</v>
      </c>
      <c r="B114">
        <v>4057095</v>
      </c>
      <c r="C114">
        <v>13356402</v>
      </c>
      <c r="D114">
        <v>13810273</v>
      </c>
      <c r="E114">
        <v>13069018</v>
      </c>
      <c r="F114">
        <v>13705669</v>
      </c>
      <c r="G114">
        <v>13675003</v>
      </c>
      <c r="H114">
        <v>13080766</v>
      </c>
      <c r="I114">
        <v>13490133</v>
      </c>
      <c r="J114">
        <v>13543739</v>
      </c>
      <c r="K114">
        <v>13803065</v>
      </c>
      <c r="L114">
        <v>14197410</v>
      </c>
      <c r="M114">
        <v>12991925</v>
      </c>
      <c r="N114">
        <v>13617663</v>
      </c>
      <c r="O114">
        <v>13958115</v>
      </c>
      <c r="P114">
        <v>13393078</v>
      </c>
      <c r="Q114">
        <v>14039373</v>
      </c>
      <c r="R114">
        <v>13116744</v>
      </c>
      <c r="S114">
        <v>12800562</v>
      </c>
      <c r="T114">
        <v>12867023</v>
      </c>
      <c r="U114">
        <v>11961951</v>
      </c>
      <c r="V114">
        <v>11532511</v>
      </c>
      <c r="W114">
        <v>11747256</v>
      </c>
      <c r="X114">
        <v>11142843</v>
      </c>
      <c r="Y114">
        <v>10561953</v>
      </c>
      <c r="Z114">
        <v>10824766</v>
      </c>
      <c r="AA114">
        <v>10885479</v>
      </c>
      <c r="AB114">
        <v>10594134</v>
      </c>
      <c r="AC114">
        <v>10631402</v>
      </c>
      <c r="AD114">
        <v>9816046</v>
      </c>
      <c r="AE114">
        <v>10505547</v>
      </c>
      <c r="AF114">
        <v>9875569</v>
      </c>
      <c r="AG114">
        <v>9950773</v>
      </c>
      <c r="AH114">
        <v>9941004</v>
      </c>
      <c r="AI114">
        <v>40693958</v>
      </c>
      <c r="AJ114">
        <v>41899210</v>
      </c>
      <c r="AK114">
        <v>40748709</v>
      </c>
      <c r="AL114">
        <v>41589210</v>
      </c>
      <c r="AM114">
        <v>41724463</v>
      </c>
      <c r="AN114">
        <v>40746702</v>
      </c>
      <c r="AO114">
        <v>41286491</v>
      </c>
      <c r="AP114">
        <v>41641444</v>
      </c>
      <c r="AQ114">
        <v>42516023</v>
      </c>
      <c r="AR114">
        <v>43655415</v>
      </c>
      <c r="AS114">
        <v>41970657</v>
      </c>
      <c r="AT114">
        <v>43733623</v>
      </c>
      <c r="AU114">
        <v>44708694</v>
      </c>
      <c r="AV114">
        <v>43677722</v>
      </c>
      <c r="AW114">
        <v>44852499</v>
      </c>
      <c r="AX114">
        <v>43361938</v>
      </c>
      <c r="AY114">
        <v>42080253</v>
      </c>
      <c r="AZ114">
        <v>41795669</v>
      </c>
      <c r="BA114">
        <v>41473741</v>
      </c>
      <c r="BB114">
        <v>40634666</v>
      </c>
      <c r="BC114">
        <v>40321251</v>
      </c>
      <c r="BD114">
        <v>39003615</v>
      </c>
      <c r="BE114">
        <v>37445646</v>
      </c>
      <c r="BF114">
        <v>38667204</v>
      </c>
      <c r="BG114">
        <v>39033439</v>
      </c>
      <c r="BH114">
        <v>38523476</v>
      </c>
      <c r="BI114">
        <v>38154045</v>
      </c>
      <c r="BJ114">
        <v>36786395</v>
      </c>
      <c r="BK114">
        <v>37723918</v>
      </c>
      <c r="BL114">
        <v>36584871</v>
      </c>
      <c r="BM114">
        <v>37117501</v>
      </c>
      <c r="BN114">
        <v>36316432</v>
      </c>
      <c r="BO114">
        <v>40860792</v>
      </c>
      <c r="BP114">
        <v>42034800</v>
      </c>
      <c r="BQ114">
        <v>40894038</v>
      </c>
      <c r="BR114">
        <v>42288312</v>
      </c>
      <c r="BS114">
        <v>43533905</v>
      </c>
      <c r="BT114">
        <v>42728622</v>
      </c>
      <c r="BU114">
        <v>44103026</v>
      </c>
      <c r="BV114">
        <v>45810032</v>
      </c>
      <c r="BW114">
        <v>46692195</v>
      </c>
      <c r="BX114">
        <v>47721323</v>
      </c>
      <c r="BY114">
        <v>46136327</v>
      </c>
      <c r="BZ114">
        <v>48148882</v>
      </c>
      <c r="CA114">
        <v>49240103</v>
      </c>
      <c r="CB114">
        <v>48216234</v>
      </c>
      <c r="CC114">
        <v>49367960</v>
      </c>
      <c r="CD114">
        <v>48085835</v>
      </c>
      <c r="CE114">
        <v>46774762</v>
      </c>
      <c r="CF114">
        <v>47085114</v>
      </c>
      <c r="CG114">
        <v>45421055</v>
      </c>
      <c r="CH114">
        <v>53504430</v>
      </c>
      <c r="CI114">
        <v>50032871</v>
      </c>
      <c r="CJ114">
        <v>46904763</v>
      </c>
      <c r="CK114">
        <v>49356020</v>
      </c>
      <c r="CL114">
        <v>41473160</v>
      </c>
      <c r="CM114">
        <v>40283045</v>
      </c>
      <c r="CN114">
        <v>39982881</v>
      </c>
      <c r="CO114">
        <v>40525788</v>
      </c>
      <c r="CP114">
        <v>39038418</v>
      </c>
      <c r="CQ114">
        <v>38973175</v>
      </c>
      <c r="CR114">
        <v>36722807</v>
      </c>
      <c r="CS114">
        <v>37270702</v>
      </c>
      <c r="CT114">
        <v>36482585</v>
      </c>
      <c r="CU114">
        <v>16.703771563532008</v>
      </c>
      <c r="CV114">
        <v>15.72673807684497</v>
      </c>
      <c r="CW114">
        <v>16.162582659939002</v>
      </c>
      <c r="CX114">
        <v>16.464538895785498</v>
      </c>
      <c r="CY114">
        <v>16.496007976738841</v>
      </c>
      <c r="CZ114">
        <v>16.574316344595921</v>
      </c>
      <c r="DA114">
        <v>16.455847198265069</v>
      </c>
      <c r="DB114">
        <v>16.4060987345357</v>
      </c>
      <c r="DC114">
        <v>16.573395835437811</v>
      </c>
      <c r="DD114">
        <v>16.344438383377021</v>
      </c>
      <c r="DE114">
        <v>16.285818222348389</v>
      </c>
      <c r="DF114">
        <v>15.310828330909381</v>
      </c>
      <c r="DG114">
        <v>13.64599732843582</v>
      </c>
      <c r="DH114">
        <v>12.791110687002661</v>
      </c>
      <c r="DI114">
        <v>11.71417859195051</v>
      </c>
      <c r="DJ114">
        <v>11.379588881054779</v>
      </c>
      <c r="DK114">
        <v>10.452037178078781</v>
      </c>
      <c r="DL114">
        <v>9.8212368473374898</v>
      </c>
      <c r="DM114">
        <v>9.4543161771754303</v>
      </c>
      <c r="DN114">
        <v>9.5540942632863395</v>
      </c>
      <c r="DO114" t="s">
        <v>178</v>
      </c>
      <c r="DP114" t="s">
        <v>178</v>
      </c>
      <c r="DQ114" t="s">
        <v>178</v>
      </c>
      <c r="DR114" t="s">
        <v>178</v>
      </c>
      <c r="DS114" t="s">
        <v>178</v>
      </c>
      <c r="DT114" t="s">
        <v>178</v>
      </c>
      <c r="DU114" t="s">
        <v>178</v>
      </c>
      <c r="DV114" t="s">
        <v>178</v>
      </c>
      <c r="DW114" t="s">
        <v>178</v>
      </c>
      <c r="DX114" t="s">
        <v>178</v>
      </c>
      <c r="DY114" t="s">
        <v>178</v>
      </c>
      <c r="DZ114" t="s">
        <v>178</v>
      </c>
      <c r="EA114">
        <v>14.47756792635958</v>
      </c>
      <c r="EB114">
        <v>13.92322966253839</v>
      </c>
      <c r="EC114">
        <v>14.17318199434677</v>
      </c>
      <c r="ED114">
        <v>14.56284468464276</v>
      </c>
      <c r="EE114">
        <v>14.64612282993086</v>
      </c>
      <c r="EF114">
        <v>14.95417060896064</v>
      </c>
      <c r="EG114">
        <v>14.820598546206011</v>
      </c>
      <c r="EH114">
        <v>14.7845196669117</v>
      </c>
      <c r="EI114">
        <v>15.0722955007541</v>
      </c>
      <c r="EJ114">
        <v>14.96447623822146</v>
      </c>
      <c r="EK114">
        <v>14.85029801835884</v>
      </c>
      <c r="EL114">
        <v>14.0312001654796</v>
      </c>
      <c r="EM114">
        <v>12.45400559305183</v>
      </c>
      <c r="EN114">
        <v>11.6469522802265</v>
      </c>
      <c r="EO114">
        <v>10.57430624550941</v>
      </c>
      <c r="EP114">
        <v>10.13114129355988</v>
      </c>
      <c r="EQ114">
        <v>9.0756447801199798</v>
      </c>
      <c r="ER114">
        <v>8.7565257662259306</v>
      </c>
      <c r="ES114">
        <v>8.9102869107478799</v>
      </c>
      <c r="ET114">
        <v>8.9431115520615005</v>
      </c>
      <c r="EU114" t="s">
        <v>178</v>
      </c>
      <c r="EV114" t="s">
        <v>178</v>
      </c>
      <c r="EW114" t="s">
        <v>178</v>
      </c>
      <c r="EX114" t="s">
        <v>178</v>
      </c>
      <c r="EY114" t="s">
        <v>178</v>
      </c>
      <c r="EZ114" t="s">
        <v>178</v>
      </c>
      <c r="FA114" t="s">
        <v>178</v>
      </c>
      <c r="FB114" t="s">
        <v>178</v>
      </c>
      <c r="FC114" t="s">
        <v>178</v>
      </c>
      <c r="FD114" t="s">
        <v>178</v>
      </c>
      <c r="FE114" t="s">
        <v>178</v>
      </c>
      <c r="FF114" t="s">
        <v>178</v>
      </c>
      <c r="FG114" t="s">
        <v>178</v>
      </c>
      <c r="FH114">
        <v>14.4845134861191</v>
      </c>
      <c r="FI114">
        <v>14.617861877610087</v>
      </c>
      <c r="FJ114">
        <v>15.166249819691398</v>
      </c>
      <c r="FK114">
        <v>15.291704140759602</v>
      </c>
      <c r="FL114">
        <v>15.007592063033616</v>
      </c>
      <c r="FM114">
        <v>14.737452922072748</v>
      </c>
      <c r="FN114">
        <v>14.884109919720103</v>
      </c>
      <c r="FO114">
        <v>15.717958294045562</v>
      </c>
      <c r="FP114">
        <v>16.209308599244508</v>
      </c>
      <c r="FQ114">
        <v>16.285363122505952</v>
      </c>
      <c r="FR114">
        <v>15.310747519600096</v>
      </c>
      <c r="FS114">
        <v>13.645997328435824</v>
      </c>
      <c r="FT114">
        <v>12.790918892442964</v>
      </c>
      <c r="FU114">
        <v>11.710273671053544</v>
      </c>
      <c r="FV114">
        <v>11.375234424446003</v>
      </c>
      <c r="FW114">
        <v>10.447752215879271</v>
      </c>
      <c r="FX114">
        <v>9.802509080966832</v>
      </c>
      <c r="FY114">
        <v>9.4060074313964339</v>
      </c>
      <c r="FZ114">
        <v>9.480363816691785</v>
      </c>
      <c r="GA114" t="s">
        <v>178</v>
      </c>
      <c r="GB114" t="s">
        <v>178</v>
      </c>
      <c r="GC114" t="s">
        <v>178</v>
      </c>
      <c r="GD114" t="s">
        <v>178</v>
      </c>
      <c r="GE114" t="s">
        <v>178</v>
      </c>
      <c r="GF114" t="s">
        <v>178</v>
      </c>
      <c r="GG114" t="s">
        <v>178</v>
      </c>
      <c r="GH114" t="s">
        <v>178</v>
      </c>
      <c r="GI114" t="s">
        <v>178</v>
      </c>
      <c r="GJ114" t="s">
        <v>178</v>
      </c>
      <c r="GK114" t="s">
        <v>178</v>
      </c>
      <c r="GL114" t="s">
        <v>178</v>
      </c>
      <c r="GM114">
        <v>14.477567926359582</v>
      </c>
      <c r="GN114">
        <v>8.8910003579781005</v>
      </c>
      <c r="GO114">
        <v>8.8599013470198908</v>
      </c>
      <c r="GP114">
        <v>9.1881222155671516</v>
      </c>
      <c r="GQ114">
        <v>9.5563458779565362</v>
      </c>
      <c r="GR114">
        <v>9.5496170463072083</v>
      </c>
      <c r="GS114">
        <v>9.4426721805929201</v>
      </c>
      <c r="GT114">
        <v>9.5390424020838473</v>
      </c>
      <c r="GU114">
        <v>10.079000098386437</v>
      </c>
      <c r="GV114">
        <v>10.76660682834863</v>
      </c>
      <c r="GW114">
        <v>11.494008641885681</v>
      </c>
      <c r="GX114">
        <v>11.628597520950871</v>
      </c>
      <c r="GY114">
        <v>10.540578528194091</v>
      </c>
      <c r="GZ114">
        <v>10.017355987169935</v>
      </c>
      <c r="HA114">
        <v>9.1301024081200559</v>
      </c>
      <c r="HB114">
        <v>8.7910743571999426</v>
      </c>
      <c r="HC114">
        <v>8.6569386311665273</v>
      </c>
      <c r="HD114">
        <v>8.7281565858123464</v>
      </c>
      <c r="HE114">
        <v>8.7451178741101945</v>
      </c>
      <c r="HF114">
        <v>8.4279483623291611</v>
      </c>
      <c r="HG114" t="s">
        <v>178</v>
      </c>
      <c r="HH114" t="s">
        <v>178</v>
      </c>
      <c r="HI114" t="s">
        <v>178</v>
      </c>
      <c r="HJ114" t="s">
        <v>178</v>
      </c>
      <c r="HK114" t="s">
        <v>178</v>
      </c>
      <c r="HL114" t="s">
        <v>178</v>
      </c>
      <c r="HM114" t="s">
        <v>178</v>
      </c>
      <c r="HN114" t="s">
        <v>178</v>
      </c>
      <c r="HO114" t="s">
        <v>178</v>
      </c>
      <c r="HP114" t="s">
        <v>178</v>
      </c>
      <c r="HQ114" t="s">
        <v>178</v>
      </c>
      <c r="HR114" t="s">
        <v>178</v>
      </c>
      <c r="HS114">
        <v>1965468</v>
      </c>
      <c r="HT114">
        <v>1948193</v>
      </c>
      <c r="HU114">
        <v>1928247</v>
      </c>
      <c r="HV114">
        <v>1913176</v>
      </c>
      <c r="HW114">
        <v>1902705</v>
      </c>
      <c r="HX114">
        <v>1889550</v>
      </c>
      <c r="HY114">
        <v>1883278</v>
      </c>
      <c r="HZ114">
        <v>1871700</v>
      </c>
      <c r="IA114">
        <v>1872393</v>
      </c>
      <c r="IB114">
        <v>1871893</v>
      </c>
      <c r="IC114">
        <v>1850930</v>
      </c>
      <c r="ID114">
        <v>1834533</v>
      </c>
      <c r="IE114">
        <v>1826039</v>
      </c>
      <c r="IF114">
        <v>1812361</v>
      </c>
      <c r="IG114">
        <v>1804382</v>
      </c>
      <c r="IH114">
        <v>1794975</v>
      </c>
      <c r="II114">
        <v>1778225</v>
      </c>
      <c r="IJ114">
        <v>1767000</v>
      </c>
      <c r="IK114">
        <v>1750003</v>
      </c>
      <c r="IL114">
        <v>1728858</v>
      </c>
      <c r="IM114">
        <v>1720036</v>
      </c>
      <c r="IN114">
        <v>1664342</v>
      </c>
      <c r="IO114">
        <v>1656777</v>
      </c>
      <c r="IP114">
        <v>1648356</v>
      </c>
      <c r="IQ114">
        <v>1644842</v>
      </c>
      <c r="IR114">
        <v>1636657</v>
      </c>
      <c r="IS114">
        <v>1630330</v>
      </c>
      <c r="IT114">
        <v>1623396</v>
      </c>
      <c r="IU114">
        <v>1615342</v>
      </c>
      <c r="IV114">
        <v>1611495</v>
      </c>
      <c r="IW114">
        <v>1599661</v>
      </c>
      <c r="IX114">
        <v>1585158</v>
      </c>
      <c r="IY114">
        <v>2285737</v>
      </c>
      <c r="IZ114">
        <v>2266833</v>
      </c>
      <c r="JA114">
        <v>2243761</v>
      </c>
      <c r="JB114">
        <v>2227065</v>
      </c>
      <c r="JC114">
        <v>2216274</v>
      </c>
      <c r="JD114">
        <v>2201077</v>
      </c>
      <c r="JE114">
        <v>2194066</v>
      </c>
      <c r="JF114">
        <v>2164583</v>
      </c>
      <c r="JG114">
        <v>2157075</v>
      </c>
      <c r="JH114">
        <v>2154826</v>
      </c>
      <c r="JI114">
        <v>2132180</v>
      </c>
      <c r="JJ114">
        <v>2110003</v>
      </c>
      <c r="JK114">
        <v>2099626</v>
      </c>
      <c r="JL114">
        <v>2082778</v>
      </c>
      <c r="JM114">
        <v>2094997</v>
      </c>
      <c r="JN114">
        <v>2082450</v>
      </c>
      <c r="JO114">
        <v>2061994</v>
      </c>
      <c r="JP114">
        <v>2048139</v>
      </c>
      <c r="JQ114">
        <v>2027772</v>
      </c>
      <c r="JR114">
        <v>1981851</v>
      </c>
      <c r="JS114">
        <v>1991877</v>
      </c>
      <c r="JT114">
        <v>1910967</v>
      </c>
      <c r="JU114">
        <v>1897170</v>
      </c>
      <c r="JV114">
        <v>1884860</v>
      </c>
      <c r="JW114">
        <v>1880558</v>
      </c>
      <c r="JX114">
        <v>1869888</v>
      </c>
      <c r="JY114">
        <v>1862087</v>
      </c>
      <c r="JZ114">
        <v>1853398</v>
      </c>
      <c r="KA114">
        <v>1863358</v>
      </c>
      <c r="KB114">
        <v>1857226</v>
      </c>
      <c r="KC114">
        <v>1840849</v>
      </c>
      <c r="KD114">
        <v>1820778</v>
      </c>
    </row>
    <row r="115" spans="1:290" x14ac:dyDescent="0.3">
      <c r="A115" t="s">
        <v>113</v>
      </c>
      <c r="B115">
        <v>4062485</v>
      </c>
      <c r="C115">
        <v>10756628</v>
      </c>
      <c r="D115">
        <v>10497389</v>
      </c>
      <c r="E115">
        <v>10931999</v>
      </c>
      <c r="F115">
        <v>10245326</v>
      </c>
      <c r="G115">
        <v>10164703</v>
      </c>
      <c r="H115">
        <v>10349928</v>
      </c>
      <c r="I115">
        <v>10769100</v>
      </c>
      <c r="J115">
        <v>10869292</v>
      </c>
      <c r="K115">
        <v>11025357</v>
      </c>
      <c r="L115">
        <v>10609011</v>
      </c>
      <c r="M115">
        <v>11148187</v>
      </c>
      <c r="N115">
        <v>11123454</v>
      </c>
      <c r="O115">
        <v>10909007</v>
      </c>
      <c r="P115">
        <v>10654059</v>
      </c>
      <c r="Q115">
        <v>10342303</v>
      </c>
      <c r="R115">
        <v>10007812</v>
      </c>
      <c r="S115">
        <v>9873840</v>
      </c>
      <c r="T115">
        <v>9801319</v>
      </c>
      <c r="U115">
        <v>9435556</v>
      </c>
      <c r="V115">
        <v>9862712</v>
      </c>
      <c r="W115">
        <v>9787381</v>
      </c>
      <c r="X115">
        <v>9333876</v>
      </c>
      <c r="Y115">
        <v>9293946</v>
      </c>
      <c r="Z115">
        <v>9493466</v>
      </c>
      <c r="AA115">
        <v>8869200</v>
      </c>
      <c r="AB115">
        <v>8863749</v>
      </c>
      <c r="AC115">
        <v>9070924</v>
      </c>
      <c r="AD115">
        <v>8441893</v>
      </c>
      <c r="AE115">
        <v>8693222</v>
      </c>
      <c r="AF115">
        <v>8602472</v>
      </c>
      <c r="AG115">
        <v>8491550</v>
      </c>
      <c r="AH115">
        <v>8009994</v>
      </c>
      <c r="AI115">
        <v>20833230</v>
      </c>
      <c r="AJ115">
        <v>20697195</v>
      </c>
      <c r="AK115">
        <v>21316397</v>
      </c>
      <c r="AL115">
        <v>20448423</v>
      </c>
      <c r="AM115">
        <v>20509764</v>
      </c>
      <c r="AN115">
        <v>20568949</v>
      </c>
      <c r="AO115">
        <v>21208608</v>
      </c>
      <c r="AP115">
        <v>21138168</v>
      </c>
      <c r="AQ115">
        <v>21496074</v>
      </c>
      <c r="AR115">
        <v>20901139</v>
      </c>
      <c r="AS115">
        <v>21866448</v>
      </c>
      <c r="AT115">
        <v>22014854</v>
      </c>
      <c r="AU115">
        <v>21626538</v>
      </c>
      <c r="AV115">
        <v>21091533</v>
      </c>
      <c r="AW115">
        <v>20465557</v>
      </c>
      <c r="AX115">
        <v>19876790</v>
      </c>
      <c r="AY115">
        <v>19591637</v>
      </c>
      <c r="AZ115">
        <v>19253824</v>
      </c>
      <c r="BA115">
        <v>19848309</v>
      </c>
      <c r="BB115">
        <v>21710218</v>
      </c>
      <c r="BC115">
        <v>21292033</v>
      </c>
      <c r="BD115">
        <v>20768030</v>
      </c>
      <c r="BE115">
        <v>20363370</v>
      </c>
      <c r="BF115">
        <v>20248707</v>
      </c>
      <c r="BG115">
        <v>19144638</v>
      </c>
      <c r="BH115">
        <v>18938140</v>
      </c>
      <c r="BI115">
        <v>19048904</v>
      </c>
      <c r="BJ115">
        <v>18224495</v>
      </c>
      <c r="BK115">
        <v>18194148</v>
      </c>
      <c r="BL115">
        <v>17899608</v>
      </c>
      <c r="BM115">
        <v>17400717</v>
      </c>
      <c r="BN115">
        <v>16354625</v>
      </c>
      <c r="BO115">
        <v>27486304</v>
      </c>
      <c r="BP115">
        <v>26081826</v>
      </c>
      <c r="BQ115">
        <v>27227367</v>
      </c>
      <c r="BR115">
        <v>29143765</v>
      </c>
      <c r="BS115">
        <v>28183148</v>
      </c>
      <c r="BT115">
        <v>21968767</v>
      </c>
      <c r="BU115">
        <v>26265216</v>
      </c>
      <c r="BV115">
        <v>25413436</v>
      </c>
      <c r="BW115">
        <v>26937872</v>
      </c>
      <c r="BX115">
        <v>27254824</v>
      </c>
      <c r="BY115">
        <v>28001206</v>
      </c>
      <c r="BZ115">
        <v>25146006</v>
      </c>
      <c r="CA115">
        <v>26056908</v>
      </c>
      <c r="CB115">
        <v>25588172</v>
      </c>
      <c r="CC115">
        <v>23623124</v>
      </c>
      <c r="CD115">
        <v>22598571</v>
      </c>
      <c r="CE115">
        <v>24707719</v>
      </c>
      <c r="CF115">
        <v>22728772</v>
      </c>
      <c r="CG115">
        <v>27420328</v>
      </c>
      <c r="CH115">
        <v>36945842</v>
      </c>
      <c r="CI115">
        <v>33165039</v>
      </c>
      <c r="CJ115">
        <v>30844607</v>
      </c>
      <c r="CK115">
        <v>27942939</v>
      </c>
      <c r="CL115">
        <v>24937258</v>
      </c>
      <c r="CM115">
        <v>23082366</v>
      </c>
      <c r="CN115">
        <v>21900881</v>
      </c>
      <c r="CO115">
        <v>20101089</v>
      </c>
      <c r="CP115">
        <v>19508040</v>
      </c>
      <c r="CQ115">
        <v>20182915</v>
      </c>
      <c r="CR115">
        <v>19571510</v>
      </c>
      <c r="CS115">
        <v>18778667</v>
      </c>
      <c r="CT115">
        <v>17000564</v>
      </c>
      <c r="CU115">
        <v>10.659427034026599</v>
      </c>
      <c r="CV115">
        <v>10.92900339312947</v>
      </c>
      <c r="CW115">
        <v>11.270354122791259</v>
      </c>
      <c r="CX115">
        <v>11.116005483866489</v>
      </c>
      <c r="CY115">
        <v>10.43923270556945</v>
      </c>
      <c r="CZ115">
        <v>9.6928702975392902</v>
      </c>
      <c r="DA115">
        <v>10.360140553979379</v>
      </c>
      <c r="DB115">
        <v>10.362321667317421</v>
      </c>
      <c r="DC115">
        <v>10.370330865476729</v>
      </c>
      <c r="DD115">
        <v>10.13390409341643</v>
      </c>
      <c r="DE115">
        <v>9.5641201569367205</v>
      </c>
      <c r="DF115">
        <v>9.4635892772155099</v>
      </c>
      <c r="DG115">
        <v>8.7962634912600208</v>
      </c>
      <c r="DH115">
        <v>7.4947773426071604</v>
      </c>
      <c r="DI115">
        <v>6.7185036060150196</v>
      </c>
      <c r="DJ115">
        <v>6.2798441857221103</v>
      </c>
      <c r="DK115">
        <v>6.1715502783111704</v>
      </c>
      <c r="DL115">
        <v>6.31517043777475</v>
      </c>
      <c r="DM115">
        <v>6.0353412135967304</v>
      </c>
      <c r="DN115">
        <v>6.1330088519263199</v>
      </c>
      <c r="DO115" t="s">
        <v>178</v>
      </c>
      <c r="DP115" t="s">
        <v>178</v>
      </c>
      <c r="DQ115" t="s">
        <v>178</v>
      </c>
      <c r="DR115" t="s">
        <v>178</v>
      </c>
      <c r="DS115" t="s">
        <v>178</v>
      </c>
      <c r="DT115" t="s">
        <v>178</v>
      </c>
      <c r="DU115" t="s">
        <v>178</v>
      </c>
      <c r="DV115" t="s">
        <v>178</v>
      </c>
      <c r="DW115" t="s">
        <v>178</v>
      </c>
      <c r="DX115" t="s">
        <v>178</v>
      </c>
      <c r="DY115" t="s">
        <v>178</v>
      </c>
      <c r="DZ115" t="s">
        <v>178</v>
      </c>
      <c r="EA115">
        <v>10.266500156001291</v>
      </c>
      <c r="EB115">
        <v>10.444419620899369</v>
      </c>
      <c r="EC115">
        <v>10.586343461326971</v>
      </c>
      <c r="ED115">
        <v>10.4854834037813</v>
      </c>
      <c r="EE115">
        <v>10.058706672587739</v>
      </c>
      <c r="EF115">
        <v>9.5051190756085298</v>
      </c>
      <c r="EG115">
        <v>9.8576479013781597</v>
      </c>
      <c r="EH115">
        <v>9.9350757359861994</v>
      </c>
      <c r="EI115">
        <v>9.8788783477392101</v>
      </c>
      <c r="EJ115">
        <v>9.7185125004382904</v>
      </c>
      <c r="EK115">
        <v>9.2432017654078091</v>
      </c>
      <c r="EL115">
        <v>8.99894680200922</v>
      </c>
      <c r="EM115">
        <v>8.4917478928780792</v>
      </c>
      <c r="EN115">
        <v>7.72381979062403</v>
      </c>
      <c r="EO115">
        <v>7.0170335456787196</v>
      </c>
      <c r="EP115">
        <v>6.6328114348443501</v>
      </c>
      <c r="EQ115">
        <v>6.5398108386756997</v>
      </c>
      <c r="ER115">
        <v>6.5466319833400304</v>
      </c>
      <c r="ES115">
        <v>6.7794591468724104</v>
      </c>
      <c r="ET115">
        <v>6.4624777144107899</v>
      </c>
      <c r="EU115" t="s">
        <v>178</v>
      </c>
      <c r="EV115" t="s">
        <v>178</v>
      </c>
      <c r="EW115" t="s">
        <v>178</v>
      </c>
      <c r="EX115" t="s">
        <v>178</v>
      </c>
      <c r="EY115" t="s">
        <v>178</v>
      </c>
      <c r="EZ115" t="s">
        <v>178</v>
      </c>
      <c r="FA115" t="s">
        <v>178</v>
      </c>
      <c r="FB115" t="s">
        <v>178</v>
      </c>
      <c r="FC115" t="s">
        <v>178</v>
      </c>
      <c r="FD115" t="s">
        <v>178</v>
      </c>
      <c r="FE115" t="s">
        <v>178</v>
      </c>
      <c r="FF115" t="s">
        <v>178</v>
      </c>
      <c r="FG115" t="s">
        <v>178</v>
      </c>
      <c r="FH115">
        <v>10.929003393129472</v>
      </c>
      <c r="FI115">
        <v>11.270354122791266</v>
      </c>
      <c r="FJ115">
        <v>11.116005483866497</v>
      </c>
      <c r="FK115">
        <v>10.439232705569459</v>
      </c>
      <c r="FL115">
        <v>9.6928702975392955</v>
      </c>
      <c r="FM115">
        <v>10.36014055397939</v>
      </c>
      <c r="FN115">
        <v>10.362321667317431</v>
      </c>
      <c r="FO115">
        <v>10.370330865476738</v>
      </c>
      <c r="FP115">
        <v>10.133904093416437</v>
      </c>
      <c r="FQ115">
        <v>9.5641201569367293</v>
      </c>
      <c r="FR115">
        <v>9.4635892772155117</v>
      </c>
      <c r="FS115">
        <v>8.7962634912600208</v>
      </c>
      <c r="FT115">
        <v>7.4947773426071693</v>
      </c>
      <c r="FU115">
        <v>6.7185036060150241</v>
      </c>
      <c r="FV115">
        <v>6.2798441857221139</v>
      </c>
      <c r="FW115">
        <v>6.171550278311174</v>
      </c>
      <c r="FX115">
        <v>6.3151704377747526</v>
      </c>
      <c r="FY115">
        <v>6.0353412135967401</v>
      </c>
      <c r="FZ115">
        <v>6.1330088519263262</v>
      </c>
      <c r="GA115" t="s">
        <v>178</v>
      </c>
      <c r="GB115" t="s">
        <v>178</v>
      </c>
      <c r="GC115" t="s">
        <v>178</v>
      </c>
      <c r="GD115" t="s">
        <v>178</v>
      </c>
      <c r="GE115" t="s">
        <v>178</v>
      </c>
      <c r="GF115" t="s">
        <v>178</v>
      </c>
      <c r="GG115" t="s">
        <v>178</v>
      </c>
      <c r="GH115" t="s">
        <v>178</v>
      </c>
      <c r="GI115" t="s">
        <v>178</v>
      </c>
      <c r="GJ115" t="s">
        <v>178</v>
      </c>
      <c r="GK115" t="s">
        <v>178</v>
      </c>
      <c r="GL115" t="s">
        <v>178</v>
      </c>
      <c r="GM115">
        <v>10.266500156001291</v>
      </c>
      <c r="GN115">
        <v>9.5731205284819456</v>
      </c>
      <c r="GO115">
        <v>9.7317348697494737</v>
      </c>
      <c r="GP115">
        <v>9.5635630021606914</v>
      </c>
      <c r="GQ115">
        <v>9.2043643858893862</v>
      </c>
      <c r="GR115">
        <v>8.6668013342234502</v>
      </c>
      <c r="GS115">
        <v>9.0110916182960086</v>
      </c>
      <c r="GT115">
        <v>9.1259364953762567</v>
      </c>
      <c r="GU115">
        <v>9.078412512674106</v>
      </c>
      <c r="GV115">
        <v>8.9355296760866878</v>
      </c>
      <c r="GW115">
        <v>8.5024082337544922</v>
      </c>
      <c r="GX115">
        <v>8.2665984816220206</v>
      </c>
      <c r="GY115">
        <v>7.7691203407688878</v>
      </c>
      <c r="GZ115">
        <v>7.0764078301503384</v>
      </c>
      <c r="HA115">
        <v>6.4238135698173018</v>
      </c>
      <c r="HB115">
        <v>6.632811434844359</v>
      </c>
      <c r="HC115">
        <v>5.9818068489930152</v>
      </c>
      <c r="HD115">
        <v>6.5466319833400366</v>
      </c>
      <c r="HE115">
        <v>6.7794591468724112</v>
      </c>
      <c r="HF115">
        <v>6.4624777144107908</v>
      </c>
      <c r="HG115" t="s">
        <v>178</v>
      </c>
      <c r="HH115" t="s">
        <v>178</v>
      </c>
      <c r="HI115" t="s">
        <v>178</v>
      </c>
      <c r="HJ115" t="s">
        <v>178</v>
      </c>
      <c r="HK115" t="s">
        <v>178</v>
      </c>
      <c r="HL115" t="s">
        <v>178</v>
      </c>
      <c r="HM115" t="s">
        <v>178</v>
      </c>
      <c r="HN115" t="s">
        <v>178</v>
      </c>
      <c r="HO115" t="s">
        <v>178</v>
      </c>
      <c r="HP115" t="s">
        <v>178</v>
      </c>
      <c r="HQ115" t="s">
        <v>178</v>
      </c>
      <c r="HR115" t="s">
        <v>178</v>
      </c>
      <c r="HS115">
        <v>1025024</v>
      </c>
      <c r="HT115">
        <v>1010574</v>
      </c>
      <c r="HU115">
        <v>998078</v>
      </c>
      <c r="HV115">
        <v>984739</v>
      </c>
      <c r="HW115">
        <v>970830</v>
      </c>
      <c r="HX115">
        <v>960708</v>
      </c>
      <c r="HY115">
        <v>956783</v>
      </c>
      <c r="HZ115">
        <v>961914</v>
      </c>
      <c r="IA115">
        <v>957025</v>
      </c>
      <c r="IB115">
        <v>952803</v>
      </c>
      <c r="IC115">
        <v>947299</v>
      </c>
      <c r="ID115">
        <v>939440</v>
      </c>
      <c r="IE115">
        <v>926080</v>
      </c>
      <c r="IF115">
        <v>909876</v>
      </c>
      <c r="IG115">
        <v>893576</v>
      </c>
      <c r="IH115">
        <v>874205</v>
      </c>
      <c r="II115">
        <v>854088</v>
      </c>
      <c r="IJ115">
        <v>839878</v>
      </c>
      <c r="IK115">
        <v>826187</v>
      </c>
      <c r="IL115">
        <v>811443</v>
      </c>
      <c r="IM115">
        <v>797421</v>
      </c>
      <c r="IN115">
        <v>782095</v>
      </c>
      <c r="IO115">
        <v>767476</v>
      </c>
      <c r="IP115">
        <v>754097</v>
      </c>
      <c r="IQ115">
        <v>739173</v>
      </c>
      <c r="IR115">
        <v>723566</v>
      </c>
      <c r="IS115">
        <v>708123</v>
      </c>
      <c r="IT115">
        <v>692100</v>
      </c>
      <c r="IU115">
        <v>673883</v>
      </c>
      <c r="IV115">
        <v>651060</v>
      </c>
      <c r="IW115">
        <v>627322</v>
      </c>
      <c r="IX115">
        <v>606199</v>
      </c>
      <c r="IY115">
        <v>1165691</v>
      </c>
      <c r="IZ115">
        <v>1149781</v>
      </c>
      <c r="JA115">
        <v>1135036</v>
      </c>
      <c r="JB115">
        <v>1119711</v>
      </c>
      <c r="JC115">
        <v>1103627</v>
      </c>
      <c r="JD115">
        <v>1091509</v>
      </c>
      <c r="JE115">
        <v>1085373</v>
      </c>
      <c r="JF115">
        <v>1089288</v>
      </c>
      <c r="JG115">
        <v>1083395</v>
      </c>
      <c r="JH115">
        <v>1078493</v>
      </c>
      <c r="JI115">
        <v>1072828</v>
      </c>
      <c r="JJ115">
        <v>1063945</v>
      </c>
      <c r="JK115">
        <v>1048402</v>
      </c>
      <c r="JL115">
        <v>1027890</v>
      </c>
      <c r="JM115">
        <v>1011474</v>
      </c>
      <c r="JN115">
        <v>990020</v>
      </c>
      <c r="JO115">
        <v>968586</v>
      </c>
      <c r="JP115">
        <v>950043</v>
      </c>
      <c r="JQ115">
        <v>931968</v>
      </c>
      <c r="JR115">
        <v>915851</v>
      </c>
      <c r="JS115">
        <v>899902</v>
      </c>
      <c r="JT115">
        <v>881834</v>
      </c>
      <c r="JU115">
        <v>864463</v>
      </c>
      <c r="JV115">
        <v>849065</v>
      </c>
      <c r="JW115">
        <v>831822</v>
      </c>
      <c r="JX115">
        <v>813936</v>
      </c>
      <c r="JY115">
        <v>795993</v>
      </c>
      <c r="JZ115">
        <v>777967</v>
      </c>
      <c r="KA115">
        <v>757365</v>
      </c>
      <c r="KB115">
        <v>732282</v>
      </c>
      <c r="KC115">
        <v>705081</v>
      </c>
      <c r="KD115">
        <v>680567</v>
      </c>
    </row>
    <row r="116" spans="1:290" x14ac:dyDescent="0.3">
      <c r="A116" t="s">
        <v>114</v>
      </c>
      <c r="B116">
        <v>4057096</v>
      </c>
      <c r="C116">
        <v>2699135</v>
      </c>
      <c r="D116">
        <v>2821549</v>
      </c>
      <c r="E116">
        <v>2643260</v>
      </c>
      <c r="F116">
        <v>2742468</v>
      </c>
      <c r="G116">
        <v>2663836</v>
      </c>
      <c r="H116">
        <v>2653056</v>
      </c>
      <c r="I116">
        <v>2686169</v>
      </c>
      <c r="J116">
        <v>2688367</v>
      </c>
      <c r="K116">
        <v>2729306</v>
      </c>
      <c r="L116">
        <v>2678149</v>
      </c>
      <c r="M116">
        <v>2563048</v>
      </c>
      <c r="N116">
        <v>2573816</v>
      </c>
      <c r="O116">
        <v>2665628</v>
      </c>
      <c r="P116">
        <v>2577776</v>
      </c>
      <c r="Q116">
        <v>2774322</v>
      </c>
      <c r="R116">
        <v>2478221</v>
      </c>
      <c r="S116">
        <v>1996897</v>
      </c>
      <c r="T116">
        <v>2156036</v>
      </c>
      <c r="U116">
        <v>2044601</v>
      </c>
      <c r="V116">
        <v>2153567</v>
      </c>
      <c r="W116">
        <v>2269005</v>
      </c>
      <c r="X116">
        <v>2119846</v>
      </c>
      <c r="Y116">
        <v>2138798</v>
      </c>
      <c r="Z116">
        <v>2132902</v>
      </c>
      <c r="AA116">
        <v>2144914</v>
      </c>
      <c r="AB116">
        <v>2110264</v>
      </c>
      <c r="AC116">
        <v>2120702</v>
      </c>
      <c r="AD116">
        <v>2084934</v>
      </c>
      <c r="AE116">
        <v>2089023</v>
      </c>
      <c r="AF116">
        <v>2071931</v>
      </c>
      <c r="AG116">
        <v>2082327</v>
      </c>
      <c r="AH116">
        <v>2051808</v>
      </c>
      <c r="AI116">
        <v>7070605</v>
      </c>
      <c r="AJ116">
        <v>7219506</v>
      </c>
      <c r="AK116">
        <v>7015331</v>
      </c>
      <c r="AL116">
        <v>7206624</v>
      </c>
      <c r="AM116">
        <v>7126829</v>
      </c>
      <c r="AN116">
        <v>7130186</v>
      </c>
      <c r="AO116">
        <v>7154966</v>
      </c>
      <c r="AP116">
        <v>7231150</v>
      </c>
      <c r="AQ116">
        <v>7287759</v>
      </c>
      <c r="AR116">
        <v>7283731</v>
      </c>
      <c r="AS116">
        <v>7089773</v>
      </c>
      <c r="AT116">
        <v>7184591</v>
      </c>
      <c r="AU116">
        <v>7557073</v>
      </c>
      <c r="AV116">
        <v>7183739</v>
      </c>
      <c r="AW116">
        <v>7568562</v>
      </c>
      <c r="AX116">
        <v>7001594</v>
      </c>
      <c r="AY116">
        <v>4812098</v>
      </c>
      <c r="AZ116">
        <v>5538239</v>
      </c>
      <c r="BA116">
        <v>5602430</v>
      </c>
      <c r="BB116">
        <v>5781895</v>
      </c>
      <c r="BC116">
        <v>6296112</v>
      </c>
      <c r="BD116">
        <v>6586186</v>
      </c>
      <c r="BE116">
        <v>6805386</v>
      </c>
      <c r="BF116">
        <v>6726375</v>
      </c>
      <c r="BG116">
        <v>6705817</v>
      </c>
      <c r="BH116">
        <v>6520286</v>
      </c>
      <c r="BI116">
        <v>6507064</v>
      </c>
      <c r="BJ116">
        <v>6455986</v>
      </c>
      <c r="BK116">
        <v>6447377</v>
      </c>
      <c r="BL116">
        <v>6368944</v>
      </c>
      <c r="BM116">
        <v>6336307</v>
      </c>
      <c r="BN116">
        <v>6197117</v>
      </c>
      <c r="BO116">
        <v>7290413</v>
      </c>
      <c r="BP116">
        <v>7438639</v>
      </c>
      <c r="BQ116">
        <v>7216272</v>
      </c>
      <c r="BR116">
        <v>7365999</v>
      </c>
      <c r="BS116">
        <v>7319681</v>
      </c>
      <c r="BT116">
        <v>7970527</v>
      </c>
      <c r="BU116">
        <v>9024632</v>
      </c>
      <c r="BV116">
        <v>8958822</v>
      </c>
      <c r="BW116">
        <v>10142435</v>
      </c>
      <c r="BX116">
        <v>10569965</v>
      </c>
      <c r="BY116">
        <v>10153994</v>
      </c>
      <c r="BZ116">
        <v>10040135</v>
      </c>
      <c r="CA116">
        <v>11758903</v>
      </c>
      <c r="CB116">
        <v>11062412</v>
      </c>
      <c r="CC116">
        <v>10706292</v>
      </c>
      <c r="CD116">
        <v>10407663</v>
      </c>
      <c r="CE116">
        <v>8863721</v>
      </c>
      <c r="CF116">
        <v>9159105</v>
      </c>
      <c r="CG116">
        <v>9204432</v>
      </c>
      <c r="CH116">
        <v>8552413</v>
      </c>
      <c r="CI116">
        <v>8171039</v>
      </c>
      <c r="CJ116">
        <v>8259531</v>
      </c>
      <c r="CK116">
        <v>8024118</v>
      </c>
      <c r="CL116">
        <v>7702078</v>
      </c>
      <c r="CM116">
        <v>8190013</v>
      </c>
      <c r="CN116">
        <v>7542018</v>
      </c>
      <c r="CO116">
        <v>7250652</v>
      </c>
      <c r="CP116">
        <v>7518724</v>
      </c>
      <c r="CQ116">
        <v>7481747</v>
      </c>
      <c r="CR116">
        <v>7685323</v>
      </c>
      <c r="CS116">
        <v>7591590</v>
      </c>
      <c r="CT116">
        <v>7347017</v>
      </c>
      <c r="CU116">
        <v>12.849089661198899</v>
      </c>
      <c r="CV116">
        <v>13.97653781884202</v>
      </c>
      <c r="CW116">
        <v>13.51334494456527</v>
      </c>
      <c r="CX116">
        <v>12.71526471066508</v>
      </c>
      <c r="CY116">
        <v>13.072586677990239</v>
      </c>
      <c r="CZ116">
        <v>14.22111541403341</v>
      </c>
      <c r="DA116">
        <v>13.310799943996161</v>
      </c>
      <c r="DB116">
        <v>12.2077645715472</v>
      </c>
      <c r="DC116">
        <v>12.064963340457339</v>
      </c>
      <c r="DD116">
        <v>12.34324836652047</v>
      </c>
      <c r="DE116">
        <v>11.520814316151361</v>
      </c>
      <c r="DF116">
        <v>11.847718529940069</v>
      </c>
      <c r="DG116">
        <v>11.462839710269069</v>
      </c>
      <c r="DH116">
        <v>11.70739530703581</v>
      </c>
      <c r="DI116">
        <v>10.57601561832273</v>
      </c>
      <c r="DJ116">
        <v>10.37988992509646</v>
      </c>
      <c r="DK116">
        <v>10.717878788941039</v>
      </c>
      <c r="DL116">
        <v>10.60988777552879</v>
      </c>
      <c r="DM116">
        <v>11.231042144653159</v>
      </c>
      <c r="DN116">
        <v>11.16919046400692</v>
      </c>
      <c r="DO116" t="s">
        <v>178</v>
      </c>
      <c r="DP116" t="s">
        <v>178</v>
      </c>
      <c r="DQ116" t="s">
        <v>178</v>
      </c>
      <c r="DR116" t="s">
        <v>178</v>
      </c>
      <c r="DS116" t="s">
        <v>178</v>
      </c>
      <c r="DT116" t="s">
        <v>178</v>
      </c>
      <c r="DU116" t="s">
        <v>178</v>
      </c>
      <c r="DV116" t="s">
        <v>178</v>
      </c>
      <c r="DW116" t="s">
        <v>178</v>
      </c>
      <c r="DX116" t="s">
        <v>178</v>
      </c>
      <c r="DY116" t="s">
        <v>178</v>
      </c>
      <c r="DZ116" t="s">
        <v>178</v>
      </c>
      <c r="EA116">
        <v>12.512687339188499</v>
      </c>
      <c r="EB116">
        <v>13.80760441257836</v>
      </c>
      <c r="EC116">
        <v>13.22394552501904</v>
      </c>
      <c r="ED116">
        <v>12.48431742266791</v>
      </c>
      <c r="EE116">
        <v>12.86675798396279</v>
      </c>
      <c r="EF116">
        <v>14.003112048635581</v>
      </c>
      <c r="EG116">
        <v>13.204325335490321</v>
      </c>
      <c r="EH116">
        <v>11.97931055065494</v>
      </c>
      <c r="EI116">
        <v>11.63114901225139</v>
      </c>
      <c r="EJ116">
        <v>11.854310593984319</v>
      </c>
      <c r="EK116">
        <v>10.552534006965571</v>
      </c>
      <c r="EL116">
        <v>11.11693128644921</v>
      </c>
      <c r="EM116">
        <v>10.76139863860185</v>
      </c>
      <c r="EN116">
        <v>10.94299495992456</v>
      </c>
      <c r="EO116">
        <v>9.7114881633648302</v>
      </c>
      <c r="EP116">
        <v>9.3511438106684608</v>
      </c>
      <c r="EQ116">
        <v>9.4248911805204205</v>
      </c>
      <c r="ER116">
        <v>9.2221372172634606</v>
      </c>
      <c r="ES116">
        <v>9.49036400276308</v>
      </c>
      <c r="ET116">
        <v>9.5511073791551002</v>
      </c>
      <c r="EU116" t="s">
        <v>178</v>
      </c>
      <c r="EV116" t="s">
        <v>178</v>
      </c>
      <c r="EW116" t="s">
        <v>178</v>
      </c>
      <c r="EX116" t="s">
        <v>178</v>
      </c>
      <c r="EY116" t="s">
        <v>178</v>
      </c>
      <c r="EZ116" t="s">
        <v>178</v>
      </c>
      <c r="FA116" t="s">
        <v>178</v>
      </c>
      <c r="FB116" t="s">
        <v>178</v>
      </c>
      <c r="FC116" t="s">
        <v>178</v>
      </c>
      <c r="FD116" t="s">
        <v>178</v>
      </c>
      <c r="FE116" t="s">
        <v>178</v>
      </c>
      <c r="FF116" t="s">
        <v>178</v>
      </c>
      <c r="FG116" t="s">
        <v>178</v>
      </c>
      <c r="FH116">
        <v>13.041351768603617</v>
      </c>
      <c r="FI116">
        <v>12.447134389781706</v>
      </c>
      <c r="FJ116">
        <v>11.563384354305812</v>
      </c>
      <c r="FK116">
        <v>11.568162766715831</v>
      </c>
      <c r="FL116">
        <v>11.919348856563902</v>
      </c>
      <c r="FM116">
        <v>11.358965128404058</v>
      </c>
      <c r="FN116">
        <v>10.725804921723856</v>
      </c>
      <c r="FO116">
        <v>10.396503346830114</v>
      </c>
      <c r="FP116">
        <v>10.734242136428028</v>
      </c>
      <c r="FQ116">
        <v>10.060913975011532</v>
      </c>
      <c r="FR116">
        <v>9.7940157656581004</v>
      </c>
      <c r="FS116">
        <v>9.6152792568860139</v>
      </c>
      <c r="FT116">
        <v>9.8544686121553209</v>
      </c>
      <c r="FU116">
        <v>8.7997355750341892</v>
      </c>
      <c r="FV116">
        <v>9.5123881203492342</v>
      </c>
      <c r="FW116">
        <v>10.4807538718189</v>
      </c>
      <c r="FX116">
        <v>10.48553775250911</v>
      </c>
      <c r="FY116">
        <v>11.104982565393843</v>
      </c>
      <c r="FZ116">
        <v>11.115928402052875</v>
      </c>
      <c r="GA116" t="s">
        <v>178</v>
      </c>
      <c r="GB116" t="s">
        <v>178</v>
      </c>
      <c r="GC116" t="s">
        <v>178</v>
      </c>
      <c r="GD116" t="s">
        <v>178</v>
      </c>
      <c r="GE116" t="s">
        <v>178</v>
      </c>
      <c r="GF116" t="s">
        <v>178</v>
      </c>
      <c r="GG116" t="s">
        <v>178</v>
      </c>
      <c r="GH116" t="s">
        <v>178</v>
      </c>
      <c r="GI116" t="s">
        <v>178</v>
      </c>
      <c r="GJ116" t="s">
        <v>178</v>
      </c>
      <c r="GK116" t="s">
        <v>178</v>
      </c>
      <c r="GL116" t="s">
        <v>178</v>
      </c>
      <c r="GM116">
        <v>12.512687339188501</v>
      </c>
      <c r="GN116">
        <v>8.9302244790622733</v>
      </c>
      <c r="GO116">
        <v>8.3384948779183627</v>
      </c>
      <c r="GP116">
        <v>7.9280526644952083</v>
      </c>
      <c r="GQ116">
        <v>7.8443643058025305</v>
      </c>
      <c r="GR116">
        <v>7.6609372688085937</v>
      </c>
      <c r="GS116">
        <v>7.8382913123963567</v>
      </c>
      <c r="GT116">
        <v>7.6486302111517244</v>
      </c>
      <c r="GU116">
        <v>7.144857561837596</v>
      </c>
      <c r="GV116">
        <v>7.4129591002193793</v>
      </c>
      <c r="GW116">
        <v>6.5030591256050441</v>
      </c>
      <c r="GX116">
        <v>6.2043067175719147</v>
      </c>
      <c r="GY116">
        <v>6.3171945010985073</v>
      </c>
      <c r="GZ116">
        <v>6.7549790930571243</v>
      </c>
      <c r="HA116">
        <v>5.8005470523991214</v>
      </c>
      <c r="HB116">
        <v>6.8739347068681793</v>
      </c>
      <c r="HC116">
        <v>8.7871609422649968</v>
      </c>
      <c r="HD116">
        <v>9.0745059166029876</v>
      </c>
      <c r="HE116">
        <v>9.4149230152821399</v>
      </c>
      <c r="HF116">
        <v>9.4232520425357542</v>
      </c>
      <c r="HG116" t="s">
        <v>178</v>
      </c>
      <c r="HH116" t="s">
        <v>178</v>
      </c>
      <c r="HI116" t="s">
        <v>178</v>
      </c>
      <c r="HJ116" t="s">
        <v>178</v>
      </c>
      <c r="HK116" t="s">
        <v>178</v>
      </c>
      <c r="HL116" t="s">
        <v>178</v>
      </c>
      <c r="HM116" t="s">
        <v>178</v>
      </c>
      <c r="HN116" t="s">
        <v>178</v>
      </c>
      <c r="HO116" t="s">
        <v>178</v>
      </c>
      <c r="HP116" t="s">
        <v>178</v>
      </c>
      <c r="HQ116" t="s">
        <v>178</v>
      </c>
      <c r="HR116" t="s">
        <v>178</v>
      </c>
      <c r="HS116">
        <v>341659</v>
      </c>
      <c r="HT116">
        <v>339925</v>
      </c>
      <c r="HU116">
        <v>337037</v>
      </c>
      <c r="HV116">
        <v>334750</v>
      </c>
      <c r="HW116">
        <v>332756</v>
      </c>
      <c r="HX116">
        <v>331367</v>
      </c>
      <c r="HY116">
        <v>330180</v>
      </c>
      <c r="HZ116">
        <v>328581</v>
      </c>
      <c r="IA116">
        <v>327182</v>
      </c>
      <c r="IB116">
        <v>325421</v>
      </c>
      <c r="IC116">
        <v>322796</v>
      </c>
      <c r="ID116">
        <v>321621</v>
      </c>
      <c r="IE116">
        <v>320607</v>
      </c>
      <c r="IF116">
        <v>320205</v>
      </c>
      <c r="IG116">
        <v>319429</v>
      </c>
      <c r="IH116">
        <v>318354</v>
      </c>
      <c r="II116">
        <v>278996</v>
      </c>
      <c r="IJ116">
        <v>281565</v>
      </c>
      <c r="IK116">
        <v>284898</v>
      </c>
      <c r="IL116">
        <v>284437</v>
      </c>
      <c r="IM116">
        <v>310861</v>
      </c>
      <c r="IN116">
        <v>308928</v>
      </c>
      <c r="IO116">
        <v>308080</v>
      </c>
      <c r="IP116">
        <v>306798</v>
      </c>
      <c r="IQ116">
        <v>305609</v>
      </c>
      <c r="IR116">
        <v>303407</v>
      </c>
      <c r="IS116">
        <v>301352</v>
      </c>
      <c r="IT116">
        <v>299327</v>
      </c>
      <c r="IU116">
        <v>297262</v>
      </c>
      <c r="IV116">
        <v>294601</v>
      </c>
      <c r="IW116">
        <v>291789</v>
      </c>
      <c r="IX116">
        <v>288015</v>
      </c>
      <c r="IY116">
        <v>383543</v>
      </c>
      <c r="IZ116">
        <v>381326</v>
      </c>
      <c r="JA116">
        <v>378409</v>
      </c>
      <c r="JB116">
        <v>375914</v>
      </c>
      <c r="JC116">
        <v>373798</v>
      </c>
      <c r="JD116">
        <v>372237</v>
      </c>
      <c r="JE116">
        <v>370703</v>
      </c>
      <c r="JF116">
        <v>369065</v>
      </c>
      <c r="JG116">
        <v>367300</v>
      </c>
      <c r="JH116">
        <v>365466</v>
      </c>
      <c r="JI116">
        <v>362510</v>
      </c>
      <c r="JJ116">
        <v>360987</v>
      </c>
      <c r="JK116">
        <v>359594</v>
      </c>
      <c r="JL116">
        <v>359450</v>
      </c>
      <c r="JM116">
        <v>358785</v>
      </c>
      <c r="JN116">
        <v>357445</v>
      </c>
      <c r="JO116">
        <v>308262</v>
      </c>
      <c r="JP116">
        <v>311168</v>
      </c>
      <c r="JQ116">
        <v>314566</v>
      </c>
      <c r="JR116">
        <v>312909</v>
      </c>
      <c r="JS116">
        <v>344375</v>
      </c>
      <c r="JT116">
        <v>342836</v>
      </c>
      <c r="JU116">
        <v>342902</v>
      </c>
      <c r="JV116">
        <v>341289</v>
      </c>
      <c r="JW116">
        <v>339929</v>
      </c>
      <c r="JX116">
        <v>337303</v>
      </c>
      <c r="JY116">
        <v>334921</v>
      </c>
      <c r="JZ116">
        <v>332565</v>
      </c>
      <c r="KA116">
        <v>330141</v>
      </c>
      <c r="KB116">
        <v>327223</v>
      </c>
      <c r="KC116">
        <v>323838</v>
      </c>
      <c r="KD116">
        <v>319432</v>
      </c>
    </row>
    <row r="117" spans="1:290" x14ac:dyDescent="0.3">
      <c r="A117" t="s">
        <v>115</v>
      </c>
      <c r="B117">
        <v>4062660</v>
      </c>
      <c r="C117">
        <v>721012</v>
      </c>
      <c r="D117">
        <v>728935</v>
      </c>
      <c r="E117">
        <v>702314</v>
      </c>
      <c r="F117">
        <v>748054</v>
      </c>
      <c r="G117">
        <v>755351</v>
      </c>
      <c r="H117">
        <v>723482</v>
      </c>
      <c r="I117">
        <v>750816</v>
      </c>
      <c r="J117">
        <v>744598</v>
      </c>
      <c r="K117">
        <v>758680</v>
      </c>
      <c r="L117">
        <v>774596</v>
      </c>
      <c r="M117">
        <v>716895</v>
      </c>
      <c r="N117">
        <v>758015</v>
      </c>
      <c r="O117">
        <v>778754</v>
      </c>
      <c r="P117">
        <v>755276</v>
      </c>
      <c r="Q117">
        <v>802531</v>
      </c>
      <c r="R117">
        <v>714963</v>
      </c>
      <c r="S117">
        <v>703616</v>
      </c>
      <c r="T117">
        <v>696176</v>
      </c>
      <c r="U117">
        <v>645356</v>
      </c>
      <c r="V117">
        <v>625717</v>
      </c>
      <c r="W117">
        <v>621167</v>
      </c>
      <c r="X117">
        <v>600128</v>
      </c>
      <c r="Y117">
        <v>561133</v>
      </c>
      <c r="Z117">
        <v>547281</v>
      </c>
      <c r="AA117">
        <v>529513</v>
      </c>
      <c r="AB117">
        <v>521289</v>
      </c>
      <c r="AC117" t="s">
        <v>178</v>
      </c>
      <c r="AD117" t="s">
        <v>178</v>
      </c>
      <c r="AE117" t="s">
        <v>178</v>
      </c>
      <c r="AF117" t="s">
        <v>178</v>
      </c>
      <c r="AG117" t="s">
        <v>178</v>
      </c>
      <c r="AH117" t="s">
        <v>178</v>
      </c>
      <c r="AI117">
        <v>1549151</v>
      </c>
      <c r="AJ117">
        <v>1574884</v>
      </c>
      <c r="AK117">
        <v>1538962</v>
      </c>
      <c r="AL117">
        <v>1601861</v>
      </c>
      <c r="AM117">
        <v>1631351</v>
      </c>
      <c r="AN117">
        <v>1610904</v>
      </c>
      <c r="AO117">
        <v>1642857</v>
      </c>
      <c r="AP117">
        <v>1639807</v>
      </c>
      <c r="AQ117">
        <v>1665452</v>
      </c>
      <c r="AR117">
        <v>1678669</v>
      </c>
      <c r="AS117">
        <v>1587447</v>
      </c>
      <c r="AT117">
        <v>1676035</v>
      </c>
      <c r="AU117">
        <v>1703952</v>
      </c>
      <c r="AV117">
        <v>1664601</v>
      </c>
      <c r="AW117">
        <v>1738407</v>
      </c>
      <c r="AX117">
        <v>1584804</v>
      </c>
      <c r="AY117">
        <v>1563289</v>
      </c>
      <c r="AZ117">
        <v>1542342</v>
      </c>
      <c r="BA117">
        <v>1464234</v>
      </c>
      <c r="BB117">
        <v>1416409</v>
      </c>
      <c r="BC117">
        <v>1432604</v>
      </c>
      <c r="BD117">
        <v>1384087</v>
      </c>
      <c r="BE117">
        <v>1329341</v>
      </c>
      <c r="BF117">
        <v>1312062</v>
      </c>
      <c r="BG117">
        <v>1284764</v>
      </c>
      <c r="BH117">
        <v>1254361</v>
      </c>
      <c r="BI117" t="s">
        <v>178</v>
      </c>
      <c r="BJ117" t="s">
        <v>178</v>
      </c>
      <c r="BK117" t="s">
        <v>178</v>
      </c>
      <c r="BL117" t="s">
        <v>178</v>
      </c>
      <c r="BM117" t="s">
        <v>178</v>
      </c>
      <c r="BN117" t="s">
        <v>178</v>
      </c>
      <c r="BO117">
        <v>1549151</v>
      </c>
      <c r="BP117">
        <v>1574884</v>
      </c>
      <c r="BQ117">
        <v>1538962</v>
      </c>
      <c r="BR117">
        <v>1601861</v>
      </c>
      <c r="BS117">
        <v>1631351</v>
      </c>
      <c r="BT117">
        <v>1610904</v>
      </c>
      <c r="BU117">
        <v>1642857</v>
      </c>
      <c r="BV117">
        <v>1639807</v>
      </c>
      <c r="BW117">
        <v>1665452</v>
      </c>
      <c r="BX117">
        <v>1678669</v>
      </c>
      <c r="BY117">
        <v>1587447</v>
      </c>
      <c r="BZ117">
        <v>1676035</v>
      </c>
      <c r="CA117">
        <v>1703952</v>
      </c>
      <c r="CB117">
        <v>1664601</v>
      </c>
      <c r="CC117">
        <v>1738407</v>
      </c>
      <c r="CD117">
        <v>1584804</v>
      </c>
      <c r="CE117">
        <v>1563289</v>
      </c>
      <c r="CF117">
        <v>1542342</v>
      </c>
      <c r="CG117">
        <v>1464234</v>
      </c>
      <c r="CH117">
        <v>1416409</v>
      </c>
      <c r="CI117">
        <v>1432604</v>
      </c>
      <c r="CJ117">
        <v>1384087</v>
      </c>
      <c r="CK117">
        <v>1329341</v>
      </c>
      <c r="CL117">
        <v>1312062</v>
      </c>
      <c r="CM117">
        <v>1284764</v>
      </c>
      <c r="CN117">
        <v>1254361</v>
      </c>
      <c r="CO117" t="s">
        <v>178</v>
      </c>
      <c r="CP117" t="s">
        <v>178</v>
      </c>
      <c r="CQ117" t="s">
        <v>178</v>
      </c>
      <c r="CR117" t="s">
        <v>178</v>
      </c>
      <c r="CS117" t="s">
        <v>178</v>
      </c>
      <c r="CT117" t="s">
        <v>178</v>
      </c>
      <c r="CU117">
        <v>16.355224499983461</v>
      </c>
      <c r="CV117">
        <v>16.788366048946688</v>
      </c>
      <c r="CW117">
        <v>15.350825983819201</v>
      </c>
      <c r="CX117">
        <v>16.970432109501228</v>
      </c>
      <c r="CY117">
        <v>17.040289963843861</v>
      </c>
      <c r="CZ117">
        <v>16.133215848886419</v>
      </c>
      <c r="DA117">
        <v>16.27564541513869</v>
      </c>
      <c r="DB117">
        <v>16.53735925077644</v>
      </c>
      <c r="DC117">
        <v>17.11726413896897</v>
      </c>
      <c r="DD117">
        <v>17.538927924505298</v>
      </c>
      <c r="DE117">
        <v>16.554548358256</v>
      </c>
      <c r="DF117">
        <v>16.423376917984001</v>
      </c>
      <c r="DG117">
        <v>14.046705317687721</v>
      </c>
      <c r="DH117">
        <v>11.97048699634597</v>
      </c>
      <c r="DI117">
        <v>10.97765815608139</v>
      </c>
      <c r="DJ117">
        <v>10.372579241973691</v>
      </c>
      <c r="DK117">
        <v>9.6214412406767291</v>
      </c>
      <c r="DL117">
        <v>9.3546746799659797</v>
      </c>
      <c r="DM117">
        <v>9.5111175849837792</v>
      </c>
      <c r="DN117">
        <v>9.7071534974714293</v>
      </c>
      <c r="DO117" t="s">
        <v>178</v>
      </c>
      <c r="DP117" t="s">
        <v>178</v>
      </c>
      <c r="DQ117" t="s">
        <v>178</v>
      </c>
      <c r="DR117" t="s">
        <v>178</v>
      </c>
      <c r="DS117" t="s">
        <v>178</v>
      </c>
      <c r="DT117" t="s">
        <v>178</v>
      </c>
      <c r="DU117" t="s">
        <v>178</v>
      </c>
      <c r="DV117" t="s">
        <v>178</v>
      </c>
      <c r="DW117" t="s">
        <v>178</v>
      </c>
      <c r="DX117" t="s">
        <v>178</v>
      </c>
      <c r="DY117" t="s">
        <v>178</v>
      </c>
      <c r="DZ117" t="s">
        <v>178</v>
      </c>
      <c r="EA117">
        <v>15.739346205125671</v>
      </c>
      <c r="EB117">
        <v>16.17407939765879</v>
      </c>
      <c r="EC117">
        <v>11.563298426733819</v>
      </c>
      <c r="ED117">
        <v>16.352210856839928</v>
      </c>
      <c r="EE117">
        <v>16.398190009025932</v>
      </c>
      <c r="EF117">
        <v>15.762122135815501</v>
      </c>
      <c r="EG117">
        <v>16.07159796171338</v>
      </c>
      <c r="EH117">
        <v>16.19089792188247</v>
      </c>
      <c r="EI117">
        <v>16.603374655771091</v>
      </c>
      <c r="EJ117">
        <v>16.7925154290173</v>
      </c>
      <c r="EK117">
        <v>15.809690785010289</v>
      </c>
      <c r="EL117">
        <v>15.856445730663729</v>
      </c>
      <c r="EM117">
        <v>13.63166893381187</v>
      </c>
      <c r="EN117">
        <v>11.62427849386407</v>
      </c>
      <c r="EO117">
        <v>10.6566941424195</v>
      </c>
      <c r="EP117">
        <v>10.054612719478531</v>
      </c>
      <c r="EQ117">
        <v>9.1933713189590307</v>
      </c>
      <c r="ER117">
        <v>8.9001661110181693</v>
      </c>
      <c r="ES117">
        <v>9.0971017489186394</v>
      </c>
      <c r="ET117">
        <v>9.4482172253477792</v>
      </c>
      <c r="EU117" t="s">
        <v>178</v>
      </c>
      <c r="EV117" t="s">
        <v>178</v>
      </c>
      <c r="EW117" t="s">
        <v>178</v>
      </c>
      <c r="EX117" t="s">
        <v>178</v>
      </c>
      <c r="EY117" t="s">
        <v>178</v>
      </c>
      <c r="EZ117" t="s">
        <v>178</v>
      </c>
      <c r="FA117" t="s">
        <v>178</v>
      </c>
      <c r="FB117" t="s">
        <v>178</v>
      </c>
      <c r="FC117" t="s">
        <v>178</v>
      </c>
      <c r="FD117" t="s">
        <v>178</v>
      </c>
      <c r="FE117" t="s">
        <v>178</v>
      </c>
      <c r="FF117" t="s">
        <v>178</v>
      </c>
      <c r="FG117" t="s">
        <v>178</v>
      </c>
      <c r="FH117">
        <v>15.888247923340215</v>
      </c>
      <c r="FI117">
        <v>15.350825983819202</v>
      </c>
      <c r="FJ117">
        <v>15.90406574926409</v>
      </c>
      <c r="FK117">
        <v>15.855410266220606</v>
      </c>
      <c r="FL117">
        <v>14.718818159954221</v>
      </c>
      <c r="FM117">
        <v>14.701338277287645</v>
      </c>
      <c r="FN117">
        <v>15.392320085929107</v>
      </c>
      <c r="FO117">
        <v>16.476738149013947</v>
      </c>
      <c r="FP117">
        <v>17.482727778430274</v>
      </c>
      <c r="FQ117">
        <v>16.552177114361257</v>
      </c>
      <c r="FR117">
        <v>16.423376917984008</v>
      </c>
      <c r="FS117">
        <v>14.046529063333649</v>
      </c>
      <c r="FT117">
        <v>11.970326079472935</v>
      </c>
      <c r="FU117">
        <v>10.977658156081391</v>
      </c>
      <c r="FV117">
        <v>10.3725792419737</v>
      </c>
      <c r="FW117">
        <v>9.6214412406767327</v>
      </c>
      <c r="FX117">
        <v>9.354674679965985</v>
      </c>
      <c r="FY117">
        <v>9.5110295712753885</v>
      </c>
      <c r="FZ117">
        <v>9.706784376962748</v>
      </c>
      <c r="GA117" t="s">
        <v>178</v>
      </c>
      <c r="GB117" t="s">
        <v>178</v>
      </c>
      <c r="GC117" t="s">
        <v>178</v>
      </c>
      <c r="GD117" t="s">
        <v>178</v>
      </c>
      <c r="GE117" t="s">
        <v>178</v>
      </c>
      <c r="GF117" t="s">
        <v>178</v>
      </c>
      <c r="GG117" t="s">
        <v>178</v>
      </c>
      <c r="GH117" t="s">
        <v>178</v>
      </c>
      <c r="GI117" t="s">
        <v>178</v>
      </c>
      <c r="GJ117" t="s">
        <v>178</v>
      </c>
      <c r="GK117" t="s">
        <v>178</v>
      </c>
      <c r="GL117" t="s">
        <v>178</v>
      </c>
      <c r="GM117">
        <v>15.739346205125672</v>
      </c>
      <c r="GN117">
        <v>11.792297083467735</v>
      </c>
      <c r="GO117">
        <v>11.563298426733828</v>
      </c>
      <c r="GP117">
        <v>11.917271172262245</v>
      </c>
      <c r="GQ117">
        <v>11.930357108923831</v>
      </c>
      <c r="GR117">
        <v>11.138397360489911</v>
      </c>
      <c r="GS117">
        <v>11.173157493318042</v>
      </c>
      <c r="GT117">
        <v>11.626436297952319</v>
      </c>
      <c r="GU117">
        <v>12.598839356211966</v>
      </c>
      <c r="GV117">
        <v>14.018955482614212</v>
      </c>
      <c r="GW117">
        <v>13.966513527695728</v>
      </c>
      <c r="GX117">
        <v>14.6038629241854</v>
      </c>
      <c r="GY117">
        <v>12.667324353810644</v>
      </c>
      <c r="GZ117">
        <v>10.769901754293219</v>
      </c>
      <c r="HA117">
        <v>9.9454327700203518</v>
      </c>
      <c r="HB117">
        <v>9.4257141108390137</v>
      </c>
      <c r="HC117">
        <v>8.9949459121122199</v>
      </c>
      <c r="HD117">
        <v>8.9001661110181782</v>
      </c>
      <c r="HE117">
        <v>9.0878233943481703</v>
      </c>
      <c r="HF117">
        <v>9.3741285179633849</v>
      </c>
      <c r="HG117" t="s">
        <v>178</v>
      </c>
      <c r="HH117" t="s">
        <v>178</v>
      </c>
      <c r="HI117" t="s">
        <v>178</v>
      </c>
      <c r="HJ117" t="s">
        <v>178</v>
      </c>
      <c r="HK117" t="s">
        <v>178</v>
      </c>
      <c r="HL117" t="s">
        <v>178</v>
      </c>
      <c r="HM117" t="s">
        <v>178</v>
      </c>
      <c r="HN117" t="s">
        <v>178</v>
      </c>
      <c r="HO117" t="s">
        <v>178</v>
      </c>
      <c r="HP117" t="s">
        <v>178</v>
      </c>
      <c r="HQ117" t="s">
        <v>178</v>
      </c>
      <c r="HR117" t="s">
        <v>178</v>
      </c>
      <c r="HS117">
        <v>64266</v>
      </c>
      <c r="HT117">
        <v>63973</v>
      </c>
      <c r="HU117">
        <v>63834</v>
      </c>
      <c r="HV117">
        <v>63673</v>
      </c>
      <c r="HW117">
        <v>63474</v>
      </c>
      <c r="HX117">
        <v>63410</v>
      </c>
      <c r="HY117">
        <v>63379</v>
      </c>
      <c r="HZ117">
        <v>63297</v>
      </c>
      <c r="IA117">
        <v>63235</v>
      </c>
      <c r="IB117">
        <v>63217</v>
      </c>
      <c r="IC117">
        <v>63164</v>
      </c>
      <c r="ID117">
        <v>63115</v>
      </c>
      <c r="IE117">
        <v>63084</v>
      </c>
      <c r="IF117">
        <v>62609</v>
      </c>
      <c r="IG117">
        <v>62454</v>
      </c>
      <c r="IH117">
        <v>62365</v>
      </c>
      <c r="II117">
        <v>62249</v>
      </c>
      <c r="IJ117">
        <v>61749</v>
      </c>
      <c r="IK117">
        <v>61183</v>
      </c>
      <c r="IL117">
        <v>60700</v>
      </c>
      <c r="IM117">
        <v>60184</v>
      </c>
      <c r="IN117">
        <v>59585</v>
      </c>
      <c r="IO117">
        <v>58854</v>
      </c>
      <c r="IP117">
        <v>58186</v>
      </c>
      <c r="IQ117">
        <v>57507</v>
      </c>
      <c r="IR117">
        <v>56659</v>
      </c>
      <c r="IS117" t="s">
        <v>178</v>
      </c>
      <c r="IT117" t="s">
        <v>178</v>
      </c>
      <c r="IU117" t="s">
        <v>178</v>
      </c>
      <c r="IV117" t="s">
        <v>178</v>
      </c>
      <c r="IW117" t="s">
        <v>178</v>
      </c>
      <c r="IX117" t="s">
        <v>178</v>
      </c>
      <c r="IY117">
        <v>73840</v>
      </c>
      <c r="IZ117">
        <v>73526</v>
      </c>
      <c r="JA117">
        <v>73345</v>
      </c>
      <c r="JB117">
        <v>73116</v>
      </c>
      <c r="JC117">
        <v>72871</v>
      </c>
      <c r="JD117">
        <v>72769</v>
      </c>
      <c r="JE117">
        <v>72675</v>
      </c>
      <c r="JF117">
        <v>72546</v>
      </c>
      <c r="JG117">
        <v>72473</v>
      </c>
      <c r="JH117">
        <v>72437</v>
      </c>
      <c r="JI117">
        <v>72358</v>
      </c>
      <c r="JJ117">
        <v>72310</v>
      </c>
      <c r="JK117">
        <v>72274</v>
      </c>
      <c r="JL117">
        <v>71726</v>
      </c>
      <c r="JM117">
        <v>71533</v>
      </c>
      <c r="JN117">
        <v>71382</v>
      </c>
      <c r="JO117">
        <v>71043</v>
      </c>
      <c r="JP117">
        <v>70407</v>
      </c>
      <c r="JQ117">
        <v>69688</v>
      </c>
      <c r="JR117">
        <v>69081</v>
      </c>
      <c r="JS117">
        <v>68504</v>
      </c>
      <c r="JT117">
        <v>67797</v>
      </c>
      <c r="JU117">
        <v>66813</v>
      </c>
      <c r="JV117">
        <v>66031</v>
      </c>
      <c r="JW117">
        <v>65176</v>
      </c>
      <c r="JX117">
        <v>64180</v>
      </c>
      <c r="JY117" t="s">
        <v>178</v>
      </c>
      <c r="JZ117" t="s">
        <v>178</v>
      </c>
      <c r="KA117" t="s">
        <v>178</v>
      </c>
      <c r="KB117" t="s">
        <v>178</v>
      </c>
      <c r="KC117" t="s">
        <v>178</v>
      </c>
      <c r="KD117" t="s">
        <v>178</v>
      </c>
    </row>
    <row r="118" spans="1:290" x14ac:dyDescent="0.3">
      <c r="A118" t="s">
        <v>116</v>
      </c>
      <c r="B118">
        <v>4057097</v>
      </c>
      <c r="C118">
        <v>5981976</v>
      </c>
      <c r="D118">
        <v>6336436</v>
      </c>
      <c r="E118">
        <v>6577628</v>
      </c>
      <c r="F118">
        <v>6684887</v>
      </c>
      <c r="G118">
        <v>7143500</v>
      </c>
      <c r="H118">
        <v>7330498</v>
      </c>
      <c r="I118">
        <v>7253852</v>
      </c>
      <c r="J118">
        <v>6869693</v>
      </c>
      <c r="K118">
        <v>6531943</v>
      </c>
      <c r="L118">
        <v>5114568</v>
      </c>
      <c r="M118">
        <v>5279609</v>
      </c>
      <c r="N118">
        <v>5447910</v>
      </c>
      <c r="O118">
        <v>4447341</v>
      </c>
      <c r="P118">
        <v>4233441</v>
      </c>
      <c r="Q118">
        <v>3608314</v>
      </c>
      <c r="R118">
        <v>3663082</v>
      </c>
      <c r="S118">
        <v>4476343</v>
      </c>
      <c r="T118">
        <v>3149807</v>
      </c>
      <c r="U118">
        <v>3726151</v>
      </c>
      <c r="V118">
        <v>6304063</v>
      </c>
      <c r="W118">
        <v>6327486</v>
      </c>
      <c r="X118">
        <v>6282231</v>
      </c>
      <c r="Y118">
        <v>6124594</v>
      </c>
      <c r="Z118">
        <v>5936378</v>
      </c>
      <c r="AA118">
        <v>5735797</v>
      </c>
      <c r="AB118">
        <v>5730818</v>
      </c>
      <c r="AC118">
        <v>5550869</v>
      </c>
      <c r="AD118">
        <v>5611070</v>
      </c>
      <c r="AE118">
        <v>5334698</v>
      </c>
      <c r="AF118">
        <v>5422942</v>
      </c>
      <c r="AG118">
        <v>5145744</v>
      </c>
      <c r="AH118">
        <v>4929343</v>
      </c>
      <c r="AI118">
        <v>14405807</v>
      </c>
      <c r="AJ118">
        <v>15139011</v>
      </c>
      <c r="AK118">
        <v>15623083</v>
      </c>
      <c r="AL118">
        <v>15653039</v>
      </c>
      <c r="AM118">
        <v>16267013</v>
      </c>
      <c r="AN118">
        <v>16450189</v>
      </c>
      <c r="AO118">
        <v>15861357</v>
      </c>
      <c r="AP118">
        <v>15054911</v>
      </c>
      <c r="AQ118">
        <v>14392963</v>
      </c>
      <c r="AR118">
        <v>11401558</v>
      </c>
      <c r="AS118">
        <v>11905446</v>
      </c>
      <c r="AT118">
        <v>12320225</v>
      </c>
      <c r="AU118">
        <v>10087221</v>
      </c>
      <c r="AV118">
        <v>9508293</v>
      </c>
      <c r="AW118">
        <v>8160476</v>
      </c>
      <c r="AX118">
        <v>8229611</v>
      </c>
      <c r="AY118">
        <v>10048511</v>
      </c>
      <c r="AZ118">
        <v>7188247</v>
      </c>
      <c r="BA118">
        <v>9175506</v>
      </c>
      <c r="BB118">
        <v>15115558</v>
      </c>
      <c r="BC118">
        <v>14718306</v>
      </c>
      <c r="BD118">
        <v>16285296</v>
      </c>
      <c r="BE118">
        <v>16747489</v>
      </c>
      <c r="BF118">
        <v>16045262</v>
      </c>
      <c r="BG118">
        <v>15522920</v>
      </c>
      <c r="BH118">
        <v>15380381</v>
      </c>
      <c r="BI118">
        <v>15035643</v>
      </c>
      <c r="BJ118">
        <v>15093221</v>
      </c>
      <c r="BK118">
        <v>14170853</v>
      </c>
      <c r="BL118">
        <v>14331145</v>
      </c>
      <c r="BM118">
        <v>13426567</v>
      </c>
      <c r="BN118">
        <v>12712644</v>
      </c>
      <c r="BO118">
        <v>24228406</v>
      </c>
      <c r="BP118">
        <v>26338406</v>
      </c>
      <c r="BQ118">
        <v>29300970</v>
      </c>
      <c r="BR118">
        <v>29443890</v>
      </c>
      <c r="BS118">
        <v>33132033</v>
      </c>
      <c r="BT118">
        <v>30952957</v>
      </c>
      <c r="BU118">
        <v>32916382</v>
      </c>
      <c r="BV118">
        <v>30630139</v>
      </c>
      <c r="BW118">
        <v>28303970</v>
      </c>
      <c r="BX118">
        <v>14969805</v>
      </c>
      <c r="BY118">
        <v>13915627</v>
      </c>
      <c r="BZ118">
        <v>13546890</v>
      </c>
      <c r="CA118">
        <v>11155083</v>
      </c>
      <c r="CB118">
        <v>9962880</v>
      </c>
      <c r="CC118">
        <v>8160509</v>
      </c>
      <c r="CD118">
        <v>8229665</v>
      </c>
      <c r="CE118">
        <v>10057042</v>
      </c>
      <c r="CF118">
        <v>7193172</v>
      </c>
      <c r="CG118">
        <v>9408953</v>
      </c>
      <c r="CH118">
        <v>16015345</v>
      </c>
      <c r="CI118">
        <v>15101690</v>
      </c>
      <c r="CJ118">
        <v>16991370</v>
      </c>
      <c r="CK118">
        <v>21667086</v>
      </c>
      <c r="CL118">
        <v>16695208</v>
      </c>
      <c r="CM118">
        <v>15916750</v>
      </c>
      <c r="CN118">
        <v>16141637</v>
      </c>
      <c r="CO118">
        <v>16091636</v>
      </c>
      <c r="CP118">
        <v>15531282</v>
      </c>
      <c r="CQ118">
        <v>14887988</v>
      </c>
      <c r="CR118">
        <v>15089449</v>
      </c>
      <c r="CS118">
        <v>14439052</v>
      </c>
      <c r="CT118">
        <v>13799745</v>
      </c>
      <c r="CU118">
        <v>25.7799930992702</v>
      </c>
      <c r="CV118">
        <v>25.31159471980779</v>
      </c>
      <c r="CW118">
        <v>22.085849184538858</v>
      </c>
      <c r="CX118">
        <v>20.724178697143721</v>
      </c>
      <c r="CY118">
        <v>20.806572838172649</v>
      </c>
      <c r="CZ118">
        <v>18.66492276446473</v>
      </c>
      <c r="DA118">
        <v>17.354454924795519</v>
      </c>
      <c r="DB118">
        <v>16.36642633204875</v>
      </c>
      <c r="DC118">
        <v>17.70392668126517</v>
      </c>
      <c r="DD118">
        <v>17.280209809233341</v>
      </c>
      <c r="DE118">
        <v>18.435415113582891</v>
      </c>
      <c r="DF118">
        <v>16.236775940355919</v>
      </c>
      <c r="DG118">
        <v>16.147475070768671</v>
      </c>
      <c r="DH118">
        <v>16.889112923116048</v>
      </c>
      <c r="DI118">
        <v>14.788517007171921</v>
      </c>
      <c r="DJ118">
        <v>14.14070499130845</v>
      </c>
      <c r="DK118">
        <v>14.346226722259569</v>
      </c>
      <c r="DL118">
        <v>14.43035247651153</v>
      </c>
      <c r="DM118">
        <v>12.578653334530969</v>
      </c>
      <c r="DN118">
        <v>11.57664509380696</v>
      </c>
      <c r="DO118" t="s">
        <v>178</v>
      </c>
      <c r="DP118" t="s">
        <v>178</v>
      </c>
      <c r="DQ118" t="s">
        <v>178</v>
      </c>
      <c r="DR118" t="s">
        <v>178</v>
      </c>
      <c r="DS118" t="s">
        <v>178</v>
      </c>
      <c r="DT118" t="s">
        <v>178</v>
      </c>
      <c r="DU118" t="s">
        <v>178</v>
      </c>
      <c r="DV118" t="s">
        <v>178</v>
      </c>
      <c r="DW118" t="s">
        <v>178</v>
      </c>
      <c r="DX118" t="s">
        <v>178</v>
      </c>
      <c r="DY118" t="s">
        <v>178</v>
      </c>
      <c r="DZ118" t="s">
        <v>178</v>
      </c>
      <c r="EA118">
        <v>23.800494423350798</v>
      </c>
      <c r="EB118">
        <v>23.391660128921231</v>
      </c>
      <c r="EC118">
        <v>21.00567608875124</v>
      </c>
      <c r="ED118">
        <v>19.592080489929138</v>
      </c>
      <c r="EE118">
        <v>20.841512765877791</v>
      </c>
      <c r="EF118">
        <v>19.100232648407481</v>
      </c>
      <c r="EG118">
        <v>16.289582374540029</v>
      </c>
      <c r="EH118">
        <v>15.169483859590789</v>
      </c>
      <c r="EI118">
        <v>16.370529385366869</v>
      </c>
      <c r="EJ118">
        <v>16.394104797593311</v>
      </c>
      <c r="EK118">
        <v>17.238103683726099</v>
      </c>
      <c r="EL118">
        <v>15.020879069120911</v>
      </c>
      <c r="EM118">
        <v>15.05636902630968</v>
      </c>
      <c r="EN118">
        <v>15.06612451203055</v>
      </c>
      <c r="EO118">
        <v>13.67515208903775</v>
      </c>
      <c r="EP118">
        <v>13.44392557938099</v>
      </c>
      <c r="EQ118">
        <v>13.75667994818035</v>
      </c>
      <c r="ER118">
        <v>14.15559320888992</v>
      </c>
      <c r="ES118">
        <v>12.94052910361337</v>
      </c>
      <c r="ET118">
        <v>11.86769287643896</v>
      </c>
      <c r="EU118" t="s">
        <v>178</v>
      </c>
      <c r="EV118" t="s">
        <v>178</v>
      </c>
      <c r="EW118" t="s">
        <v>178</v>
      </c>
      <c r="EX118" t="s">
        <v>178</v>
      </c>
      <c r="EY118" t="s">
        <v>178</v>
      </c>
      <c r="EZ118" t="s">
        <v>178</v>
      </c>
      <c r="FA118" t="s">
        <v>178</v>
      </c>
      <c r="FB118" t="s">
        <v>178</v>
      </c>
      <c r="FC118" t="s">
        <v>178</v>
      </c>
      <c r="FD118" t="s">
        <v>178</v>
      </c>
      <c r="FE118" t="s">
        <v>178</v>
      </c>
      <c r="FF118" t="s">
        <v>178</v>
      </c>
      <c r="FG118" t="s">
        <v>178</v>
      </c>
      <c r="FH118">
        <v>25.275776088730087</v>
      </c>
      <c r="FI118">
        <v>22.069472014993927</v>
      </c>
      <c r="FJ118">
        <v>20.70738192412508</v>
      </c>
      <c r="FK118">
        <v>20.786465415184274</v>
      </c>
      <c r="FL118">
        <v>18.645222757814981</v>
      </c>
      <c r="FM118">
        <v>17.339137411044586</v>
      </c>
      <c r="FN118">
        <v>16.352368179906616</v>
      </c>
      <c r="FO118">
        <v>17.686678314299556</v>
      </c>
      <c r="FP118">
        <v>17.260448698475976</v>
      </c>
      <c r="FQ118">
        <v>18.408129442254857</v>
      </c>
      <c r="FR118">
        <v>16.211007044089438</v>
      </c>
      <c r="FS118">
        <v>16.121589326866566</v>
      </c>
      <c r="FT118">
        <v>16.860037370856578</v>
      </c>
      <c r="FU118">
        <v>14.766291972253603</v>
      </c>
      <c r="FV118">
        <v>14.112446498625809</v>
      </c>
      <c r="FW118">
        <v>14.301730538664801</v>
      </c>
      <c r="FX118">
        <v>14.363577000804703</v>
      </c>
      <c r="FY118">
        <v>12.489890175459639</v>
      </c>
      <c r="FZ118">
        <v>11.41018831778857</v>
      </c>
      <c r="GA118" t="s">
        <v>178</v>
      </c>
      <c r="GB118" t="s">
        <v>178</v>
      </c>
      <c r="GC118" t="s">
        <v>178</v>
      </c>
      <c r="GD118" t="s">
        <v>178</v>
      </c>
      <c r="GE118" t="s">
        <v>178</v>
      </c>
      <c r="GF118" t="s">
        <v>178</v>
      </c>
      <c r="GG118" t="s">
        <v>178</v>
      </c>
      <c r="GH118" t="s">
        <v>178</v>
      </c>
      <c r="GI118" t="s">
        <v>178</v>
      </c>
      <c r="GJ118" t="s">
        <v>178</v>
      </c>
      <c r="GK118" t="s">
        <v>178</v>
      </c>
      <c r="GL118" t="s">
        <v>178</v>
      </c>
      <c r="GM118">
        <v>23.800494423350809</v>
      </c>
      <c r="GN118">
        <v>20.270585520850485</v>
      </c>
      <c r="GO118">
        <v>18.446852969205587</v>
      </c>
      <c r="GP118">
        <v>17.16339727573304</v>
      </c>
      <c r="GQ118">
        <v>18.172622650048837</v>
      </c>
      <c r="GR118">
        <v>16.657039937677059</v>
      </c>
      <c r="GS118">
        <v>14.091493312861584</v>
      </c>
      <c r="GT118">
        <v>13.33162219838063</v>
      </c>
      <c r="GU118">
        <v>14.390876687629286</v>
      </c>
      <c r="GV118">
        <v>14.337114129185498</v>
      </c>
      <c r="GW118">
        <v>15.094085207544715</v>
      </c>
      <c r="GX118">
        <v>13.155412347288873</v>
      </c>
      <c r="GY118">
        <v>13.247188579608315</v>
      </c>
      <c r="GZ118">
        <v>13.197317005338672</v>
      </c>
      <c r="HA118">
        <v>11.97992319459761</v>
      </c>
      <c r="HB118">
        <v>11.592318244056427</v>
      </c>
      <c r="HC118">
        <v>11.740619077019513</v>
      </c>
      <c r="HD118">
        <v>12.064138438980283</v>
      </c>
      <c r="HE118">
        <v>11.680477577433564</v>
      </c>
      <c r="HF118">
        <v>10.27578439434525</v>
      </c>
      <c r="HG118" t="s">
        <v>178</v>
      </c>
      <c r="HH118" t="s">
        <v>178</v>
      </c>
      <c r="HI118" t="s">
        <v>178</v>
      </c>
      <c r="HJ118" t="s">
        <v>178</v>
      </c>
      <c r="HK118" t="s">
        <v>178</v>
      </c>
      <c r="HL118" t="s">
        <v>178</v>
      </c>
      <c r="HM118" t="s">
        <v>178</v>
      </c>
      <c r="HN118" t="s">
        <v>178</v>
      </c>
      <c r="HO118" t="s">
        <v>178</v>
      </c>
      <c r="HP118" t="s">
        <v>178</v>
      </c>
      <c r="HQ118" t="s">
        <v>178</v>
      </c>
      <c r="HR118" t="s">
        <v>178</v>
      </c>
      <c r="HS118">
        <v>1298976</v>
      </c>
      <c r="HT118">
        <v>1290690</v>
      </c>
      <c r="HU118">
        <v>1280264</v>
      </c>
      <c r="HV118">
        <v>1272052</v>
      </c>
      <c r="HW118">
        <v>1264642</v>
      </c>
      <c r="HX118">
        <v>1256446</v>
      </c>
      <c r="HY118">
        <v>1249530</v>
      </c>
      <c r="HZ118">
        <v>1242395</v>
      </c>
      <c r="IA118">
        <v>1235917</v>
      </c>
      <c r="IB118">
        <v>1228941</v>
      </c>
      <c r="IC118">
        <v>1221178</v>
      </c>
      <c r="ID118">
        <v>1213279</v>
      </c>
      <c r="IE118">
        <v>1207092</v>
      </c>
      <c r="IF118">
        <v>1195907</v>
      </c>
      <c r="IG118">
        <v>1179447</v>
      </c>
      <c r="IH118">
        <v>1159634</v>
      </c>
      <c r="II118">
        <v>1141934</v>
      </c>
      <c r="IJ118">
        <v>1120246</v>
      </c>
      <c r="IK118">
        <v>1095163</v>
      </c>
      <c r="IL118">
        <v>1065058</v>
      </c>
      <c r="IM118">
        <v>1061008</v>
      </c>
      <c r="IN118">
        <v>1058581</v>
      </c>
      <c r="IO118">
        <v>1040980</v>
      </c>
      <c r="IP118">
        <v>1031828</v>
      </c>
      <c r="IQ118">
        <v>1020863</v>
      </c>
      <c r="IR118">
        <v>1011726</v>
      </c>
      <c r="IS118">
        <v>1005257</v>
      </c>
      <c r="IT118">
        <v>998432</v>
      </c>
      <c r="IU118">
        <v>987717</v>
      </c>
      <c r="IV118">
        <v>971809</v>
      </c>
      <c r="IW118">
        <v>944642</v>
      </c>
      <c r="IX118">
        <v>909529</v>
      </c>
      <c r="IY118">
        <v>1452137</v>
      </c>
      <c r="IZ118">
        <v>1444266</v>
      </c>
      <c r="JA118">
        <v>1434024</v>
      </c>
      <c r="JB118">
        <v>1425132</v>
      </c>
      <c r="JC118">
        <v>1416660</v>
      </c>
      <c r="JD118">
        <v>1407604</v>
      </c>
      <c r="JE118">
        <v>1399745</v>
      </c>
      <c r="JF118">
        <v>1392424</v>
      </c>
      <c r="JG118">
        <v>1385784</v>
      </c>
      <c r="JH118">
        <v>1378468</v>
      </c>
      <c r="JI118">
        <v>1370621</v>
      </c>
      <c r="JJ118">
        <v>1362846</v>
      </c>
      <c r="JK118">
        <v>1355135</v>
      </c>
      <c r="JL118">
        <v>1340883</v>
      </c>
      <c r="JM118">
        <v>1321624</v>
      </c>
      <c r="JN118">
        <v>1299591</v>
      </c>
      <c r="JO118">
        <v>1279238</v>
      </c>
      <c r="JP118">
        <v>1255268</v>
      </c>
      <c r="JQ118">
        <v>1228935</v>
      </c>
      <c r="JR118">
        <v>1193108</v>
      </c>
      <c r="JS118">
        <v>1184844</v>
      </c>
      <c r="JT118">
        <v>1189545</v>
      </c>
      <c r="JU118">
        <v>1168404</v>
      </c>
      <c r="JV118">
        <v>1157452</v>
      </c>
      <c r="JW118">
        <v>1144387</v>
      </c>
      <c r="JX118">
        <v>1133753</v>
      </c>
      <c r="JY118">
        <v>1125662</v>
      </c>
      <c r="JZ118">
        <v>1117352</v>
      </c>
      <c r="KA118">
        <v>1103328</v>
      </c>
      <c r="KB118">
        <v>1084577</v>
      </c>
      <c r="KC118">
        <v>1052566</v>
      </c>
      <c r="KD118">
        <v>1012706</v>
      </c>
    </row>
    <row r="119" spans="1:290" x14ac:dyDescent="0.3">
      <c r="A119" t="s">
        <v>117</v>
      </c>
      <c r="B119">
        <v>4082747</v>
      </c>
      <c r="C119" t="s">
        <v>178</v>
      </c>
      <c r="D119" t="s">
        <v>178</v>
      </c>
      <c r="E119">
        <v>352738</v>
      </c>
      <c r="F119">
        <v>399027</v>
      </c>
      <c r="G119">
        <v>420378</v>
      </c>
      <c r="H119">
        <v>421342</v>
      </c>
      <c r="I119">
        <v>404017</v>
      </c>
      <c r="J119">
        <v>384556</v>
      </c>
      <c r="K119">
        <v>356977</v>
      </c>
      <c r="L119">
        <v>146275</v>
      </c>
      <c r="M119" t="s">
        <v>178</v>
      </c>
      <c r="N119" t="s">
        <v>178</v>
      </c>
      <c r="O119" t="s">
        <v>178</v>
      </c>
      <c r="P119" t="s">
        <v>178</v>
      </c>
      <c r="Q119" t="s">
        <v>178</v>
      </c>
      <c r="R119" t="s">
        <v>178</v>
      </c>
      <c r="S119" t="s">
        <v>178</v>
      </c>
      <c r="T119" t="s">
        <v>178</v>
      </c>
      <c r="U119" t="s">
        <v>178</v>
      </c>
      <c r="V119" t="s">
        <v>178</v>
      </c>
      <c r="W119" t="s">
        <v>178</v>
      </c>
      <c r="X119" t="s">
        <v>178</v>
      </c>
      <c r="Y119" t="s">
        <v>178</v>
      </c>
      <c r="Z119" t="s">
        <v>178</v>
      </c>
      <c r="AA119" t="s">
        <v>178</v>
      </c>
      <c r="AB119" t="s">
        <v>178</v>
      </c>
      <c r="AC119" t="s">
        <v>178</v>
      </c>
      <c r="AD119" t="s">
        <v>178</v>
      </c>
      <c r="AE119" t="s">
        <v>178</v>
      </c>
      <c r="AF119" t="s">
        <v>178</v>
      </c>
      <c r="AG119" t="s">
        <v>178</v>
      </c>
      <c r="AH119" t="s">
        <v>178</v>
      </c>
      <c r="AI119" t="s">
        <v>178</v>
      </c>
      <c r="AJ119" t="s">
        <v>178</v>
      </c>
      <c r="AK119">
        <v>2632729</v>
      </c>
      <c r="AL119">
        <v>2600645</v>
      </c>
      <c r="AM119">
        <v>2411272</v>
      </c>
      <c r="AN119">
        <v>1233664</v>
      </c>
      <c r="AO119">
        <v>1824640</v>
      </c>
      <c r="AP119">
        <v>1488009</v>
      </c>
      <c r="AQ119">
        <v>1254218</v>
      </c>
      <c r="AR119">
        <v>531284</v>
      </c>
      <c r="AS119" t="s">
        <v>178</v>
      </c>
      <c r="AT119" t="s">
        <v>178</v>
      </c>
      <c r="AU119" t="s">
        <v>178</v>
      </c>
      <c r="AV119" t="s">
        <v>178</v>
      </c>
      <c r="AW119" t="s">
        <v>178</v>
      </c>
      <c r="AX119" t="s">
        <v>178</v>
      </c>
      <c r="AY119" t="s">
        <v>178</v>
      </c>
      <c r="AZ119" t="s">
        <v>178</v>
      </c>
      <c r="BA119" t="s">
        <v>178</v>
      </c>
      <c r="BB119" t="s">
        <v>178</v>
      </c>
      <c r="BC119" t="s">
        <v>178</v>
      </c>
      <c r="BD119" t="s">
        <v>178</v>
      </c>
      <c r="BE119" t="s">
        <v>178</v>
      </c>
      <c r="BF119" t="s">
        <v>178</v>
      </c>
      <c r="BG119" t="s">
        <v>178</v>
      </c>
      <c r="BH119" t="s">
        <v>178</v>
      </c>
      <c r="BI119" t="s">
        <v>178</v>
      </c>
      <c r="BJ119" t="s">
        <v>178</v>
      </c>
      <c r="BK119" t="s">
        <v>178</v>
      </c>
      <c r="BL119" t="s">
        <v>178</v>
      </c>
      <c r="BM119" t="s">
        <v>178</v>
      </c>
      <c r="BN119" t="s">
        <v>178</v>
      </c>
      <c r="BO119" t="s">
        <v>178</v>
      </c>
      <c r="BP119" t="s">
        <v>178</v>
      </c>
      <c r="BQ119">
        <v>2632729</v>
      </c>
      <c r="BR119">
        <v>2600645</v>
      </c>
      <c r="BS119">
        <v>2411272</v>
      </c>
      <c r="BT119">
        <v>1233664</v>
      </c>
      <c r="BU119">
        <v>1824640</v>
      </c>
      <c r="BV119">
        <v>1488009</v>
      </c>
      <c r="BW119">
        <v>1254218</v>
      </c>
      <c r="BX119">
        <v>531284</v>
      </c>
      <c r="BY119" t="s">
        <v>178</v>
      </c>
      <c r="BZ119" t="s">
        <v>178</v>
      </c>
      <c r="CA119" t="s">
        <v>178</v>
      </c>
      <c r="CB119" t="s">
        <v>178</v>
      </c>
      <c r="CC119" t="s">
        <v>178</v>
      </c>
      <c r="CD119" t="s">
        <v>178</v>
      </c>
      <c r="CE119" t="s">
        <v>178</v>
      </c>
      <c r="CF119" t="s">
        <v>178</v>
      </c>
      <c r="CG119" t="s">
        <v>178</v>
      </c>
      <c r="CH119" t="s">
        <v>178</v>
      </c>
      <c r="CI119" t="s">
        <v>178</v>
      </c>
      <c r="CJ119" t="s">
        <v>178</v>
      </c>
      <c r="CK119" t="s">
        <v>178</v>
      </c>
      <c r="CL119" t="s">
        <v>178</v>
      </c>
      <c r="CM119" t="s">
        <v>178</v>
      </c>
      <c r="CN119" t="s">
        <v>178</v>
      </c>
      <c r="CO119" t="s">
        <v>178</v>
      </c>
      <c r="CP119" t="s">
        <v>178</v>
      </c>
      <c r="CQ119" t="s">
        <v>178</v>
      </c>
      <c r="CR119" t="s">
        <v>178</v>
      </c>
      <c r="CS119" t="s">
        <v>178</v>
      </c>
      <c r="CT119" t="s">
        <v>178</v>
      </c>
      <c r="CU119" t="s">
        <v>178</v>
      </c>
      <c r="CV119" t="s">
        <v>178</v>
      </c>
      <c r="CW119" t="s">
        <v>178</v>
      </c>
      <c r="CX119" t="s">
        <v>178</v>
      </c>
      <c r="CY119" t="s">
        <v>178</v>
      </c>
      <c r="CZ119">
        <v>12.10260868529644</v>
      </c>
      <c r="DA119">
        <v>11.26343671604557</v>
      </c>
      <c r="DB119">
        <v>10.623391351072129</v>
      </c>
      <c r="DC119">
        <v>10.80005027901932</v>
      </c>
      <c r="DD119">
        <v>10.83618627772827</v>
      </c>
      <c r="DE119" t="s">
        <v>178</v>
      </c>
      <c r="DF119" t="s">
        <v>178</v>
      </c>
      <c r="DG119" t="s">
        <v>178</v>
      </c>
      <c r="DH119" t="s">
        <v>178</v>
      </c>
      <c r="DI119" t="s">
        <v>178</v>
      </c>
      <c r="DJ119">
        <v>2.2831050228310499</v>
      </c>
      <c r="DK119">
        <v>2.3056779715143301</v>
      </c>
      <c r="DL119">
        <v>11.504424778761059</v>
      </c>
      <c r="DM119">
        <v>6.9411511101530499</v>
      </c>
      <c r="DN119">
        <v>7.2636815920398003</v>
      </c>
      <c r="DO119" t="s">
        <v>178</v>
      </c>
      <c r="DP119" t="s">
        <v>178</v>
      </c>
      <c r="DQ119" t="s">
        <v>178</v>
      </c>
      <c r="DR119" t="s">
        <v>178</v>
      </c>
      <c r="DS119" t="s">
        <v>178</v>
      </c>
      <c r="DT119" t="s">
        <v>178</v>
      </c>
      <c r="DU119" t="s">
        <v>178</v>
      </c>
      <c r="DV119" t="s">
        <v>178</v>
      </c>
      <c r="DW119" t="s">
        <v>178</v>
      </c>
      <c r="DX119" t="s">
        <v>178</v>
      </c>
      <c r="DY119" t="s">
        <v>178</v>
      </c>
      <c r="DZ119" t="s">
        <v>178</v>
      </c>
      <c r="EA119" t="s">
        <v>178</v>
      </c>
      <c r="EB119" t="s">
        <v>178</v>
      </c>
      <c r="EC119" t="s">
        <v>178</v>
      </c>
      <c r="ED119" t="s">
        <v>178</v>
      </c>
      <c r="EE119" t="s">
        <v>178</v>
      </c>
      <c r="EF119">
        <v>11.375890916640561</v>
      </c>
      <c r="EG119">
        <v>10.12500234614013</v>
      </c>
      <c r="EH119">
        <v>9.4657300826101594</v>
      </c>
      <c r="EI119">
        <v>9.7749942349046108</v>
      </c>
      <c r="EJ119">
        <v>9.8908229978605906</v>
      </c>
      <c r="EK119" t="s">
        <v>178</v>
      </c>
      <c r="EL119" t="s">
        <v>178</v>
      </c>
      <c r="EM119" t="s">
        <v>178</v>
      </c>
      <c r="EN119" t="s">
        <v>178</v>
      </c>
      <c r="EO119" t="s">
        <v>178</v>
      </c>
      <c r="EP119">
        <v>2.4070381713909801</v>
      </c>
      <c r="EQ119">
        <v>2.0830833473325399</v>
      </c>
      <c r="ER119">
        <v>13.37907375643224</v>
      </c>
      <c r="ES119">
        <v>6.9917703869958503</v>
      </c>
      <c r="ET119">
        <v>8.7324766355140095</v>
      </c>
      <c r="EU119" t="s">
        <v>178</v>
      </c>
      <c r="EV119" t="s">
        <v>178</v>
      </c>
      <c r="EW119" t="s">
        <v>178</v>
      </c>
      <c r="EX119" t="s">
        <v>178</v>
      </c>
      <c r="EY119" t="s">
        <v>178</v>
      </c>
      <c r="EZ119" t="s">
        <v>178</v>
      </c>
      <c r="FA119" t="s">
        <v>178</v>
      </c>
      <c r="FB119" t="s">
        <v>178</v>
      </c>
      <c r="FC119" t="s">
        <v>178</v>
      </c>
      <c r="FD119" t="s">
        <v>178</v>
      </c>
      <c r="FE119" t="s">
        <v>178</v>
      </c>
      <c r="FF119" t="s">
        <v>178</v>
      </c>
      <c r="FG119" t="s">
        <v>178</v>
      </c>
      <c r="FH119" t="s">
        <v>178</v>
      </c>
      <c r="FI119" t="s">
        <v>178</v>
      </c>
      <c r="FJ119" t="s">
        <v>178</v>
      </c>
      <c r="FK119" t="s">
        <v>178</v>
      </c>
      <c r="FL119">
        <v>12.102608685296447</v>
      </c>
      <c r="FM119">
        <v>11.263436716045575</v>
      </c>
      <c r="FN119">
        <v>10.623391351072137</v>
      </c>
      <c r="FO119">
        <v>10.800050279019326</v>
      </c>
      <c r="FP119">
        <v>10.836186277728276</v>
      </c>
      <c r="FQ119" t="s">
        <v>178</v>
      </c>
      <c r="FR119" t="s">
        <v>178</v>
      </c>
      <c r="FS119" t="s">
        <v>178</v>
      </c>
      <c r="FT119" t="s">
        <v>178</v>
      </c>
      <c r="FU119" t="s">
        <v>178</v>
      </c>
      <c r="FV119">
        <v>2.2831050228310503</v>
      </c>
      <c r="FW119">
        <v>2.3056779715143385</v>
      </c>
      <c r="FX119">
        <v>11.504424778761063</v>
      </c>
      <c r="FY119">
        <v>6.9411511101530508</v>
      </c>
      <c r="FZ119">
        <v>7.2636815920398012</v>
      </c>
      <c r="GA119" t="s">
        <v>178</v>
      </c>
      <c r="GB119" t="s">
        <v>178</v>
      </c>
      <c r="GC119" t="s">
        <v>178</v>
      </c>
      <c r="GD119" t="s">
        <v>178</v>
      </c>
      <c r="GE119" t="s">
        <v>178</v>
      </c>
      <c r="GF119" t="s">
        <v>178</v>
      </c>
      <c r="GG119" t="s">
        <v>178</v>
      </c>
      <c r="GH119" t="s">
        <v>178</v>
      </c>
      <c r="GI119" t="s">
        <v>178</v>
      </c>
      <c r="GJ119" t="s">
        <v>178</v>
      </c>
      <c r="GK119" t="s">
        <v>178</v>
      </c>
      <c r="GL119" t="s">
        <v>178</v>
      </c>
      <c r="GM119" t="s">
        <v>178</v>
      </c>
      <c r="GN119" t="s">
        <v>178</v>
      </c>
      <c r="GO119" t="s">
        <v>178</v>
      </c>
      <c r="GP119" t="s">
        <v>178</v>
      </c>
      <c r="GQ119" t="s">
        <v>178</v>
      </c>
      <c r="GR119">
        <v>11.375890916640564</v>
      </c>
      <c r="GS119">
        <v>10.12500234614013</v>
      </c>
      <c r="GT119">
        <v>9.4657300826101647</v>
      </c>
      <c r="GU119">
        <v>9.7749942349046179</v>
      </c>
      <c r="GV119">
        <v>9.8908229978605942</v>
      </c>
      <c r="GW119" t="s">
        <v>178</v>
      </c>
      <c r="GX119" t="s">
        <v>178</v>
      </c>
      <c r="GY119" t="s">
        <v>178</v>
      </c>
      <c r="GZ119" t="s">
        <v>178</v>
      </c>
      <c r="HA119" t="s">
        <v>178</v>
      </c>
      <c r="HB119">
        <v>2.4070381713909845</v>
      </c>
      <c r="HC119">
        <v>2.0830833473325492</v>
      </c>
      <c r="HD119">
        <v>13.379073756432247</v>
      </c>
      <c r="HE119">
        <v>6.9917703869958512</v>
      </c>
      <c r="HF119">
        <v>8.7324766355140184</v>
      </c>
      <c r="HG119" t="s">
        <v>178</v>
      </c>
      <c r="HH119" t="s">
        <v>178</v>
      </c>
      <c r="HI119" t="s">
        <v>178</v>
      </c>
      <c r="HJ119" t="s">
        <v>178</v>
      </c>
      <c r="HK119" t="s">
        <v>178</v>
      </c>
      <c r="HL119" t="s">
        <v>178</v>
      </c>
      <c r="HM119" t="s">
        <v>178</v>
      </c>
      <c r="HN119" t="s">
        <v>178</v>
      </c>
      <c r="HO119" t="s">
        <v>178</v>
      </c>
      <c r="HP119" t="s">
        <v>178</v>
      </c>
      <c r="HQ119" t="s">
        <v>178</v>
      </c>
      <c r="HR119" t="s">
        <v>178</v>
      </c>
      <c r="HS119" t="s">
        <v>178</v>
      </c>
      <c r="HT119" t="s">
        <v>178</v>
      </c>
      <c r="HU119">
        <v>23673</v>
      </c>
      <c r="HV119">
        <v>26081</v>
      </c>
      <c r="HW119">
        <v>25457</v>
      </c>
      <c r="HX119">
        <v>29926</v>
      </c>
      <c r="HY119">
        <v>30082</v>
      </c>
      <c r="HZ119">
        <v>28904</v>
      </c>
      <c r="IA119">
        <v>30343</v>
      </c>
      <c r="IB119">
        <v>29996</v>
      </c>
      <c r="IC119" t="s">
        <v>178</v>
      </c>
      <c r="ID119" t="s">
        <v>178</v>
      </c>
      <c r="IE119" t="s">
        <v>178</v>
      </c>
      <c r="IF119" t="s">
        <v>178</v>
      </c>
      <c r="IG119" t="s">
        <v>178</v>
      </c>
      <c r="IH119" t="s">
        <v>178</v>
      </c>
      <c r="II119" t="s">
        <v>178</v>
      </c>
      <c r="IJ119" t="s">
        <v>178</v>
      </c>
      <c r="IK119" t="s">
        <v>178</v>
      </c>
      <c r="IL119" t="s">
        <v>178</v>
      </c>
      <c r="IM119" t="s">
        <v>178</v>
      </c>
      <c r="IN119" t="s">
        <v>178</v>
      </c>
      <c r="IO119" t="s">
        <v>178</v>
      </c>
      <c r="IP119" t="s">
        <v>178</v>
      </c>
      <c r="IQ119" t="s">
        <v>178</v>
      </c>
      <c r="IR119" t="s">
        <v>178</v>
      </c>
      <c r="IS119" t="s">
        <v>178</v>
      </c>
      <c r="IT119" t="s">
        <v>178</v>
      </c>
      <c r="IU119" t="s">
        <v>178</v>
      </c>
      <c r="IV119" t="s">
        <v>178</v>
      </c>
      <c r="IW119" t="s">
        <v>178</v>
      </c>
      <c r="IX119" t="s">
        <v>178</v>
      </c>
      <c r="IY119" t="s">
        <v>178</v>
      </c>
      <c r="IZ119" t="s">
        <v>178</v>
      </c>
      <c r="JA119">
        <v>46856</v>
      </c>
      <c r="JB119">
        <v>52516</v>
      </c>
      <c r="JC119">
        <v>52594</v>
      </c>
      <c r="JD119">
        <v>51462</v>
      </c>
      <c r="JE119">
        <v>47561</v>
      </c>
      <c r="JF119">
        <v>44903</v>
      </c>
      <c r="JG119">
        <v>45898</v>
      </c>
      <c r="JH119">
        <v>44795</v>
      </c>
      <c r="JI119" t="s">
        <v>178</v>
      </c>
      <c r="JJ119" t="s">
        <v>178</v>
      </c>
      <c r="JK119" t="s">
        <v>178</v>
      </c>
      <c r="JL119" t="s">
        <v>178</v>
      </c>
      <c r="JM119" t="s">
        <v>178</v>
      </c>
      <c r="JN119" t="s">
        <v>178</v>
      </c>
      <c r="JO119" t="s">
        <v>178</v>
      </c>
      <c r="JP119" t="s">
        <v>178</v>
      </c>
      <c r="JQ119" t="s">
        <v>178</v>
      </c>
      <c r="JR119" t="s">
        <v>178</v>
      </c>
      <c r="JS119" t="s">
        <v>178</v>
      </c>
      <c r="JT119" t="s">
        <v>178</v>
      </c>
      <c r="JU119" t="s">
        <v>178</v>
      </c>
      <c r="JV119" t="s">
        <v>178</v>
      </c>
      <c r="JW119" t="s">
        <v>178</v>
      </c>
      <c r="JX119" t="s">
        <v>178</v>
      </c>
      <c r="JY119" t="s">
        <v>178</v>
      </c>
      <c r="JZ119" t="s">
        <v>178</v>
      </c>
      <c r="KA119" t="s">
        <v>178</v>
      </c>
      <c r="KB119" t="s">
        <v>178</v>
      </c>
      <c r="KC119" t="s">
        <v>178</v>
      </c>
      <c r="KD119" t="s">
        <v>178</v>
      </c>
    </row>
    <row r="120" spans="1:290" x14ac:dyDescent="0.3">
      <c r="A120" t="s">
        <v>118</v>
      </c>
      <c r="B120">
        <v>4057098</v>
      </c>
      <c r="C120">
        <v>2490879</v>
      </c>
      <c r="D120">
        <v>2483249</v>
      </c>
      <c r="E120">
        <v>2492063</v>
      </c>
      <c r="F120">
        <v>2375368</v>
      </c>
      <c r="G120">
        <v>2315402</v>
      </c>
      <c r="H120">
        <v>2268295</v>
      </c>
      <c r="I120">
        <v>2369782</v>
      </c>
      <c r="J120">
        <v>2284198</v>
      </c>
      <c r="K120">
        <v>2231107</v>
      </c>
      <c r="L120">
        <v>2465049</v>
      </c>
      <c r="M120">
        <v>2502537</v>
      </c>
      <c r="N120">
        <v>2523923</v>
      </c>
      <c r="O120">
        <v>2519666</v>
      </c>
      <c r="P120">
        <v>2480681</v>
      </c>
      <c r="Q120">
        <v>2381388</v>
      </c>
      <c r="R120">
        <v>2295944</v>
      </c>
      <c r="S120">
        <v>2211828</v>
      </c>
      <c r="T120">
        <v>2107673</v>
      </c>
      <c r="U120">
        <v>2069140</v>
      </c>
      <c r="V120">
        <v>2042704</v>
      </c>
      <c r="W120">
        <v>1971825</v>
      </c>
      <c r="X120">
        <v>1944650</v>
      </c>
      <c r="Y120">
        <v>1842968</v>
      </c>
      <c r="Z120">
        <v>1796058</v>
      </c>
      <c r="AA120">
        <v>1690237</v>
      </c>
      <c r="AB120">
        <v>1701260</v>
      </c>
      <c r="AC120">
        <v>1647766</v>
      </c>
      <c r="AD120">
        <v>1571350</v>
      </c>
      <c r="AE120">
        <v>1559611</v>
      </c>
      <c r="AF120">
        <v>1506122</v>
      </c>
      <c r="AG120">
        <v>1467255</v>
      </c>
      <c r="AH120">
        <v>1413012</v>
      </c>
      <c r="AI120">
        <v>9195752</v>
      </c>
      <c r="AJ120">
        <v>8884329</v>
      </c>
      <c r="AK120">
        <v>8637624</v>
      </c>
      <c r="AL120">
        <v>8338498</v>
      </c>
      <c r="AM120">
        <v>8246176</v>
      </c>
      <c r="AN120">
        <v>8097075</v>
      </c>
      <c r="AO120">
        <v>8151543</v>
      </c>
      <c r="AP120">
        <v>7937360</v>
      </c>
      <c r="AQ120">
        <v>7664012</v>
      </c>
      <c r="AR120">
        <v>8097208</v>
      </c>
      <c r="AS120">
        <v>8178908</v>
      </c>
      <c r="AT120">
        <v>8576315</v>
      </c>
      <c r="AU120">
        <v>8789074</v>
      </c>
      <c r="AV120">
        <v>8726238</v>
      </c>
      <c r="AW120">
        <v>9249188</v>
      </c>
      <c r="AX120">
        <v>9158159</v>
      </c>
      <c r="AY120">
        <v>8915338</v>
      </c>
      <c r="AZ120">
        <v>8703901</v>
      </c>
      <c r="BA120">
        <v>8741134</v>
      </c>
      <c r="BB120">
        <v>8820665</v>
      </c>
      <c r="BC120">
        <v>8432466</v>
      </c>
      <c r="BD120">
        <v>8226116</v>
      </c>
      <c r="BE120">
        <v>7755792</v>
      </c>
      <c r="BF120">
        <v>7173077</v>
      </c>
      <c r="BG120">
        <v>6792330</v>
      </c>
      <c r="BH120">
        <v>6578695</v>
      </c>
      <c r="BI120">
        <v>6315612</v>
      </c>
      <c r="BJ120">
        <v>6055518</v>
      </c>
      <c r="BK120">
        <v>5644257</v>
      </c>
      <c r="BL120">
        <v>5522412</v>
      </c>
      <c r="BM120">
        <v>5121039</v>
      </c>
      <c r="BN120">
        <v>4524856</v>
      </c>
      <c r="BO120">
        <v>9857994</v>
      </c>
      <c r="BP120">
        <v>9679821</v>
      </c>
      <c r="BQ120">
        <v>9198853</v>
      </c>
      <c r="BR120">
        <v>9000293</v>
      </c>
      <c r="BS120">
        <v>8911051</v>
      </c>
      <c r="BT120">
        <v>8882408</v>
      </c>
      <c r="BU120">
        <v>9185572</v>
      </c>
      <c r="BV120">
        <v>9059727</v>
      </c>
      <c r="BW120">
        <v>8673668</v>
      </c>
      <c r="BX120">
        <v>8488994</v>
      </c>
      <c r="BY120">
        <v>8515215</v>
      </c>
      <c r="BZ120">
        <v>9429986</v>
      </c>
      <c r="CA120">
        <v>9350958</v>
      </c>
      <c r="CB120">
        <v>9178071</v>
      </c>
      <c r="CC120">
        <v>9480815</v>
      </c>
      <c r="CD120">
        <v>9678258</v>
      </c>
      <c r="CE120">
        <v>10281876</v>
      </c>
      <c r="CF120">
        <v>11310381</v>
      </c>
      <c r="CG120">
        <v>12872426</v>
      </c>
      <c r="CH120">
        <v>12434661</v>
      </c>
      <c r="CI120">
        <v>10218470</v>
      </c>
      <c r="CJ120">
        <v>9560837</v>
      </c>
      <c r="CK120">
        <v>8173864</v>
      </c>
      <c r="CL120">
        <v>7996049</v>
      </c>
      <c r="CM120">
        <v>7224171</v>
      </c>
      <c r="CN120">
        <v>6801947</v>
      </c>
      <c r="CO120">
        <v>6495277</v>
      </c>
      <c r="CP120">
        <v>6284772</v>
      </c>
      <c r="CQ120">
        <v>5929114</v>
      </c>
      <c r="CR120">
        <v>5792710</v>
      </c>
      <c r="CS120">
        <v>5275479</v>
      </c>
      <c r="CT120">
        <v>4674242</v>
      </c>
      <c r="CU120" t="s">
        <v>178</v>
      </c>
      <c r="CV120">
        <v>11.132042495991129</v>
      </c>
      <c r="CW120">
        <v>10.531880828005081</v>
      </c>
      <c r="CX120">
        <v>10.263925421239991</v>
      </c>
      <c r="CY120">
        <v>11.80732330714061</v>
      </c>
      <c r="CZ120">
        <v>12.043230708527769</v>
      </c>
      <c r="DA120">
        <v>11.210656174557901</v>
      </c>
      <c r="DB120">
        <v>11.048473030796799</v>
      </c>
      <c r="DC120">
        <v>11.11811311604508</v>
      </c>
      <c r="DD120">
        <v>12.50733758233609</v>
      </c>
      <c r="DE120">
        <v>13.803986193216639</v>
      </c>
      <c r="DF120">
        <v>13.50960389837566</v>
      </c>
      <c r="DG120">
        <v>13.11908006854876</v>
      </c>
      <c r="DH120">
        <v>12.865015695286891</v>
      </c>
      <c r="DI120">
        <v>11.86929639353183</v>
      </c>
      <c r="DJ120">
        <v>10.85771255744913</v>
      </c>
      <c r="DK120">
        <v>10.41215211483347</v>
      </c>
      <c r="DL120">
        <v>10.37461693535951</v>
      </c>
      <c r="DM120">
        <v>10.16605932899658</v>
      </c>
      <c r="DN120">
        <v>8.7482082572903295</v>
      </c>
      <c r="DO120" t="s">
        <v>178</v>
      </c>
      <c r="DP120" t="s">
        <v>178</v>
      </c>
      <c r="DQ120" t="s">
        <v>178</v>
      </c>
      <c r="DR120" t="s">
        <v>178</v>
      </c>
      <c r="DS120" t="s">
        <v>178</v>
      </c>
      <c r="DT120" t="s">
        <v>178</v>
      </c>
      <c r="DU120" t="s">
        <v>178</v>
      </c>
      <c r="DV120" t="s">
        <v>178</v>
      </c>
      <c r="DW120" t="s">
        <v>178</v>
      </c>
      <c r="DX120" t="s">
        <v>178</v>
      </c>
      <c r="DY120" t="s">
        <v>178</v>
      </c>
      <c r="DZ120" t="s">
        <v>178</v>
      </c>
      <c r="EA120" t="s">
        <v>178</v>
      </c>
      <c r="EB120">
        <v>8.1370467032456801</v>
      </c>
      <c r="EC120">
        <v>7.7017591874802598</v>
      </c>
      <c r="ED120">
        <v>7.4987605681502796</v>
      </c>
      <c r="EE120">
        <v>8.7642077976506894</v>
      </c>
      <c r="EF120">
        <v>9.0919004702315291</v>
      </c>
      <c r="EG120">
        <v>8.9910339674341397</v>
      </c>
      <c r="EH120">
        <v>8.8522265403391707</v>
      </c>
      <c r="EI120">
        <v>8.9689186290418093</v>
      </c>
      <c r="EJ120">
        <v>10.11694401329445</v>
      </c>
      <c r="EK120">
        <v>11.354826009822821</v>
      </c>
      <c r="EL120">
        <v>11.32408266254212</v>
      </c>
      <c r="EM120">
        <v>11.50782209820966</v>
      </c>
      <c r="EN120">
        <v>11.36684559829791</v>
      </c>
      <c r="EO120">
        <v>10.222270322540741</v>
      </c>
      <c r="EP120">
        <v>9.2124192209372993</v>
      </c>
      <c r="EQ120">
        <v>8.8597762642313693</v>
      </c>
      <c r="ER120">
        <v>8.7297638150985399</v>
      </c>
      <c r="ES120">
        <v>8.1345738436225705</v>
      </c>
      <c r="ET120">
        <v>6.5148602741403199</v>
      </c>
      <c r="EU120" t="s">
        <v>178</v>
      </c>
      <c r="EV120" t="s">
        <v>178</v>
      </c>
      <c r="EW120" t="s">
        <v>178</v>
      </c>
      <c r="EX120" t="s">
        <v>178</v>
      </c>
      <c r="EY120" t="s">
        <v>178</v>
      </c>
      <c r="EZ120" t="s">
        <v>178</v>
      </c>
      <c r="FA120" t="s">
        <v>178</v>
      </c>
      <c r="FB120" t="s">
        <v>178</v>
      </c>
      <c r="FC120" t="s">
        <v>178</v>
      </c>
      <c r="FD120" t="s">
        <v>178</v>
      </c>
      <c r="FE120" t="s">
        <v>178</v>
      </c>
      <c r="FF120" t="s">
        <v>178</v>
      </c>
      <c r="FG120" t="s">
        <v>178</v>
      </c>
      <c r="FH120">
        <v>11.132042495991135</v>
      </c>
      <c r="FI120">
        <v>10.531880828005082</v>
      </c>
      <c r="FJ120">
        <v>10.263925421239994</v>
      </c>
      <c r="FK120">
        <v>11.807323307140617</v>
      </c>
      <c r="FL120">
        <v>12.043230708527771</v>
      </c>
      <c r="FM120">
        <v>11.210656174557903</v>
      </c>
      <c r="FN120">
        <v>11.048473030796805</v>
      </c>
      <c r="FO120">
        <v>11.118113116045086</v>
      </c>
      <c r="FP120">
        <v>12.507337582336092</v>
      </c>
      <c r="FQ120">
        <v>13.803986193216646</v>
      </c>
      <c r="FR120">
        <v>13.509603898375664</v>
      </c>
      <c r="FS120">
        <v>13.119080068548769</v>
      </c>
      <c r="FT120">
        <v>12.8650156952869</v>
      </c>
      <c r="FU120">
        <v>11.86929639353184</v>
      </c>
      <c r="FV120">
        <v>10.857712557449137</v>
      </c>
      <c r="FW120">
        <v>10.41215211483347</v>
      </c>
      <c r="FX120">
        <v>10.374616935359517</v>
      </c>
      <c r="FY120">
        <v>10.166059328996587</v>
      </c>
      <c r="FZ120">
        <v>8.7482082572903366</v>
      </c>
      <c r="GA120" t="s">
        <v>178</v>
      </c>
      <c r="GB120" t="s">
        <v>178</v>
      </c>
      <c r="GC120" t="s">
        <v>178</v>
      </c>
      <c r="GD120" t="s">
        <v>178</v>
      </c>
      <c r="GE120" t="s">
        <v>178</v>
      </c>
      <c r="GF120" t="s">
        <v>178</v>
      </c>
      <c r="GG120" t="s">
        <v>178</v>
      </c>
      <c r="GH120" t="s">
        <v>178</v>
      </c>
      <c r="GI120" t="s">
        <v>178</v>
      </c>
      <c r="GJ120" t="s">
        <v>178</v>
      </c>
      <c r="GK120" t="s">
        <v>178</v>
      </c>
      <c r="GL120" t="s">
        <v>178</v>
      </c>
      <c r="GM120" t="s">
        <v>178</v>
      </c>
      <c r="GN120">
        <v>6.9278021052912582</v>
      </c>
      <c r="GO120">
        <v>6.6502944702973208</v>
      </c>
      <c r="GP120">
        <v>6.4643818375787099</v>
      </c>
      <c r="GQ120">
        <v>7.5772822628665359</v>
      </c>
      <c r="GR120">
        <v>7.9995636652896387</v>
      </c>
      <c r="GS120">
        <v>7.8741481417103829</v>
      </c>
      <c r="GT120">
        <v>7.6841343166016731</v>
      </c>
      <c r="GU120">
        <v>7.7907335549479555</v>
      </c>
      <c r="GV120">
        <v>8.8832892844984261</v>
      </c>
      <c r="GW120">
        <v>9.8811376641576345</v>
      </c>
      <c r="GX120">
        <v>10.048788874743742</v>
      </c>
      <c r="GY120">
        <v>10.264879645142674</v>
      </c>
      <c r="GZ120">
        <v>10.143697503286145</v>
      </c>
      <c r="HA120">
        <v>10.123979108624063</v>
      </c>
      <c r="HB120">
        <v>9.2124192209373081</v>
      </c>
      <c r="HC120">
        <v>8.8597762642313729</v>
      </c>
      <c r="HD120">
        <v>8.7297638150985399</v>
      </c>
      <c r="HE120">
        <v>8.1345738436225776</v>
      </c>
      <c r="HF120">
        <v>6.5148602741403288</v>
      </c>
      <c r="HG120" t="s">
        <v>178</v>
      </c>
      <c r="HH120" t="s">
        <v>178</v>
      </c>
      <c r="HI120" t="s">
        <v>178</v>
      </c>
      <c r="HJ120" t="s">
        <v>178</v>
      </c>
      <c r="HK120" t="s">
        <v>178</v>
      </c>
      <c r="HL120" t="s">
        <v>178</v>
      </c>
      <c r="HM120" t="s">
        <v>178</v>
      </c>
      <c r="HN120" t="s">
        <v>178</v>
      </c>
      <c r="HO120" t="s">
        <v>178</v>
      </c>
      <c r="HP120" t="s">
        <v>178</v>
      </c>
      <c r="HQ120" t="s">
        <v>178</v>
      </c>
      <c r="HR120" t="s">
        <v>178</v>
      </c>
      <c r="HS120">
        <v>304413</v>
      </c>
      <c r="HT120">
        <v>299602</v>
      </c>
      <c r="HU120">
        <v>294966</v>
      </c>
      <c r="HV120">
        <v>291401</v>
      </c>
      <c r="HW120">
        <v>287724</v>
      </c>
      <c r="HX120">
        <v>284301</v>
      </c>
      <c r="HY120">
        <v>281282</v>
      </c>
      <c r="HZ120">
        <v>279230</v>
      </c>
      <c r="IA120">
        <v>277252</v>
      </c>
      <c r="IB120">
        <v>316965</v>
      </c>
      <c r="IC120">
        <v>316296</v>
      </c>
      <c r="ID120">
        <v>316478</v>
      </c>
      <c r="IE120">
        <v>314858</v>
      </c>
      <c r="IF120">
        <v>309797</v>
      </c>
      <c r="IG120">
        <v>301475</v>
      </c>
      <c r="IH120">
        <v>292472</v>
      </c>
      <c r="II120">
        <v>284052</v>
      </c>
      <c r="IJ120">
        <v>278004</v>
      </c>
      <c r="IK120">
        <v>271605</v>
      </c>
      <c r="IL120">
        <v>264099</v>
      </c>
      <c r="IM120">
        <v>258779</v>
      </c>
      <c r="IN120">
        <v>252011</v>
      </c>
      <c r="IO120">
        <v>245283</v>
      </c>
      <c r="IP120">
        <v>237778</v>
      </c>
      <c r="IQ120">
        <v>231227</v>
      </c>
      <c r="IR120">
        <v>224943</v>
      </c>
      <c r="IS120">
        <v>219202</v>
      </c>
      <c r="IT120">
        <v>214530</v>
      </c>
      <c r="IU120">
        <v>209287</v>
      </c>
      <c r="IV120">
        <v>203611</v>
      </c>
      <c r="IW120">
        <v>196968</v>
      </c>
      <c r="IX120">
        <v>189802</v>
      </c>
      <c r="IY120">
        <v>352386</v>
      </c>
      <c r="IZ120">
        <v>347196</v>
      </c>
      <c r="JA120">
        <v>342107</v>
      </c>
      <c r="JB120">
        <v>338153</v>
      </c>
      <c r="JC120">
        <v>334279</v>
      </c>
      <c r="JD120">
        <v>330708</v>
      </c>
      <c r="JE120">
        <v>327320</v>
      </c>
      <c r="JF120">
        <v>324453</v>
      </c>
      <c r="JG120">
        <v>322492</v>
      </c>
      <c r="JH120">
        <v>367205</v>
      </c>
      <c r="JI120">
        <v>366486</v>
      </c>
      <c r="JJ120">
        <v>366017</v>
      </c>
      <c r="JK120">
        <v>363422</v>
      </c>
      <c r="JL120">
        <v>356932</v>
      </c>
      <c r="JM120">
        <v>347233</v>
      </c>
      <c r="JN120">
        <v>336717</v>
      </c>
      <c r="JO120">
        <v>327163</v>
      </c>
      <c r="JP120">
        <v>320311</v>
      </c>
      <c r="JQ120">
        <v>313377</v>
      </c>
      <c r="JR120">
        <v>304527</v>
      </c>
      <c r="JS120">
        <v>298503</v>
      </c>
      <c r="JT120">
        <v>290485</v>
      </c>
      <c r="JU120">
        <v>282689</v>
      </c>
      <c r="JV120">
        <v>274201</v>
      </c>
      <c r="JW120">
        <v>266721</v>
      </c>
      <c r="JX120">
        <v>259486</v>
      </c>
      <c r="JY120">
        <v>253156</v>
      </c>
      <c r="JZ120">
        <v>247927</v>
      </c>
      <c r="KA120">
        <v>242174</v>
      </c>
      <c r="KB120">
        <v>235804</v>
      </c>
      <c r="KC120">
        <v>228180</v>
      </c>
      <c r="KD120">
        <v>219925</v>
      </c>
    </row>
    <row r="121" spans="1:290" x14ac:dyDescent="0.3">
      <c r="A121" t="s">
        <v>119</v>
      </c>
      <c r="B121">
        <v>4009083</v>
      </c>
      <c r="C121">
        <v>29221836</v>
      </c>
      <c r="D121">
        <v>30417068</v>
      </c>
      <c r="E121">
        <v>29765196</v>
      </c>
      <c r="F121">
        <v>29141328</v>
      </c>
      <c r="G121">
        <v>29961360</v>
      </c>
      <c r="H121">
        <v>30043587</v>
      </c>
      <c r="I121">
        <v>29802423</v>
      </c>
      <c r="J121">
        <v>30562374</v>
      </c>
      <c r="K121">
        <v>29630849</v>
      </c>
      <c r="L121">
        <v>29032685</v>
      </c>
      <c r="M121">
        <v>30046635</v>
      </c>
      <c r="N121">
        <v>30743545</v>
      </c>
      <c r="O121">
        <v>29940965</v>
      </c>
      <c r="P121">
        <v>30189172</v>
      </c>
      <c r="Q121">
        <v>28580687</v>
      </c>
      <c r="R121">
        <v>27981035</v>
      </c>
      <c r="S121">
        <v>27192820</v>
      </c>
      <c r="T121">
        <v>25080317</v>
      </c>
      <c r="U121">
        <v>24684999</v>
      </c>
      <c r="V121">
        <v>26471332</v>
      </c>
      <c r="W121">
        <v>24330608</v>
      </c>
      <c r="X121">
        <v>24355831</v>
      </c>
      <c r="Y121">
        <v>23930457</v>
      </c>
      <c r="Z121">
        <v>23458385</v>
      </c>
      <c r="AA121">
        <v>22762772</v>
      </c>
      <c r="AB121">
        <v>22857594</v>
      </c>
      <c r="AC121">
        <v>22070811</v>
      </c>
      <c r="AD121">
        <v>22823165</v>
      </c>
      <c r="AE121">
        <v>21703138</v>
      </c>
      <c r="AF121">
        <v>22335309</v>
      </c>
      <c r="AG121">
        <v>21355283</v>
      </c>
      <c r="AH121">
        <v>20900569</v>
      </c>
      <c r="AI121">
        <v>83611658</v>
      </c>
      <c r="AJ121">
        <v>86851586</v>
      </c>
      <c r="AK121">
        <v>84311171</v>
      </c>
      <c r="AL121">
        <v>84183183</v>
      </c>
      <c r="AM121">
        <v>86463471</v>
      </c>
      <c r="AN121">
        <v>87678261</v>
      </c>
      <c r="AO121">
        <v>85658095</v>
      </c>
      <c r="AP121">
        <v>86480011</v>
      </c>
      <c r="AQ121">
        <v>84267390</v>
      </c>
      <c r="AR121">
        <v>83547420</v>
      </c>
      <c r="AS121">
        <v>85848831</v>
      </c>
      <c r="AT121">
        <v>89808764</v>
      </c>
      <c r="AU121">
        <v>88805391</v>
      </c>
      <c r="AV121">
        <v>88728720</v>
      </c>
      <c r="AW121">
        <v>85957695</v>
      </c>
      <c r="AX121">
        <v>84493970</v>
      </c>
      <c r="AY121">
        <v>82187501</v>
      </c>
      <c r="AZ121">
        <v>79661279</v>
      </c>
      <c r="BA121">
        <v>78453624</v>
      </c>
      <c r="BB121">
        <v>83435111</v>
      </c>
      <c r="BC121">
        <v>78206526</v>
      </c>
      <c r="BD121">
        <v>76257869</v>
      </c>
      <c r="BE121">
        <v>76056556</v>
      </c>
      <c r="BF121">
        <v>73784991</v>
      </c>
      <c r="BG121">
        <v>71481575</v>
      </c>
      <c r="BH121">
        <v>71662757</v>
      </c>
      <c r="BI121">
        <v>69555336</v>
      </c>
      <c r="BJ121">
        <v>70933334</v>
      </c>
      <c r="BK121">
        <v>68615229</v>
      </c>
      <c r="BL121">
        <v>70063044</v>
      </c>
      <c r="BM121">
        <v>67636863</v>
      </c>
      <c r="BN121">
        <v>65951175</v>
      </c>
      <c r="BO121">
        <v>88269984</v>
      </c>
      <c r="BP121">
        <v>91315484</v>
      </c>
      <c r="BQ121">
        <v>91291726</v>
      </c>
      <c r="BR121">
        <v>88194998</v>
      </c>
      <c r="BS121">
        <v>90495397</v>
      </c>
      <c r="BT121">
        <v>116437195</v>
      </c>
      <c r="BU121">
        <v>90552978</v>
      </c>
      <c r="BV121">
        <v>89591078</v>
      </c>
      <c r="BW121">
        <v>92045648</v>
      </c>
      <c r="BX121">
        <v>92165733</v>
      </c>
      <c r="BY121">
        <v>98501634</v>
      </c>
      <c r="BZ121">
        <v>98577352</v>
      </c>
      <c r="CA121">
        <v>97688057</v>
      </c>
      <c r="CB121">
        <v>96146023</v>
      </c>
      <c r="CC121">
        <v>100685043</v>
      </c>
      <c r="CD121">
        <v>97273017</v>
      </c>
      <c r="CE121">
        <v>92762529</v>
      </c>
      <c r="CF121">
        <v>79692753</v>
      </c>
      <c r="CG121">
        <v>78523968</v>
      </c>
      <c r="CH121">
        <v>84430374</v>
      </c>
      <c r="CI121">
        <v>78601926</v>
      </c>
      <c r="CJ121">
        <v>76595112</v>
      </c>
      <c r="CK121">
        <v>77234166</v>
      </c>
      <c r="CL121">
        <v>75572019</v>
      </c>
      <c r="CM121">
        <v>74295777</v>
      </c>
      <c r="CN121">
        <v>78030928</v>
      </c>
      <c r="CO121">
        <v>73238352</v>
      </c>
      <c r="CP121">
        <v>74185516</v>
      </c>
      <c r="CQ121">
        <v>71146255</v>
      </c>
      <c r="CR121">
        <v>71613760</v>
      </c>
      <c r="CS121">
        <v>69135748</v>
      </c>
      <c r="CT121">
        <v>67885761</v>
      </c>
      <c r="CU121" t="s">
        <v>178</v>
      </c>
      <c r="CV121">
        <v>16.301739171869869</v>
      </c>
      <c r="CW121">
        <v>16.598880625441101</v>
      </c>
      <c r="CX121">
        <v>15.843997290109151</v>
      </c>
      <c r="CY121">
        <v>16.51263036640124</v>
      </c>
      <c r="CZ121">
        <v>16.42492884123855</v>
      </c>
      <c r="DA121">
        <v>16.546494076646098</v>
      </c>
      <c r="DB121">
        <v>15.99576322246128</v>
      </c>
      <c r="DC121">
        <v>14.416577570895321</v>
      </c>
      <c r="DD121">
        <v>14.177422244738549</v>
      </c>
      <c r="DE121">
        <v>15.321582384082429</v>
      </c>
      <c r="DF121">
        <v>14.97680374909841</v>
      </c>
      <c r="DG121">
        <v>15.42512126326034</v>
      </c>
      <c r="DH121">
        <v>15.77221012969245</v>
      </c>
      <c r="DI121">
        <v>12.87041753500384</v>
      </c>
      <c r="DJ121">
        <v>12.651496828762079</v>
      </c>
      <c r="DK121">
        <v>12.75375204975699</v>
      </c>
      <c r="DL121">
        <v>13.815504172427019</v>
      </c>
      <c r="DM121">
        <v>13.090986025291601</v>
      </c>
      <c r="DN121">
        <v>11.551711271671721</v>
      </c>
      <c r="DO121" t="s">
        <v>178</v>
      </c>
      <c r="DP121" t="s">
        <v>178</v>
      </c>
      <c r="DQ121" t="s">
        <v>178</v>
      </c>
      <c r="DR121" t="s">
        <v>178</v>
      </c>
      <c r="DS121" t="s">
        <v>178</v>
      </c>
      <c r="DT121" t="s">
        <v>178</v>
      </c>
      <c r="DU121" t="s">
        <v>178</v>
      </c>
      <c r="DV121" t="s">
        <v>178</v>
      </c>
      <c r="DW121" t="s">
        <v>178</v>
      </c>
      <c r="DX121" t="s">
        <v>178</v>
      </c>
      <c r="DY121" t="s">
        <v>178</v>
      </c>
      <c r="DZ121" t="s">
        <v>178</v>
      </c>
      <c r="EA121" t="s">
        <v>178</v>
      </c>
      <c r="EB121">
        <v>15.052330880169171</v>
      </c>
      <c r="EC121">
        <v>14.908586192420159</v>
      </c>
      <c r="ED121">
        <v>13.98610865932859</v>
      </c>
      <c r="EE121">
        <v>15.44399684483478</v>
      </c>
      <c r="EF121">
        <v>15.74595780733611</v>
      </c>
      <c r="EG121">
        <v>14.80332370131951</v>
      </c>
      <c r="EH121">
        <v>14.008450506176491</v>
      </c>
      <c r="EI121">
        <v>12.919248710597691</v>
      </c>
      <c r="EJ121">
        <v>12.882667971367219</v>
      </c>
      <c r="EK121">
        <v>14.07030010921714</v>
      </c>
      <c r="EL121">
        <v>13.813911386349741</v>
      </c>
      <c r="EM121">
        <v>14.108758453893421</v>
      </c>
      <c r="EN121">
        <v>14.68078694251381</v>
      </c>
      <c r="EO121">
        <v>12.543031467028561</v>
      </c>
      <c r="EP121">
        <v>12.44217862550062</v>
      </c>
      <c r="EQ121">
        <v>13.00465363984353</v>
      </c>
      <c r="ER121">
        <v>14.1206828475369</v>
      </c>
      <c r="ES121">
        <v>12.0922810302496</v>
      </c>
      <c r="ET121">
        <v>10.06473527002813</v>
      </c>
      <c r="EU121" t="s">
        <v>178</v>
      </c>
      <c r="EV121" t="s">
        <v>178</v>
      </c>
      <c r="EW121" t="s">
        <v>178</v>
      </c>
      <c r="EX121" t="s">
        <v>178</v>
      </c>
      <c r="EY121" t="s">
        <v>178</v>
      </c>
      <c r="EZ121" t="s">
        <v>178</v>
      </c>
      <c r="FA121" t="s">
        <v>178</v>
      </c>
      <c r="FB121" t="s">
        <v>178</v>
      </c>
      <c r="FC121" t="s">
        <v>178</v>
      </c>
      <c r="FD121" t="s">
        <v>178</v>
      </c>
      <c r="FE121" t="s">
        <v>178</v>
      </c>
      <c r="FF121" t="s">
        <v>178</v>
      </c>
      <c r="FG121" t="s">
        <v>178</v>
      </c>
      <c r="FH121">
        <v>16.091814980989668</v>
      </c>
      <c r="FI121">
        <v>16.456191636649898</v>
      </c>
      <c r="FJ121">
        <v>15.83583356778842</v>
      </c>
      <c r="FK121">
        <v>16.499398806012525</v>
      </c>
      <c r="FL121">
        <v>16.409986124887073</v>
      </c>
      <c r="FM121">
        <v>16.533921704318079</v>
      </c>
      <c r="FN121">
        <v>15.983279785226047</v>
      </c>
      <c r="FO121">
        <v>14.406107634647931</v>
      </c>
      <c r="FP121">
        <v>14.165079805743078</v>
      </c>
      <c r="FQ121">
        <v>15.299763739944096</v>
      </c>
      <c r="FR121">
        <v>14.950111834928412</v>
      </c>
      <c r="FS121">
        <v>15.392366394674342</v>
      </c>
      <c r="FT121">
        <v>15.734002244248368</v>
      </c>
      <c r="FU121">
        <v>12.832808569474185</v>
      </c>
      <c r="FV121">
        <v>12.587662194715424</v>
      </c>
      <c r="FW121">
        <v>12.679676241334132</v>
      </c>
      <c r="FX121">
        <v>13.726603259687646</v>
      </c>
      <c r="FY121">
        <v>12.918209198694544</v>
      </c>
      <c r="FZ121">
        <v>11.348605351630965</v>
      </c>
      <c r="GA121" t="s">
        <v>178</v>
      </c>
      <c r="GB121" t="s">
        <v>178</v>
      </c>
      <c r="GC121" t="s">
        <v>178</v>
      </c>
      <c r="GD121" t="s">
        <v>178</v>
      </c>
      <c r="GE121" t="s">
        <v>178</v>
      </c>
      <c r="GF121" t="s">
        <v>178</v>
      </c>
      <c r="GG121" t="s">
        <v>178</v>
      </c>
      <c r="GH121" t="s">
        <v>178</v>
      </c>
      <c r="GI121" t="s">
        <v>178</v>
      </c>
      <c r="GJ121" t="s">
        <v>178</v>
      </c>
      <c r="GK121" t="s">
        <v>178</v>
      </c>
      <c r="GL121" t="s">
        <v>178</v>
      </c>
      <c r="GM121" t="s">
        <v>178</v>
      </c>
      <c r="GN121">
        <v>13.643159032236902</v>
      </c>
      <c r="GO121">
        <v>13.586165933355405</v>
      </c>
      <c r="GP121">
        <v>12.789656991988091</v>
      </c>
      <c r="GQ121">
        <v>14.130289565525986</v>
      </c>
      <c r="GR121">
        <v>14.359187166255976</v>
      </c>
      <c r="GS121">
        <v>13.496190243493496</v>
      </c>
      <c r="GT121">
        <v>12.860574071150683</v>
      </c>
      <c r="GU121">
        <v>11.90417075929372</v>
      </c>
      <c r="GV121">
        <v>12.021728498617911</v>
      </c>
      <c r="GW121">
        <v>13.195120851441763</v>
      </c>
      <c r="GX121">
        <v>12.917299474247303</v>
      </c>
      <c r="GY121">
        <v>13.098443539311706</v>
      </c>
      <c r="GZ121">
        <v>13.507497910484902</v>
      </c>
      <c r="HA121">
        <v>11.398340333908067</v>
      </c>
      <c r="HB121">
        <v>11.185708414289309</v>
      </c>
      <c r="HC121">
        <v>11.573950885792232</v>
      </c>
      <c r="HD121">
        <v>12.487020199612914</v>
      </c>
      <c r="HE121">
        <v>11.48204152739855</v>
      </c>
      <c r="HF121">
        <v>8.7581605782246754</v>
      </c>
      <c r="HG121" t="s">
        <v>178</v>
      </c>
      <c r="HH121" t="s">
        <v>178</v>
      </c>
      <c r="HI121" t="s">
        <v>178</v>
      </c>
      <c r="HJ121" t="s">
        <v>178</v>
      </c>
      <c r="HK121" t="s">
        <v>178</v>
      </c>
      <c r="HL121" t="s">
        <v>178</v>
      </c>
      <c r="HM121" t="s">
        <v>178</v>
      </c>
      <c r="HN121" t="s">
        <v>178</v>
      </c>
      <c r="HO121" t="s">
        <v>178</v>
      </c>
      <c r="HP121" t="s">
        <v>178</v>
      </c>
      <c r="HQ121" t="s">
        <v>178</v>
      </c>
      <c r="HR121" t="s">
        <v>178</v>
      </c>
      <c r="HS121">
        <v>4489461</v>
      </c>
      <c r="HT121">
        <v>4463521</v>
      </c>
      <c r="HU121">
        <v>4433753</v>
      </c>
      <c r="HV121">
        <v>4406929</v>
      </c>
      <c r="HW121">
        <v>4381511</v>
      </c>
      <c r="HX121">
        <v>4358058</v>
      </c>
      <c r="HY121">
        <v>4333876</v>
      </c>
      <c r="HZ121">
        <v>4312520</v>
      </c>
      <c r="IA121">
        <v>4295524</v>
      </c>
      <c r="IB121">
        <v>4277734</v>
      </c>
      <c r="IC121">
        <v>4254956</v>
      </c>
      <c r="ID121">
        <v>4242285</v>
      </c>
      <c r="IE121">
        <v>4224057</v>
      </c>
      <c r="IF121">
        <v>4180479</v>
      </c>
      <c r="IG121">
        <v>4116570</v>
      </c>
      <c r="IH121">
        <v>4058008</v>
      </c>
      <c r="II121">
        <v>4005134</v>
      </c>
      <c r="IJ121">
        <v>3955639</v>
      </c>
      <c r="IK121">
        <v>3910889</v>
      </c>
      <c r="IL121">
        <v>3816518</v>
      </c>
      <c r="IM121">
        <v>3775351</v>
      </c>
      <c r="IN121">
        <v>3773014</v>
      </c>
      <c r="IO121">
        <v>3738175</v>
      </c>
      <c r="IP121">
        <v>3710627</v>
      </c>
      <c r="IQ121">
        <v>3678251</v>
      </c>
      <c r="IR121">
        <v>3651927</v>
      </c>
      <c r="IS121">
        <v>3636295</v>
      </c>
      <c r="IT121">
        <v>3616270</v>
      </c>
      <c r="IU121">
        <v>3581390</v>
      </c>
      <c r="IV121">
        <v>3525562</v>
      </c>
      <c r="IW121">
        <v>3435055</v>
      </c>
      <c r="IX121">
        <v>3336699</v>
      </c>
      <c r="IY121">
        <v>5139331</v>
      </c>
      <c r="IZ121">
        <v>5111876</v>
      </c>
      <c r="JA121">
        <v>5071773</v>
      </c>
      <c r="JB121">
        <v>5049192</v>
      </c>
      <c r="JC121">
        <v>5019896</v>
      </c>
      <c r="JD121">
        <v>4993449</v>
      </c>
      <c r="JE121">
        <v>4965241</v>
      </c>
      <c r="JF121">
        <v>4941110</v>
      </c>
      <c r="JG121">
        <v>4921228</v>
      </c>
      <c r="JH121">
        <v>4900326</v>
      </c>
      <c r="JI121">
        <v>4874858</v>
      </c>
      <c r="JJ121">
        <v>4860625</v>
      </c>
      <c r="JK121">
        <v>4836758</v>
      </c>
      <c r="JL121">
        <v>4781977</v>
      </c>
      <c r="JM121">
        <v>4705377</v>
      </c>
      <c r="JN121">
        <v>4634644</v>
      </c>
      <c r="JO121">
        <v>4568492</v>
      </c>
      <c r="JP121">
        <v>4506095</v>
      </c>
      <c r="JQ121">
        <v>4448024</v>
      </c>
      <c r="JR121">
        <v>4324755</v>
      </c>
      <c r="JS121">
        <v>4270915</v>
      </c>
      <c r="JT121">
        <v>4283996</v>
      </c>
      <c r="JU121">
        <v>4234607</v>
      </c>
      <c r="JV121">
        <v>4201586</v>
      </c>
      <c r="JW121">
        <v>4165487</v>
      </c>
      <c r="JX121">
        <v>4135430</v>
      </c>
      <c r="JY121">
        <v>4116429</v>
      </c>
      <c r="JZ121">
        <v>4094689</v>
      </c>
      <c r="KA121">
        <v>4055879</v>
      </c>
      <c r="KB121">
        <v>3993065</v>
      </c>
      <c r="KC121">
        <v>3889444</v>
      </c>
      <c r="KD121">
        <v>3777344</v>
      </c>
    </row>
    <row r="122" spans="1:290" x14ac:dyDescent="0.3">
      <c r="A122" t="s">
        <v>120</v>
      </c>
      <c r="B122">
        <v>4057100</v>
      </c>
      <c r="C122">
        <v>1409212</v>
      </c>
      <c r="D122">
        <v>1486582</v>
      </c>
      <c r="E122">
        <v>1362457</v>
      </c>
      <c r="F122">
        <v>1424533</v>
      </c>
      <c r="G122">
        <v>1407501</v>
      </c>
      <c r="H122">
        <v>1455292</v>
      </c>
      <c r="I122">
        <v>1425791</v>
      </c>
      <c r="J122">
        <v>1434348</v>
      </c>
      <c r="K122">
        <v>1498586</v>
      </c>
      <c r="L122">
        <v>1603508</v>
      </c>
      <c r="M122">
        <v>1451707</v>
      </c>
      <c r="N122">
        <v>1513784</v>
      </c>
      <c r="O122">
        <v>1610171</v>
      </c>
      <c r="P122">
        <v>1475167</v>
      </c>
      <c r="Q122">
        <v>1571340</v>
      </c>
      <c r="R122">
        <v>1501707</v>
      </c>
      <c r="S122">
        <v>1441706</v>
      </c>
      <c r="T122">
        <v>1567215</v>
      </c>
      <c r="U122">
        <v>1411262</v>
      </c>
      <c r="V122">
        <v>1381400</v>
      </c>
      <c r="W122">
        <v>1371579</v>
      </c>
      <c r="X122">
        <v>1326025</v>
      </c>
      <c r="Y122">
        <v>1251376</v>
      </c>
      <c r="Z122">
        <v>1318043</v>
      </c>
      <c r="AA122">
        <v>1275674</v>
      </c>
      <c r="AB122">
        <v>1245800</v>
      </c>
      <c r="AC122">
        <v>1255161</v>
      </c>
      <c r="AD122">
        <v>1119520</v>
      </c>
      <c r="AE122">
        <v>1232415</v>
      </c>
      <c r="AF122">
        <v>1117735</v>
      </c>
      <c r="AG122">
        <v>1110141</v>
      </c>
      <c r="AH122">
        <v>1148148</v>
      </c>
      <c r="AI122">
        <v>4703924</v>
      </c>
      <c r="AJ122">
        <v>4958022</v>
      </c>
      <c r="AK122">
        <v>4757567</v>
      </c>
      <c r="AL122">
        <v>5474206</v>
      </c>
      <c r="AM122">
        <v>5458157</v>
      </c>
      <c r="AN122">
        <v>5589459</v>
      </c>
      <c r="AO122">
        <v>5479109</v>
      </c>
      <c r="AP122">
        <v>5464752</v>
      </c>
      <c r="AQ122">
        <v>5594840</v>
      </c>
      <c r="AR122">
        <v>5616867</v>
      </c>
      <c r="AS122">
        <v>5039673</v>
      </c>
      <c r="AT122">
        <v>5279137</v>
      </c>
      <c r="AU122">
        <v>5550704</v>
      </c>
      <c r="AV122">
        <v>5380193</v>
      </c>
      <c r="AW122">
        <v>5528678</v>
      </c>
      <c r="AX122">
        <v>5560235</v>
      </c>
      <c r="AY122">
        <v>5297928</v>
      </c>
      <c r="AZ122">
        <v>5569447</v>
      </c>
      <c r="BA122">
        <v>5240539</v>
      </c>
      <c r="BB122">
        <v>5228651</v>
      </c>
      <c r="BC122">
        <v>5110944</v>
      </c>
      <c r="BD122">
        <v>4845626</v>
      </c>
      <c r="BE122">
        <v>4531888</v>
      </c>
      <c r="BF122">
        <v>4587039</v>
      </c>
      <c r="BG122">
        <v>4410474</v>
      </c>
      <c r="BH122">
        <v>4331506</v>
      </c>
      <c r="BI122">
        <v>4254873</v>
      </c>
      <c r="BJ122">
        <v>3953180</v>
      </c>
      <c r="BK122">
        <v>4073664</v>
      </c>
      <c r="BL122">
        <v>3951114</v>
      </c>
      <c r="BM122">
        <v>3912855</v>
      </c>
      <c r="BN122">
        <v>3932283</v>
      </c>
      <c r="BO122">
        <v>5199205</v>
      </c>
      <c r="BP122">
        <v>5814372</v>
      </c>
      <c r="BQ122">
        <v>5220819</v>
      </c>
      <c r="BR122">
        <v>5610259</v>
      </c>
      <c r="BS122">
        <v>5795918</v>
      </c>
      <c r="BT122">
        <v>6240584</v>
      </c>
      <c r="BU122">
        <v>5993477</v>
      </c>
      <c r="BV122">
        <v>5801467</v>
      </c>
      <c r="BW122">
        <v>6181515</v>
      </c>
      <c r="BX122">
        <v>6204431</v>
      </c>
      <c r="BY122">
        <v>5643312</v>
      </c>
      <c r="BZ122">
        <v>6836329</v>
      </c>
      <c r="CA122">
        <v>7088202</v>
      </c>
      <c r="CB122">
        <v>6902816</v>
      </c>
      <c r="CC122">
        <v>9248243</v>
      </c>
      <c r="CD122">
        <v>9712165</v>
      </c>
      <c r="CE122">
        <v>10204042</v>
      </c>
      <c r="CF122">
        <v>16898747</v>
      </c>
      <c r="CG122">
        <v>9138770</v>
      </c>
      <c r="CH122">
        <v>7524701</v>
      </c>
      <c r="CI122">
        <v>6940714</v>
      </c>
      <c r="CJ122">
        <v>6859183</v>
      </c>
      <c r="CK122">
        <v>6284529</v>
      </c>
      <c r="CL122">
        <v>6084520</v>
      </c>
      <c r="CM122">
        <v>5980890</v>
      </c>
      <c r="CN122">
        <v>5566310</v>
      </c>
      <c r="CO122">
        <v>5454990</v>
      </c>
      <c r="CP122">
        <v>5218476</v>
      </c>
      <c r="CQ122">
        <v>5721460</v>
      </c>
      <c r="CR122">
        <v>5556837</v>
      </c>
      <c r="CS122">
        <v>5343791</v>
      </c>
      <c r="CT122">
        <v>5463459</v>
      </c>
      <c r="CU122" t="s">
        <v>178</v>
      </c>
      <c r="CV122">
        <v>14.680253090646859</v>
      </c>
      <c r="CW122">
        <v>15.17691934497749</v>
      </c>
      <c r="CX122">
        <v>15.05581127288732</v>
      </c>
      <c r="CY122">
        <v>14.81952765930539</v>
      </c>
      <c r="CZ122">
        <v>14.61246265354306</v>
      </c>
      <c r="DA122">
        <v>14.659301398311531</v>
      </c>
      <c r="DB122">
        <v>14.26411163817985</v>
      </c>
      <c r="DC122">
        <v>14.20652535123109</v>
      </c>
      <c r="DD122">
        <v>12.490676691354199</v>
      </c>
      <c r="DE122">
        <v>12.32349227495631</v>
      </c>
      <c r="DF122">
        <v>11.22465292274194</v>
      </c>
      <c r="DG122">
        <v>10.09551159473124</v>
      </c>
      <c r="DH122">
        <v>8.9693573676743004</v>
      </c>
      <c r="DI122">
        <v>8.4147924701210393</v>
      </c>
      <c r="DJ122">
        <v>8.1374728891854406</v>
      </c>
      <c r="DK122">
        <v>7.3389442785144796</v>
      </c>
      <c r="DL122">
        <v>6.91207013715412</v>
      </c>
      <c r="DM122">
        <v>6.8380640873204204</v>
      </c>
      <c r="DN122">
        <v>6.7103443339649704</v>
      </c>
      <c r="DO122" t="s">
        <v>178</v>
      </c>
      <c r="DP122" t="s">
        <v>178</v>
      </c>
      <c r="DQ122" t="s">
        <v>178</v>
      </c>
      <c r="DR122" t="s">
        <v>178</v>
      </c>
      <c r="DS122" t="s">
        <v>178</v>
      </c>
      <c r="DT122" t="s">
        <v>178</v>
      </c>
      <c r="DU122" t="s">
        <v>178</v>
      </c>
      <c r="DV122" t="s">
        <v>178</v>
      </c>
      <c r="DW122" t="s">
        <v>178</v>
      </c>
      <c r="DX122" t="s">
        <v>178</v>
      </c>
      <c r="DY122" t="s">
        <v>178</v>
      </c>
      <c r="DZ122" t="s">
        <v>178</v>
      </c>
      <c r="EA122" t="s">
        <v>178</v>
      </c>
      <c r="EB122">
        <v>11.00813993967755</v>
      </c>
      <c r="EC122">
        <v>11.21508115387549</v>
      </c>
      <c r="ED122">
        <v>10.539062651277639</v>
      </c>
      <c r="EE122">
        <v>10.30505351898085</v>
      </c>
      <c r="EF122">
        <v>10.26017008086113</v>
      </c>
      <c r="EG122">
        <v>10.342155996531551</v>
      </c>
      <c r="EH122">
        <v>10.09388898160428</v>
      </c>
      <c r="EI122">
        <v>10.5568881326365</v>
      </c>
      <c r="EJ122">
        <v>9.60223911301442</v>
      </c>
      <c r="EK122">
        <v>9.5431786943319494</v>
      </c>
      <c r="EL122">
        <v>8.49150154655959</v>
      </c>
      <c r="EM122">
        <v>7.6509754438355904</v>
      </c>
      <c r="EN122">
        <v>6.7592370756959799</v>
      </c>
      <c r="EO122">
        <v>6.1581267709929897</v>
      </c>
      <c r="EP122">
        <v>5.9457379049626402</v>
      </c>
      <c r="EQ122">
        <v>5.3708921676549704</v>
      </c>
      <c r="ER122">
        <v>5.0682410659442398</v>
      </c>
      <c r="ES122">
        <v>4.8711974092741199</v>
      </c>
      <c r="ET122">
        <v>4.8014554870799904</v>
      </c>
      <c r="EU122" t="s">
        <v>178</v>
      </c>
      <c r="EV122" t="s">
        <v>178</v>
      </c>
      <c r="EW122" t="s">
        <v>178</v>
      </c>
      <c r="EX122" t="s">
        <v>178</v>
      </c>
      <c r="EY122" t="s">
        <v>178</v>
      </c>
      <c r="EZ122" t="s">
        <v>178</v>
      </c>
      <c r="FA122" t="s">
        <v>178</v>
      </c>
      <c r="FB122" t="s">
        <v>178</v>
      </c>
      <c r="FC122" t="s">
        <v>178</v>
      </c>
      <c r="FD122" t="s">
        <v>178</v>
      </c>
      <c r="FE122" t="s">
        <v>178</v>
      </c>
      <c r="FF122" t="s">
        <v>178</v>
      </c>
      <c r="FG122" t="s">
        <v>178</v>
      </c>
      <c r="FH122">
        <v>14.680253090646866</v>
      </c>
      <c r="FI122">
        <v>15.176919344977492</v>
      </c>
      <c r="FJ122">
        <v>15.055811272887325</v>
      </c>
      <c r="FK122">
        <v>14.819527659305392</v>
      </c>
      <c r="FL122">
        <v>14.612462653543069</v>
      </c>
      <c r="FM122">
        <v>14.659301398311532</v>
      </c>
      <c r="FN122">
        <v>14.264111638179855</v>
      </c>
      <c r="FO122">
        <v>14.206525351231095</v>
      </c>
      <c r="FP122">
        <v>12.490676691354206</v>
      </c>
      <c r="FQ122">
        <v>12.32349227495631</v>
      </c>
      <c r="FR122">
        <v>11.224652922741951</v>
      </c>
      <c r="FS122">
        <v>10.095511594731244</v>
      </c>
      <c r="FT122">
        <v>8.9693573676743039</v>
      </c>
      <c r="FU122">
        <v>8.4147924701210428</v>
      </c>
      <c r="FV122">
        <v>8.1374728891854406</v>
      </c>
      <c r="FW122">
        <v>7.3389442785144814</v>
      </c>
      <c r="FX122">
        <v>6.9120701371541244</v>
      </c>
      <c r="FY122">
        <v>6.8380640873204266</v>
      </c>
      <c r="FZ122">
        <v>6.7103443339649775</v>
      </c>
      <c r="GA122" t="s">
        <v>178</v>
      </c>
      <c r="GB122" t="s">
        <v>178</v>
      </c>
      <c r="GC122" t="s">
        <v>178</v>
      </c>
      <c r="GD122" t="s">
        <v>178</v>
      </c>
      <c r="GE122" t="s">
        <v>178</v>
      </c>
      <c r="GF122" t="s">
        <v>178</v>
      </c>
      <c r="GG122" t="s">
        <v>178</v>
      </c>
      <c r="GH122" t="s">
        <v>178</v>
      </c>
      <c r="GI122" t="s">
        <v>178</v>
      </c>
      <c r="GJ122" t="s">
        <v>178</v>
      </c>
      <c r="GK122" t="s">
        <v>178</v>
      </c>
      <c r="GL122" t="s">
        <v>178</v>
      </c>
      <c r="GM122" t="s">
        <v>178</v>
      </c>
      <c r="GN122">
        <v>11.008139939677557</v>
      </c>
      <c r="GO122">
        <v>11.2150811538755</v>
      </c>
      <c r="GP122">
        <v>10.539062651277646</v>
      </c>
      <c r="GQ122">
        <v>10.305053518980857</v>
      </c>
      <c r="GR122">
        <v>10.260170080861135</v>
      </c>
      <c r="GS122">
        <v>10.342155996531552</v>
      </c>
      <c r="GT122">
        <v>10.093888981604289</v>
      </c>
      <c r="GU122">
        <v>10.556888132636502</v>
      </c>
      <c r="GV122">
        <v>9.6022391130144253</v>
      </c>
      <c r="GW122">
        <v>9.543178694331953</v>
      </c>
      <c r="GX122">
        <v>8.4915015465595989</v>
      </c>
      <c r="GY122">
        <v>7.650975443835593</v>
      </c>
      <c r="GZ122">
        <v>6.7592370756959834</v>
      </c>
      <c r="HA122">
        <v>6.1581267709929932</v>
      </c>
      <c r="HB122">
        <v>5.94573790496265</v>
      </c>
      <c r="HC122">
        <v>5.3708921676549775</v>
      </c>
      <c r="HD122">
        <v>5.0682410659442487</v>
      </c>
      <c r="HE122">
        <v>4.8711974092741226</v>
      </c>
      <c r="HF122">
        <v>4.8014554870799904</v>
      </c>
      <c r="HG122" t="s">
        <v>178</v>
      </c>
      <c r="HH122" t="s">
        <v>178</v>
      </c>
      <c r="HI122" t="s">
        <v>178</v>
      </c>
      <c r="HJ122" t="s">
        <v>178</v>
      </c>
      <c r="HK122" t="s">
        <v>178</v>
      </c>
      <c r="HL122" t="s">
        <v>178</v>
      </c>
      <c r="HM122" t="s">
        <v>178</v>
      </c>
      <c r="HN122" t="s">
        <v>178</v>
      </c>
      <c r="HO122" t="s">
        <v>178</v>
      </c>
      <c r="HP122" t="s">
        <v>178</v>
      </c>
      <c r="HQ122" t="s">
        <v>178</v>
      </c>
      <c r="HR122" t="s">
        <v>178</v>
      </c>
      <c r="HS122">
        <v>128344</v>
      </c>
      <c r="HT122">
        <v>127439</v>
      </c>
      <c r="HU122">
        <v>126443</v>
      </c>
      <c r="HV122">
        <v>129691</v>
      </c>
      <c r="HW122">
        <v>129113</v>
      </c>
      <c r="HX122">
        <v>128525</v>
      </c>
      <c r="HY122">
        <v>128144</v>
      </c>
      <c r="HZ122">
        <v>127806</v>
      </c>
      <c r="IA122">
        <v>127649</v>
      </c>
      <c r="IB122">
        <v>127712</v>
      </c>
      <c r="IC122">
        <v>127388</v>
      </c>
      <c r="ID122">
        <v>127724</v>
      </c>
      <c r="IE122">
        <v>127525</v>
      </c>
      <c r="IF122">
        <v>126721</v>
      </c>
      <c r="IG122">
        <v>125739</v>
      </c>
      <c r="IH122">
        <v>118220</v>
      </c>
      <c r="II122">
        <v>117080</v>
      </c>
      <c r="IJ122">
        <v>116161</v>
      </c>
      <c r="IK122">
        <v>115145</v>
      </c>
      <c r="IL122">
        <v>112125</v>
      </c>
      <c r="IM122">
        <v>108991</v>
      </c>
      <c r="IN122">
        <v>107379</v>
      </c>
      <c r="IO122">
        <v>106482</v>
      </c>
      <c r="IP122">
        <v>105751</v>
      </c>
      <c r="IQ122">
        <v>104470</v>
      </c>
      <c r="IR122">
        <v>103485</v>
      </c>
      <c r="IS122">
        <v>102620</v>
      </c>
      <c r="IT122">
        <v>101547</v>
      </c>
      <c r="IU122">
        <v>100556</v>
      </c>
      <c r="IV122">
        <v>99774</v>
      </c>
      <c r="IW122">
        <v>99127</v>
      </c>
      <c r="IX122">
        <v>98394</v>
      </c>
      <c r="IY122">
        <v>147287</v>
      </c>
      <c r="IZ122">
        <v>146305</v>
      </c>
      <c r="JA122">
        <v>145277</v>
      </c>
      <c r="JB122">
        <v>148429</v>
      </c>
      <c r="JC122">
        <v>147771</v>
      </c>
      <c r="JD122">
        <v>147171</v>
      </c>
      <c r="JE122">
        <v>146713</v>
      </c>
      <c r="JF122">
        <v>146320</v>
      </c>
      <c r="JG122">
        <v>146136</v>
      </c>
      <c r="JH122">
        <v>146240</v>
      </c>
      <c r="JI122">
        <v>145945</v>
      </c>
      <c r="JJ122">
        <v>146339</v>
      </c>
      <c r="JK122">
        <v>146473</v>
      </c>
      <c r="JL122">
        <v>145726</v>
      </c>
      <c r="JM122">
        <v>144632</v>
      </c>
      <c r="JN122">
        <v>135449</v>
      </c>
      <c r="JO122">
        <v>134247</v>
      </c>
      <c r="JP122">
        <v>133488</v>
      </c>
      <c r="JQ122">
        <v>132659</v>
      </c>
      <c r="JR122">
        <v>129144</v>
      </c>
      <c r="JS122">
        <v>125180</v>
      </c>
      <c r="JT122">
        <v>123346</v>
      </c>
      <c r="JU122">
        <v>122242</v>
      </c>
      <c r="JV122">
        <v>121185</v>
      </c>
      <c r="JW122">
        <v>119521</v>
      </c>
      <c r="JX122">
        <v>118357</v>
      </c>
      <c r="JY122">
        <v>117323</v>
      </c>
      <c r="JZ122">
        <v>116065</v>
      </c>
      <c r="KA122">
        <v>114900</v>
      </c>
      <c r="KB122">
        <v>113926</v>
      </c>
      <c r="KC122">
        <v>113041</v>
      </c>
      <c r="KD122">
        <v>112100</v>
      </c>
    </row>
    <row r="123" spans="1:290" x14ac:dyDescent="0.3">
      <c r="A123" t="s">
        <v>121</v>
      </c>
      <c r="B123">
        <v>4057026</v>
      </c>
      <c r="C123">
        <v>6302799</v>
      </c>
      <c r="D123">
        <v>6563879</v>
      </c>
      <c r="E123">
        <v>5902979</v>
      </c>
      <c r="F123">
        <v>6148413</v>
      </c>
      <c r="G123">
        <v>6335759</v>
      </c>
      <c r="H123">
        <v>6311134</v>
      </c>
      <c r="I123">
        <v>6431394</v>
      </c>
      <c r="J123">
        <v>6301143</v>
      </c>
      <c r="K123">
        <v>6907591</v>
      </c>
      <c r="L123">
        <v>6361154</v>
      </c>
      <c r="M123">
        <v>5587069</v>
      </c>
      <c r="N123">
        <v>5693880</v>
      </c>
      <c r="O123">
        <v>5628256</v>
      </c>
      <c r="P123">
        <v>5538708</v>
      </c>
      <c r="Q123">
        <v>5643651</v>
      </c>
      <c r="R123">
        <v>5258320</v>
      </c>
      <c r="S123">
        <v>5236761</v>
      </c>
      <c r="T123">
        <v>5100974</v>
      </c>
      <c r="U123">
        <v>4959320</v>
      </c>
      <c r="V123">
        <v>5031415</v>
      </c>
      <c r="W123">
        <v>4734985</v>
      </c>
      <c r="X123">
        <v>5051504</v>
      </c>
      <c r="Y123">
        <v>4549043</v>
      </c>
      <c r="Z123">
        <v>4486295</v>
      </c>
      <c r="AA123">
        <v>4406407</v>
      </c>
      <c r="AB123">
        <v>4157424</v>
      </c>
      <c r="AC123">
        <v>4113740</v>
      </c>
      <c r="AD123">
        <v>3702277</v>
      </c>
      <c r="AE123">
        <v>3840944</v>
      </c>
      <c r="AF123">
        <v>3776302</v>
      </c>
      <c r="AG123">
        <v>3562588</v>
      </c>
      <c r="AH123">
        <v>3596920</v>
      </c>
      <c r="AI123">
        <v>17496061</v>
      </c>
      <c r="AJ123">
        <v>17944844</v>
      </c>
      <c r="AK123">
        <v>17147210</v>
      </c>
      <c r="AL123">
        <v>17367002</v>
      </c>
      <c r="AM123">
        <v>17862612</v>
      </c>
      <c r="AN123">
        <v>18288697</v>
      </c>
      <c r="AO123">
        <v>18134815</v>
      </c>
      <c r="AP123">
        <v>18146517</v>
      </c>
      <c r="AQ123">
        <v>18678608</v>
      </c>
      <c r="AR123">
        <v>17813088</v>
      </c>
      <c r="AS123">
        <v>16086255</v>
      </c>
      <c r="AT123">
        <v>17171790</v>
      </c>
      <c r="AU123">
        <v>17287236</v>
      </c>
      <c r="AV123">
        <v>16992647</v>
      </c>
      <c r="AW123">
        <v>17069455</v>
      </c>
      <c r="AX123">
        <v>16320183</v>
      </c>
      <c r="AY123">
        <v>15991390</v>
      </c>
      <c r="AZ123">
        <v>15561597</v>
      </c>
      <c r="BA123">
        <v>16667684</v>
      </c>
      <c r="BB123">
        <v>16671851</v>
      </c>
      <c r="BC123">
        <v>16049294</v>
      </c>
      <c r="BD123">
        <v>16486720</v>
      </c>
      <c r="BE123">
        <v>15741950</v>
      </c>
      <c r="BF123">
        <v>15409660</v>
      </c>
      <c r="BG123">
        <v>14881889</v>
      </c>
      <c r="BH123">
        <v>14292407</v>
      </c>
      <c r="BI123">
        <v>13875205</v>
      </c>
      <c r="BJ123">
        <v>12976170</v>
      </c>
      <c r="BK123">
        <v>13046050</v>
      </c>
      <c r="BL123">
        <v>12732311</v>
      </c>
      <c r="BM123">
        <v>12177023</v>
      </c>
      <c r="BN123">
        <v>12112722</v>
      </c>
      <c r="BO123">
        <v>25160461</v>
      </c>
      <c r="BP123">
        <v>25793977</v>
      </c>
      <c r="BQ123">
        <v>26257034</v>
      </c>
      <c r="BR123">
        <v>26169526</v>
      </c>
      <c r="BS123">
        <v>27269400</v>
      </c>
      <c r="BT123">
        <v>28644882</v>
      </c>
      <c r="BU123">
        <v>28553233</v>
      </c>
      <c r="BV123">
        <v>27206024</v>
      </c>
      <c r="BW123">
        <v>28223577</v>
      </c>
      <c r="BX123">
        <v>26520985</v>
      </c>
      <c r="BY123">
        <v>23381594</v>
      </c>
      <c r="BZ123">
        <v>24491776</v>
      </c>
      <c r="CA123">
        <v>24695514</v>
      </c>
      <c r="CB123">
        <v>24077785</v>
      </c>
      <c r="CC123">
        <v>24289327</v>
      </c>
      <c r="CD123">
        <v>23406786</v>
      </c>
      <c r="CE123">
        <v>22747844</v>
      </c>
      <c r="CF123">
        <v>24459596</v>
      </c>
      <c r="CG123">
        <v>24228764</v>
      </c>
      <c r="CH123">
        <v>25556452</v>
      </c>
      <c r="CI123">
        <v>23570811</v>
      </c>
      <c r="CJ123">
        <v>22935921</v>
      </c>
      <c r="CK123">
        <v>22532860</v>
      </c>
      <c r="CL123">
        <v>21805246</v>
      </c>
      <c r="CM123">
        <v>19884490</v>
      </c>
      <c r="CN123">
        <v>19481395</v>
      </c>
      <c r="CO123">
        <v>18382691</v>
      </c>
      <c r="CP123">
        <v>16830353</v>
      </c>
      <c r="CQ123">
        <v>16240923</v>
      </c>
      <c r="CR123">
        <v>15674626</v>
      </c>
      <c r="CS123">
        <v>15882667</v>
      </c>
      <c r="CT123">
        <v>15659896</v>
      </c>
      <c r="CU123" t="s">
        <v>178</v>
      </c>
      <c r="CV123">
        <v>10.205596416387319</v>
      </c>
      <c r="CW123">
        <v>9.9521445019540096</v>
      </c>
      <c r="CX123">
        <v>9.5839528021295894</v>
      </c>
      <c r="CY123">
        <v>9.3666599376649202</v>
      </c>
      <c r="CZ123">
        <v>9.3129380551894396</v>
      </c>
      <c r="DA123">
        <v>9.2655029376212905</v>
      </c>
      <c r="DB123">
        <v>8.0853584817865496</v>
      </c>
      <c r="DC123">
        <v>8.0639111377613393</v>
      </c>
      <c r="DD123">
        <v>7.8025465190749896</v>
      </c>
      <c r="DE123">
        <v>7.34526457432331</v>
      </c>
      <c r="DF123">
        <v>8.13341693186368</v>
      </c>
      <c r="DG123">
        <v>7.5246044245322103</v>
      </c>
      <c r="DH123">
        <v>7.2206550697382799</v>
      </c>
      <c r="DI123">
        <v>7.2341291125195299</v>
      </c>
      <c r="DJ123">
        <v>6.3038765233002101</v>
      </c>
      <c r="DK123">
        <v>6.6908915644613103</v>
      </c>
      <c r="DL123">
        <v>6.1365339246975097</v>
      </c>
      <c r="DM123">
        <v>6.4731051837751901</v>
      </c>
      <c r="DN123">
        <v>6.50719399866757</v>
      </c>
      <c r="DO123" t="s">
        <v>178</v>
      </c>
      <c r="DP123" t="s">
        <v>178</v>
      </c>
      <c r="DQ123" t="s">
        <v>178</v>
      </c>
      <c r="DR123" t="s">
        <v>178</v>
      </c>
      <c r="DS123" t="s">
        <v>178</v>
      </c>
      <c r="DT123" t="s">
        <v>178</v>
      </c>
      <c r="DU123" t="s">
        <v>178</v>
      </c>
      <c r="DV123" t="s">
        <v>178</v>
      </c>
      <c r="DW123" t="s">
        <v>178</v>
      </c>
      <c r="DX123" t="s">
        <v>178</v>
      </c>
      <c r="DY123" t="s">
        <v>178</v>
      </c>
      <c r="DZ123" t="s">
        <v>178</v>
      </c>
      <c r="EA123" t="s">
        <v>178</v>
      </c>
      <c r="EB123">
        <v>8.5642427429293804</v>
      </c>
      <c r="EC123">
        <v>8.2118082183632204</v>
      </c>
      <c r="ED123">
        <v>7.9833813573580503</v>
      </c>
      <c r="EE123">
        <v>7.7928748606306799</v>
      </c>
      <c r="EF123">
        <v>7.7602904132535997</v>
      </c>
      <c r="EG123">
        <v>7.8065588206993004</v>
      </c>
      <c r="EH123">
        <v>6.6849908442485102</v>
      </c>
      <c r="EI123">
        <v>6.8014329547469403</v>
      </c>
      <c r="EJ123">
        <v>6.5524461564440699</v>
      </c>
      <c r="EK123">
        <v>6.1708334226953303</v>
      </c>
      <c r="EL123">
        <v>6.9102696923267697</v>
      </c>
      <c r="EM123">
        <v>6.2817155964088096</v>
      </c>
      <c r="EN123">
        <v>5.94688985182826</v>
      </c>
      <c r="EO123">
        <v>5.9562885868353703</v>
      </c>
      <c r="EP123">
        <v>5.0482889805831199</v>
      </c>
      <c r="EQ123">
        <v>5.4062092163345401</v>
      </c>
      <c r="ER123">
        <v>4.9697727039197801</v>
      </c>
      <c r="ES123">
        <v>5.1256971274473404</v>
      </c>
      <c r="ET123">
        <v>5.1100144788961899</v>
      </c>
      <c r="EU123" t="s">
        <v>178</v>
      </c>
      <c r="EV123" t="s">
        <v>178</v>
      </c>
      <c r="EW123" t="s">
        <v>178</v>
      </c>
      <c r="EX123" t="s">
        <v>178</v>
      </c>
      <c r="EY123" t="s">
        <v>178</v>
      </c>
      <c r="EZ123" t="s">
        <v>178</v>
      </c>
      <c r="FA123" t="s">
        <v>178</v>
      </c>
      <c r="FB123" t="s">
        <v>178</v>
      </c>
      <c r="FC123" t="s">
        <v>178</v>
      </c>
      <c r="FD123" t="s">
        <v>178</v>
      </c>
      <c r="FE123" t="s">
        <v>178</v>
      </c>
      <c r="FF123" t="s">
        <v>178</v>
      </c>
      <c r="FG123" t="s">
        <v>178</v>
      </c>
      <c r="FH123">
        <v>10.205596416387321</v>
      </c>
      <c r="FI123">
        <v>9.9521445019540131</v>
      </c>
      <c r="FJ123">
        <v>9.5839528021295912</v>
      </c>
      <c r="FK123">
        <v>9.3666599376649256</v>
      </c>
      <c r="FL123">
        <v>9.3129380551894485</v>
      </c>
      <c r="FM123">
        <v>9.2655029376212994</v>
      </c>
      <c r="FN123">
        <v>8.0853584817865585</v>
      </c>
      <c r="FO123">
        <v>8.0639111377613411</v>
      </c>
      <c r="FP123">
        <v>7.8025465190749985</v>
      </c>
      <c r="FQ123">
        <v>7.3452645743233171</v>
      </c>
      <c r="FR123">
        <v>8.1334169318636853</v>
      </c>
      <c r="FS123">
        <v>7.5246044245322175</v>
      </c>
      <c r="FT123">
        <v>7.2206550697382852</v>
      </c>
      <c r="FU123">
        <v>7.2341291125195379</v>
      </c>
      <c r="FV123">
        <v>6.3038765233002172</v>
      </c>
      <c r="FW123">
        <v>6.6908915644613156</v>
      </c>
      <c r="FX123">
        <v>6.1365339246975186</v>
      </c>
      <c r="FY123">
        <v>6.4731051837751954</v>
      </c>
      <c r="FZ123">
        <v>6.5071939986675718</v>
      </c>
      <c r="GA123" t="s">
        <v>178</v>
      </c>
      <c r="GB123" t="s">
        <v>178</v>
      </c>
      <c r="GC123" t="s">
        <v>178</v>
      </c>
      <c r="GD123" t="s">
        <v>178</v>
      </c>
      <c r="GE123" t="s">
        <v>178</v>
      </c>
      <c r="GF123" t="s">
        <v>178</v>
      </c>
      <c r="GG123" t="s">
        <v>178</v>
      </c>
      <c r="GH123" t="s">
        <v>178</v>
      </c>
      <c r="GI123" t="s">
        <v>178</v>
      </c>
      <c r="GJ123" t="s">
        <v>178</v>
      </c>
      <c r="GK123" t="s">
        <v>178</v>
      </c>
      <c r="GL123" t="s">
        <v>178</v>
      </c>
      <c r="GM123" t="s">
        <v>178</v>
      </c>
      <c r="GN123">
        <v>8.5642427429293893</v>
      </c>
      <c r="GO123">
        <v>8.2118082183632204</v>
      </c>
      <c r="GP123">
        <v>7.9833813573580521</v>
      </c>
      <c r="GQ123">
        <v>7.7928748606306852</v>
      </c>
      <c r="GR123">
        <v>7.7602904132536068</v>
      </c>
      <c r="GS123">
        <v>7.8065588206993013</v>
      </c>
      <c r="GT123">
        <v>6.6849908442485138</v>
      </c>
      <c r="GU123">
        <v>6.8014329547469492</v>
      </c>
      <c r="GV123">
        <v>6.5524461564440708</v>
      </c>
      <c r="GW123">
        <v>6.1708334226953383</v>
      </c>
      <c r="GX123">
        <v>6.9102696923267759</v>
      </c>
      <c r="GY123">
        <v>6.2817155964088185</v>
      </c>
      <c r="GZ123">
        <v>5.9468898518282645</v>
      </c>
      <c r="HA123">
        <v>5.9562885868353739</v>
      </c>
      <c r="HB123">
        <v>5.0482889805831217</v>
      </c>
      <c r="HC123">
        <v>5.4062092163345401</v>
      </c>
      <c r="HD123">
        <v>4.9697727039197837</v>
      </c>
      <c r="HE123">
        <v>5.1256971274473404</v>
      </c>
      <c r="HF123">
        <v>5.1100144788961943</v>
      </c>
      <c r="HG123" t="s">
        <v>178</v>
      </c>
      <c r="HH123" t="s">
        <v>178</v>
      </c>
      <c r="HI123" t="s">
        <v>178</v>
      </c>
      <c r="HJ123" t="s">
        <v>178</v>
      </c>
      <c r="HK123" t="s">
        <v>178</v>
      </c>
      <c r="HL123" t="s">
        <v>178</v>
      </c>
      <c r="HM123" t="s">
        <v>178</v>
      </c>
      <c r="HN123" t="s">
        <v>178</v>
      </c>
      <c r="HO123" t="s">
        <v>178</v>
      </c>
      <c r="HP123" t="s">
        <v>178</v>
      </c>
      <c r="HQ123" t="s">
        <v>178</v>
      </c>
      <c r="HR123" t="s">
        <v>178</v>
      </c>
      <c r="HS123">
        <v>457729</v>
      </c>
      <c r="HT123">
        <v>454962</v>
      </c>
      <c r="HU123">
        <v>453493</v>
      </c>
      <c r="HV123">
        <v>451111</v>
      </c>
      <c r="HW123">
        <v>449024</v>
      </c>
      <c r="HX123">
        <v>446872</v>
      </c>
      <c r="HY123">
        <v>445378</v>
      </c>
      <c r="HZ123">
        <v>443550</v>
      </c>
      <c r="IA123">
        <v>442284</v>
      </c>
      <c r="IB123">
        <v>411062</v>
      </c>
      <c r="IC123">
        <v>398739</v>
      </c>
      <c r="ID123">
        <v>396315</v>
      </c>
      <c r="IE123">
        <v>392833</v>
      </c>
      <c r="IF123">
        <v>384172</v>
      </c>
      <c r="IG123">
        <v>379477</v>
      </c>
      <c r="IH123">
        <v>373915</v>
      </c>
      <c r="II123">
        <v>370320</v>
      </c>
      <c r="IJ123">
        <v>369808</v>
      </c>
      <c r="IK123">
        <v>366639</v>
      </c>
      <c r="IL123">
        <v>364505</v>
      </c>
      <c r="IM123">
        <v>360570</v>
      </c>
      <c r="IN123">
        <v>358595</v>
      </c>
      <c r="IO123">
        <v>356599</v>
      </c>
      <c r="IP123">
        <v>353150</v>
      </c>
      <c r="IQ123">
        <v>348967</v>
      </c>
      <c r="IR123">
        <v>343380</v>
      </c>
      <c r="IS123">
        <v>332914</v>
      </c>
      <c r="IT123">
        <v>323477</v>
      </c>
      <c r="IU123">
        <v>319955</v>
      </c>
      <c r="IV123">
        <v>317869</v>
      </c>
      <c r="IW123">
        <v>315799</v>
      </c>
      <c r="IX123">
        <v>314535</v>
      </c>
      <c r="IY123">
        <v>538751</v>
      </c>
      <c r="IZ123">
        <v>536255</v>
      </c>
      <c r="JA123">
        <v>534632</v>
      </c>
      <c r="JB123">
        <v>532075</v>
      </c>
      <c r="JC123">
        <v>529805</v>
      </c>
      <c r="JD123">
        <v>527237</v>
      </c>
      <c r="JE123">
        <v>525417</v>
      </c>
      <c r="JF123">
        <v>523279</v>
      </c>
      <c r="JG123">
        <v>521601</v>
      </c>
      <c r="JH123">
        <v>486161</v>
      </c>
      <c r="JI123">
        <v>472380</v>
      </c>
      <c r="JJ123">
        <v>469263</v>
      </c>
      <c r="JK123">
        <v>464792</v>
      </c>
      <c r="JL123">
        <v>453502</v>
      </c>
      <c r="JM123">
        <v>448226</v>
      </c>
      <c r="JN123">
        <v>442021</v>
      </c>
      <c r="JO123">
        <v>437149</v>
      </c>
      <c r="JP123">
        <v>434311</v>
      </c>
      <c r="JQ123">
        <v>429829</v>
      </c>
      <c r="JR123">
        <v>426503</v>
      </c>
      <c r="JS123">
        <v>421908</v>
      </c>
      <c r="JT123">
        <v>419019</v>
      </c>
      <c r="JU123">
        <v>415998</v>
      </c>
      <c r="JV123">
        <v>411301</v>
      </c>
      <c r="JW123">
        <v>406000</v>
      </c>
      <c r="JX123">
        <v>399159</v>
      </c>
      <c r="JY123">
        <v>387170</v>
      </c>
      <c r="JZ123">
        <v>376693</v>
      </c>
      <c r="KA123">
        <v>372726</v>
      </c>
      <c r="KB123">
        <v>370451</v>
      </c>
      <c r="KC123">
        <v>367902</v>
      </c>
      <c r="KD123">
        <v>366610</v>
      </c>
    </row>
    <row r="124" spans="1:290" x14ac:dyDescent="0.3">
      <c r="A124" t="s">
        <v>122</v>
      </c>
      <c r="B124">
        <v>4057027</v>
      </c>
      <c r="C124">
        <v>3656212</v>
      </c>
      <c r="D124">
        <v>3645138</v>
      </c>
      <c r="E124">
        <v>3355918</v>
      </c>
      <c r="F124">
        <v>3477974</v>
      </c>
      <c r="G124">
        <v>3535681</v>
      </c>
      <c r="H124">
        <v>3548529</v>
      </c>
      <c r="I124">
        <v>3564148</v>
      </c>
      <c r="J124">
        <v>3541729</v>
      </c>
      <c r="K124">
        <v>3699994</v>
      </c>
      <c r="L124">
        <v>3680986</v>
      </c>
      <c r="M124">
        <v>3589009</v>
      </c>
      <c r="N124">
        <v>3505586</v>
      </c>
      <c r="O124">
        <v>3470597</v>
      </c>
      <c r="P124">
        <v>3448385</v>
      </c>
      <c r="Q124">
        <v>3435037</v>
      </c>
      <c r="R124">
        <v>3360929</v>
      </c>
      <c r="S124">
        <v>3293608</v>
      </c>
      <c r="T124">
        <v>3299611</v>
      </c>
      <c r="U124">
        <v>3212158</v>
      </c>
      <c r="V124">
        <v>3228419</v>
      </c>
      <c r="W124">
        <v>2972075</v>
      </c>
      <c r="X124">
        <v>3169433</v>
      </c>
      <c r="Y124">
        <v>2986815</v>
      </c>
      <c r="Z124">
        <v>2914129</v>
      </c>
      <c r="AA124">
        <v>2754435</v>
      </c>
      <c r="AB124">
        <v>2683189</v>
      </c>
      <c r="AC124">
        <v>2587983</v>
      </c>
      <c r="AD124">
        <v>2427839</v>
      </c>
      <c r="AE124">
        <v>2455382</v>
      </c>
      <c r="AF124">
        <v>2407383</v>
      </c>
      <c r="AG124">
        <v>2310388</v>
      </c>
      <c r="AH124">
        <v>2270607</v>
      </c>
      <c r="AI124">
        <v>21027060</v>
      </c>
      <c r="AJ124">
        <v>20450500</v>
      </c>
      <c r="AK124">
        <v>19305301</v>
      </c>
      <c r="AL124">
        <v>19258762</v>
      </c>
      <c r="AM124">
        <v>19127404</v>
      </c>
      <c r="AN124">
        <v>19107571</v>
      </c>
      <c r="AO124">
        <v>18767781</v>
      </c>
      <c r="AP124">
        <v>18526370</v>
      </c>
      <c r="AQ124">
        <v>18631101</v>
      </c>
      <c r="AR124">
        <v>18575432</v>
      </c>
      <c r="AS124">
        <v>18463392</v>
      </c>
      <c r="AT124">
        <v>18193871</v>
      </c>
      <c r="AU124">
        <v>17242003</v>
      </c>
      <c r="AV124">
        <v>17290619</v>
      </c>
      <c r="AW124">
        <v>16791428</v>
      </c>
      <c r="AX124">
        <v>16347535</v>
      </c>
      <c r="AY124">
        <v>16094381</v>
      </c>
      <c r="AZ124">
        <v>15892774</v>
      </c>
      <c r="BA124">
        <v>16164834</v>
      </c>
      <c r="BB124">
        <v>15609945</v>
      </c>
      <c r="BC124">
        <v>14434954</v>
      </c>
      <c r="BD124">
        <v>15217181</v>
      </c>
      <c r="BE124">
        <v>14695200</v>
      </c>
      <c r="BF124">
        <v>14362063</v>
      </c>
      <c r="BG124">
        <v>13867019</v>
      </c>
      <c r="BH124">
        <v>13554474</v>
      </c>
      <c r="BI124">
        <v>13253252</v>
      </c>
      <c r="BJ124">
        <v>12774450</v>
      </c>
      <c r="BK124">
        <v>12518902</v>
      </c>
      <c r="BL124">
        <v>12267827</v>
      </c>
      <c r="BM124">
        <v>12021654</v>
      </c>
      <c r="BN124">
        <v>11494288</v>
      </c>
      <c r="BO124">
        <v>29814590</v>
      </c>
      <c r="BP124">
        <v>30527540</v>
      </c>
      <c r="BQ124">
        <v>27124064</v>
      </c>
      <c r="BR124">
        <v>28383129</v>
      </c>
      <c r="BS124">
        <v>28414831</v>
      </c>
      <c r="BT124">
        <v>28265391</v>
      </c>
      <c r="BU124">
        <v>28292788</v>
      </c>
      <c r="BV124">
        <v>28378827</v>
      </c>
      <c r="BW124">
        <v>30436395</v>
      </c>
      <c r="BX124">
        <v>29684086</v>
      </c>
      <c r="BY124">
        <v>29440852</v>
      </c>
      <c r="BZ124">
        <v>30105711</v>
      </c>
      <c r="CA124">
        <v>28414696</v>
      </c>
      <c r="CB124">
        <v>27428153</v>
      </c>
      <c r="CC124">
        <v>27005412</v>
      </c>
      <c r="CD124">
        <v>26653332</v>
      </c>
      <c r="CE124">
        <v>26169759</v>
      </c>
      <c r="CF124">
        <v>24937875</v>
      </c>
      <c r="CG124">
        <v>24532272</v>
      </c>
      <c r="CH124">
        <v>24572067</v>
      </c>
      <c r="CI124">
        <v>22034489</v>
      </c>
      <c r="CJ124">
        <v>23291976</v>
      </c>
      <c r="CK124">
        <v>21699047</v>
      </c>
      <c r="CL124">
        <v>21133132</v>
      </c>
      <c r="CM124">
        <v>20399753</v>
      </c>
      <c r="CN124">
        <v>20219501</v>
      </c>
      <c r="CO124">
        <v>19759085</v>
      </c>
      <c r="CP124">
        <v>18566300</v>
      </c>
      <c r="CQ124">
        <v>17772282</v>
      </c>
      <c r="CR124">
        <v>17788631</v>
      </c>
      <c r="CS124">
        <v>18775749</v>
      </c>
      <c r="CT124">
        <v>17076924</v>
      </c>
      <c r="CU124" t="s">
        <v>178</v>
      </c>
      <c r="CV124">
        <v>10.32965007086151</v>
      </c>
      <c r="CW124">
        <v>10.932928317357071</v>
      </c>
      <c r="CX124">
        <v>9.8905598174568894</v>
      </c>
      <c r="CY124">
        <v>10.033311819332161</v>
      </c>
      <c r="CZ124">
        <v>10.060117902442331</v>
      </c>
      <c r="DA124">
        <v>9.2880490439515704</v>
      </c>
      <c r="DB124">
        <v>8.7248678398984403</v>
      </c>
      <c r="DC124">
        <v>8.75212703162601</v>
      </c>
      <c r="DD124">
        <v>8.1546606929065408</v>
      </c>
      <c r="DE124">
        <v>8.1131545263989508</v>
      </c>
      <c r="DF124">
        <v>9.2362277701280799</v>
      </c>
      <c r="DG124">
        <v>8.1142477134350504</v>
      </c>
      <c r="DH124">
        <v>8.28437079966419</v>
      </c>
      <c r="DI124">
        <v>7.8016918012819003</v>
      </c>
      <c r="DJ124">
        <v>6.9119958202343703</v>
      </c>
      <c r="DK124">
        <v>6.3525051812386</v>
      </c>
      <c r="DL124">
        <v>5.8197466307391901</v>
      </c>
      <c r="DM124">
        <v>7.2671371498110702</v>
      </c>
      <c r="DN124">
        <v>5.9067283686756902</v>
      </c>
      <c r="DO124" t="s">
        <v>178</v>
      </c>
      <c r="DP124" t="s">
        <v>178</v>
      </c>
      <c r="DQ124" t="s">
        <v>178</v>
      </c>
      <c r="DR124" t="s">
        <v>178</v>
      </c>
      <c r="DS124" t="s">
        <v>178</v>
      </c>
      <c r="DT124" t="s">
        <v>178</v>
      </c>
      <c r="DU124" t="s">
        <v>178</v>
      </c>
      <c r="DV124" t="s">
        <v>178</v>
      </c>
      <c r="DW124" t="s">
        <v>178</v>
      </c>
      <c r="DX124" t="s">
        <v>178</v>
      </c>
      <c r="DY124" t="s">
        <v>178</v>
      </c>
      <c r="DZ124" t="s">
        <v>178</v>
      </c>
      <c r="EA124" t="s">
        <v>178</v>
      </c>
      <c r="EB124">
        <v>6.2343365687880397</v>
      </c>
      <c r="EC124">
        <v>6.76765930766891</v>
      </c>
      <c r="ED124">
        <v>6.0880393038763296</v>
      </c>
      <c r="EE124">
        <v>6.3097898700733204</v>
      </c>
      <c r="EF124">
        <v>6.7590331999307001</v>
      </c>
      <c r="EG124">
        <v>6.2434971674597897</v>
      </c>
      <c r="EH124">
        <v>5.7230366241557897</v>
      </c>
      <c r="EI124">
        <v>5.9861294057422603</v>
      </c>
      <c r="EJ124">
        <v>5.7741752654796903</v>
      </c>
      <c r="EK124">
        <v>5.8058209653117299</v>
      </c>
      <c r="EL124">
        <v>7.1831387613993698</v>
      </c>
      <c r="EM124">
        <v>6.3340842708355796</v>
      </c>
      <c r="EN124">
        <v>6.6790067611988704</v>
      </c>
      <c r="EO124">
        <v>6.1807528064452697</v>
      </c>
      <c r="EP124">
        <v>5.3117977725693803</v>
      </c>
      <c r="EQ124">
        <v>4.7264197361799702</v>
      </c>
      <c r="ER124">
        <v>4.30189216810105</v>
      </c>
      <c r="ES124">
        <v>5.28329582598868</v>
      </c>
      <c r="ET124">
        <v>4.2890093462853303</v>
      </c>
      <c r="EU124" t="s">
        <v>178</v>
      </c>
      <c r="EV124" t="s">
        <v>178</v>
      </c>
      <c r="EW124" t="s">
        <v>178</v>
      </c>
      <c r="EX124" t="s">
        <v>178</v>
      </c>
      <c r="EY124" t="s">
        <v>178</v>
      </c>
      <c r="EZ124" t="s">
        <v>178</v>
      </c>
      <c r="FA124" t="s">
        <v>178</v>
      </c>
      <c r="FB124" t="s">
        <v>178</v>
      </c>
      <c r="FC124" t="s">
        <v>178</v>
      </c>
      <c r="FD124" t="s">
        <v>178</v>
      </c>
      <c r="FE124" t="s">
        <v>178</v>
      </c>
      <c r="FF124" t="s">
        <v>178</v>
      </c>
      <c r="FG124" t="s">
        <v>178</v>
      </c>
      <c r="FH124">
        <v>10.329650070861515</v>
      </c>
      <c r="FI124">
        <v>10.932928317357074</v>
      </c>
      <c r="FJ124">
        <v>9.8905598174568929</v>
      </c>
      <c r="FK124">
        <v>10.033311819332168</v>
      </c>
      <c r="FL124">
        <v>10.060117902442338</v>
      </c>
      <c r="FM124">
        <v>9.2880490439515722</v>
      </c>
      <c r="FN124">
        <v>8.7248678398984456</v>
      </c>
      <c r="FO124">
        <v>8.7521270316260136</v>
      </c>
      <c r="FP124">
        <v>8.1546606929065479</v>
      </c>
      <c r="FQ124">
        <v>8.113154526398958</v>
      </c>
      <c r="FR124">
        <v>9.2362277701280853</v>
      </c>
      <c r="FS124">
        <v>8.1142477134350575</v>
      </c>
      <c r="FT124">
        <v>8.28437079966419</v>
      </c>
      <c r="FU124">
        <v>7.8016918012819074</v>
      </c>
      <c r="FV124">
        <v>6.9119958202343739</v>
      </c>
      <c r="FW124">
        <v>6.3525051812386035</v>
      </c>
      <c r="FX124">
        <v>5.819746630739199</v>
      </c>
      <c r="FY124">
        <v>7.2671371498110764</v>
      </c>
      <c r="FZ124">
        <v>5.9067283686756991</v>
      </c>
      <c r="GA124" t="s">
        <v>178</v>
      </c>
      <c r="GB124" t="s">
        <v>178</v>
      </c>
      <c r="GC124" t="s">
        <v>178</v>
      </c>
      <c r="GD124" t="s">
        <v>178</v>
      </c>
      <c r="GE124" t="s">
        <v>178</v>
      </c>
      <c r="GF124" t="s">
        <v>178</v>
      </c>
      <c r="GG124" t="s">
        <v>178</v>
      </c>
      <c r="GH124" t="s">
        <v>178</v>
      </c>
      <c r="GI124" t="s">
        <v>178</v>
      </c>
      <c r="GJ124" t="s">
        <v>178</v>
      </c>
      <c r="GK124" t="s">
        <v>178</v>
      </c>
      <c r="GL124" t="s">
        <v>178</v>
      </c>
      <c r="GM124" t="s">
        <v>178</v>
      </c>
      <c r="GN124">
        <v>6.2343365687880494</v>
      </c>
      <c r="GO124">
        <v>6.7676593076689144</v>
      </c>
      <c r="GP124">
        <v>6.0880393038763341</v>
      </c>
      <c r="GQ124">
        <v>6.3097898700733248</v>
      </c>
      <c r="GR124">
        <v>6.7590331999307081</v>
      </c>
      <c r="GS124">
        <v>6.2434971674597897</v>
      </c>
      <c r="GT124">
        <v>5.7230366241557906</v>
      </c>
      <c r="GU124">
        <v>5.9861294057422629</v>
      </c>
      <c r="GV124">
        <v>5.7741752654796938</v>
      </c>
      <c r="GW124">
        <v>5.8058209653117361</v>
      </c>
      <c r="GX124">
        <v>7.1831387613993742</v>
      </c>
      <c r="GY124">
        <v>6.3340842708355867</v>
      </c>
      <c r="GZ124">
        <v>6.6790067611988704</v>
      </c>
      <c r="HA124">
        <v>6.1807528064452706</v>
      </c>
      <c r="HB124">
        <v>5.3117977725693812</v>
      </c>
      <c r="HC124">
        <v>4.7264197361799747</v>
      </c>
      <c r="HD124">
        <v>4.30189216810105</v>
      </c>
      <c r="HE124">
        <v>5.2832958259886862</v>
      </c>
      <c r="HF124">
        <v>4.2890093462853329</v>
      </c>
      <c r="HG124" t="s">
        <v>178</v>
      </c>
      <c r="HH124" t="s">
        <v>178</v>
      </c>
      <c r="HI124" t="s">
        <v>178</v>
      </c>
      <c r="HJ124" t="s">
        <v>178</v>
      </c>
      <c r="HK124" t="s">
        <v>178</v>
      </c>
      <c r="HL124" t="s">
        <v>178</v>
      </c>
      <c r="HM124" t="s">
        <v>178</v>
      </c>
      <c r="HN124" t="s">
        <v>178</v>
      </c>
      <c r="HO124" t="s">
        <v>178</v>
      </c>
      <c r="HP124" t="s">
        <v>178</v>
      </c>
      <c r="HQ124" t="s">
        <v>178</v>
      </c>
      <c r="HR124" t="s">
        <v>178</v>
      </c>
      <c r="HS124">
        <v>310514</v>
      </c>
      <c r="HT124">
        <v>307894</v>
      </c>
      <c r="HU124">
        <v>305896</v>
      </c>
      <c r="HV124">
        <v>305457</v>
      </c>
      <c r="HW124">
        <v>303907</v>
      </c>
      <c r="HX124">
        <v>302220</v>
      </c>
      <c r="HY124">
        <v>300439</v>
      </c>
      <c r="HZ124">
        <v>297769</v>
      </c>
      <c r="IA124">
        <v>296334</v>
      </c>
      <c r="IB124">
        <v>310599</v>
      </c>
      <c r="IC124">
        <v>323463</v>
      </c>
      <c r="ID124">
        <v>315305</v>
      </c>
      <c r="IE124">
        <v>307927</v>
      </c>
      <c r="IF124">
        <v>311691</v>
      </c>
      <c r="IG124">
        <v>315740</v>
      </c>
      <c r="IH124">
        <v>314469</v>
      </c>
      <c r="II124">
        <v>307590</v>
      </c>
      <c r="IJ124">
        <v>306229</v>
      </c>
      <c r="IK124">
        <v>308669</v>
      </c>
      <c r="IL124">
        <v>310270</v>
      </c>
      <c r="IM124">
        <v>309173</v>
      </c>
      <c r="IN124">
        <v>310363</v>
      </c>
      <c r="IO124">
        <v>308908</v>
      </c>
      <c r="IP124">
        <v>308793</v>
      </c>
      <c r="IQ124">
        <v>302139</v>
      </c>
      <c r="IR124">
        <v>297783</v>
      </c>
      <c r="IS124">
        <v>294919</v>
      </c>
      <c r="IT124">
        <v>292283</v>
      </c>
      <c r="IU124">
        <v>289855</v>
      </c>
      <c r="IV124">
        <v>288104</v>
      </c>
      <c r="IW124">
        <v>286922</v>
      </c>
      <c r="IX124">
        <v>286656</v>
      </c>
      <c r="IY124">
        <v>394669</v>
      </c>
      <c r="IZ124">
        <v>391714</v>
      </c>
      <c r="JA124">
        <v>389811</v>
      </c>
      <c r="JB124">
        <v>389483</v>
      </c>
      <c r="JC124">
        <v>387429</v>
      </c>
      <c r="JD124">
        <v>384883</v>
      </c>
      <c r="JE124">
        <v>382223</v>
      </c>
      <c r="JF124">
        <v>378398</v>
      </c>
      <c r="JG124">
        <v>376160</v>
      </c>
      <c r="JH124">
        <v>393420</v>
      </c>
      <c r="JI124">
        <v>410400</v>
      </c>
      <c r="JJ124">
        <v>400025</v>
      </c>
      <c r="JK124">
        <v>391510</v>
      </c>
      <c r="JL124">
        <v>394644</v>
      </c>
      <c r="JM124">
        <v>400026</v>
      </c>
      <c r="JN124">
        <v>399201</v>
      </c>
      <c r="JO124">
        <v>390301</v>
      </c>
      <c r="JP124">
        <v>387504</v>
      </c>
      <c r="JQ124">
        <v>389141</v>
      </c>
      <c r="JR124">
        <v>388959</v>
      </c>
      <c r="JS124">
        <v>382520</v>
      </c>
      <c r="JT124">
        <v>381684</v>
      </c>
      <c r="JU124">
        <v>379677</v>
      </c>
      <c r="JV124">
        <v>378977</v>
      </c>
      <c r="JW124">
        <v>369408</v>
      </c>
      <c r="JX124">
        <v>363085</v>
      </c>
      <c r="JY124">
        <v>358915</v>
      </c>
      <c r="JZ124">
        <v>355390</v>
      </c>
      <c r="KA124">
        <v>352277</v>
      </c>
      <c r="KB124">
        <v>349952</v>
      </c>
      <c r="KC124">
        <v>348417</v>
      </c>
      <c r="KD124">
        <v>348017</v>
      </c>
    </row>
    <row r="125" spans="1:290" x14ac:dyDescent="0.3">
      <c r="A125" t="s">
        <v>123</v>
      </c>
      <c r="B125">
        <v>4063281</v>
      </c>
      <c r="C125">
        <v>88154</v>
      </c>
      <c r="D125">
        <v>87478</v>
      </c>
      <c r="E125">
        <v>85353</v>
      </c>
      <c r="F125">
        <v>86072</v>
      </c>
      <c r="G125">
        <v>86971</v>
      </c>
      <c r="H125">
        <v>91854</v>
      </c>
      <c r="I125">
        <v>90413</v>
      </c>
      <c r="J125">
        <v>88233</v>
      </c>
      <c r="K125">
        <v>89559</v>
      </c>
      <c r="L125">
        <v>92644</v>
      </c>
      <c r="M125">
        <v>89249</v>
      </c>
      <c r="N125">
        <v>92253</v>
      </c>
      <c r="O125">
        <v>89624</v>
      </c>
      <c r="P125">
        <v>88681</v>
      </c>
      <c r="Q125">
        <v>88427</v>
      </c>
      <c r="R125">
        <v>85520</v>
      </c>
      <c r="S125">
        <v>86689</v>
      </c>
      <c r="T125">
        <v>84289</v>
      </c>
      <c r="U125">
        <v>81346</v>
      </c>
      <c r="V125">
        <v>79254</v>
      </c>
      <c r="W125">
        <v>74808</v>
      </c>
      <c r="X125">
        <v>72659</v>
      </c>
      <c r="Y125">
        <v>74450</v>
      </c>
      <c r="Z125">
        <v>75131</v>
      </c>
      <c r="AA125">
        <v>74363</v>
      </c>
      <c r="AB125">
        <v>72850</v>
      </c>
      <c r="AC125" t="s">
        <v>178</v>
      </c>
      <c r="AD125" t="s">
        <v>178</v>
      </c>
      <c r="AE125" t="s">
        <v>178</v>
      </c>
      <c r="AF125" t="s">
        <v>178</v>
      </c>
      <c r="AG125" t="s">
        <v>178</v>
      </c>
      <c r="AH125" t="s">
        <v>178</v>
      </c>
      <c r="AI125">
        <v>784218</v>
      </c>
      <c r="AJ125">
        <v>801642</v>
      </c>
      <c r="AK125">
        <v>847824</v>
      </c>
      <c r="AL125">
        <v>820880</v>
      </c>
      <c r="AM125">
        <v>788342</v>
      </c>
      <c r="AN125">
        <v>770427</v>
      </c>
      <c r="AO125">
        <v>687209</v>
      </c>
      <c r="AP125">
        <v>682951</v>
      </c>
      <c r="AQ125">
        <v>671418</v>
      </c>
      <c r="AR125">
        <v>668138</v>
      </c>
      <c r="AS125">
        <v>644119</v>
      </c>
      <c r="AT125">
        <v>682373</v>
      </c>
      <c r="AU125">
        <v>652381</v>
      </c>
      <c r="AV125">
        <v>644175</v>
      </c>
      <c r="AW125">
        <v>587288</v>
      </c>
      <c r="AX125">
        <v>583253</v>
      </c>
      <c r="AY125">
        <v>564979</v>
      </c>
      <c r="AZ125">
        <v>547157</v>
      </c>
      <c r="BA125">
        <v>546461</v>
      </c>
      <c r="BB125">
        <v>552552</v>
      </c>
      <c r="BC125">
        <v>532335</v>
      </c>
      <c r="BD125">
        <v>552801</v>
      </c>
      <c r="BE125">
        <v>556735</v>
      </c>
      <c r="BF125">
        <v>546572</v>
      </c>
      <c r="BG125">
        <v>557673</v>
      </c>
      <c r="BH125">
        <v>545162</v>
      </c>
      <c r="BI125" t="s">
        <v>178</v>
      </c>
      <c r="BJ125" t="s">
        <v>178</v>
      </c>
      <c r="BK125" t="s">
        <v>178</v>
      </c>
      <c r="BL125" t="s">
        <v>178</v>
      </c>
      <c r="BM125" t="s">
        <v>178</v>
      </c>
      <c r="BN125" t="s">
        <v>178</v>
      </c>
      <c r="BO125">
        <v>784218</v>
      </c>
      <c r="BP125">
        <v>801642</v>
      </c>
      <c r="BQ125">
        <v>847824</v>
      </c>
      <c r="BR125">
        <v>820880</v>
      </c>
      <c r="BS125">
        <v>788342</v>
      </c>
      <c r="BT125">
        <v>770427</v>
      </c>
      <c r="BU125">
        <v>687209</v>
      </c>
      <c r="BV125">
        <v>682951</v>
      </c>
      <c r="BW125">
        <v>671418</v>
      </c>
      <c r="BX125">
        <v>668138</v>
      </c>
      <c r="BY125">
        <v>644119</v>
      </c>
      <c r="BZ125">
        <v>682373</v>
      </c>
      <c r="CA125">
        <v>652381</v>
      </c>
      <c r="CB125">
        <v>644175</v>
      </c>
      <c r="CC125">
        <v>587288</v>
      </c>
      <c r="CD125">
        <v>583253</v>
      </c>
      <c r="CE125">
        <v>564979</v>
      </c>
      <c r="CF125">
        <v>547157</v>
      </c>
      <c r="CG125">
        <v>546461</v>
      </c>
      <c r="CH125">
        <v>552552</v>
      </c>
      <c r="CI125">
        <v>532335</v>
      </c>
      <c r="CJ125">
        <v>552801</v>
      </c>
      <c r="CK125">
        <v>556735</v>
      </c>
      <c r="CL125">
        <v>546572</v>
      </c>
      <c r="CM125">
        <v>557673</v>
      </c>
      <c r="CN125">
        <v>545162</v>
      </c>
      <c r="CO125" t="s">
        <v>178</v>
      </c>
      <c r="CP125" t="s">
        <v>178</v>
      </c>
      <c r="CQ125" t="s">
        <v>178</v>
      </c>
      <c r="CR125" t="s">
        <v>178</v>
      </c>
      <c r="CS125" t="s">
        <v>178</v>
      </c>
      <c r="CT125" t="s">
        <v>178</v>
      </c>
      <c r="CU125" t="s">
        <v>178</v>
      </c>
      <c r="CV125">
        <v>12.296806054093601</v>
      </c>
      <c r="CW125">
        <v>11.9960634072616</v>
      </c>
      <c r="CX125">
        <v>11.29635653871177</v>
      </c>
      <c r="CY125">
        <v>11.078405445493321</v>
      </c>
      <c r="CZ125">
        <v>10.755111372395319</v>
      </c>
      <c r="DA125">
        <v>10.496162098790011</v>
      </c>
      <c r="DB125">
        <v>9.9101243298992401</v>
      </c>
      <c r="DC125">
        <v>9.8594222802845</v>
      </c>
      <c r="DD125">
        <v>10.52955399162385</v>
      </c>
      <c r="DE125">
        <v>9.0264316687021697</v>
      </c>
      <c r="DF125">
        <v>7.9878161143810997</v>
      </c>
      <c r="DG125">
        <v>8.0915826118004102</v>
      </c>
      <c r="DH125">
        <v>7.0184143164826702</v>
      </c>
      <c r="DI125">
        <v>6.8406708358306796</v>
      </c>
      <c r="DJ125">
        <v>6.8416744621141197</v>
      </c>
      <c r="DK125">
        <v>6.5233942414174901</v>
      </c>
      <c r="DL125">
        <v>6.4278850146519702</v>
      </c>
      <c r="DM125">
        <v>6.6419983773018902</v>
      </c>
      <c r="DN125">
        <v>6.5965124788654199</v>
      </c>
      <c r="DO125" t="s">
        <v>178</v>
      </c>
      <c r="DP125" t="s">
        <v>178</v>
      </c>
      <c r="DQ125" t="s">
        <v>178</v>
      </c>
      <c r="DR125" t="s">
        <v>178</v>
      </c>
      <c r="DS125" t="s">
        <v>178</v>
      </c>
      <c r="DT125" t="s">
        <v>178</v>
      </c>
      <c r="DU125" t="s">
        <v>178</v>
      </c>
      <c r="DV125" t="s">
        <v>178</v>
      </c>
      <c r="DW125" t="s">
        <v>178</v>
      </c>
      <c r="DX125" t="s">
        <v>178</v>
      </c>
      <c r="DY125" t="s">
        <v>178</v>
      </c>
      <c r="DZ125" t="s">
        <v>178</v>
      </c>
      <c r="EA125" t="s">
        <v>178</v>
      </c>
      <c r="EB125">
        <v>7.7992420556807103</v>
      </c>
      <c r="EC125">
        <v>7.9279253775707996</v>
      </c>
      <c r="ED125">
        <v>7.5060910242666399</v>
      </c>
      <c r="EE125">
        <v>7.4581843920531901</v>
      </c>
      <c r="EF125">
        <v>7.1060593670782497</v>
      </c>
      <c r="EG125">
        <v>7.1192315583759802</v>
      </c>
      <c r="EH125">
        <v>6.7162944340077102</v>
      </c>
      <c r="EI125">
        <v>6.82540533616912</v>
      </c>
      <c r="EJ125">
        <v>7.59663422825823</v>
      </c>
      <c r="EK125">
        <v>6.02823391329862</v>
      </c>
      <c r="EL125">
        <v>5.5359751924533898</v>
      </c>
      <c r="EM125">
        <v>5.5939818328722097</v>
      </c>
      <c r="EN125">
        <v>4.7856486426069802</v>
      </c>
      <c r="EO125">
        <v>4.66347005217201</v>
      </c>
      <c r="EP125">
        <v>4.7408243078046697</v>
      </c>
      <c r="EQ125">
        <v>4.4773345557976398</v>
      </c>
      <c r="ER125">
        <v>4.41774481547343</v>
      </c>
      <c r="ES125">
        <v>4.6636447980734204</v>
      </c>
      <c r="ET125">
        <v>4.4281805151370301</v>
      </c>
      <c r="EU125" t="s">
        <v>178</v>
      </c>
      <c r="EV125" t="s">
        <v>178</v>
      </c>
      <c r="EW125" t="s">
        <v>178</v>
      </c>
      <c r="EX125" t="s">
        <v>178</v>
      </c>
      <c r="EY125" t="s">
        <v>178</v>
      </c>
      <c r="EZ125" t="s">
        <v>178</v>
      </c>
      <c r="FA125" t="s">
        <v>178</v>
      </c>
      <c r="FB125" t="s">
        <v>178</v>
      </c>
      <c r="FC125" t="s">
        <v>178</v>
      </c>
      <c r="FD125" t="s">
        <v>178</v>
      </c>
      <c r="FE125" t="s">
        <v>178</v>
      </c>
      <c r="FF125" t="s">
        <v>178</v>
      </c>
      <c r="FG125" t="s">
        <v>178</v>
      </c>
      <c r="FH125">
        <v>12.296806054093601</v>
      </c>
      <c r="FI125">
        <v>11.996063407261609</v>
      </c>
      <c r="FJ125">
        <v>11.296356538711777</v>
      </c>
      <c r="FK125">
        <v>11.078405445493324</v>
      </c>
      <c r="FL125">
        <v>10.755111372395323</v>
      </c>
      <c r="FM125">
        <v>10.496162098790009</v>
      </c>
      <c r="FN125">
        <v>9.9101243298992454</v>
      </c>
      <c r="FO125">
        <v>9.8594222802845053</v>
      </c>
      <c r="FP125">
        <v>10.52955399162385</v>
      </c>
      <c r="FQ125">
        <v>9.0264316687021697</v>
      </c>
      <c r="FR125">
        <v>7.9878161143811042</v>
      </c>
      <c r="FS125">
        <v>8.0915826118004119</v>
      </c>
      <c r="FT125">
        <v>7.0184143164826738</v>
      </c>
      <c r="FU125">
        <v>6.8406708358306849</v>
      </c>
      <c r="FV125">
        <v>6.8416744621141259</v>
      </c>
      <c r="FW125">
        <v>6.5233942414174972</v>
      </c>
      <c r="FX125">
        <v>6.427885014651971</v>
      </c>
      <c r="FY125">
        <v>6.6419983773018956</v>
      </c>
      <c r="FZ125">
        <v>6.5965124788654199</v>
      </c>
      <c r="GA125" t="s">
        <v>178</v>
      </c>
      <c r="GB125" t="s">
        <v>178</v>
      </c>
      <c r="GC125" t="s">
        <v>178</v>
      </c>
      <c r="GD125" t="s">
        <v>178</v>
      </c>
      <c r="GE125" t="s">
        <v>178</v>
      </c>
      <c r="GF125" t="s">
        <v>178</v>
      </c>
      <c r="GG125" t="s">
        <v>178</v>
      </c>
      <c r="GH125" t="s">
        <v>178</v>
      </c>
      <c r="GI125" t="s">
        <v>178</v>
      </c>
      <c r="GJ125" t="s">
        <v>178</v>
      </c>
      <c r="GK125" t="s">
        <v>178</v>
      </c>
      <c r="GL125" t="s">
        <v>178</v>
      </c>
      <c r="GM125" t="s">
        <v>178</v>
      </c>
      <c r="GN125">
        <v>7.7992420556807156</v>
      </c>
      <c r="GO125">
        <v>7.9279253775708076</v>
      </c>
      <c r="GP125">
        <v>7.5060910242666408</v>
      </c>
      <c r="GQ125">
        <v>7.4581843920531954</v>
      </c>
      <c r="GR125">
        <v>7.1060593670782568</v>
      </c>
      <c r="GS125">
        <v>7.119231558375982</v>
      </c>
      <c r="GT125">
        <v>6.7162944340077111</v>
      </c>
      <c r="GU125">
        <v>6.8254053361691227</v>
      </c>
      <c r="GV125">
        <v>7.5966342282582344</v>
      </c>
      <c r="GW125">
        <v>6.0282339132986298</v>
      </c>
      <c r="GX125">
        <v>5.5359751924533942</v>
      </c>
      <c r="GY125">
        <v>5.5939818328722177</v>
      </c>
      <c r="GZ125">
        <v>4.7856486426069891</v>
      </c>
      <c r="HA125">
        <v>4.663470052172018</v>
      </c>
      <c r="HB125">
        <v>4.740824307804675</v>
      </c>
      <c r="HC125">
        <v>4.4773345557976487</v>
      </c>
      <c r="HD125">
        <v>4.417744815473438</v>
      </c>
      <c r="HE125">
        <v>4.6636447980734212</v>
      </c>
      <c r="HF125">
        <v>4.4281805151370373</v>
      </c>
      <c r="HG125" t="s">
        <v>178</v>
      </c>
      <c r="HH125" t="s">
        <v>178</v>
      </c>
      <c r="HI125" t="s">
        <v>178</v>
      </c>
      <c r="HJ125" t="s">
        <v>178</v>
      </c>
      <c r="HK125" t="s">
        <v>178</v>
      </c>
      <c r="HL125" t="s">
        <v>178</v>
      </c>
      <c r="HM125" t="s">
        <v>178</v>
      </c>
      <c r="HN125" t="s">
        <v>178</v>
      </c>
      <c r="HO125" t="s">
        <v>178</v>
      </c>
      <c r="HP125" t="s">
        <v>178</v>
      </c>
      <c r="HQ125" t="s">
        <v>178</v>
      </c>
      <c r="HR125" t="s">
        <v>178</v>
      </c>
      <c r="HS125">
        <v>12747</v>
      </c>
      <c r="HT125">
        <v>12675</v>
      </c>
      <c r="HU125">
        <v>12626</v>
      </c>
      <c r="HV125">
        <v>12586</v>
      </c>
      <c r="HW125">
        <v>12559</v>
      </c>
      <c r="HX125">
        <v>12518</v>
      </c>
      <c r="HY125">
        <v>12530</v>
      </c>
      <c r="HZ125">
        <v>12532</v>
      </c>
      <c r="IA125">
        <v>12542</v>
      </c>
      <c r="IB125">
        <v>12567</v>
      </c>
      <c r="IC125">
        <v>12544</v>
      </c>
      <c r="ID125">
        <v>12528</v>
      </c>
      <c r="IE125">
        <v>12526</v>
      </c>
      <c r="IF125">
        <v>12474</v>
      </c>
      <c r="IG125">
        <v>12462</v>
      </c>
      <c r="IH125">
        <v>12426</v>
      </c>
      <c r="II125">
        <v>12447</v>
      </c>
      <c r="IJ125">
        <v>12382</v>
      </c>
      <c r="IK125">
        <v>12363</v>
      </c>
      <c r="IL125">
        <v>12267</v>
      </c>
      <c r="IM125">
        <v>12229</v>
      </c>
      <c r="IN125">
        <v>12178</v>
      </c>
      <c r="IO125">
        <v>12176</v>
      </c>
      <c r="IP125">
        <v>12164</v>
      </c>
      <c r="IQ125">
        <v>12130</v>
      </c>
      <c r="IR125">
        <v>12026</v>
      </c>
      <c r="IS125" t="s">
        <v>178</v>
      </c>
      <c r="IT125" t="s">
        <v>178</v>
      </c>
      <c r="IU125" t="s">
        <v>178</v>
      </c>
      <c r="IV125" t="s">
        <v>178</v>
      </c>
      <c r="IW125" t="s">
        <v>178</v>
      </c>
      <c r="IX125" t="s">
        <v>178</v>
      </c>
      <c r="IY125">
        <v>14952</v>
      </c>
      <c r="IZ125">
        <v>14847</v>
      </c>
      <c r="JA125">
        <v>14782</v>
      </c>
      <c r="JB125">
        <v>14713</v>
      </c>
      <c r="JC125">
        <v>14704</v>
      </c>
      <c r="JD125">
        <v>14671</v>
      </c>
      <c r="JE125">
        <v>14664</v>
      </c>
      <c r="JF125">
        <v>14646</v>
      </c>
      <c r="JG125">
        <v>14648</v>
      </c>
      <c r="JH125">
        <v>14662</v>
      </c>
      <c r="JI125">
        <v>14666</v>
      </c>
      <c r="JJ125">
        <v>14601</v>
      </c>
      <c r="JK125">
        <v>14580</v>
      </c>
      <c r="JL125">
        <v>14508</v>
      </c>
      <c r="JM125">
        <v>14458</v>
      </c>
      <c r="JN125">
        <v>14393</v>
      </c>
      <c r="JO125">
        <v>14433</v>
      </c>
      <c r="JP125">
        <v>14339</v>
      </c>
      <c r="JQ125">
        <v>14292</v>
      </c>
      <c r="JR125">
        <v>14150</v>
      </c>
      <c r="JS125">
        <v>14104</v>
      </c>
      <c r="JT125">
        <v>14029</v>
      </c>
      <c r="JU125">
        <v>13998</v>
      </c>
      <c r="JV125">
        <v>13948</v>
      </c>
      <c r="JW125">
        <v>13902</v>
      </c>
      <c r="JX125">
        <v>13754</v>
      </c>
      <c r="JY125" t="s">
        <v>178</v>
      </c>
      <c r="JZ125" t="s">
        <v>178</v>
      </c>
      <c r="KA125" t="s">
        <v>178</v>
      </c>
      <c r="KB125" t="s">
        <v>178</v>
      </c>
      <c r="KC125" t="s">
        <v>178</v>
      </c>
      <c r="KD125" t="s">
        <v>178</v>
      </c>
    </row>
    <row r="126" spans="1:290" x14ac:dyDescent="0.3">
      <c r="A126" t="s">
        <v>124</v>
      </c>
      <c r="B126">
        <v>3010781</v>
      </c>
      <c r="C126">
        <v>9584236</v>
      </c>
      <c r="D126">
        <v>9418149</v>
      </c>
      <c r="E126">
        <v>9029286</v>
      </c>
      <c r="F126">
        <v>9187440</v>
      </c>
      <c r="G126">
        <v>9045021</v>
      </c>
      <c r="H126">
        <v>8655850</v>
      </c>
      <c r="I126">
        <v>8469567</v>
      </c>
      <c r="J126">
        <v>8395166</v>
      </c>
      <c r="K126">
        <v>8717992</v>
      </c>
      <c r="L126">
        <v>9184729</v>
      </c>
      <c r="M126">
        <v>8666471</v>
      </c>
      <c r="N126">
        <v>8546468</v>
      </c>
      <c r="O126">
        <v>8871217</v>
      </c>
      <c r="P126">
        <v>8720867</v>
      </c>
      <c r="Q126">
        <v>8558461</v>
      </c>
      <c r="R126">
        <v>8292829</v>
      </c>
      <c r="S126">
        <v>8264748</v>
      </c>
      <c r="T126">
        <v>8046430</v>
      </c>
      <c r="U126">
        <v>7594089</v>
      </c>
      <c r="V126">
        <v>7368852</v>
      </c>
      <c r="W126">
        <v>6967174</v>
      </c>
      <c r="X126">
        <v>7050418</v>
      </c>
      <c r="Y126">
        <v>6499820</v>
      </c>
      <c r="Z126">
        <v>6606502</v>
      </c>
      <c r="AA126">
        <v>6351642</v>
      </c>
      <c r="AB126">
        <v>5946904</v>
      </c>
      <c r="AC126">
        <v>5705620</v>
      </c>
      <c r="AD126">
        <v>5559833</v>
      </c>
      <c r="AE126">
        <v>5507134</v>
      </c>
      <c r="AF126">
        <v>5411583</v>
      </c>
      <c r="AG126">
        <v>5213947</v>
      </c>
      <c r="AH126">
        <v>4966590</v>
      </c>
      <c r="AI126">
        <v>19783567</v>
      </c>
      <c r="AJ126">
        <v>19631465</v>
      </c>
      <c r="AK126">
        <v>19186517</v>
      </c>
      <c r="AL126">
        <v>19234525</v>
      </c>
      <c r="AM126">
        <v>19006474</v>
      </c>
      <c r="AN126">
        <v>18525739</v>
      </c>
      <c r="AO126">
        <v>18417662</v>
      </c>
      <c r="AP126">
        <v>18408580</v>
      </c>
      <c r="AQ126">
        <v>18563569</v>
      </c>
      <c r="AR126">
        <v>19213462</v>
      </c>
      <c r="AS126">
        <v>18774789</v>
      </c>
      <c r="AT126">
        <v>18989605</v>
      </c>
      <c r="AU126">
        <v>19532753</v>
      </c>
      <c r="AV126">
        <v>19025064</v>
      </c>
      <c r="AW126">
        <v>18911837</v>
      </c>
      <c r="AX126">
        <v>18436670</v>
      </c>
      <c r="AY126">
        <v>18242316</v>
      </c>
      <c r="AZ126">
        <v>17925140</v>
      </c>
      <c r="BA126">
        <v>16976044</v>
      </c>
      <c r="BB126">
        <v>16637860</v>
      </c>
      <c r="BC126">
        <v>15804961</v>
      </c>
      <c r="BD126">
        <v>16027356</v>
      </c>
      <c r="BE126">
        <v>15090184</v>
      </c>
      <c r="BF126">
        <v>14928926</v>
      </c>
      <c r="BG126">
        <v>14599955</v>
      </c>
      <c r="BH126">
        <v>13931659</v>
      </c>
      <c r="BI126">
        <v>13446487</v>
      </c>
      <c r="BJ126">
        <v>13551758</v>
      </c>
      <c r="BK126">
        <v>13454713</v>
      </c>
      <c r="BL126">
        <v>13435797</v>
      </c>
      <c r="BM126">
        <v>12896310</v>
      </c>
      <c r="BN126">
        <v>12426067</v>
      </c>
      <c r="BO126">
        <v>19938768</v>
      </c>
      <c r="BP126">
        <v>19917619</v>
      </c>
      <c r="BQ126">
        <v>19425418</v>
      </c>
      <c r="BR126">
        <v>19440142</v>
      </c>
      <c r="BS126">
        <v>19121762</v>
      </c>
      <c r="BT126">
        <v>18784911</v>
      </c>
      <c r="BU126">
        <v>18639927</v>
      </c>
      <c r="BV126">
        <v>18675641</v>
      </c>
      <c r="BW126">
        <v>18916429</v>
      </c>
      <c r="BX126">
        <v>19728981</v>
      </c>
      <c r="BY126">
        <v>19215126</v>
      </c>
      <c r="BZ126">
        <v>19873576</v>
      </c>
      <c r="CA126">
        <v>20437893</v>
      </c>
      <c r="CB126">
        <v>19887199</v>
      </c>
      <c r="CC126">
        <v>19685284</v>
      </c>
      <c r="CD126">
        <v>19101493</v>
      </c>
      <c r="CE126">
        <v>18933608</v>
      </c>
      <c r="CF126">
        <v>19008852</v>
      </c>
      <c r="CG126">
        <v>18474579</v>
      </c>
      <c r="CH126">
        <v>19201766</v>
      </c>
      <c r="CI126">
        <v>17965155</v>
      </c>
      <c r="CJ126">
        <v>18513335</v>
      </c>
      <c r="CK126">
        <v>18250282</v>
      </c>
      <c r="CL126">
        <v>18170312</v>
      </c>
      <c r="CM126">
        <v>17306148</v>
      </c>
      <c r="CN126">
        <v>16033650</v>
      </c>
      <c r="CO126">
        <v>15776628</v>
      </c>
      <c r="CP126">
        <v>16261796</v>
      </c>
      <c r="CQ126">
        <v>16029071</v>
      </c>
      <c r="CR126">
        <v>15556174</v>
      </c>
      <c r="CS126">
        <v>15894668</v>
      </c>
      <c r="CT126">
        <v>16327320</v>
      </c>
      <c r="CU126" t="s">
        <v>178</v>
      </c>
      <c r="CV126">
        <v>11.332386013430019</v>
      </c>
      <c r="CW126">
        <v>11.137591610233629</v>
      </c>
      <c r="CX126">
        <v>11.271344357078791</v>
      </c>
      <c r="CY126">
        <v>11.500946211180709</v>
      </c>
      <c r="CZ126">
        <v>11.640335726705059</v>
      </c>
      <c r="DA126">
        <v>11.061167589795319</v>
      </c>
      <c r="DB126">
        <v>11.422704446820941</v>
      </c>
      <c r="DC126">
        <v>11.41027658662682</v>
      </c>
      <c r="DD126">
        <v>11.976216173607289</v>
      </c>
      <c r="DE126">
        <v>12.49019352860004</v>
      </c>
      <c r="DF126">
        <v>11.48676856919138</v>
      </c>
      <c r="DG126">
        <v>11.47464885595741</v>
      </c>
      <c r="DH126">
        <v>10.970698211542491</v>
      </c>
      <c r="DI126">
        <v>9.7926601523334593</v>
      </c>
      <c r="DJ126">
        <v>9.8907260718869203</v>
      </c>
      <c r="DK126">
        <v>9.2852800835548699</v>
      </c>
      <c r="DL126">
        <v>9.3698199077106192</v>
      </c>
      <c r="DM126">
        <v>8.6877701854692493</v>
      </c>
      <c r="DN126">
        <v>8.3226668143151699</v>
      </c>
      <c r="DO126" t="s">
        <v>178</v>
      </c>
      <c r="DP126" t="s">
        <v>178</v>
      </c>
      <c r="DQ126" t="s">
        <v>178</v>
      </c>
      <c r="DR126" t="s">
        <v>178</v>
      </c>
      <c r="DS126" t="s">
        <v>178</v>
      </c>
      <c r="DT126" t="s">
        <v>178</v>
      </c>
      <c r="DU126" t="s">
        <v>178</v>
      </c>
      <c r="DV126" t="s">
        <v>178</v>
      </c>
      <c r="DW126" t="s">
        <v>178</v>
      </c>
      <c r="DX126" t="s">
        <v>178</v>
      </c>
      <c r="DY126" t="s">
        <v>178</v>
      </c>
      <c r="DZ126" t="s">
        <v>178</v>
      </c>
      <c r="EA126" t="s">
        <v>178</v>
      </c>
      <c r="EB126">
        <v>10.17997435137797</v>
      </c>
      <c r="EC126">
        <v>10.073839874115761</v>
      </c>
      <c r="ED126">
        <v>10.345917042401609</v>
      </c>
      <c r="EE126">
        <v>10.586240246349741</v>
      </c>
      <c r="EF126">
        <v>10.701932052481141</v>
      </c>
      <c r="EG126">
        <v>10.281120372390371</v>
      </c>
      <c r="EH126">
        <v>10.61309997837964</v>
      </c>
      <c r="EI126">
        <v>10.635805000644</v>
      </c>
      <c r="EJ126">
        <v>11.18383558361319</v>
      </c>
      <c r="EK126">
        <v>11.64282059308362</v>
      </c>
      <c r="EL126">
        <v>10.51368367061874</v>
      </c>
      <c r="EM126">
        <v>10.51171844542343</v>
      </c>
      <c r="EN126">
        <v>10.031030644627521</v>
      </c>
      <c r="EO126">
        <v>8.8099268199064902</v>
      </c>
      <c r="EP126">
        <v>8.8457080372974008</v>
      </c>
      <c r="EQ126">
        <v>8.2566983271203007</v>
      </c>
      <c r="ER126">
        <v>8.3064344267325101</v>
      </c>
      <c r="ES126">
        <v>7.6654667011937496</v>
      </c>
      <c r="ET126">
        <v>7.2706826478886102</v>
      </c>
      <c r="EU126" t="s">
        <v>178</v>
      </c>
      <c r="EV126" t="s">
        <v>178</v>
      </c>
      <c r="EW126" t="s">
        <v>178</v>
      </c>
      <c r="EX126" t="s">
        <v>178</v>
      </c>
      <c r="EY126" t="s">
        <v>178</v>
      </c>
      <c r="EZ126" t="s">
        <v>178</v>
      </c>
      <c r="FA126" t="s">
        <v>178</v>
      </c>
      <c r="FB126" t="s">
        <v>178</v>
      </c>
      <c r="FC126" t="s">
        <v>178</v>
      </c>
      <c r="FD126" t="s">
        <v>178</v>
      </c>
      <c r="FE126" t="s">
        <v>178</v>
      </c>
      <c r="FF126" t="s">
        <v>178</v>
      </c>
      <c r="FG126" t="s">
        <v>178</v>
      </c>
      <c r="FH126">
        <v>11.332386013430026</v>
      </c>
      <c r="FI126">
        <v>11.137591610233633</v>
      </c>
      <c r="FJ126">
        <v>11.271344357078796</v>
      </c>
      <c r="FK126">
        <v>11.500946211180715</v>
      </c>
      <c r="FL126">
        <v>11.640335726705061</v>
      </c>
      <c r="FM126">
        <v>11.061167589795321</v>
      </c>
      <c r="FN126">
        <v>11.422704446820944</v>
      </c>
      <c r="FO126">
        <v>11.410276586626829</v>
      </c>
      <c r="FP126">
        <v>11.9762161736073</v>
      </c>
      <c r="FQ126">
        <v>12.490193528600049</v>
      </c>
      <c r="FR126">
        <v>11.486768569191391</v>
      </c>
      <c r="FS126">
        <v>11.474648855957417</v>
      </c>
      <c r="FT126">
        <v>10.9706982115425</v>
      </c>
      <c r="FU126">
        <v>9.7926601523334629</v>
      </c>
      <c r="FV126">
        <v>9.8907260718869274</v>
      </c>
      <c r="FW126">
        <v>9.285280083554877</v>
      </c>
      <c r="FX126">
        <v>9.3698199077106246</v>
      </c>
      <c r="FY126">
        <v>8.6877701854692511</v>
      </c>
      <c r="FZ126">
        <v>8.3226668143151752</v>
      </c>
      <c r="GA126" t="s">
        <v>178</v>
      </c>
      <c r="GB126" t="s">
        <v>178</v>
      </c>
      <c r="GC126" t="s">
        <v>178</v>
      </c>
      <c r="GD126" t="s">
        <v>178</v>
      </c>
      <c r="GE126" t="s">
        <v>178</v>
      </c>
      <c r="GF126" t="s">
        <v>178</v>
      </c>
      <c r="GG126" t="s">
        <v>178</v>
      </c>
      <c r="GH126" t="s">
        <v>178</v>
      </c>
      <c r="GI126" t="s">
        <v>178</v>
      </c>
      <c r="GJ126" t="s">
        <v>178</v>
      </c>
      <c r="GK126" t="s">
        <v>178</v>
      </c>
      <c r="GL126" t="s">
        <v>178</v>
      </c>
      <c r="GM126" t="s">
        <v>178</v>
      </c>
      <c r="GN126">
        <v>10.179974351377972</v>
      </c>
      <c r="GO126">
        <v>10.073839874115766</v>
      </c>
      <c r="GP126">
        <v>10.345917042401618</v>
      </c>
      <c r="GQ126">
        <v>10.586240246349744</v>
      </c>
      <c r="GR126">
        <v>10.701932052481146</v>
      </c>
      <c r="GS126">
        <v>10.281120372390372</v>
      </c>
      <c r="GT126">
        <v>10.613099978379648</v>
      </c>
      <c r="GU126">
        <v>10.635805000644003</v>
      </c>
      <c r="GV126">
        <v>11.183835583613197</v>
      </c>
      <c r="GW126">
        <v>11.642820593083629</v>
      </c>
      <c r="GX126">
        <v>10.513683670618741</v>
      </c>
      <c r="GY126">
        <v>10.511718445423439</v>
      </c>
      <c r="GZ126">
        <v>10.031030644627529</v>
      </c>
      <c r="HA126">
        <v>8.8099268199064955</v>
      </c>
      <c r="HB126">
        <v>8.845708037297408</v>
      </c>
      <c r="HC126">
        <v>8.256698327120306</v>
      </c>
      <c r="HD126">
        <v>8.3064344267325101</v>
      </c>
      <c r="HE126">
        <v>7.6654667011937532</v>
      </c>
      <c r="HF126">
        <v>7.2706826478886111</v>
      </c>
      <c r="HG126" t="s">
        <v>178</v>
      </c>
      <c r="HH126" t="s">
        <v>178</v>
      </c>
      <c r="HI126" t="s">
        <v>178</v>
      </c>
      <c r="HJ126" t="s">
        <v>178</v>
      </c>
      <c r="HK126" t="s">
        <v>178</v>
      </c>
      <c r="HL126" t="s">
        <v>178</v>
      </c>
      <c r="HM126" t="s">
        <v>178</v>
      </c>
      <c r="HN126" t="s">
        <v>178</v>
      </c>
      <c r="HO126" t="s">
        <v>178</v>
      </c>
      <c r="HP126" t="s">
        <v>178</v>
      </c>
      <c r="HQ126" t="s">
        <v>178</v>
      </c>
      <c r="HR126" t="s">
        <v>178</v>
      </c>
      <c r="HS126">
        <v>685122</v>
      </c>
      <c r="HT126">
        <v>670516</v>
      </c>
      <c r="HU126">
        <v>659393</v>
      </c>
      <c r="HV126">
        <v>646221</v>
      </c>
      <c r="HW126">
        <v>635403</v>
      </c>
      <c r="HX126">
        <v>623846</v>
      </c>
      <c r="HY126">
        <v>613206</v>
      </c>
      <c r="HZ126">
        <v>603594</v>
      </c>
      <c r="IA126">
        <v>595914</v>
      </c>
      <c r="IB126">
        <v>591554</v>
      </c>
      <c r="IC126">
        <v>587396</v>
      </c>
      <c r="ID126">
        <v>587602</v>
      </c>
      <c r="IE126">
        <v>586776</v>
      </c>
      <c r="IF126">
        <v>575111</v>
      </c>
      <c r="IG126">
        <v>558728</v>
      </c>
      <c r="IH126">
        <v>544313</v>
      </c>
      <c r="II126">
        <v>531257</v>
      </c>
      <c r="IJ126">
        <v>518554</v>
      </c>
      <c r="IK126">
        <v>505964</v>
      </c>
      <c r="IL126">
        <v>491925</v>
      </c>
      <c r="IM126">
        <v>477533</v>
      </c>
      <c r="IN126">
        <v>466189</v>
      </c>
      <c r="IO126">
        <v>456175</v>
      </c>
      <c r="IP126">
        <v>445664</v>
      </c>
      <c r="IQ126">
        <v>436091</v>
      </c>
      <c r="IR126">
        <v>427594</v>
      </c>
      <c r="IS126">
        <v>420051</v>
      </c>
      <c r="IT126">
        <v>412970</v>
      </c>
      <c r="IU126">
        <v>407235</v>
      </c>
      <c r="IV126">
        <v>401172</v>
      </c>
      <c r="IW126">
        <v>393278</v>
      </c>
      <c r="IX126">
        <v>383717</v>
      </c>
      <c r="IY126">
        <v>771960</v>
      </c>
      <c r="IZ126">
        <v>756253</v>
      </c>
      <c r="JA126">
        <v>744691</v>
      </c>
      <c r="JB126">
        <v>730503</v>
      </c>
      <c r="JC126">
        <v>718712</v>
      </c>
      <c r="JD126">
        <v>706160</v>
      </c>
      <c r="JE126">
        <v>694735</v>
      </c>
      <c r="JF126">
        <v>684236</v>
      </c>
      <c r="JG126">
        <v>675799</v>
      </c>
      <c r="JH126">
        <v>670991</v>
      </c>
      <c r="JI126">
        <v>666747</v>
      </c>
      <c r="JJ126">
        <v>667266</v>
      </c>
      <c r="JK126">
        <v>666354</v>
      </c>
      <c r="JL126">
        <v>653706</v>
      </c>
      <c r="JM126">
        <v>635748</v>
      </c>
      <c r="JN126">
        <v>619535</v>
      </c>
      <c r="JO126">
        <v>604900</v>
      </c>
      <c r="JP126">
        <v>590199</v>
      </c>
      <c r="JQ126">
        <v>575780</v>
      </c>
      <c r="JR126">
        <v>560100</v>
      </c>
      <c r="JS126">
        <v>543661</v>
      </c>
      <c r="JT126">
        <v>530252</v>
      </c>
      <c r="JU126">
        <v>518368</v>
      </c>
      <c r="JV126">
        <v>506038</v>
      </c>
      <c r="JW126">
        <v>495198</v>
      </c>
      <c r="JX126">
        <v>485698</v>
      </c>
      <c r="JY126">
        <v>477010</v>
      </c>
      <c r="JZ126">
        <v>468996</v>
      </c>
      <c r="KA126">
        <v>462260</v>
      </c>
      <c r="KB126">
        <v>455672</v>
      </c>
      <c r="KC126">
        <v>447157</v>
      </c>
      <c r="KD126">
        <v>436439</v>
      </c>
    </row>
    <row r="127" spans="1:290" x14ac:dyDescent="0.3">
      <c r="A127" t="s">
        <v>125</v>
      </c>
      <c r="B127">
        <v>4057028</v>
      </c>
      <c r="C127" t="s">
        <v>178</v>
      </c>
      <c r="D127" t="s">
        <v>178</v>
      </c>
      <c r="E127">
        <v>2936291</v>
      </c>
      <c r="F127">
        <v>2933938</v>
      </c>
      <c r="G127">
        <v>2912019</v>
      </c>
      <c r="H127">
        <v>2802768</v>
      </c>
      <c r="I127">
        <v>2767508</v>
      </c>
      <c r="J127">
        <v>2721424</v>
      </c>
      <c r="K127">
        <v>2854740</v>
      </c>
      <c r="L127">
        <v>2739213</v>
      </c>
      <c r="M127">
        <v>2583247</v>
      </c>
      <c r="N127">
        <v>2518823</v>
      </c>
      <c r="O127">
        <v>2501445</v>
      </c>
      <c r="P127">
        <v>2770511</v>
      </c>
      <c r="Q127">
        <v>2806505</v>
      </c>
      <c r="R127">
        <v>2682424</v>
      </c>
      <c r="S127">
        <v>2688719</v>
      </c>
      <c r="T127">
        <v>2622978</v>
      </c>
      <c r="U127">
        <v>2555472</v>
      </c>
      <c r="V127">
        <v>2582081</v>
      </c>
      <c r="W127">
        <v>2420512</v>
      </c>
      <c r="X127">
        <v>2439478</v>
      </c>
      <c r="Y127">
        <v>2251119</v>
      </c>
      <c r="Z127">
        <v>2230558</v>
      </c>
      <c r="AA127">
        <v>2141553</v>
      </c>
      <c r="AB127">
        <v>2085621</v>
      </c>
      <c r="AC127">
        <v>2047360</v>
      </c>
      <c r="AD127">
        <v>1947593</v>
      </c>
      <c r="AE127">
        <v>2017349</v>
      </c>
      <c r="AF127">
        <v>1998727</v>
      </c>
      <c r="AG127">
        <v>1915772</v>
      </c>
      <c r="AH127">
        <v>1864320</v>
      </c>
      <c r="AI127" t="s">
        <v>178</v>
      </c>
      <c r="AJ127" t="s">
        <v>178</v>
      </c>
      <c r="AK127">
        <v>9026849</v>
      </c>
      <c r="AL127">
        <v>8751700</v>
      </c>
      <c r="AM127">
        <v>8472039</v>
      </c>
      <c r="AN127">
        <v>8196701</v>
      </c>
      <c r="AO127">
        <v>7910839</v>
      </c>
      <c r="AP127">
        <v>7907038</v>
      </c>
      <c r="AQ127">
        <v>7898331</v>
      </c>
      <c r="AR127">
        <v>7375690</v>
      </c>
      <c r="AS127">
        <v>6878237</v>
      </c>
      <c r="AT127">
        <v>6908762</v>
      </c>
      <c r="AU127">
        <v>6702078</v>
      </c>
      <c r="AV127">
        <v>7617799</v>
      </c>
      <c r="AW127">
        <v>7449358</v>
      </c>
      <c r="AX127">
        <v>7174979</v>
      </c>
      <c r="AY127">
        <v>7181987</v>
      </c>
      <c r="AZ127">
        <v>6788157</v>
      </c>
      <c r="BA127">
        <v>8911512</v>
      </c>
      <c r="BB127">
        <v>9362749</v>
      </c>
      <c r="BC127">
        <v>9248086</v>
      </c>
      <c r="BD127">
        <v>9414540</v>
      </c>
      <c r="BE127">
        <v>9652131</v>
      </c>
      <c r="BF127">
        <v>7857079</v>
      </c>
      <c r="BG127">
        <v>6637371</v>
      </c>
      <c r="BH127">
        <v>6468165</v>
      </c>
      <c r="BI127">
        <v>6283633</v>
      </c>
      <c r="BJ127">
        <v>6063137</v>
      </c>
      <c r="BK127">
        <v>6412657</v>
      </c>
      <c r="BL127">
        <v>6402580</v>
      </c>
      <c r="BM127">
        <v>6190639</v>
      </c>
      <c r="BN127">
        <v>6110775</v>
      </c>
      <c r="BO127" t="s">
        <v>178</v>
      </c>
      <c r="BP127" t="s">
        <v>178</v>
      </c>
      <c r="BQ127">
        <v>9026849</v>
      </c>
      <c r="BR127">
        <v>8751700</v>
      </c>
      <c r="BS127">
        <v>8472039</v>
      </c>
      <c r="BT127">
        <v>8196701</v>
      </c>
      <c r="BU127">
        <v>7910839</v>
      </c>
      <c r="BV127">
        <v>7907038</v>
      </c>
      <c r="BW127">
        <v>7898331</v>
      </c>
      <c r="BX127">
        <v>7375690</v>
      </c>
      <c r="BY127">
        <v>6878237</v>
      </c>
      <c r="BZ127">
        <v>6908762</v>
      </c>
      <c r="CA127">
        <v>6702078</v>
      </c>
      <c r="CB127">
        <v>7617799</v>
      </c>
      <c r="CC127">
        <v>7449358</v>
      </c>
      <c r="CD127">
        <v>7174979</v>
      </c>
      <c r="CE127">
        <v>7181987</v>
      </c>
      <c r="CF127">
        <v>8766350</v>
      </c>
      <c r="CG127">
        <v>9203470</v>
      </c>
      <c r="CH127">
        <v>9643766</v>
      </c>
      <c r="CI127">
        <v>9369163</v>
      </c>
      <c r="CJ127">
        <v>9843424</v>
      </c>
      <c r="CK127">
        <v>10150169</v>
      </c>
      <c r="CL127">
        <v>7862023</v>
      </c>
      <c r="CM127">
        <v>6640827</v>
      </c>
      <c r="CN127">
        <v>6471495</v>
      </c>
      <c r="CO127">
        <v>6286877</v>
      </c>
      <c r="CP127">
        <v>6066311</v>
      </c>
      <c r="CQ127">
        <v>6416335</v>
      </c>
      <c r="CR127">
        <v>6421571</v>
      </c>
      <c r="CS127">
        <v>6212153</v>
      </c>
      <c r="CT127">
        <v>6133601</v>
      </c>
      <c r="CU127" t="s">
        <v>178</v>
      </c>
      <c r="CV127" t="s">
        <v>178</v>
      </c>
      <c r="CW127" t="s">
        <v>178</v>
      </c>
      <c r="CX127" t="s">
        <v>178</v>
      </c>
      <c r="CY127" t="s">
        <v>178</v>
      </c>
      <c r="CZ127" t="s">
        <v>178</v>
      </c>
      <c r="DA127" t="s">
        <v>178</v>
      </c>
      <c r="DB127" t="s">
        <v>178</v>
      </c>
      <c r="DC127" t="s">
        <v>178</v>
      </c>
      <c r="DD127" t="s">
        <v>178</v>
      </c>
      <c r="DE127" t="s">
        <v>178</v>
      </c>
      <c r="DF127" t="s">
        <v>178</v>
      </c>
      <c r="DG127" t="s">
        <v>178</v>
      </c>
      <c r="DH127">
        <v>11.124847416512941</v>
      </c>
      <c r="DI127">
        <v>12.864411011923339</v>
      </c>
      <c r="DJ127">
        <v>12.49470718519966</v>
      </c>
      <c r="DK127">
        <v>12.899571328384029</v>
      </c>
      <c r="DL127">
        <v>11.4005528811782</v>
      </c>
      <c r="DM127">
        <v>10.43269962007385</v>
      </c>
      <c r="DN127">
        <v>8.6617680610430394</v>
      </c>
      <c r="DO127" t="s">
        <v>178</v>
      </c>
      <c r="DP127" t="s">
        <v>178</v>
      </c>
      <c r="DQ127" t="s">
        <v>178</v>
      </c>
      <c r="DR127" t="s">
        <v>178</v>
      </c>
      <c r="DS127" t="s">
        <v>178</v>
      </c>
      <c r="DT127" t="s">
        <v>178</v>
      </c>
      <c r="DU127" t="s">
        <v>178</v>
      </c>
      <c r="DV127" t="s">
        <v>178</v>
      </c>
      <c r="DW127" t="s">
        <v>178</v>
      </c>
      <c r="DX127" t="s">
        <v>178</v>
      </c>
      <c r="DY127" t="s">
        <v>178</v>
      </c>
      <c r="DZ127" t="s">
        <v>178</v>
      </c>
      <c r="EA127" t="s">
        <v>178</v>
      </c>
      <c r="EB127" t="s">
        <v>178</v>
      </c>
      <c r="EC127" t="s">
        <v>178</v>
      </c>
      <c r="ED127" t="s">
        <v>178</v>
      </c>
      <c r="EE127" t="s">
        <v>178</v>
      </c>
      <c r="EF127" t="s">
        <v>178</v>
      </c>
      <c r="EG127" t="s">
        <v>178</v>
      </c>
      <c r="EH127" t="s">
        <v>178</v>
      </c>
      <c r="EI127" t="s">
        <v>178</v>
      </c>
      <c r="EJ127" t="s">
        <v>178</v>
      </c>
      <c r="EK127" t="s">
        <v>178</v>
      </c>
      <c r="EL127" t="s">
        <v>178</v>
      </c>
      <c r="EM127" t="s">
        <v>178</v>
      </c>
      <c r="EN127">
        <v>8.4217976570972404</v>
      </c>
      <c r="EO127">
        <v>10.39934838440643</v>
      </c>
      <c r="EP127">
        <v>9.59421670089408</v>
      </c>
      <c r="EQ127">
        <v>10.224318052617351</v>
      </c>
      <c r="ER127">
        <v>8.4038745908584893</v>
      </c>
      <c r="ES127">
        <v>7.44354668979775</v>
      </c>
      <c r="ET127">
        <v>7.41832183780138</v>
      </c>
      <c r="EU127" t="s">
        <v>178</v>
      </c>
      <c r="EV127" t="s">
        <v>178</v>
      </c>
      <c r="EW127" t="s">
        <v>178</v>
      </c>
      <c r="EX127" t="s">
        <v>178</v>
      </c>
      <c r="EY127" t="s">
        <v>178</v>
      </c>
      <c r="EZ127" t="s">
        <v>178</v>
      </c>
      <c r="FA127" t="s">
        <v>178</v>
      </c>
      <c r="FB127" t="s">
        <v>178</v>
      </c>
      <c r="FC127" t="s">
        <v>178</v>
      </c>
      <c r="FD127" t="s">
        <v>178</v>
      </c>
      <c r="FE127" t="s">
        <v>178</v>
      </c>
      <c r="FF127" t="s">
        <v>178</v>
      </c>
      <c r="FG127" t="s">
        <v>178</v>
      </c>
      <c r="FH127" t="s">
        <v>178</v>
      </c>
      <c r="FI127" t="s">
        <v>178</v>
      </c>
      <c r="FJ127" t="s">
        <v>178</v>
      </c>
      <c r="FK127" t="s">
        <v>178</v>
      </c>
      <c r="FL127" t="s">
        <v>178</v>
      </c>
      <c r="FM127" t="s">
        <v>178</v>
      </c>
      <c r="FN127" t="s">
        <v>178</v>
      </c>
      <c r="FO127" t="s">
        <v>178</v>
      </c>
      <c r="FP127" t="s">
        <v>178</v>
      </c>
      <c r="FQ127" t="s">
        <v>178</v>
      </c>
      <c r="FR127" t="s">
        <v>178</v>
      </c>
      <c r="FS127" t="s">
        <v>178</v>
      </c>
      <c r="FT127">
        <v>11.124847416512946</v>
      </c>
      <c r="FU127">
        <v>12.864411011923341</v>
      </c>
      <c r="FV127">
        <v>12.49470718519966</v>
      </c>
      <c r="FW127">
        <v>12.899571328384036</v>
      </c>
      <c r="FX127">
        <v>11.400552881178209</v>
      </c>
      <c r="FY127">
        <v>10.358317227378258</v>
      </c>
      <c r="FZ127">
        <v>8.6617680610430483</v>
      </c>
      <c r="GA127" t="s">
        <v>178</v>
      </c>
      <c r="GB127" t="s">
        <v>178</v>
      </c>
      <c r="GC127" t="s">
        <v>178</v>
      </c>
      <c r="GD127" t="s">
        <v>178</v>
      </c>
      <c r="GE127" t="s">
        <v>178</v>
      </c>
      <c r="GF127" t="s">
        <v>178</v>
      </c>
      <c r="GG127" t="s">
        <v>178</v>
      </c>
      <c r="GH127" t="s">
        <v>178</v>
      </c>
      <c r="GI127" t="s">
        <v>178</v>
      </c>
      <c r="GJ127" t="s">
        <v>178</v>
      </c>
      <c r="GK127" t="s">
        <v>178</v>
      </c>
      <c r="GL127" t="s">
        <v>178</v>
      </c>
      <c r="GM127" t="s">
        <v>178</v>
      </c>
      <c r="GN127" t="s">
        <v>178</v>
      </c>
      <c r="GO127" t="s">
        <v>178</v>
      </c>
      <c r="GP127" t="s">
        <v>178</v>
      </c>
      <c r="GQ127" t="s">
        <v>178</v>
      </c>
      <c r="GR127" t="s">
        <v>178</v>
      </c>
      <c r="GS127" t="s">
        <v>178</v>
      </c>
      <c r="GT127" t="s">
        <v>178</v>
      </c>
      <c r="GU127" t="s">
        <v>178</v>
      </c>
      <c r="GV127" t="s">
        <v>178</v>
      </c>
      <c r="GW127" t="s">
        <v>178</v>
      </c>
      <c r="GX127" t="s">
        <v>178</v>
      </c>
      <c r="GY127" t="s">
        <v>178</v>
      </c>
      <c r="GZ127">
        <v>8.4217976570972493</v>
      </c>
      <c r="HA127">
        <v>10.399348384406434</v>
      </c>
      <c r="HB127">
        <v>9.59421670089408</v>
      </c>
      <c r="HC127">
        <v>10.224318052617354</v>
      </c>
      <c r="HD127">
        <v>8.4038745908584911</v>
      </c>
      <c r="HE127">
        <v>7.4072045902867449</v>
      </c>
      <c r="HF127">
        <v>7.4183218378013844</v>
      </c>
      <c r="HG127" t="s">
        <v>178</v>
      </c>
      <c r="HH127" t="s">
        <v>178</v>
      </c>
      <c r="HI127" t="s">
        <v>178</v>
      </c>
      <c r="HJ127" t="s">
        <v>178</v>
      </c>
      <c r="HK127" t="s">
        <v>178</v>
      </c>
      <c r="HL127" t="s">
        <v>178</v>
      </c>
      <c r="HM127" t="s">
        <v>178</v>
      </c>
      <c r="HN127" t="s">
        <v>178</v>
      </c>
      <c r="HO127" t="s">
        <v>178</v>
      </c>
      <c r="HP127" t="s">
        <v>178</v>
      </c>
      <c r="HQ127" t="s">
        <v>178</v>
      </c>
      <c r="HR127" t="s">
        <v>178</v>
      </c>
      <c r="HS127" t="s">
        <v>178</v>
      </c>
      <c r="HT127" t="s">
        <v>178</v>
      </c>
      <c r="HU127">
        <v>206531</v>
      </c>
      <c r="HV127">
        <v>203764</v>
      </c>
      <c r="HW127">
        <v>201091</v>
      </c>
      <c r="HX127">
        <v>198418</v>
      </c>
      <c r="HY127">
        <v>195714</v>
      </c>
      <c r="HZ127">
        <v>193717</v>
      </c>
      <c r="IA127">
        <v>191977</v>
      </c>
      <c r="IB127">
        <v>189862</v>
      </c>
      <c r="IC127">
        <v>188445</v>
      </c>
      <c r="ID127">
        <v>187876</v>
      </c>
      <c r="IE127">
        <v>182472</v>
      </c>
      <c r="IF127">
        <v>224789</v>
      </c>
      <c r="IG127">
        <v>220971</v>
      </c>
      <c r="IH127">
        <v>217132</v>
      </c>
      <c r="II127">
        <v>213290</v>
      </c>
      <c r="IJ127">
        <v>208941</v>
      </c>
      <c r="IK127">
        <v>205242</v>
      </c>
      <c r="IL127">
        <v>201640</v>
      </c>
      <c r="IM127">
        <v>199544</v>
      </c>
      <c r="IN127">
        <v>195298</v>
      </c>
      <c r="IO127">
        <v>190204</v>
      </c>
      <c r="IP127">
        <v>186303</v>
      </c>
      <c r="IQ127">
        <v>186614</v>
      </c>
      <c r="IR127">
        <v>183684</v>
      </c>
      <c r="IS127">
        <v>180189</v>
      </c>
      <c r="IT127">
        <v>176998</v>
      </c>
      <c r="IU127">
        <v>174151</v>
      </c>
      <c r="IV127">
        <v>172115</v>
      </c>
      <c r="IW127">
        <v>170499</v>
      </c>
      <c r="IX127">
        <v>169019</v>
      </c>
      <c r="IY127" t="s">
        <v>178</v>
      </c>
      <c r="IZ127" t="s">
        <v>178</v>
      </c>
      <c r="JA127">
        <v>248298</v>
      </c>
      <c r="JB127">
        <v>245291</v>
      </c>
      <c r="JC127">
        <v>241646</v>
      </c>
      <c r="JD127">
        <v>238158</v>
      </c>
      <c r="JE127">
        <v>235084</v>
      </c>
      <c r="JF127">
        <v>232986</v>
      </c>
      <c r="JG127">
        <v>231385</v>
      </c>
      <c r="JH127">
        <v>229424</v>
      </c>
      <c r="JI127">
        <v>228594</v>
      </c>
      <c r="JJ127">
        <v>221220</v>
      </c>
      <c r="JK127">
        <v>217274</v>
      </c>
      <c r="JL127">
        <v>262838</v>
      </c>
      <c r="JM127">
        <v>258077</v>
      </c>
      <c r="JN127">
        <v>253866</v>
      </c>
      <c r="JO127">
        <v>249608</v>
      </c>
      <c r="JP127">
        <v>244699</v>
      </c>
      <c r="JQ127">
        <v>240331</v>
      </c>
      <c r="JR127">
        <v>236543</v>
      </c>
      <c r="JS127">
        <v>231432</v>
      </c>
      <c r="JT127">
        <v>226287</v>
      </c>
      <c r="JU127">
        <v>220704</v>
      </c>
      <c r="JV127">
        <v>216316</v>
      </c>
      <c r="JW127">
        <v>217476</v>
      </c>
      <c r="JX127">
        <v>214514</v>
      </c>
      <c r="JY127">
        <v>210828</v>
      </c>
      <c r="JZ127">
        <v>207885</v>
      </c>
      <c r="KA127">
        <v>204849</v>
      </c>
      <c r="KB127">
        <v>202685</v>
      </c>
      <c r="KC127">
        <v>200730</v>
      </c>
      <c r="KD127">
        <v>198878</v>
      </c>
    </row>
    <row r="128" spans="1:290" x14ac:dyDescent="0.3">
      <c r="A128" t="s">
        <v>126</v>
      </c>
      <c r="B128">
        <v>4057029</v>
      </c>
      <c r="C128">
        <v>2506424</v>
      </c>
      <c r="D128">
        <v>2598137</v>
      </c>
      <c r="E128">
        <v>2410592</v>
      </c>
      <c r="F128">
        <v>2560286</v>
      </c>
      <c r="G128">
        <v>2468896</v>
      </c>
      <c r="H128">
        <v>2537626</v>
      </c>
      <c r="I128">
        <v>2496102</v>
      </c>
      <c r="J128">
        <v>2568799</v>
      </c>
      <c r="K128">
        <v>2596352</v>
      </c>
      <c r="L128">
        <v>2587921</v>
      </c>
      <c r="M128">
        <v>2404561</v>
      </c>
      <c r="N128">
        <v>2523065</v>
      </c>
      <c r="O128">
        <v>2538025</v>
      </c>
      <c r="P128">
        <v>2430306</v>
      </c>
      <c r="Q128">
        <v>2542901</v>
      </c>
      <c r="R128">
        <v>2316068</v>
      </c>
      <c r="S128">
        <v>2312031</v>
      </c>
      <c r="T128">
        <v>2427490</v>
      </c>
      <c r="U128">
        <v>2257530</v>
      </c>
      <c r="V128">
        <v>2182623</v>
      </c>
      <c r="W128">
        <v>2126883</v>
      </c>
      <c r="X128">
        <v>2252441</v>
      </c>
      <c r="Y128">
        <v>2073646</v>
      </c>
      <c r="Z128">
        <v>2144956</v>
      </c>
      <c r="AA128">
        <v>2163795</v>
      </c>
      <c r="AB128">
        <v>2056014</v>
      </c>
      <c r="AC128">
        <v>2039146</v>
      </c>
      <c r="AD128">
        <v>1940661</v>
      </c>
      <c r="AE128">
        <v>2040989</v>
      </c>
      <c r="AF128">
        <v>1950589</v>
      </c>
      <c r="AG128">
        <v>2016860</v>
      </c>
      <c r="AH128">
        <v>2067673</v>
      </c>
      <c r="AI128">
        <v>10369218</v>
      </c>
      <c r="AJ128">
        <v>10597384</v>
      </c>
      <c r="AK128">
        <v>10380348</v>
      </c>
      <c r="AL128">
        <v>10642785</v>
      </c>
      <c r="AM128">
        <v>10454511</v>
      </c>
      <c r="AN128">
        <v>10543885</v>
      </c>
      <c r="AO128">
        <v>10528690</v>
      </c>
      <c r="AP128">
        <v>10381477</v>
      </c>
      <c r="AQ128">
        <v>10436973</v>
      </c>
      <c r="AR128">
        <v>10333757</v>
      </c>
      <c r="AS128">
        <v>9502710</v>
      </c>
      <c r="AT128">
        <v>10280797</v>
      </c>
      <c r="AU128">
        <v>10689979</v>
      </c>
      <c r="AV128">
        <v>10448637</v>
      </c>
      <c r="AW128">
        <v>10654360</v>
      </c>
      <c r="AX128">
        <v>10173630</v>
      </c>
      <c r="AY128">
        <v>10249007</v>
      </c>
      <c r="AZ128">
        <v>10466273</v>
      </c>
      <c r="BA128">
        <v>10383319</v>
      </c>
      <c r="BB128">
        <v>10206971</v>
      </c>
      <c r="BC128">
        <v>9866345</v>
      </c>
      <c r="BD128">
        <v>10057259</v>
      </c>
      <c r="BE128">
        <v>9196944</v>
      </c>
      <c r="BF128">
        <v>8724584</v>
      </c>
      <c r="BG128">
        <v>8586227</v>
      </c>
      <c r="BH128">
        <v>8364610</v>
      </c>
      <c r="BI128">
        <v>7977260</v>
      </c>
      <c r="BJ128">
        <v>7601055</v>
      </c>
      <c r="BK128">
        <v>7749516</v>
      </c>
      <c r="BL128">
        <v>7676770</v>
      </c>
      <c r="BM128">
        <v>7874177</v>
      </c>
      <c r="BN128">
        <v>7900527</v>
      </c>
      <c r="BO128">
        <v>10369218</v>
      </c>
      <c r="BP128">
        <v>10597384</v>
      </c>
      <c r="BQ128">
        <v>10856745</v>
      </c>
      <c r="BR128">
        <v>12079562</v>
      </c>
      <c r="BS128">
        <v>11779382</v>
      </c>
      <c r="BT128">
        <v>11873197</v>
      </c>
      <c r="BU128">
        <v>11956365</v>
      </c>
      <c r="BV128">
        <v>11665454</v>
      </c>
      <c r="BW128">
        <v>11730836</v>
      </c>
      <c r="BX128">
        <v>11774864</v>
      </c>
      <c r="BY128">
        <v>10743287</v>
      </c>
      <c r="BZ128">
        <v>11950049</v>
      </c>
      <c r="CA128">
        <v>14126116</v>
      </c>
      <c r="CB128">
        <v>14190802</v>
      </c>
      <c r="CC128">
        <v>20223762</v>
      </c>
      <c r="CD128">
        <v>19531663</v>
      </c>
      <c r="CE128">
        <v>15787704</v>
      </c>
      <c r="CF128">
        <v>17011777</v>
      </c>
      <c r="CG128">
        <v>19422752</v>
      </c>
      <c r="CH128">
        <v>13341773</v>
      </c>
      <c r="CI128">
        <v>12275296</v>
      </c>
      <c r="CJ128">
        <v>11674201</v>
      </c>
      <c r="CK128">
        <v>11870325</v>
      </c>
      <c r="CL128">
        <v>11054347</v>
      </c>
      <c r="CM128">
        <v>11152639</v>
      </c>
      <c r="CN128">
        <v>10912832</v>
      </c>
      <c r="CO128">
        <v>10122890</v>
      </c>
      <c r="CP128">
        <v>10353987</v>
      </c>
      <c r="CQ128">
        <v>10336554</v>
      </c>
      <c r="CR128">
        <v>8608857</v>
      </c>
      <c r="CS128">
        <v>9049016</v>
      </c>
      <c r="CT128">
        <v>8838879</v>
      </c>
      <c r="CU128" t="s">
        <v>178</v>
      </c>
      <c r="CV128">
        <v>13.02815393499743</v>
      </c>
      <c r="CW128">
        <v>12.81961492250753</v>
      </c>
      <c r="CX128">
        <v>12.241079811141899</v>
      </c>
      <c r="CY128">
        <v>13.00091304452293</v>
      </c>
      <c r="CZ128">
        <v>12.18546115675052</v>
      </c>
      <c r="DA128">
        <v>11.85250694120044</v>
      </c>
      <c r="DB128">
        <v>11.67307683050692</v>
      </c>
      <c r="DC128">
        <v>11.76870505283698</v>
      </c>
      <c r="DD128">
        <v>11.50326481841333</v>
      </c>
      <c r="DE128">
        <v>12.08987867463526</v>
      </c>
      <c r="DF128">
        <v>11.698843365362521</v>
      </c>
      <c r="DG128">
        <v>11.03782142164186</v>
      </c>
      <c r="DH128">
        <v>10.857919165915931</v>
      </c>
      <c r="DI128">
        <v>10.20704857634686</v>
      </c>
      <c r="DJ128">
        <v>10.18246718877152</v>
      </c>
      <c r="DK128">
        <v>10.31138510144112</v>
      </c>
      <c r="DL128">
        <v>10.238118823981949</v>
      </c>
      <c r="DM128">
        <v>10.778591589651469</v>
      </c>
      <c r="DN128">
        <v>11.31464297773825</v>
      </c>
      <c r="DO128" t="s">
        <v>178</v>
      </c>
      <c r="DP128" t="s">
        <v>178</v>
      </c>
      <c r="DQ128" t="s">
        <v>178</v>
      </c>
      <c r="DR128" t="s">
        <v>178</v>
      </c>
      <c r="DS128" t="s">
        <v>178</v>
      </c>
      <c r="DT128" t="s">
        <v>178</v>
      </c>
      <c r="DU128" t="s">
        <v>178</v>
      </c>
      <c r="DV128" t="s">
        <v>178</v>
      </c>
      <c r="DW128" t="s">
        <v>178</v>
      </c>
      <c r="DX128" t="s">
        <v>178</v>
      </c>
      <c r="DY128" t="s">
        <v>178</v>
      </c>
      <c r="DZ128" t="s">
        <v>178</v>
      </c>
      <c r="EA128" t="s">
        <v>178</v>
      </c>
      <c r="EB128">
        <v>12.61596937971918</v>
      </c>
      <c r="EC128">
        <v>12.484387394217739</v>
      </c>
      <c r="ED128">
        <v>9.6135594721949893</v>
      </c>
      <c r="EE128">
        <v>8.7155835156282109</v>
      </c>
      <c r="EF128">
        <v>8.3910395063621799</v>
      </c>
      <c r="EG128">
        <v>7.5481168565256302</v>
      </c>
      <c r="EH128">
        <v>7.6168458105180203</v>
      </c>
      <c r="EI128">
        <v>7.41419478829516</v>
      </c>
      <c r="EJ128">
        <v>8.4231801357710108</v>
      </c>
      <c r="EK128">
        <v>9.36532532497184</v>
      </c>
      <c r="EL128">
        <v>8.3190332237731699</v>
      </c>
      <c r="EM128">
        <v>7.4091619965479403</v>
      </c>
      <c r="EN128">
        <v>7.1797187632140202</v>
      </c>
      <c r="EO128">
        <v>6.5441493502472703</v>
      </c>
      <c r="EP128">
        <v>6.3628170112840898</v>
      </c>
      <c r="EQ128">
        <v>6.4830925317416197</v>
      </c>
      <c r="ER128">
        <v>6.9059819930523201</v>
      </c>
      <c r="ES128">
        <v>7.4976827080291599</v>
      </c>
      <c r="ET128">
        <v>7.6351054588084901</v>
      </c>
      <c r="EU128" t="s">
        <v>178</v>
      </c>
      <c r="EV128" t="s">
        <v>178</v>
      </c>
      <c r="EW128" t="s">
        <v>178</v>
      </c>
      <c r="EX128" t="s">
        <v>178</v>
      </c>
      <c r="EY128" t="s">
        <v>178</v>
      </c>
      <c r="EZ128" t="s">
        <v>178</v>
      </c>
      <c r="FA128" t="s">
        <v>178</v>
      </c>
      <c r="FB128" t="s">
        <v>178</v>
      </c>
      <c r="FC128" t="s">
        <v>178</v>
      </c>
      <c r="FD128" t="s">
        <v>178</v>
      </c>
      <c r="FE128" t="s">
        <v>178</v>
      </c>
      <c r="FF128" t="s">
        <v>178</v>
      </c>
      <c r="FG128" t="s">
        <v>178</v>
      </c>
      <c r="FH128">
        <v>9.1212280183839418</v>
      </c>
      <c r="FI128">
        <v>9.2025565514846761</v>
      </c>
      <c r="FJ128">
        <v>8.3034082911049776</v>
      </c>
      <c r="FK128">
        <v>8.473058403432141</v>
      </c>
      <c r="FL128">
        <v>7.5379902318150895</v>
      </c>
      <c r="FM128">
        <v>7.457267371285309</v>
      </c>
      <c r="FN128">
        <v>7.5759917377731778</v>
      </c>
      <c r="FO128">
        <v>7.3942978455925852</v>
      </c>
      <c r="FP128">
        <v>8.0517496276935692</v>
      </c>
      <c r="FQ128">
        <v>11.100242871876768</v>
      </c>
      <c r="FR128">
        <v>11.138044853400469</v>
      </c>
      <c r="FS128">
        <v>10.482205652032585</v>
      </c>
      <c r="FT128">
        <v>10.189704506346116</v>
      </c>
      <c r="FU128">
        <v>8.3685883293968857</v>
      </c>
      <c r="FV128">
        <v>8.5876580480365856</v>
      </c>
      <c r="FW128">
        <v>9.0208133022437842</v>
      </c>
      <c r="FX128">
        <v>8.9826940584719193</v>
      </c>
      <c r="FY128">
        <v>10.646945998502789</v>
      </c>
      <c r="FZ128">
        <v>11.314642977738252</v>
      </c>
      <c r="GA128" t="s">
        <v>178</v>
      </c>
      <c r="GB128" t="s">
        <v>178</v>
      </c>
      <c r="GC128" t="s">
        <v>178</v>
      </c>
      <c r="GD128" t="s">
        <v>178</v>
      </c>
      <c r="GE128" t="s">
        <v>178</v>
      </c>
      <c r="GF128" t="s">
        <v>178</v>
      </c>
      <c r="GG128" t="s">
        <v>178</v>
      </c>
      <c r="GH128" t="s">
        <v>178</v>
      </c>
      <c r="GI128" t="s">
        <v>178</v>
      </c>
      <c r="GJ128" t="s">
        <v>178</v>
      </c>
      <c r="GK128" t="s">
        <v>178</v>
      </c>
      <c r="GL128" t="s">
        <v>178</v>
      </c>
      <c r="GM128" t="s">
        <v>178</v>
      </c>
      <c r="GN128">
        <v>4.2154931820909765</v>
      </c>
      <c r="GO128">
        <v>4.0233814897149882</v>
      </c>
      <c r="GP128">
        <v>3.8083167321037932</v>
      </c>
      <c r="GQ128">
        <v>4.2936971699295325</v>
      </c>
      <c r="GR128">
        <v>4.0426180672494061</v>
      </c>
      <c r="GS128">
        <v>3.731594338896862</v>
      </c>
      <c r="GT128">
        <v>3.7655046579595561</v>
      </c>
      <c r="GU128">
        <v>3.7070326808357175</v>
      </c>
      <c r="GV128">
        <v>4.2336877091265066</v>
      </c>
      <c r="GW128">
        <v>8.0746229233555482</v>
      </c>
      <c r="GX128">
        <v>8.0445416829064911</v>
      </c>
      <c r="GY128">
        <v>7.2153736489684732</v>
      </c>
      <c r="GZ128">
        <v>7.0029516768550772</v>
      </c>
      <c r="HA128">
        <v>6.4573658108042151</v>
      </c>
      <c r="HB128">
        <v>6.4064055799159201</v>
      </c>
      <c r="HC128">
        <v>6.5375016330850393</v>
      </c>
      <c r="HD128">
        <v>6.7832455736631365</v>
      </c>
      <c r="HE128">
        <v>7.4171377588551177</v>
      </c>
      <c r="HF128">
        <v>7.6351054588084946</v>
      </c>
      <c r="HG128" t="s">
        <v>178</v>
      </c>
      <c r="HH128" t="s">
        <v>178</v>
      </c>
      <c r="HI128" t="s">
        <v>178</v>
      </c>
      <c r="HJ128" t="s">
        <v>178</v>
      </c>
      <c r="HK128" t="s">
        <v>178</v>
      </c>
      <c r="HL128" t="s">
        <v>178</v>
      </c>
      <c r="HM128" t="s">
        <v>178</v>
      </c>
      <c r="HN128" t="s">
        <v>178</v>
      </c>
      <c r="HO128" t="s">
        <v>178</v>
      </c>
      <c r="HP128" t="s">
        <v>178</v>
      </c>
      <c r="HQ128" t="s">
        <v>178</v>
      </c>
      <c r="HR128" t="s">
        <v>178</v>
      </c>
      <c r="HS128">
        <v>274292</v>
      </c>
      <c r="HT128">
        <v>273508</v>
      </c>
      <c r="HU128">
        <v>272803</v>
      </c>
      <c r="HV128">
        <v>271642</v>
      </c>
      <c r="HW128">
        <v>270773</v>
      </c>
      <c r="HX128">
        <v>270501</v>
      </c>
      <c r="HY128">
        <v>271717</v>
      </c>
      <c r="HZ128">
        <v>272006</v>
      </c>
      <c r="IA128">
        <v>272771</v>
      </c>
      <c r="IB128">
        <v>272283</v>
      </c>
      <c r="IC128">
        <v>272839</v>
      </c>
      <c r="ID128">
        <v>274169</v>
      </c>
      <c r="IE128">
        <v>274882</v>
      </c>
      <c r="IF128">
        <v>275488</v>
      </c>
      <c r="IG128">
        <v>274406</v>
      </c>
      <c r="IH128">
        <v>271598</v>
      </c>
      <c r="II128">
        <v>270856</v>
      </c>
      <c r="IJ128">
        <v>271553</v>
      </c>
      <c r="IK128">
        <v>269713</v>
      </c>
      <c r="IL128">
        <v>267713</v>
      </c>
      <c r="IM128">
        <v>265672</v>
      </c>
      <c r="IN128">
        <v>263325</v>
      </c>
      <c r="IO128">
        <v>261262</v>
      </c>
      <c r="IP128">
        <v>258923</v>
      </c>
      <c r="IQ128">
        <v>258088</v>
      </c>
      <c r="IR128">
        <v>255611</v>
      </c>
      <c r="IS128">
        <v>254997</v>
      </c>
      <c r="IT128">
        <v>254268</v>
      </c>
      <c r="IU128">
        <v>254110</v>
      </c>
      <c r="IV128">
        <v>253567</v>
      </c>
      <c r="IW128">
        <v>252467</v>
      </c>
      <c r="IX128">
        <v>250246</v>
      </c>
      <c r="IY128">
        <v>311844</v>
      </c>
      <c r="IZ128">
        <v>310979</v>
      </c>
      <c r="JA128">
        <v>310305</v>
      </c>
      <c r="JB128">
        <v>309060</v>
      </c>
      <c r="JC128">
        <v>308151</v>
      </c>
      <c r="JD128">
        <v>307853</v>
      </c>
      <c r="JE128">
        <v>307863</v>
      </c>
      <c r="JF128">
        <v>308147</v>
      </c>
      <c r="JG128">
        <v>309020</v>
      </c>
      <c r="JH128">
        <v>309900</v>
      </c>
      <c r="JI128">
        <v>310725</v>
      </c>
      <c r="JJ128">
        <v>312642</v>
      </c>
      <c r="JK128">
        <v>313413</v>
      </c>
      <c r="JL128">
        <v>313960</v>
      </c>
      <c r="JM128">
        <v>312698</v>
      </c>
      <c r="JN128">
        <v>309225</v>
      </c>
      <c r="JO128">
        <v>307198</v>
      </c>
      <c r="JP128">
        <v>305860</v>
      </c>
      <c r="JQ128">
        <v>303624</v>
      </c>
      <c r="JR128">
        <v>302480</v>
      </c>
      <c r="JS128">
        <v>300275</v>
      </c>
      <c r="JT128">
        <v>296458</v>
      </c>
      <c r="JU128">
        <v>293052</v>
      </c>
      <c r="JV128">
        <v>289770</v>
      </c>
      <c r="JW128">
        <v>288390</v>
      </c>
      <c r="JX128">
        <v>285550</v>
      </c>
      <c r="JY128">
        <v>285389</v>
      </c>
      <c r="JZ128">
        <v>284700</v>
      </c>
      <c r="KA128">
        <v>284530</v>
      </c>
      <c r="KB128">
        <v>283899</v>
      </c>
      <c r="KC128">
        <v>282522</v>
      </c>
      <c r="KD128">
        <v>279751</v>
      </c>
    </row>
    <row r="129" spans="1:290" x14ac:dyDescent="0.3">
      <c r="A129" t="s">
        <v>127</v>
      </c>
      <c r="B129">
        <v>10704277</v>
      </c>
      <c r="C129">
        <v>0</v>
      </c>
      <c r="D129">
        <v>0</v>
      </c>
      <c r="E129" t="s">
        <v>178</v>
      </c>
      <c r="F129" t="s">
        <v>178</v>
      </c>
      <c r="G129" t="s">
        <v>178</v>
      </c>
      <c r="H129" t="s">
        <v>178</v>
      </c>
      <c r="I129" t="s">
        <v>178</v>
      </c>
      <c r="J129" t="s">
        <v>178</v>
      </c>
      <c r="K129" t="s">
        <v>178</v>
      </c>
      <c r="L129" t="s">
        <v>178</v>
      </c>
      <c r="M129" t="s">
        <v>178</v>
      </c>
      <c r="N129" t="s">
        <v>178</v>
      </c>
      <c r="O129" t="s">
        <v>178</v>
      </c>
      <c r="P129" t="s">
        <v>178</v>
      </c>
      <c r="Q129" t="s">
        <v>178</v>
      </c>
      <c r="R129" t="s">
        <v>178</v>
      </c>
      <c r="S129" t="s">
        <v>178</v>
      </c>
      <c r="T129" t="s">
        <v>178</v>
      </c>
      <c r="U129" t="s">
        <v>178</v>
      </c>
      <c r="V129" t="s">
        <v>178</v>
      </c>
      <c r="W129" t="s">
        <v>178</v>
      </c>
      <c r="X129" t="s">
        <v>178</v>
      </c>
      <c r="Y129" t="s">
        <v>178</v>
      </c>
      <c r="Z129" t="s">
        <v>178</v>
      </c>
      <c r="AA129" t="s">
        <v>178</v>
      </c>
      <c r="AB129" t="s">
        <v>178</v>
      </c>
      <c r="AC129" t="s">
        <v>178</v>
      </c>
      <c r="AD129" t="s">
        <v>178</v>
      </c>
      <c r="AE129" t="s">
        <v>178</v>
      </c>
      <c r="AF129" t="s">
        <v>178</v>
      </c>
      <c r="AG129" t="s">
        <v>178</v>
      </c>
      <c r="AH129" t="s">
        <v>178</v>
      </c>
      <c r="AI129">
        <v>0</v>
      </c>
      <c r="AJ129">
        <v>0</v>
      </c>
      <c r="AK129" t="s">
        <v>178</v>
      </c>
      <c r="AL129" t="s">
        <v>178</v>
      </c>
      <c r="AM129" t="s">
        <v>178</v>
      </c>
      <c r="AN129" t="s">
        <v>178</v>
      </c>
      <c r="AO129" t="s">
        <v>178</v>
      </c>
      <c r="AP129" t="s">
        <v>178</v>
      </c>
      <c r="AQ129" t="s">
        <v>178</v>
      </c>
      <c r="AR129" t="s">
        <v>178</v>
      </c>
      <c r="AS129" t="s">
        <v>178</v>
      </c>
      <c r="AT129" t="s">
        <v>178</v>
      </c>
      <c r="AU129" t="s">
        <v>178</v>
      </c>
      <c r="AV129" t="s">
        <v>178</v>
      </c>
      <c r="AW129" t="s">
        <v>178</v>
      </c>
      <c r="AX129" t="s">
        <v>178</v>
      </c>
      <c r="AY129" t="s">
        <v>178</v>
      </c>
      <c r="AZ129" t="s">
        <v>178</v>
      </c>
      <c r="BA129" t="s">
        <v>178</v>
      </c>
      <c r="BB129" t="s">
        <v>178</v>
      </c>
      <c r="BC129" t="s">
        <v>178</v>
      </c>
      <c r="BD129" t="s">
        <v>178</v>
      </c>
      <c r="BE129" t="s">
        <v>178</v>
      </c>
      <c r="BF129" t="s">
        <v>178</v>
      </c>
      <c r="BG129" t="s">
        <v>178</v>
      </c>
      <c r="BH129" t="s">
        <v>178</v>
      </c>
      <c r="BI129" t="s">
        <v>178</v>
      </c>
      <c r="BJ129" t="s">
        <v>178</v>
      </c>
      <c r="BK129" t="s">
        <v>178</v>
      </c>
      <c r="BL129" t="s">
        <v>178</v>
      </c>
      <c r="BM129" t="s">
        <v>178</v>
      </c>
      <c r="BN129" t="s">
        <v>178</v>
      </c>
      <c r="BO129">
        <v>0</v>
      </c>
      <c r="BP129">
        <v>0</v>
      </c>
      <c r="BQ129" t="s">
        <v>178</v>
      </c>
      <c r="BR129" t="s">
        <v>178</v>
      </c>
      <c r="BS129" t="s">
        <v>178</v>
      </c>
      <c r="BT129" t="s">
        <v>178</v>
      </c>
      <c r="BU129" t="s">
        <v>178</v>
      </c>
      <c r="BV129" t="s">
        <v>178</v>
      </c>
      <c r="BW129" t="s">
        <v>178</v>
      </c>
      <c r="BX129" t="s">
        <v>178</v>
      </c>
      <c r="BY129" t="s">
        <v>178</v>
      </c>
      <c r="BZ129" t="s">
        <v>178</v>
      </c>
      <c r="CA129" t="s">
        <v>178</v>
      </c>
      <c r="CB129" t="s">
        <v>178</v>
      </c>
      <c r="CC129" t="s">
        <v>178</v>
      </c>
      <c r="CD129" t="s">
        <v>178</v>
      </c>
      <c r="CE129" t="s">
        <v>178</v>
      </c>
      <c r="CF129" t="s">
        <v>178</v>
      </c>
      <c r="CG129" t="s">
        <v>178</v>
      </c>
      <c r="CH129" t="s">
        <v>178</v>
      </c>
      <c r="CI129" t="s">
        <v>178</v>
      </c>
      <c r="CJ129" t="s">
        <v>178</v>
      </c>
      <c r="CK129" t="s">
        <v>178</v>
      </c>
      <c r="CL129" t="s">
        <v>178</v>
      </c>
      <c r="CM129" t="s">
        <v>178</v>
      </c>
      <c r="CN129" t="s">
        <v>178</v>
      </c>
      <c r="CO129" t="s">
        <v>178</v>
      </c>
      <c r="CP129" t="s">
        <v>178</v>
      </c>
      <c r="CQ129" t="s">
        <v>178</v>
      </c>
      <c r="CR129" t="s">
        <v>178</v>
      </c>
      <c r="CS129" t="s">
        <v>178</v>
      </c>
      <c r="CT129" t="s">
        <v>178</v>
      </c>
      <c r="CU129" t="s">
        <v>178</v>
      </c>
      <c r="CV129" t="s">
        <v>178</v>
      </c>
      <c r="CW129" t="s">
        <v>178</v>
      </c>
      <c r="CX129" t="s">
        <v>178</v>
      </c>
      <c r="CY129" t="s">
        <v>178</v>
      </c>
      <c r="CZ129" t="s">
        <v>178</v>
      </c>
      <c r="DA129" t="s">
        <v>178</v>
      </c>
      <c r="DB129" t="s">
        <v>178</v>
      </c>
      <c r="DC129" t="s">
        <v>178</v>
      </c>
      <c r="DD129" t="s">
        <v>178</v>
      </c>
      <c r="DE129" t="s">
        <v>178</v>
      </c>
      <c r="DF129" t="s">
        <v>178</v>
      </c>
      <c r="DG129" t="s">
        <v>178</v>
      </c>
      <c r="DH129" t="s">
        <v>178</v>
      </c>
      <c r="DI129" t="s">
        <v>178</v>
      </c>
      <c r="DJ129" t="s">
        <v>178</v>
      </c>
      <c r="DK129" t="s">
        <v>178</v>
      </c>
      <c r="DL129" t="s">
        <v>178</v>
      </c>
      <c r="DM129" t="s">
        <v>178</v>
      </c>
      <c r="DN129" t="s">
        <v>178</v>
      </c>
      <c r="DO129" t="s">
        <v>178</v>
      </c>
      <c r="DP129" t="s">
        <v>178</v>
      </c>
      <c r="DQ129" t="s">
        <v>178</v>
      </c>
      <c r="DR129" t="s">
        <v>178</v>
      </c>
      <c r="DS129" t="s">
        <v>178</v>
      </c>
      <c r="DT129" t="s">
        <v>178</v>
      </c>
      <c r="DU129" t="s">
        <v>178</v>
      </c>
      <c r="DV129" t="s">
        <v>178</v>
      </c>
      <c r="DW129" t="s">
        <v>178</v>
      </c>
      <c r="DX129" t="s">
        <v>178</v>
      </c>
      <c r="DY129" t="s">
        <v>178</v>
      </c>
      <c r="DZ129" t="s">
        <v>178</v>
      </c>
      <c r="EA129" t="s">
        <v>178</v>
      </c>
      <c r="EB129" t="s">
        <v>178</v>
      </c>
      <c r="EC129" t="s">
        <v>178</v>
      </c>
      <c r="ED129" t="s">
        <v>178</v>
      </c>
      <c r="EE129" t="s">
        <v>178</v>
      </c>
      <c r="EF129" t="s">
        <v>178</v>
      </c>
      <c r="EG129" t="s">
        <v>178</v>
      </c>
      <c r="EH129" t="s">
        <v>178</v>
      </c>
      <c r="EI129" t="s">
        <v>178</v>
      </c>
      <c r="EJ129" t="s">
        <v>178</v>
      </c>
      <c r="EK129" t="s">
        <v>178</v>
      </c>
      <c r="EL129" t="s">
        <v>178</v>
      </c>
      <c r="EM129" t="s">
        <v>178</v>
      </c>
      <c r="EN129" t="s">
        <v>178</v>
      </c>
      <c r="EO129" t="s">
        <v>178</v>
      </c>
      <c r="EP129" t="s">
        <v>178</v>
      </c>
      <c r="EQ129" t="s">
        <v>178</v>
      </c>
      <c r="ER129" t="s">
        <v>178</v>
      </c>
      <c r="ES129" t="s">
        <v>178</v>
      </c>
      <c r="ET129" t="s">
        <v>178</v>
      </c>
      <c r="EU129" t="s">
        <v>178</v>
      </c>
      <c r="EV129" t="s">
        <v>178</v>
      </c>
      <c r="EW129" t="s">
        <v>178</v>
      </c>
      <c r="EX129" t="s">
        <v>178</v>
      </c>
      <c r="EY129" t="s">
        <v>178</v>
      </c>
      <c r="EZ129" t="s">
        <v>178</v>
      </c>
      <c r="FA129" t="s">
        <v>178</v>
      </c>
      <c r="FB129" t="s">
        <v>178</v>
      </c>
      <c r="FC129" t="s">
        <v>178</v>
      </c>
      <c r="FD129" t="s">
        <v>178</v>
      </c>
      <c r="FE129" t="s">
        <v>178</v>
      </c>
      <c r="FF129" t="s">
        <v>178</v>
      </c>
      <c r="FG129" t="s">
        <v>178</v>
      </c>
      <c r="FH129" t="s">
        <v>178</v>
      </c>
      <c r="FI129" t="s">
        <v>178</v>
      </c>
      <c r="FJ129" t="s">
        <v>178</v>
      </c>
      <c r="FK129" t="s">
        <v>178</v>
      </c>
      <c r="FL129" t="s">
        <v>178</v>
      </c>
      <c r="FM129" t="s">
        <v>178</v>
      </c>
      <c r="FN129" t="s">
        <v>178</v>
      </c>
      <c r="FO129" t="s">
        <v>178</v>
      </c>
      <c r="FP129" t="s">
        <v>178</v>
      </c>
      <c r="FQ129" t="s">
        <v>178</v>
      </c>
      <c r="FR129" t="s">
        <v>178</v>
      </c>
      <c r="FS129" t="s">
        <v>178</v>
      </c>
      <c r="FT129" t="s">
        <v>178</v>
      </c>
      <c r="FU129" t="s">
        <v>178</v>
      </c>
      <c r="FV129" t="s">
        <v>178</v>
      </c>
      <c r="FW129" t="s">
        <v>178</v>
      </c>
      <c r="FX129" t="s">
        <v>178</v>
      </c>
      <c r="FY129" t="s">
        <v>178</v>
      </c>
      <c r="FZ129" t="s">
        <v>178</v>
      </c>
      <c r="GA129" t="s">
        <v>178</v>
      </c>
      <c r="GB129" t="s">
        <v>178</v>
      </c>
      <c r="GC129" t="s">
        <v>178</v>
      </c>
      <c r="GD129" t="s">
        <v>178</v>
      </c>
      <c r="GE129" t="s">
        <v>178</v>
      </c>
      <c r="GF129" t="s">
        <v>178</v>
      </c>
      <c r="GG129" t="s">
        <v>178</v>
      </c>
      <c r="GH129" t="s">
        <v>178</v>
      </c>
      <c r="GI129" t="s">
        <v>178</v>
      </c>
      <c r="GJ129" t="s">
        <v>178</v>
      </c>
      <c r="GK129" t="s">
        <v>178</v>
      </c>
      <c r="GL129" t="s">
        <v>178</v>
      </c>
      <c r="GM129" t="s">
        <v>178</v>
      </c>
      <c r="GN129" t="s">
        <v>178</v>
      </c>
      <c r="GO129" t="s">
        <v>178</v>
      </c>
      <c r="GP129" t="s">
        <v>178</v>
      </c>
      <c r="GQ129" t="s">
        <v>178</v>
      </c>
      <c r="GR129" t="s">
        <v>178</v>
      </c>
      <c r="GS129" t="s">
        <v>178</v>
      </c>
      <c r="GT129" t="s">
        <v>178</v>
      </c>
      <c r="GU129" t="s">
        <v>178</v>
      </c>
      <c r="GV129" t="s">
        <v>178</v>
      </c>
      <c r="GW129" t="s">
        <v>178</v>
      </c>
      <c r="GX129" t="s">
        <v>178</v>
      </c>
      <c r="GY129" t="s">
        <v>178</v>
      </c>
      <c r="GZ129" t="s">
        <v>178</v>
      </c>
      <c r="HA129" t="s">
        <v>178</v>
      </c>
      <c r="HB129" t="s">
        <v>178</v>
      </c>
      <c r="HC129" t="s">
        <v>178</v>
      </c>
      <c r="HD129" t="s">
        <v>178</v>
      </c>
      <c r="HE129" t="s">
        <v>178</v>
      </c>
      <c r="HF129" t="s">
        <v>178</v>
      </c>
      <c r="HG129" t="s">
        <v>178</v>
      </c>
      <c r="HH129" t="s">
        <v>178</v>
      </c>
      <c r="HI129" t="s">
        <v>178</v>
      </c>
      <c r="HJ129" t="s">
        <v>178</v>
      </c>
      <c r="HK129" t="s">
        <v>178</v>
      </c>
      <c r="HL129" t="s">
        <v>178</v>
      </c>
      <c r="HM129" t="s">
        <v>178</v>
      </c>
      <c r="HN129" t="s">
        <v>178</v>
      </c>
      <c r="HO129" t="s">
        <v>178</v>
      </c>
      <c r="HP129" t="s">
        <v>178</v>
      </c>
      <c r="HQ129" t="s">
        <v>178</v>
      </c>
      <c r="HR129" t="s">
        <v>178</v>
      </c>
      <c r="HS129">
        <v>0</v>
      </c>
      <c r="HT129">
        <v>0</v>
      </c>
      <c r="HU129" t="s">
        <v>178</v>
      </c>
      <c r="HV129" t="s">
        <v>178</v>
      </c>
      <c r="HW129" t="s">
        <v>178</v>
      </c>
      <c r="HX129" t="s">
        <v>178</v>
      </c>
      <c r="HY129" t="s">
        <v>178</v>
      </c>
      <c r="HZ129" t="s">
        <v>178</v>
      </c>
      <c r="IA129" t="s">
        <v>178</v>
      </c>
      <c r="IB129" t="s">
        <v>178</v>
      </c>
      <c r="IC129" t="s">
        <v>178</v>
      </c>
      <c r="ID129" t="s">
        <v>178</v>
      </c>
      <c r="IE129" t="s">
        <v>178</v>
      </c>
      <c r="IF129" t="s">
        <v>178</v>
      </c>
      <c r="IG129" t="s">
        <v>178</v>
      </c>
      <c r="IH129" t="s">
        <v>178</v>
      </c>
      <c r="II129" t="s">
        <v>178</v>
      </c>
      <c r="IJ129" t="s">
        <v>178</v>
      </c>
      <c r="IK129" t="s">
        <v>178</v>
      </c>
      <c r="IL129" t="s">
        <v>178</v>
      </c>
      <c r="IM129" t="s">
        <v>178</v>
      </c>
      <c r="IN129" t="s">
        <v>178</v>
      </c>
      <c r="IO129" t="s">
        <v>178</v>
      </c>
      <c r="IP129" t="s">
        <v>178</v>
      </c>
      <c r="IQ129" t="s">
        <v>178</v>
      </c>
      <c r="IR129" t="s">
        <v>178</v>
      </c>
      <c r="IS129" t="s">
        <v>178</v>
      </c>
      <c r="IT129" t="s">
        <v>178</v>
      </c>
      <c r="IU129" t="s">
        <v>178</v>
      </c>
      <c r="IV129" t="s">
        <v>178</v>
      </c>
      <c r="IW129" t="s">
        <v>178</v>
      </c>
      <c r="IX129" t="s">
        <v>178</v>
      </c>
      <c r="IY129">
        <v>0</v>
      </c>
      <c r="IZ129">
        <v>0</v>
      </c>
      <c r="JA129" t="s">
        <v>178</v>
      </c>
      <c r="JB129" t="s">
        <v>178</v>
      </c>
      <c r="JC129" t="s">
        <v>178</v>
      </c>
      <c r="JD129" t="s">
        <v>178</v>
      </c>
      <c r="JE129" t="s">
        <v>178</v>
      </c>
      <c r="JF129" t="s">
        <v>178</v>
      </c>
      <c r="JG129" t="s">
        <v>178</v>
      </c>
      <c r="JH129" t="s">
        <v>178</v>
      </c>
      <c r="JI129" t="s">
        <v>178</v>
      </c>
      <c r="JJ129" t="s">
        <v>178</v>
      </c>
      <c r="JK129" t="s">
        <v>178</v>
      </c>
      <c r="JL129" t="s">
        <v>178</v>
      </c>
      <c r="JM129" t="s">
        <v>178</v>
      </c>
      <c r="JN129" t="s">
        <v>178</v>
      </c>
      <c r="JO129" t="s">
        <v>178</v>
      </c>
      <c r="JP129" t="s">
        <v>178</v>
      </c>
      <c r="JQ129" t="s">
        <v>178</v>
      </c>
      <c r="JR129" t="s">
        <v>178</v>
      </c>
      <c r="JS129" t="s">
        <v>178</v>
      </c>
      <c r="JT129" t="s">
        <v>178</v>
      </c>
      <c r="JU129" t="s">
        <v>178</v>
      </c>
      <c r="JV129" t="s">
        <v>178</v>
      </c>
      <c r="JW129" t="s">
        <v>178</v>
      </c>
      <c r="JX129" t="s">
        <v>178</v>
      </c>
      <c r="JY129" t="s">
        <v>178</v>
      </c>
      <c r="JZ129" t="s">
        <v>178</v>
      </c>
      <c r="KA129" t="s">
        <v>178</v>
      </c>
      <c r="KB129" t="s">
        <v>178</v>
      </c>
      <c r="KC129" t="s">
        <v>178</v>
      </c>
      <c r="KD129" t="s">
        <v>178</v>
      </c>
    </row>
    <row r="130" spans="1:290" x14ac:dyDescent="0.3">
      <c r="A130" t="s">
        <v>128</v>
      </c>
      <c r="B130">
        <v>10704134</v>
      </c>
      <c r="C130">
        <v>0</v>
      </c>
      <c r="D130">
        <v>0</v>
      </c>
      <c r="E130" t="s">
        <v>178</v>
      </c>
      <c r="F130" t="s">
        <v>178</v>
      </c>
      <c r="G130" t="s">
        <v>178</v>
      </c>
      <c r="H130" t="s">
        <v>178</v>
      </c>
      <c r="I130" t="s">
        <v>178</v>
      </c>
      <c r="J130" t="s">
        <v>178</v>
      </c>
      <c r="K130" t="s">
        <v>178</v>
      </c>
      <c r="L130" t="s">
        <v>178</v>
      </c>
      <c r="M130" t="s">
        <v>178</v>
      </c>
      <c r="N130" t="s">
        <v>178</v>
      </c>
      <c r="O130" t="s">
        <v>178</v>
      </c>
      <c r="P130" t="s">
        <v>178</v>
      </c>
      <c r="Q130" t="s">
        <v>178</v>
      </c>
      <c r="R130" t="s">
        <v>178</v>
      </c>
      <c r="S130" t="s">
        <v>178</v>
      </c>
      <c r="T130" t="s">
        <v>178</v>
      </c>
      <c r="U130" t="s">
        <v>178</v>
      </c>
      <c r="V130" t="s">
        <v>178</v>
      </c>
      <c r="W130" t="s">
        <v>178</v>
      </c>
      <c r="X130" t="s">
        <v>178</v>
      </c>
      <c r="Y130" t="s">
        <v>178</v>
      </c>
      <c r="Z130" t="s">
        <v>178</v>
      </c>
      <c r="AA130" t="s">
        <v>178</v>
      </c>
      <c r="AB130" t="s">
        <v>178</v>
      </c>
      <c r="AC130" t="s">
        <v>178</v>
      </c>
      <c r="AD130" t="s">
        <v>178</v>
      </c>
      <c r="AE130" t="s">
        <v>178</v>
      </c>
      <c r="AF130" t="s">
        <v>178</v>
      </c>
      <c r="AG130" t="s">
        <v>178</v>
      </c>
      <c r="AH130" t="s">
        <v>178</v>
      </c>
      <c r="AI130">
        <v>0</v>
      </c>
      <c r="AJ130">
        <v>0</v>
      </c>
      <c r="AK130" t="s">
        <v>178</v>
      </c>
      <c r="AL130" t="s">
        <v>178</v>
      </c>
      <c r="AM130" t="s">
        <v>178</v>
      </c>
      <c r="AN130" t="s">
        <v>178</v>
      </c>
      <c r="AO130" t="s">
        <v>178</v>
      </c>
      <c r="AP130" t="s">
        <v>178</v>
      </c>
      <c r="AQ130" t="s">
        <v>178</v>
      </c>
      <c r="AR130" t="s">
        <v>178</v>
      </c>
      <c r="AS130" t="s">
        <v>178</v>
      </c>
      <c r="AT130" t="s">
        <v>178</v>
      </c>
      <c r="AU130" t="s">
        <v>178</v>
      </c>
      <c r="AV130" t="s">
        <v>178</v>
      </c>
      <c r="AW130" t="s">
        <v>178</v>
      </c>
      <c r="AX130" t="s">
        <v>178</v>
      </c>
      <c r="AY130" t="s">
        <v>178</v>
      </c>
      <c r="AZ130" t="s">
        <v>178</v>
      </c>
      <c r="BA130" t="s">
        <v>178</v>
      </c>
      <c r="BB130" t="s">
        <v>178</v>
      </c>
      <c r="BC130" t="s">
        <v>178</v>
      </c>
      <c r="BD130" t="s">
        <v>178</v>
      </c>
      <c r="BE130" t="s">
        <v>178</v>
      </c>
      <c r="BF130" t="s">
        <v>178</v>
      </c>
      <c r="BG130" t="s">
        <v>178</v>
      </c>
      <c r="BH130" t="s">
        <v>178</v>
      </c>
      <c r="BI130" t="s">
        <v>178</v>
      </c>
      <c r="BJ130" t="s">
        <v>178</v>
      </c>
      <c r="BK130" t="s">
        <v>178</v>
      </c>
      <c r="BL130" t="s">
        <v>178</v>
      </c>
      <c r="BM130" t="s">
        <v>178</v>
      </c>
      <c r="BN130" t="s">
        <v>178</v>
      </c>
      <c r="BO130">
        <v>0</v>
      </c>
      <c r="BP130">
        <v>0</v>
      </c>
      <c r="BQ130" t="s">
        <v>178</v>
      </c>
      <c r="BR130" t="s">
        <v>178</v>
      </c>
      <c r="BS130" t="s">
        <v>178</v>
      </c>
      <c r="BT130" t="s">
        <v>178</v>
      </c>
      <c r="BU130" t="s">
        <v>178</v>
      </c>
      <c r="BV130" t="s">
        <v>178</v>
      </c>
      <c r="BW130" t="s">
        <v>178</v>
      </c>
      <c r="BX130" t="s">
        <v>178</v>
      </c>
      <c r="BY130" t="s">
        <v>178</v>
      </c>
      <c r="BZ130" t="s">
        <v>178</v>
      </c>
      <c r="CA130" t="s">
        <v>178</v>
      </c>
      <c r="CB130" t="s">
        <v>178</v>
      </c>
      <c r="CC130" t="s">
        <v>178</v>
      </c>
      <c r="CD130" t="s">
        <v>178</v>
      </c>
      <c r="CE130" t="s">
        <v>178</v>
      </c>
      <c r="CF130" t="s">
        <v>178</v>
      </c>
      <c r="CG130" t="s">
        <v>178</v>
      </c>
      <c r="CH130" t="s">
        <v>178</v>
      </c>
      <c r="CI130" t="s">
        <v>178</v>
      </c>
      <c r="CJ130" t="s">
        <v>178</v>
      </c>
      <c r="CK130" t="s">
        <v>178</v>
      </c>
      <c r="CL130" t="s">
        <v>178</v>
      </c>
      <c r="CM130" t="s">
        <v>178</v>
      </c>
      <c r="CN130" t="s">
        <v>178</v>
      </c>
      <c r="CO130" t="s">
        <v>178</v>
      </c>
      <c r="CP130" t="s">
        <v>178</v>
      </c>
      <c r="CQ130" t="s">
        <v>178</v>
      </c>
      <c r="CR130" t="s">
        <v>178</v>
      </c>
      <c r="CS130" t="s">
        <v>178</v>
      </c>
      <c r="CT130" t="s">
        <v>178</v>
      </c>
      <c r="CU130" t="s">
        <v>178</v>
      </c>
      <c r="CV130" t="s">
        <v>178</v>
      </c>
      <c r="CW130" t="s">
        <v>178</v>
      </c>
      <c r="CX130" t="s">
        <v>178</v>
      </c>
      <c r="CY130" t="s">
        <v>178</v>
      </c>
      <c r="CZ130" t="s">
        <v>178</v>
      </c>
      <c r="DA130" t="s">
        <v>178</v>
      </c>
      <c r="DB130" t="s">
        <v>178</v>
      </c>
      <c r="DC130" t="s">
        <v>178</v>
      </c>
      <c r="DD130" t="s">
        <v>178</v>
      </c>
      <c r="DE130" t="s">
        <v>178</v>
      </c>
      <c r="DF130" t="s">
        <v>178</v>
      </c>
      <c r="DG130" t="s">
        <v>178</v>
      </c>
      <c r="DH130" t="s">
        <v>178</v>
      </c>
      <c r="DI130" t="s">
        <v>178</v>
      </c>
      <c r="DJ130" t="s">
        <v>178</v>
      </c>
      <c r="DK130" t="s">
        <v>178</v>
      </c>
      <c r="DL130" t="s">
        <v>178</v>
      </c>
      <c r="DM130" t="s">
        <v>178</v>
      </c>
      <c r="DN130" t="s">
        <v>178</v>
      </c>
      <c r="DO130" t="s">
        <v>178</v>
      </c>
      <c r="DP130" t="s">
        <v>178</v>
      </c>
      <c r="DQ130" t="s">
        <v>178</v>
      </c>
      <c r="DR130" t="s">
        <v>178</v>
      </c>
      <c r="DS130" t="s">
        <v>178</v>
      </c>
      <c r="DT130" t="s">
        <v>178</v>
      </c>
      <c r="DU130" t="s">
        <v>178</v>
      </c>
      <c r="DV130" t="s">
        <v>178</v>
      </c>
      <c r="DW130" t="s">
        <v>178</v>
      </c>
      <c r="DX130" t="s">
        <v>178</v>
      </c>
      <c r="DY130" t="s">
        <v>178</v>
      </c>
      <c r="DZ130" t="s">
        <v>178</v>
      </c>
      <c r="EA130" t="s">
        <v>178</v>
      </c>
      <c r="EB130" t="s">
        <v>178</v>
      </c>
      <c r="EC130" t="s">
        <v>178</v>
      </c>
      <c r="ED130" t="s">
        <v>178</v>
      </c>
      <c r="EE130" t="s">
        <v>178</v>
      </c>
      <c r="EF130" t="s">
        <v>178</v>
      </c>
      <c r="EG130" t="s">
        <v>178</v>
      </c>
      <c r="EH130" t="s">
        <v>178</v>
      </c>
      <c r="EI130" t="s">
        <v>178</v>
      </c>
      <c r="EJ130" t="s">
        <v>178</v>
      </c>
      <c r="EK130" t="s">
        <v>178</v>
      </c>
      <c r="EL130" t="s">
        <v>178</v>
      </c>
      <c r="EM130" t="s">
        <v>178</v>
      </c>
      <c r="EN130" t="s">
        <v>178</v>
      </c>
      <c r="EO130" t="s">
        <v>178</v>
      </c>
      <c r="EP130" t="s">
        <v>178</v>
      </c>
      <c r="EQ130" t="s">
        <v>178</v>
      </c>
      <c r="ER130" t="s">
        <v>178</v>
      </c>
      <c r="ES130" t="s">
        <v>178</v>
      </c>
      <c r="ET130" t="s">
        <v>178</v>
      </c>
      <c r="EU130" t="s">
        <v>178</v>
      </c>
      <c r="EV130" t="s">
        <v>178</v>
      </c>
      <c r="EW130" t="s">
        <v>178</v>
      </c>
      <c r="EX130" t="s">
        <v>178</v>
      </c>
      <c r="EY130" t="s">
        <v>178</v>
      </c>
      <c r="EZ130" t="s">
        <v>178</v>
      </c>
      <c r="FA130" t="s">
        <v>178</v>
      </c>
      <c r="FB130" t="s">
        <v>178</v>
      </c>
      <c r="FC130" t="s">
        <v>178</v>
      </c>
      <c r="FD130" t="s">
        <v>178</v>
      </c>
      <c r="FE130" t="s">
        <v>178</v>
      </c>
      <c r="FF130" t="s">
        <v>178</v>
      </c>
      <c r="FG130" t="s">
        <v>178</v>
      </c>
      <c r="FH130" t="s">
        <v>178</v>
      </c>
      <c r="FI130" t="s">
        <v>178</v>
      </c>
      <c r="FJ130" t="s">
        <v>178</v>
      </c>
      <c r="FK130" t="s">
        <v>178</v>
      </c>
      <c r="FL130" t="s">
        <v>178</v>
      </c>
      <c r="FM130" t="s">
        <v>178</v>
      </c>
      <c r="FN130" t="s">
        <v>178</v>
      </c>
      <c r="FO130" t="s">
        <v>178</v>
      </c>
      <c r="FP130" t="s">
        <v>178</v>
      </c>
      <c r="FQ130" t="s">
        <v>178</v>
      </c>
      <c r="FR130" t="s">
        <v>178</v>
      </c>
      <c r="FS130" t="s">
        <v>178</v>
      </c>
      <c r="FT130" t="s">
        <v>178</v>
      </c>
      <c r="FU130" t="s">
        <v>178</v>
      </c>
      <c r="FV130" t="s">
        <v>178</v>
      </c>
      <c r="FW130" t="s">
        <v>178</v>
      </c>
      <c r="FX130" t="s">
        <v>178</v>
      </c>
      <c r="FY130" t="s">
        <v>178</v>
      </c>
      <c r="FZ130" t="s">
        <v>178</v>
      </c>
      <c r="GA130" t="s">
        <v>178</v>
      </c>
      <c r="GB130" t="s">
        <v>178</v>
      </c>
      <c r="GC130" t="s">
        <v>178</v>
      </c>
      <c r="GD130" t="s">
        <v>178</v>
      </c>
      <c r="GE130" t="s">
        <v>178</v>
      </c>
      <c r="GF130" t="s">
        <v>178</v>
      </c>
      <c r="GG130" t="s">
        <v>178</v>
      </c>
      <c r="GH130" t="s">
        <v>178</v>
      </c>
      <c r="GI130" t="s">
        <v>178</v>
      </c>
      <c r="GJ130" t="s">
        <v>178</v>
      </c>
      <c r="GK130" t="s">
        <v>178</v>
      </c>
      <c r="GL130" t="s">
        <v>178</v>
      </c>
      <c r="GM130" t="s">
        <v>178</v>
      </c>
      <c r="GN130" t="s">
        <v>178</v>
      </c>
      <c r="GO130" t="s">
        <v>178</v>
      </c>
      <c r="GP130" t="s">
        <v>178</v>
      </c>
      <c r="GQ130" t="s">
        <v>178</v>
      </c>
      <c r="GR130" t="s">
        <v>178</v>
      </c>
      <c r="GS130" t="s">
        <v>178</v>
      </c>
      <c r="GT130" t="s">
        <v>178</v>
      </c>
      <c r="GU130" t="s">
        <v>178</v>
      </c>
      <c r="GV130" t="s">
        <v>178</v>
      </c>
      <c r="GW130" t="s">
        <v>178</v>
      </c>
      <c r="GX130" t="s">
        <v>178</v>
      </c>
      <c r="GY130" t="s">
        <v>178</v>
      </c>
      <c r="GZ130" t="s">
        <v>178</v>
      </c>
      <c r="HA130" t="s">
        <v>178</v>
      </c>
      <c r="HB130" t="s">
        <v>178</v>
      </c>
      <c r="HC130" t="s">
        <v>178</v>
      </c>
      <c r="HD130" t="s">
        <v>178</v>
      </c>
      <c r="HE130" t="s">
        <v>178</v>
      </c>
      <c r="HF130" t="s">
        <v>178</v>
      </c>
      <c r="HG130" t="s">
        <v>178</v>
      </c>
      <c r="HH130" t="s">
        <v>178</v>
      </c>
      <c r="HI130" t="s">
        <v>178</v>
      </c>
      <c r="HJ130" t="s">
        <v>178</v>
      </c>
      <c r="HK130" t="s">
        <v>178</v>
      </c>
      <c r="HL130" t="s">
        <v>178</v>
      </c>
      <c r="HM130" t="s">
        <v>178</v>
      </c>
      <c r="HN130" t="s">
        <v>178</v>
      </c>
      <c r="HO130" t="s">
        <v>178</v>
      </c>
      <c r="HP130" t="s">
        <v>178</v>
      </c>
      <c r="HQ130" t="s">
        <v>178</v>
      </c>
      <c r="HR130" t="s">
        <v>178</v>
      </c>
      <c r="HS130">
        <v>0</v>
      </c>
      <c r="HT130">
        <v>0</v>
      </c>
      <c r="HU130" t="s">
        <v>178</v>
      </c>
      <c r="HV130" t="s">
        <v>178</v>
      </c>
      <c r="HW130" t="s">
        <v>178</v>
      </c>
      <c r="HX130" t="s">
        <v>178</v>
      </c>
      <c r="HY130" t="s">
        <v>178</v>
      </c>
      <c r="HZ130" t="s">
        <v>178</v>
      </c>
      <c r="IA130" t="s">
        <v>178</v>
      </c>
      <c r="IB130" t="s">
        <v>178</v>
      </c>
      <c r="IC130" t="s">
        <v>178</v>
      </c>
      <c r="ID130" t="s">
        <v>178</v>
      </c>
      <c r="IE130" t="s">
        <v>178</v>
      </c>
      <c r="IF130" t="s">
        <v>178</v>
      </c>
      <c r="IG130" t="s">
        <v>178</v>
      </c>
      <c r="IH130" t="s">
        <v>178</v>
      </c>
      <c r="II130" t="s">
        <v>178</v>
      </c>
      <c r="IJ130" t="s">
        <v>178</v>
      </c>
      <c r="IK130" t="s">
        <v>178</v>
      </c>
      <c r="IL130" t="s">
        <v>178</v>
      </c>
      <c r="IM130" t="s">
        <v>178</v>
      </c>
      <c r="IN130" t="s">
        <v>178</v>
      </c>
      <c r="IO130" t="s">
        <v>178</v>
      </c>
      <c r="IP130" t="s">
        <v>178</v>
      </c>
      <c r="IQ130" t="s">
        <v>178</v>
      </c>
      <c r="IR130" t="s">
        <v>178</v>
      </c>
      <c r="IS130" t="s">
        <v>178</v>
      </c>
      <c r="IT130" t="s">
        <v>178</v>
      </c>
      <c r="IU130" t="s">
        <v>178</v>
      </c>
      <c r="IV130" t="s">
        <v>178</v>
      </c>
      <c r="IW130" t="s">
        <v>178</v>
      </c>
      <c r="IX130" t="s">
        <v>178</v>
      </c>
      <c r="IY130">
        <v>0</v>
      </c>
      <c r="IZ130">
        <v>0</v>
      </c>
      <c r="JA130" t="s">
        <v>178</v>
      </c>
      <c r="JB130" t="s">
        <v>178</v>
      </c>
      <c r="JC130" t="s">
        <v>178</v>
      </c>
      <c r="JD130" t="s">
        <v>178</v>
      </c>
      <c r="JE130" t="s">
        <v>178</v>
      </c>
      <c r="JF130" t="s">
        <v>178</v>
      </c>
      <c r="JG130" t="s">
        <v>178</v>
      </c>
      <c r="JH130" t="s">
        <v>178</v>
      </c>
      <c r="JI130" t="s">
        <v>178</v>
      </c>
      <c r="JJ130" t="s">
        <v>178</v>
      </c>
      <c r="JK130" t="s">
        <v>178</v>
      </c>
      <c r="JL130" t="s">
        <v>178</v>
      </c>
      <c r="JM130" t="s">
        <v>178</v>
      </c>
      <c r="JN130" t="s">
        <v>178</v>
      </c>
      <c r="JO130" t="s">
        <v>178</v>
      </c>
      <c r="JP130" t="s">
        <v>178</v>
      </c>
      <c r="JQ130" t="s">
        <v>178</v>
      </c>
      <c r="JR130" t="s">
        <v>178</v>
      </c>
      <c r="JS130" t="s">
        <v>178</v>
      </c>
      <c r="JT130" t="s">
        <v>178</v>
      </c>
      <c r="JU130" t="s">
        <v>178</v>
      </c>
      <c r="JV130" t="s">
        <v>178</v>
      </c>
      <c r="JW130" t="s">
        <v>178</v>
      </c>
      <c r="JX130" t="s">
        <v>178</v>
      </c>
      <c r="JY130" t="s">
        <v>178</v>
      </c>
      <c r="JZ130" t="s">
        <v>178</v>
      </c>
      <c r="KA130" t="s">
        <v>178</v>
      </c>
      <c r="KB130" t="s">
        <v>178</v>
      </c>
      <c r="KC130" t="s">
        <v>178</v>
      </c>
      <c r="KD130" t="s">
        <v>178</v>
      </c>
    </row>
    <row r="131" spans="1:290" x14ac:dyDescent="0.3">
      <c r="A131" t="s">
        <v>129</v>
      </c>
      <c r="B131">
        <v>4057030</v>
      </c>
      <c r="C131">
        <v>3698302</v>
      </c>
      <c r="D131">
        <v>3766234</v>
      </c>
      <c r="E131">
        <v>3785634</v>
      </c>
      <c r="F131">
        <v>3724044</v>
      </c>
      <c r="G131">
        <v>3724403</v>
      </c>
      <c r="H131">
        <v>3726982</v>
      </c>
      <c r="I131">
        <v>3866665</v>
      </c>
      <c r="J131">
        <v>3820637</v>
      </c>
      <c r="K131">
        <v>3888011</v>
      </c>
      <c r="L131">
        <v>3869540</v>
      </c>
      <c r="M131">
        <v>3905696</v>
      </c>
      <c r="N131">
        <v>3852706</v>
      </c>
      <c r="O131">
        <v>4004797</v>
      </c>
      <c r="P131">
        <v>3778369</v>
      </c>
      <c r="Q131">
        <v>3633226</v>
      </c>
      <c r="R131">
        <v>3459750</v>
      </c>
      <c r="S131">
        <v>3389742</v>
      </c>
      <c r="T131">
        <v>3188726</v>
      </c>
      <c r="U131">
        <v>3122331</v>
      </c>
      <c r="V131">
        <v>3027963</v>
      </c>
      <c r="W131">
        <v>2736837</v>
      </c>
      <c r="X131">
        <v>2662599</v>
      </c>
      <c r="Y131">
        <v>2608515</v>
      </c>
      <c r="Z131">
        <v>2516282</v>
      </c>
      <c r="AA131">
        <v>2330191</v>
      </c>
      <c r="AB131">
        <v>2374868</v>
      </c>
      <c r="AC131">
        <v>2223479</v>
      </c>
      <c r="AD131">
        <v>2146268</v>
      </c>
      <c r="AE131">
        <v>2081476</v>
      </c>
      <c r="AF131">
        <v>2069718</v>
      </c>
      <c r="AG131">
        <v>2093983</v>
      </c>
      <c r="AH131">
        <v>2000922</v>
      </c>
      <c r="AI131">
        <v>8744023</v>
      </c>
      <c r="AJ131">
        <v>8900125</v>
      </c>
      <c r="AK131">
        <v>8925932</v>
      </c>
      <c r="AL131">
        <v>8896376</v>
      </c>
      <c r="AM131">
        <v>9053069</v>
      </c>
      <c r="AN131">
        <v>9165354</v>
      </c>
      <c r="AO131">
        <v>9278919</v>
      </c>
      <c r="AP131">
        <v>9264817</v>
      </c>
      <c r="AQ131">
        <v>9332108</v>
      </c>
      <c r="AR131">
        <v>9291788</v>
      </c>
      <c r="AS131">
        <v>9370743</v>
      </c>
      <c r="AT131">
        <v>9502644</v>
      </c>
      <c r="AU131">
        <v>9634406</v>
      </c>
      <c r="AV131">
        <v>9201419</v>
      </c>
      <c r="AW131">
        <v>8874985</v>
      </c>
      <c r="AX131">
        <v>8542990</v>
      </c>
      <c r="AY131">
        <v>8275775</v>
      </c>
      <c r="AZ131">
        <v>8012418</v>
      </c>
      <c r="BA131">
        <v>8260882</v>
      </c>
      <c r="BB131">
        <v>8186014</v>
      </c>
      <c r="BC131">
        <v>7789068</v>
      </c>
      <c r="BD131">
        <v>7630485</v>
      </c>
      <c r="BE131">
        <v>7470414</v>
      </c>
      <c r="BF131">
        <v>7296811</v>
      </c>
      <c r="BG131">
        <v>6942287</v>
      </c>
      <c r="BH131">
        <v>6923198</v>
      </c>
      <c r="BI131">
        <v>6547495</v>
      </c>
      <c r="BJ131">
        <v>6381097</v>
      </c>
      <c r="BK131">
        <v>6136988</v>
      </c>
      <c r="BL131">
        <v>6076104</v>
      </c>
      <c r="BM131">
        <v>6088702</v>
      </c>
      <c r="BN131">
        <v>5840161</v>
      </c>
      <c r="BO131">
        <v>16968920</v>
      </c>
      <c r="BP131">
        <v>16059482</v>
      </c>
      <c r="BQ131">
        <v>13442595</v>
      </c>
      <c r="BR131">
        <v>13718397</v>
      </c>
      <c r="BS131">
        <v>14279396</v>
      </c>
      <c r="BT131">
        <v>13311011</v>
      </c>
      <c r="BU131">
        <v>13025375</v>
      </c>
      <c r="BV131">
        <v>12865758</v>
      </c>
      <c r="BW131">
        <v>13061414</v>
      </c>
      <c r="BX131">
        <v>13209464</v>
      </c>
      <c r="BY131">
        <v>13737274</v>
      </c>
      <c r="BZ131">
        <v>15216328</v>
      </c>
      <c r="CA131">
        <v>14639590</v>
      </c>
      <c r="CB131">
        <v>13831362</v>
      </c>
      <c r="CC131">
        <v>12332123</v>
      </c>
      <c r="CD131">
        <v>11835305</v>
      </c>
      <c r="CE131">
        <v>11639785</v>
      </c>
      <c r="CF131">
        <v>12030046</v>
      </c>
      <c r="CG131">
        <v>15389381</v>
      </c>
      <c r="CH131">
        <v>14395268</v>
      </c>
      <c r="CI131">
        <v>13013303</v>
      </c>
      <c r="CJ131">
        <v>12140421</v>
      </c>
      <c r="CK131">
        <v>10899869</v>
      </c>
      <c r="CL131">
        <v>10657108</v>
      </c>
      <c r="CM131">
        <v>9248339</v>
      </c>
      <c r="CN131">
        <v>10028718</v>
      </c>
      <c r="CO131">
        <v>9345935</v>
      </c>
      <c r="CP131">
        <v>8502342</v>
      </c>
      <c r="CQ131">
        <v>7983640</v>
      </c>
      <c r="CR131">
        <v>6743528</v>
      </c>
      <c r="CS131">
        <v>7505257</v>
      </c>
      <c r="CT131">
        <v>7860359</v>
      </c>
      <c r="CU131" t="s">
        <v>178</v>
      </c>
      <c r="CV131">
        <v>12.576834046955121</v>
      </c>
      <c r="CW131">
        <v>12.051217840921749</v>
      </c>
      <c r="CX131">
        <v>11.13241411755607</v>
      </c>
      <c r="CY131">
        <v>11.50708221078175</v>
      </c>
      <c r="CZ131">
        <v>10.99988918650822</v>
      </c>
      <c r="DA131">
        <v>10.37066826321907</v>
      </c>
      <c r="DB131">
        <v>10.1511868308871</v>
      </c>
      <c r="DC131">
        <v>9.8741464789717703</v>
      </c>
      <c r="DD131">
        <v>9.6190244835303407</v>
      </c>
      <c r="DE131">
        <v>9.6726166091779806</v>
      </c>
      <c r="DF131">
        <v>9.1125019369497799</v>
      </c>
      <c r="DG131">
        <v>9.0633058304827898</v>
      </c>
      <c r="DH131">
        <v>9.0901656243739009</v>
      </c>
      <c r="DI131">
        <v>9.0997367078183409</v>
      </c>
      <c r="DJ131">
        <v>9.1163234337741095</v>
      </c>
      <c r="DK131">
        <v>9.10901517264295</v>
      </c>
      <c r="DL131">
        <v>9.0973893038227107</v>
      </c>
      <c r="DM131">
        <v>9.0852955692397703</v>
      </c>
      <c r="DN131">
        <v>9.1388170859419304</v>
      </c>
      <c r="DO131" t="s">
        <v>178</v>
      </c>
      <c r="DP131" t="s">
        <v>178</v>
      </c>
      <c r="DQ131" t="s">
        <v>178</v>
      </c>
      <c r="DR131" t="s">
        <v>178</v>
      </c>
      <c r="DS131" t="s">
        <v>178</v>
      </c>
      <c r="DT131" t="s">
        <v>178</v>
      </c>
      <c r="DU131" t="s">
        <v>178</v>
      </c>
      <c r="DV131" t="s">
        <v>178</v>
      </c>
      <c r="DW131" t="s">
        <v>178</v>
      </c>
      <c r="DX131" t="s">
        <v>178</v>
      </c>
      <c r="DY131" t="s">
        <v>178</v>
      </c>
      <c r="DZ131" t="s">
        <v>178</v>
      </c>
      <c r="EA131" t="s">
        <v>178</v>
      </c>
      <c r="EB131">
        <v>11.171673299906089</v>
      </c>
      <c r="EC131">
        <v>10.77570387047537</v>
      </c>
      <c r="ED131">
        <v>10.236156835097789</v>
      </c>
      <c r="EE131">
        <v>10.51904288347805</v>
      </c>
      <c r="EF131">
        <v>9.9866180851696402</v>
      </c>
      <c r="EG131">
        <v>9.5472543730578892</v>
      </c>
      <c r="EH131">
        <v>9.3966973342922202</v>
      </c>
      <c r="EI131">
        <v>9.1865300758917403</v>
      </c>
      <c r="EJ131">
        <v>8.9371496637676096</v>
      </c>
      <c r="EK131">
        <v>8.9864058805155498</v>
      </c>
      <c r="EL131">
        <v>8.4432386982782095</v>
      </c>
      <c r="EM131">
        <v>8.4244832089821404</v>
      </c>
      <c r="EN131">
        <v>8.4168539656763794</v>
      </c>
      <c r="EO131">
        <v>8.4155184487635708</v>
      </c>
      <c r="EP131">
        <v>8.4202486483069698</v>
      </c>
      <c r="EQ131">
        <v>8.3679281691153999</v>
      </c>
      <c r="ER131">
        <v>8.3127070223477997</v>
      </c>
      <c r="ES131">
        <v>8.1119304209889407</v>
      </c>
      <c r="ET131">
        <v>8.1192873601242308</v>
      </c>
      <c r="EU131" t="s">
        <v>178</v>
      </c>
      <c r="EV131" t="s">
        <v>178</v>
      </c>
      <c r="EW131" t="s">
        <v>178</v>
      </c>
      <c r="EX131" t="s">
        <v>178</v>
      </c>
      <c r="EY131" t="s">
        <v>178</v>
      </c>
      <c r="EZ131" t="s">
        <v>178</v>
      </c>
      <c r="FA131" t="s">
        <v>178</v>
      </c>
      <c r="FB131" t="s">
        <v>178</v>
      </c>
      <c r="FC131" t="s">
        <v>178</v>
      </c>
      <c r="FD131" t="s">
        <v>178</v>
      </c>
      <c r="FE131" t="s">
        <v>178</v>
      </c>
      <c r="FF131" t="s">
        <v>178</v>
      </c>
      <c r="FG131" t="s">
        <v>178</v>
      </c>
      <c r="FH131">
        <v>12.576834046955128</v>
      </c>
      <c r="FI131">
        <v>12.051217840921758</v>
      </c>
      <c r="FJ131">
        <v>11.132414117556078</v>
      </c>
      <c r="FK131">
        <v>11.507082210781759</v>
      </c>
      <c r="FL131">
        <v>10.999889186508229</v>
      </c>
      <c r="FM131">
        <v>10.370668263219079</v>
      </c>
      <c r="FN131">
        <v>10.1511868308871</v>
      </c>
      <c r="FO131">
        <v>9.8741464789717721</v>
      </c>
      <c r="FP131">
        <v>9.6190244835303425</v>
      </c>
      <c r="FQ131">
        <v>9.6726166091779806</v>
      </c>
      <c r="FR131">
        <v>9.1125019369497853</v>
      </c>
      <c r="FS131">
        <v>9.0633058304827934</v>
      </c>
      <c r="FT131">
        <v>9.0901656243739026</v>
      </c>
      <c r="FU131">
        <v>9.0997367078183409</v>
      </c>
      <c r="FV131">
        <v>9.1163234337741166</v>
      </c>
      <c r="FW131">
        <v>9.1090151726429607</v>
      </c>
      <c r="FX131">
        <v>9.097389303822716</v>
      </c>
      <c r="FY131">
        <v>9.0852955692397757</v>
      </c>
      <c r="FZ131">
        <v>9.1388170859419358</v>
      </c>
      <c r="GA131" t="s">
        <v>178</v>
      </c>
      <c r="GB131" t="s">
        <v>178</v>
      </c>
      <c r="GC131" t="s">
        <v>178</v>
      </c>
      <c r="GD131" t="s">
        <v>178</v>
      </c>
      <c r="GE131" t="s">
        <v>178</v>
      </c>
      <c r="GF131" t="s">
        <v>178</v>
      </c>
      <c r="GG131" t="s">
        <v>178</v>
      </c>
      <c r="GH131" t="s">
        <v>178</v>
      </c>
      <c r="GI131" t="s">
        <v>178</v>
      </c>
      <c r="GJ131" t="s">
        <v>178</v>
      </c>
      <c r="GK131" t="s">
        <v>178</v>
      </c>
      <c r="GL131" t="s">
        <v>178</v>
      </c>
      <c r="GM131" t="s">
        <v>178</v>
      </c>
      <c r="GN131">
        <v>11.171673299906091</v>
      </c>
      <c r="GO131">
        <v>10.775703870475374</v>
      </c>
      <c r="GP131">
        <v>10.236156835097797</v>
      </c>
      <c r="GQ131">
        <v>10.519042883478052</v>
      </c>
      <c r="GR131">
        <v>9.986618085169642</v>
      </c>
      <c r="GS131">
        <v>9.5472543730578963</v>
      </c>
      <c r="GT131">
        <v>9.3966973342922291</v>
      </c>
      <c r="GU131">
        <v>9.1865300758917403</v>
      </c>
      <c r="GV131">
        <v>8.9371496637676184</v>
      </c>
      <c r="GW131">
        <v>8.9864058805155587</v>
      </c>
      <c r="GX131">
        <v>8.4432386982782166</v>
      </c>
      <c r="GY131">
        <v>8.4244832089821404</v>
      </c>
      <c r="GZ131">
        <v>8.4168539656763812</v>
      </c>
      <c r="HA131">
        <v>8.4155184487635761</v>
      </c>
      <c r="HB131">
        <v>8.4202486483069752</v>
      </c>
      <c r="HC131">
        <v>8.3679281691154035</v>
      </c>
      <c r="HD131">
        <v>8.312707022347805</v>
      </c>
      <c r="HE131">
        <v>8.111930420988946</v>
      </c>
      <c r="HF131">
        <v>8.1192873601242308</v>
      </c>
      <c r="HG131" t="s">
        <v>178</v>
      </c>
      <c r="HH131" t="s">
        <v>178</v>
      </c>
      <c r="HI131" t="s">
        <v>178</v>
      </c>
      <c r="HJ131" t="s">
        <v>178</v>
      </c>
      <c r="HK131" t="s">
        <v>178</v>
      </c>
      <c r="HL131" t="s">
        <v>178</v>
      </c>
      <c r="HM131" t="s">
        <v>178</v>
      </c>
      <c r="HN131" t="s">
        <v>178</v>
      </c>
      <c r="HO131" t="s">
        <v>178</v>
      </c>
      <c r="HP131" t="s">
        <v>178</v>
      </c>
      <c r="HQ131" t="s">
        <v>178</v>
      </c>
      <c r="HR131" t="s">
        <v>178</v>
      </c>
      <c r="HS131">
        <v>387409</v>
      </c>
      <c r="HT131">
        <v>384021</v>
      </c>
      <c r="HU131">
        <v>381556</v>
      </c>
      <c r="HV131">
        <v>378992</v>
      </c>
      <c r="HW131">
        <v>376439</v>
      </c>
      <c r="HX131">
        <v>374203</v>
      </c>
      <c r="HY131">
        <v>370879</v>
      </c>
      <c r="HZ131">
        <v>368246</v>
      </c>
      <c r="IA131">
        <v>366582</v>
      </c>
      <c r="IB131">
        <v>365768</v>
      </c>
      <c r="IC131">
        <v>364755</v>
      </c>
      <c r="ID131">
        <v>362731</v>
      </c>
      <c r="IE131">
        <v>359858</v>
      </c>
      <c r="IF131">
        <v>353748</v>
      </c>
      <c r="IG131">
        <v>346534</v>
      </c>
      <c r="IH131">
        <v>338156</v>
      </c>
      <c r="II131">
        <v>330754</v>
      </c>
      <c r="IJ131">
        <v>323196</v>
      </c>
      <c r="IK131">
        <v>315490</v>
      </c>
      <c r="IL131">
        <v>307894</v>
      </c>
      <c r="IM131">
        <v>299700</v>
      </c>
      <c r="IN131">
        <v>291180</v>
      </c>
      <c r="IO131">
        <v>284808</v>
      </c>
      <c r="IP131">
        <v>278055</v>
      </c>
      <c r="IQ131">
        <v>269680</v>
      </c>
      <c r="IR131">
        <v>261947</v>
      </c>
      <c r="IS131">
        <v>254428</v>
      </c>
      <c r="IT131">
        <v>248633</v>
      </c>
      <c r="IU131">
        <v>243909</v>
      </c>
      <c r="IV131">
        <v>240072</v>
      </c>
      <c r="IW131">
        <v>235823</v>
      </c>
      <c r="IX131">
        <v>231418</v>
      </c>
      <c r="IY131">
        <v>428626</v>
      </c>
      <c r="IZ131">
        <v>425044</v>
      </c>
      <c r="JA131">
        <v>422650</v>
      </c>
      <c r="JB131">
        <v>419845</v>
      </c>
      <c r="JC131">
        <v>417141</v>
      </c>
      <c r="JD131">
        <v>414748</v>
      </c>
      <c r="JE131">
        <v>409529</v>
      </c>
      <c r="JF131">
        <v>405153</v>
      </c>
      <c r="JG131">
        <v>403340</v>
      </c>
      <c r="JH131">
        <v>402325</v>
      </c>
      <c r="JI131">
        <v>401107</v>
      </c>
      <c r="JJ131">
        <v>398574</v>
      </c>
      <c r="JK131">
        <v>395063</v>
      </c>
      <c r="JL131">
        <v>388307</v>
      </c>
      <c r="JM131">
        <v>380511</v>
      </c>
      <c r="JN131">
        <v>371547</v>
      </c>
      <c r="JO131">
        <v>363559</v>
      </c>
      <c r="JP131">
        <v>355486</v>
      </c>
      <c r="JQ131">
        <v>347099</v>
      </c>
      <c r="JR131">
        <v>338766</v>
      </c>
      <c r="JS131">
        <v>329778</v>
      </c>
      <c r="JT131">
        <v>320744</v>
      </c>
      <c r="JU131">
        <v>313754</v>
      </c>
      <c r="JV131">
        <v>306773</v>
      </c>
      <c r="JW131">
        <v>297939</v>
      </c>
      <c r="JX131">
        <v>289697</v>
      </c>
      <c r="JY131">
        <v>281654</v>
      </c>
      <c r="JZ131">
        <v>275488</v>
      </c>
      <c r="KA131">
        <v>270502</v>
      </c>
      <c r="KB131">
        <v>266548</v>
      </c>
      <c r="KC131">
        <v>262122</v>
      </c>
      <c r="KD131">
        <v>257354</v>
      </c>
    </row>
    <row r="132" spans="1:290" x14ac:dyDescent="0.3">
      <c r="A132" t="s">
        <v>130</v>
      </c>
      <c r="B132">
        <v>4057538</v>
      </c>
      <c r="C132" t="s">
        <v>178</v>
      </c>
      <c r="D132">
        <v>571120</v>
      </c>
      <c r="E132">
        <v>525781</v>
      </c>
      <c r="F132">
        <v>551190</v>
      </c>
      <c r="G132">
        <v>554166</v>
      </c>
      <c r="H132">
        <v>543147</v>
      </c>
      <c r="I132">
        <v>558417</v>
      </c>
      <c r="J132">
        <v>538707</v>
      </c>
      <c r="K132">
        <v>542949</v>
      </c>
      <c r="L132">
        <v>533472</v>
      </c>
      <c r="M132">
        <v>518027</v>
      </c>
      <c r="N132">
        <v>530175</v>
      </c>
      <c r="O132">
        <v>537836</v>
      </c>
      <c r="P132">
        <v>523728</v>
      </c>
      <c r="Q132">
        <v>548154</v>
      </c>
      <c r="R132">
        <v>520881</v>
      </c>
      <c r="S132" t="s">
        <v>178</v>
      </c>
      <c r="T132" t="s">
        <v>178</v>
      </c>
      <c r="U132" t="s">
        <v>178</v>
      </c>
      <c r="V132" t="s">
        <v>178</v>
      </c>
      <c r="W132" t="s">
        <v>178</v>
      </c>
      <c r="X132" t="s">
        <v>178</v>
      </c>
      <c r="Y132" t="s">
        <v>178</v>
      </c>
      <c r="Z132" t="s">
        <v>178</v>
      </c>
      <c r="AA132" t="s">
        <v>178</v>
      </c>
      <c r="AB132" t="s">
        <v>178</v>
      </c>
      <c r="AC132" t="s">
        <v>178</v>
      </c>
      <c r="AD132" t="s">
        <v>178</v>
      </c>
      <c r="AE132" t="s">
        <v>178</v>
      </c>
      <c r="AF132" t="s">
        <v>178</v>
      </c>
      <c r="AG132" t="s">
        <v>178</v>
      </c>
      <c r="AH132" t="s">
        <v>178</v>
      </c>
      <c r="AI132" t="s">
        <v>178</v>
      </c>
      <c r="AJ132">
        <v>1008149</v>
      </c>
      <c r="AK132">
        <v>956351</v>
      </c>
      <c r="AL132">
        <v>976997</v>
      </c>
      <c r="AM132">
        <v>990252</v>
      </c>
      <c r="AN132">
        <v>975641</v>
      </c>
      <c r="AO132">
        <v>1000573</v>
      </c>
      <c r="AP132">
        <v>978632</v>
      </c>
      <c r="AQ132">
        <v>988059</v>
      </c>
      <c r="AR132">
        <v>980648</v>
      </c>
      <c r="AS132">
        <v>954834</v>
      </c>
      <c r="AT132">
        <v>1002733</v>
      </c>
      <c r="AU132">
        <v>1015904</v>
      </c>
      <c r="AV132">
        <v>996006</v>
      </c>
      <c r="AW132">
        <v>1030281</v>
      </c>
      <c r="AX132">
        <v>989024</v>
      </c>
      <c r="AY132" t="s">
        <v>178</v>
      </c>
      <c r="AZ132" t="s">
        <v>178</v>
      </c>
      <c r="BA132" t="s">
        <v>178</v>
      </c>
      <c r="BB132" t="s">
        <v>178</v>
      </c>
      <c r="BC132" t="s">
        <v>178</v>
      </c>
      <c r="BD132" t="s">
        <v>178</v>
      </c>
      <c r="BE132" t="s">
        <v>178</v>
      </c>
      <c r="BF132" t="s">
        <v>178</v>
      </c>
      <c r="BG132" t="s">
        <v>178</v>
      </c>
      <c r="BH132" t="s">
        <v>178</v>
      </c>
      <c r="BI132" t="s">
        <v>178</v>
      </c>
      <c r="BJ132" t="s">
        <v>178</v>
      </c>
      <c r="BK132" t="s">
        <v>178</v>
      </c>
      <c r="BL132" t="s">
        <v>178</v>
      </c>
      <c r="BM132" t="s">
        <v>178</v>
      </c>
      <c r="BN132" t="s">
        <v>178</v>
      </c>
      <c r="BO132" t="s">
        <v>178</v>
      </c>
      <c r="BP132">
        <v>1009019</v>
      </c>
      <c r="BQ132">
        <v>956654</v>
      </c>
      <c r="BR132">
        <v>977118</v>
      </c>
      <c r="BS132">
        <v>990384</v>
      </c>
      <c r="BT132">
        <v>975771</v>
      </c>
      <c r="BU132">
        <v>1000701</v>
      </c>
      <c r="BV132">
        <v>978758</v>
      </c>
      <c r="BW132">
        <v>988177</v>
      </c>
      <c r="BX132">
        <v>980746</v>
      </c>
      <c r="BY132">
        <v>954925</v>
      </c>
      <c r="BZ132">
        <v>1002824</v>
      </c>
      <c r="CA132">
        <v>1016001</v>
      </c>
      <c r="CB132">
        <v>996092</v>
      </c>
      <c r="CC132">
        <v>1030353</v>
      </c>
      <c r="CD132">
        <v>989091</v>
      </c>
      <c r="CE132" t="s">
        <v>178</v>
      </c>
      <c r="CF132" t="s">
        <v>178</v>
      </c>
      <c r="CG132" t="s">
        <v>178</v>
      </c>
      <c r="CH132" t="s">
        <v>178</v>
      </c>
      <c r="CI132" t="s">
        <v>178</v>
      </c>
      <c r="CJ132" t="s">
        <v>178</v>
      </c>
      <c r="CK132" t="s">
        <v>178</v>
      </c>
      <c r="CL132" t="s">
        <v>178</v>
      </c>
      <c r="CM132" t="s">
        <v>178</v>
      </c>
      <c r="CN132" t="s">
        <v>178</v>
      </c>
      <c r="CO132" t="s">
        <v>178</v>
      </c>
      <c r="CP132" t="s">
        <v>178</v>
      </c>
      <c r="CQ132" t="s">
        <v>178</v>
      </c>
      <c r="CR132" t="s">
        <v>178</v>
      </c>
      <c r="CS132" t="s">
        <v>178</v>
      </c>
      <c r="CT132" t="s">
        <v>178</v>
      </c>
      <c r="CU132" t="s">
        <v>178</v>
      </c>
      <c r="CV132">
        <v>11.453207625816431</v>
      </c>
      <c r="CW132">
        <v>10.6616279560244</v>
      </c>
      <c r="CX132">
        <v>11.199840615895271</v>
      </c>
      <c r="CY132">
        <v>11.790654830469361</v>
      </c>
      <c r="CZ132">
        <v>12.86920142280543</v>
      </c>
      <c r="DA132">
        <v>12.113503636559059</v>
      </c>
      <c r="DB132">
        <v>11.821161005226649</v>
      </c>
      <c r="DC132">
        <v>12.56922724281478</v>
      </c>
      <c r="DD132">
        <v>13.587779677283899</v>
      </c>
      <c r="DE132">
        <v>13.86858213954098</v>
      </c>
      <c r="DF132">
        <v>13.611706301303711</v>
      </c>
      <c r="DG132">
        <v>12.792003510363751</v>
      </c>
      <c r="DH132">
        <v>9.4854581003879801</v>
      </c>
      <c r="DI132">
        <v>9.0974434191851099</v>
      </c>
      <c r="DJ132">
        <v>8.7451668516093797</v>
      </c>
      <c r="DK132">
        <v>8.6390596794114796</v>
      </c>
      <c r="DL132">
        <v>8.7571506855963097</v>
      </c>
      <c r="DM132">
        <v>8.6487773428117496</v>
      </c>
      <c r="DN132">
        <v>8.6550544922738695</v>
      </c>
      <c r="DO132" t="s">
        <v>178</v>
      </c>
      <c r="DP132" t="s">
        <v>178</v>
      </c>
      <c r="DQ132" t="s">
        <v>178</v>
      </c>
      <c r="DR132" t="s">
        <v>178</v>
      </c>
      <c r="DS132" t="s">
        <v>178</v>
      </c>
      <c r="DT132" t="s">
        <v>178</v>
      </c>
      <c r="DU132" t="s">
        <v>178</v>
      </c>
      <c r="DV132" t="s">
        <v>178</v>
      </c>
      <c r="DW132" t="s">
        <v>178</v>
      </c>
      <c r="DX132" t="s">
        <v>178</v>
      </c>
      <c r="DY132" t="s">
        <v>178</v>
      </c>
      <c r="DZ132" t="s">
        <v>178</v>
      </c>
      <c r="EA132" t="s">
        <v>178</v>
      </c>
      <c r="EB132">
        <v>11.30384742938864</v>
      </c>
      <c r="EC132">
        <v>10.5180266402441</v>
      </c>
      <c r="ED132">
        <v>11.03016354739416</v>
      </c>
      <c r="EE132">
        <v>11.619542183449321</v>
      </c>
      <c r="EF132">
        <v>12.785539403831701</v>
      </c>
      <c r="EG132">
        <v>11.75394379440033</v>
      </c>
      <c r="EH132">
        <v>11.415392013712109</v>
      </c>
      <c r="EI132">
        <v>12.219154162938271</v>
      </c>
      <c r="EJ132">
        <v>13.14870401721201</v>
      </c>
      <c r="EK132">
        <v>13.37772167477303</v>
      </c>
      <c r="EL132">
        <v>13.103188984505341</v>
      </c>
      <c r="EM132">
        <v>12.014422622610009</v>
      </c>
      <c r="EN132">
        <v>9.10416202312034</v>
      </c>
      <c r="EO132">
        <v>8.7200482198545792</v>
      </c>
      <c r="EP132">
        <v>8.4159737276345101</v>
      </c>
      <c r="EQ132">
        <v>8.2477050250830004</v>
      </c>
      <c r="ER132">
        <v>8.3459881906732996</v>
      </c>
      <c r="ES132">
        <v>8.2256612695073095</v>
      </c>
      <c r="ET132">
        <v>8.2112010005080691</v>
      </c>
      <c r="EU132" t="s">
        <v>178</v>
      </c>
      <c r="EV132" t="s">
        <v>178</v>
      </c>
      <c r="EW132" t="s">
        <v>178</v>
      </c>
      <c r="EX132" t="s">
        <v>178</v>
      </c>
      <c r="EY132" t="s">
        <v>178</v>
      </c>
      <c r="EZ132" t="s">
        <v>178</v>
      </c>
      <c r="FA132" t="s">
        <v>178</v>
      </c>
      <c r="FB132" t="s">
        <v>178</v>
      </c>
      <c r="FC132" t="s">
        <v>178</v>
      </c>
      <c r="FD132" t="s">
        <v>178</v>
      </c>
      <c r="FE132" t="s">
        <v>178</v>
      </c>
      <c r="FF132" t="s">
        <v>178</v>
      </c>
      <c r="FG132" t="s">
        <v>178</v>
      </c>
      <c r="FH132">
        <v>11.390270679140423</v>
      </c>
      <c r="FI132">
        <v>10.607458238315951</v>
      </c>
      <c r="FJ132">
        <v>11.144271747077681</v>
      </c>
      <c r="FK132">
        <v>11.733689424629848</v>
      </c>
      <c r="FL132">
        <v>12.859133899294298</v>
      </c>
      <c r="FM132">
        <v>12.110103900662228</v>
      </c>
      <c r="FN132">
        <v>11.819018837663446</v>
      </c>
      <c r="FO132">
        <v>12.569111071265507</v>
      </c>
      <c r="FP132">
        <v>13.587779677283905</v>
      </c>
      <c r="FQ132">
        <v>13.868582139540989</v>
      </c>
      <c r="FR132">
        <v>13.611706301303718</v>
      </c>
      <c r="FS132">
        <v>12.792003510363754</v>
      </c>
      <c r="FT132">
        <v>9.4854581003879872</v>
      </c>
      <c r="FU132">
        <v>9.0943899179337002</v>
      </c>
      <c r="FV132">
        <v>8.7414512493405603</v>
      </c>
      <c r="FW132">
        <v>8.6346377373111203</v>
      </c>
      <c r="FX132">
        <v>8.751941475986289</v>
      </c>
      <c r="FY132">
        <v>8.5862762535635024</v>
      </c>
      <c r="FZ132">
        <v>8.5123054757471319</v>
      </c>
      <c r="GA132" t="s">
        <v>178</v>
      </c>
      <c r="GB132" t="s">
        <v>178</v>
      </c>
      <c r="GC132" t="s">
        <v>178</v>
      </c>
      <c r="GD132" t="s">
        <v>178</v>
      </c>
      <c r="GE132" t="s">
        <v>178</v>
      </c>
      <c r="GF132" t="s">
        <v>178</v>
      </c>
      <c r="GG132" t="s">
        <v>178</v>
      </c>
      <c r="GH132" t="s">
        <v>178</v>
      </c>
      <c r="GI132" t="s">
        <v>178</v>
      </c>
      <c r="GJ132" t="s">
        <v>178</v>
      </c>
      <c r="GK132" t="s">
        <v>178</v>
      </c>
      <c r="GL132" t="s">
        <v>178</v>
      </c>
      <c r="GM132" t="s">
        <v>178</v>
      </c>
      <c r="GN132">
        <v>9.1408115268675569</v>
      </c>
      <c r="GO132">
        <v>8.4633152472261752</v>
      </c>
      <c r="GP132">
        <v>8.9312454388293929</v>
      </c>
      <c r="GQ132">
        <v>9.2867270149416505</v>
      </c>
      <c r="GR132">
        <v>10.260171602546361</v>
      </c>
      <c r="GS132">
        <v>9.5282307955233687</v>
      </c>
      <c r="GT132">
        <v>9.2256333330608449</v>
      </c>
      <c r="GU132">
        <v>10.109541338766432</v>
      </c>
      <c r="GV132">
        <v>11.162415056166942</v>
      </c>
      <c r="GW132">
        <v>13.308896301455226</v>
      </c>
      <c r="GX132">
        <v>13.103188984505348</v>
      </c>
      <c r="GY132">
        <v>12.014422622610011</v>
      </c>
      <c r="GZ132">
        <v>9.1041620231203435</v>
      </c>
      <c r="HA132">
        <v>8.7184373511195812</v>
      </c>
      <c r="HB132">
        <v>8.414042910577864</v>
      </c>
      <c r="HC132">
        <v>8.2454599309541798</v>
      </c>
      <c r="HD132">
        <v>8.3412015970206905</v>
      </c>
      <c r="HE132">
        <v>8.1827452580053031</v>
      </c>
      <c r="HF132">
        <v>8.1037031421748846</v>
      </c>
      <c r="HG132" t="s">
        <v>178</v>
      </c>
      <c r="HH132" t="s">
        <v>178</v>
      </c>
      <c r="HI132" t="s">
        <v>178</v>
      </c>
      <c r="HJ132" t="s">
        <v>178</v>
      </c>
      <c r="HK132" t="s">
        <v>178</v>
      </c>
      <c r="HL132" t="s">
        <v>178</v>
      </c>
      <c r="HM132" t="s">
        <v>178</v>
      </c>
      <c r="HN132" t="s">
        <v>178</v>
      </c>
      <c r="HO132" t="s">
        <v>178</v>
      </c>
      <c r="HP132" t="s">
        <v>178</v>
      </c>
      <c r="HQ132" t="s">
        <v>178</v>
      </c>
      <c r="HR132" t="s">
        <v>178</v>
      </c>
      <c r="HS132" t="s">
        <v>178</v>
      </c>
      <c r="HT132">
        <v>54484</v>
      </c>
      <c r="HU132">
        <v>54473</v>
      </c>
      <c r="HV132">
        <v>54280</v>
      </c>
      <c r="HW132">
        <v>54289</v>
      </c>
      <c r="HX132">
        <v>54358</v>
      </c>
      <c r="HY132">
        <v>54401</v>
      </c>
      <c r="HZ132">
        <v>54417</v>
      </c>
      <c r="IA132">
        <v>54472</v>
      </c>
      <c r="IB132">
        <v>54528</v>
      </c>
      <c r="IC132">
        <v>54515</v>
      </c>
      <c r="ID132">
        <v>54547</v>
      </c>
      <c r="IE132">
        <v>54466</v>
      </c>
      <c r="IF132">
        <v>54389</v>
      </c>
      <c r="IG132">
        <v>54268</v>
      </c>
      <c r="IH132">
        <v>54230</v>
      </c>
      <c r="II132" t="s">
        <v>178</v>
      </c>
      <c r="IJ132" t="s">
        <v>178</v>
      </c>
      <c r="IK132" t="s">
        <v>178</v>
      </c>
      <c r="IL132" t="s">
        <v>178</v>
      </c>
      <c r="IM132" t="s">
        <v>178</v>
      </c>
      <c r="IN132" t="s">
        <v>178</v>
      </c>
      <c r="IO132" t="s">
        <v>178</v>
      </c>
      <c r="IP132" t="s">
        <v>178</v>
      </c>
      <c r="IQ132" t="s">
        <v>178</v>
      </c>
      <c r="IR132" t="s">
        <v>178</v>
      </c>
      <c r="IS132" t="s">
        <v>178</v>
      </c>
      <c r="IT132" t="s">
        <v>178</v>
      </c>
      <c r="IU132" t="s">
        <v>178</v>
      </c>
      <c r="IV132" t="s">
        <v>178</v>
      </c>
      <c r="IW132" t="s">
        <v>178</v>
      </c>
      <c r="IX132" t="s">
        <v>178</v>
      </c>
      <c r="IY132" t="s">
        <v>178</v>
      </c>
      <c r="IZ132">
        <v>62216</v>
      </c>
      <c r="JA132">
        <v>62104</v>
      </c>
      <c r="JB132">
        <v>61920</v>
      </c>
      <c r="JC132">
        <v>61896</v>
      </c>
      <c r="JD132">
        <v>61985</v>
      </c>
      <c r="JE132">
        <v>61958</v>
      </c>
      <c r="JF132">
        <v>61990</v>
      </c>
      <c r="JG132">
        <v>62068</v>
      </c>
      <c r="JH132">
        <v>62109</v>
      </c>
      <c r="JI132">
        <v>62149</v>
      </c>
      <c r="JJ132">
        <v>62186</v>
      </c>
      <c r="JK132">
        <v>62077</v>
      </c>
      <c r="JL132">
        <v>61941</v>
      </c>
      <c r="JM132">
        <v>61805</v>
      </c>
      <c r="JN132">
        <v>61727</v>
      </c>
      <c r="JO132" t="s">
        <v>178</v>
      </c>
      <c r="JP132" t="s">
        <v>178</v>
      </c>
      <c r="JQ132" t="s">
        <v>178</v>
      </c>
      <c r="JR132" t="s">
        <v>178</v>
      </c>
      <c r="JS132" t="s">
        <v>178</v>
      </c>
      <c r="JT132" t="s">
        <v>178</v>
      </c>
      <c r="JU132" t="s">
        <v>178</v>
      </c>
      <c r="JV132" t="s">
        <v>178</v>
      </c>
      <c r="JW132" t="s">
        <v>178</v>
      </c>
      <c r="JX132" t="s">
        <v>178</v>
      </c>
      <c r="JY132" t="s">
        <v>178</v>
      </c>
      <c r="JZ132" t="s">
        <v>178</v>
      </c>
      <c r="KA132" t="s">
        <v>178</v>
      </c>
      <c r="KB132" t="s">
        <v>178</v>
      </c>
      <c r="KC132" t="s">
        <v>178</v>
      </c>
      <c r="KD132" t="s">
        <v>178</v>
      </c>
    </row>
    <row r="133" spans="1:290" x14ac:dyDescent="0.3">
      <c r="A133" t="s">
        <v>131</v>
      </c>
      <c r="B133">
        <v>4057102</v>
      </c>
      <c r="C133">
        <v>13517817</v>
      </c>
      <c r="D133">
        <v>14308348</v>
      </c>
      <c r="E133">
        <v>12643985</v>
      </c>
      <c r="F133">
        <v>13244832</v>
      </c>
      <c r="G133">
        <v>12903233</v>
      </c>
      <c r="H133">
        <v>13649267</v>
      </c>
      <c r="I133">
        <v>13561749</v>
      </c>
      <c r="J133">
        <v>13385196</v>
      </c>
      <c r="K133">
        <v>13866948</v>
      </c>
      <c r="L133">
        <v>14639909</v>
      </c>
      <c r="M133">
        <v>13413330</v>
      </c>
      <c r="N133">
        <v>13903713</v>
      </c>
      <c r="O133">
        <v>14257728</v>
      </c>
      <c r="P133">
        <v>13081166</v>
      </c>
      <c r="Q133">
        <v>13859182</v>
      </c>
      <c r="R133">
        <v>13048599</v>
      </c>
      <c r="S133">
        <v>12995947</v>
      </c>
      <c r="T133">
        <v>13549300</v>
      </c>
      <c r="U133">
        <v>12643689</v>
      </c>
      <c r="V133">
        <v>12635182</v>
      </c>
      <c r="W133">
        <v>11872621</v>
      </c>
      <c r="X133">
        <v>12204716</v>
      </c>
      <c r="Y133">
        <v>11499116</v>
      </c>
      <c r="Z133">
        <v>11549257</v>
      </c>
      <c r="AA133">
        <v>11229011</v>
      </c>
      <c r="AB133">
        <v>10619103</v>
      </c>
      <c r="AC133">
        <v>10867026</v>
      </c>
      <c r="AD133">
        <v>9690260</v>
      </c>
      <c r="AE133">
        <v>10646265</v>
      </c>
      <c r="AF133">
        <v>9810314</v>
      </c>
      <c r="AG133">
        <v>9723850</v>
      </c>
      <c r="AH133">
        <v>9956718</v>
      </c>
      <c r="AI133">
        <v>32119373</v>
      </c>
      <c r="AJ133">
        <v>33699583</v>
      </c>
      <c r="AK133">
        <v>31597238</v>
      </c>
      <c r="AL133">
        <v>32872258</v>
      </c>
      <c r="AM133">
        <v>35875728</v>
      </c>
      <c r="AN133">
        <v>37022540</v>
      </c>
      <c r="AO133">
        <v>37030285</v>
      </c>
      <c r="AP133">
        <v>36745908</v>
      </c>
      <c r="AQ133">
        <v>37428457</v>
      </c>
      <c r="AR133">
        <v>38427458</v>
      </c>
      <c r="AS133">
        <v>35098274</v>
      </c>
      <c r="AT133">
        <v>37980626</v>
      </c>
      <c r="AU133">
        <v>38827452</v>
      </c>
      <c r="AV133">
        <v>36864186</v>
      </c>
      <c r="AW133">
        <v>37362021</v>
      </c>
      <c r="AX133">
        <v>35649754</v>
      </c>
      <c r="AY133">
        <v>35114117</v>
      </c>
      <c r="AZ133">
        <v>35716676</v>
      </c>
      <c r="BA133">
        <v>35117420</v>
      </c>
      <c r="BB133">
        <v>35070847</v>
      </c>
      <c r="BC133">
        <v>33565723</v>
      </c>
      <c r="BD133">
        <v>33993422</v>
      </c>
      <c r="BE133">
        <v>32750794</v>
      </c>
      <c r="BF133">
        <v>32481403</v>
      </c>
      <c r="BG133">
        <v>31608861</v>
      </c>
      <c r="BH133">
        <v>30351916</v>
      </c>
      <c r="BI133">
        <v>29997676</v>
      </c>
      <c r="BJ133">
        <v>29418239</v>
      </c>
      <c r="BK133">
        <v>29986935</v>
      </c>
      <c r="BL133">
        <v>28933161</v>
      </c>
      <c r="BM133">
        <v>28611444</v>
      </c>
      <c r="BN133">
        <v>28522168</v>
      </c>
      <c r="BO133">
        <v>37596065</v>
      </c>
      <c r="BP133">
        <v>43735391</v>
      </c>
      <c r="BQ133">
        <v>42237635</v>
      </c>
      <c r="BR133">
        <v>39997209</v>
      </c>
      <c r="BS133">
        <v>43255846</v>
      </c>
      <c r="BT133">
        <v>43192724</v>
      </c>
      <c r="BU133">
        <v>43158138</v>
      </c>
      <c r="BV133">
        <v>44038955</v>
      </c>
      <c r="BW133">
        <v>48142970</v>
      </c>
      <c r="BX133">
        <v>48222825</v>
      </c>
      <c r="BY133">
        <v>49062482</v>
      </c>
      <c r="BZ133">
        <v>49091884</v>
      </c>
      <c r="CA133">
        <v>50441803</v>
      </c>
      <c r="CB133">
        <v>50681508</v>
      </c>
      <c r="CC133">
        <v>53112201</v>
      </c>
      <c r="CD133">
        <v>48678986</v>
      </c>
      <c r="CE133">
        <v>47794327</v>
      </c>
      <c r="CF133">
        <v>43557072</v>
      </c>
      <c r="CG133">
        <v>45031966</v>
      </c>
      <c r="CH133">
        <v>44878566</v>
      </c>
      <c r="CI133">
        <v>40431486</v>
      </c>
      <c r="CJ133">
        <v>43042050</v>
      </c>
      <c r="CK133">
        <v>41214521</v>
      </c>
      <c r="CL133">
        <v>41275782</v>
      </c>
      <c r="CM133">
        <v>39868714</v>
      </c>
      <c r="CN133">
        <v>39688016</v>
      </c>
      <c r="CO133">
        <v>38981503</v>
      </c>
      <c r="CP133">
        <v>35746207</v>
      </c>
      <c r="CQ133">
        <v>35984650</v>
      </c>
      <c r="CR133">
        <v>30444577</v>
      </c>
      <c r="CS133">
        <v>30145951</v>
      </c>
      <c r="CT133">
        <v>30022877</v>
      </c>
      <c r="CU133" t="s">
        <v>178</v>
      </c>
      <c r="CV133">
        <v>10.904068030774759</v>
      </c>
      <c r="CW133">
        <v>11.18777031133776</v>
      </c>
      <c r="CX133">
        <v>10.727150031046071</v>
      </c>
      <c r="CY133">
        <v>11.34264567647503</v>
      </c>
      <c r="CZ133">
        <v>10.380857814562489</v>
      </c>
      <c r="DA133">
        <v>10.52718200285228</v>
      </c>
      <c r="DB133">
        <v>9.6927747869530698</v>
      </c>
      <c r="DC133">
        <v>9.1719389154700792</v>
      </c>
      <c r="DD133">
        <v>8.1505356351600202</v>
      </c>
      <c r="DE133">
        <v>7.3189357154412802</v>
      </c>
      <c r="DF133">
        <v>6.8193366764690797</v>
      </c>
      <c r="DG133">
        <v>6.8750855676304097</v>
      </c>
      <c r="DH133">
        <v>6.9642252129167597</v>
      </c>
      <c r="DI133">
        <v>6.7577441985929703</v>
      </c>
      <c r="DJ133">
        <v>6.7848581457014498</v>
      </c>
      <c r="DK133">
        <v>6.9361855661615097</v>
      </c>
      <c r="DL133">
        <v>7.2045788343309196</v>
      </c>
      <c r="DM133">
        <v>7.1881394741677003</v>
      </c>
      <c r="DN133">
        <v>7.24845118970189</v>
      </c>
      <c r="DO133" t="s">
        <v>178</v>
      </c>
      <c r="DP133" t="s">
        <v>178</v>
      </c>
      <c r="DQ133" t="s">
        <v>178</v>
      </c>
      <c r="DR133" t="s">
        <v>178</v>
      </c>
      <c r="DS133" t="s">
        <v>178</v>
      </c>
      <c r="DT133" t="s">
        <v>178</v>
      </c>
      <c r="DU133" t="s">
        <v>178</v>
      </c>
      <c r="DV133" t="s">
        <v>178</v>
      </c>
      <c r="DW133" t="s">
        <v>178</v>
      </c>
      <c r="DX133" t="s">
        <v>178</v>
      </c>
      <c r="DY133" t="s">
        <v>178</v>
      </c>
      <c r="DZ133" t="s">
        <v>178</v>
      </c>
      <c r="EA133" t="s">
        <v>178</v>
      </c>
      <c r="EB133">
        <v>9.3819973974158604</v>
      </c>
      <c r="EC133">
        <v>9.3203209723584006</v>
      </c>
      <c r="ED133">
        <v>9.05743682104222</v>
      </c>
      <c r="EE133">
        <v>8.9473250549786698</v>
      </c>
      <c r="EF133">
        <v>8.4071325198109008</v>
      </c>
      <c r="EG133">
        <v>8.5116115093362001</v>
      </c>
      <c r="EH133">
        <v>7.7183587353454399</v>
      </c>
      <c r="EI133">
        <v>7.5058450846637799</v>
      </c>
      <c r="EJ133">
        <v>6.7934418144442397</v>
      </c>
      <c r="EK133">
        <v>6.2437742665066596</v>
      </c>
      <c r="EL133">
        <v>5.7184102231490304</v>
      </c>
      <c r="EM133">
        <v>5.7225233322031999</v>
      </c>
      <c r="EN133">
        <v>5.7292571169210103</v>
      </c>
      <c r="EO133">
        <v>5.6912044452841499</v>
      </c>
      <c r="EP133">
        <v>5.7163367803323402</v>
      </c>
      <c r="EQ133">
        <v>5.8314409557842497</v>
      </c>
      <c r="ER133">
        <v>6.0947972874071397</v>
      </c>
      <c r="ES133">
        <v>6.0174209836599601</v>
      </c>
      <c r="ET133">
        <v>6.01774174430403</v>
      </c>
      <c r="EU133" t="s">
        <v>178</v>
      </c>
      <c r="EV133" t="s">
        <v>178</v>
      </c>
      <c r="EW133" t="s">
        <v>178</v>
      </c>
      <c r="EX133" t="s">
        <v>178</v>
      </c>
      <c r="EY133" t="s">
        <v>178</v>
      </c>
      <c r="EZ133" t="s">
        <v>178</v>
      </c>
      <c r="FA133" t="s">
        <v>178</v>
      </c>
      <c r="FB133" t="s">
        <v>178</v>
      </c>
      <c r="FC133" t="s">
        <v>178</v>
      </c>
      <c r="FD133" t="s">
        <v>178</v>
      </c>
      <c r="FE133" t="s">
        <v>178</v>
      </c>
      <c r="FF133" t="s">
        <v>178</v>
      </c>
      <c r="FG133" t="s">
        <v>178</v>
      </c>
      <c r="FH133">
        <v>10.904068030774761</v>
      </c>
      <c r="FI133">
        <v>11.187770311337763</v>
      </c>
      <c r="FJ133">
        <v>10.727150031046072</v>
      </c>
      <c r="FK133">
        <v>11.342645676475035</v>
      </c>
      <c r="FL133">
        <v>10.380857814562496</v>
      </c>
      <c r="FM133">
        <v>10.527182002852287</v>
      </c>
      <c r="FN133">
        <v>9.6927747869530805</v>
      </c>
      <c r="FO133">
        <v>9.1719389154700792</v>
      </c>
      <c r="FP133">
        <v>8.1505356351600273</v>
      </c>
      <c r="FQ133">
        <v>7.318935715441282</v>
      </c>
      <c r="FR133">
        <v>6.8193366764690841</v>
      </c>
      <c r="FS133">
        <v>6.8750855676304106</v>
      </c>
      <c r="FT133">
        <v>6.9642252129167668</v>
      </c>
      <c r="FU133">
        <v>6.7577441985929756</v>
      </c>
      <c r="FV133">
        <v>6.7848581457014543</v>
      </c>
      <c r="FW133">
        <v>6.9361855661615124</v>
      </c>
      <c r="FX133">
        <v>7.2045788343309249</v>
      </c>
      <c r="FY133">
        <v>7.1881394741677056</v>
      </c>
      <c r="FZ133">
        <v>7.2484511897018979</v>
      </c>
      <c r="GA133" t="s">
        <v>178</v>
      </c>
      <c r="GB133" t="s">
        <v>178</v>
      </c>
      <c r="GC133" t="s">
        <v>178</v>
      </c>
      <c r="GD133" t="s">
        <v>178</v>
      </c>
      <c r="GE133" t="s">
        <v>178</v>
      </c>
      <c r="GF133" t="s">
        <v>178</v>
      </c>
      <c r="GG133" t="s">
        <v>178</v>
      </c>
      <c r="GH133" t="s">
        <v>178</v>
      </c>
      <c r="GI133" t="s">
        <v>178</v>
      </c>
      <c r="GJ133" t="s">
        <v>178</v>
      </c>
      <c r="GK133" t="s">
        <v>178</v>
      </c>
      <c r="GL133" t="s">
        <v>178</v>
      </c>
      <c r="GM133" t="s">
        <v>178</v>
      </c>
      <c r="GN133">
        <v>9.3819973974158675</v>
      </c>
      <c r="GO133">
        <v>9.320320972358406</v>
      </c>
      <c r="GP133">
        <v>9.0574368210422289</v>
      </c>
      <c r="GQ133">
        <v>8.9473250549786751</v>
      </c>
      <c r="GR133">
        <v>8.4071325198109044</v>
      </c>
      <c r="GS133">
        <v>8.511611509336209</v>
      </c>
      <c r="GT133">
        <v>7.7183587353454435</v>
      </c>
      <c r="GU133">
        <v>7.5058450846637896</v>
      </c>
      <c r="GV133">
        <v>6.7934418144442441</v>
      </c>
      <c r="GW133">
        <v>6.2437742665066667</v>
      </c>
      <c r="GX133">
        <v>5.7184102231490339</v>
      </c>
      <c r="GY133">
        <v>5.7225233322032052</v>
      </c>
      <c r="GZ133">
        <v>5.7292571169210138</v>
      </c>
      <c r="HA133">
        <v>5.6911181203940249</v>
      </c>
      <c r="HB133">
        <v>5.716336780332341</v>
      </c>
      <c r="HC133">
        <v>5.8314409557842506</v>
      </c>
      <c r="HD133">
        <v>6.0947972874071485</v>
      </c>
      <c r="HE133">
        <v>6.0170093473165238</v>
      </c>
      <c r="HF133">
        <v>6.0177417443040371</v>
      </c>
      <c r="HG133" t="s">
        <v>178</v>
      </c>
      <c r="HH133" t="s">
        <v>178</v>
      </c>
      <c r="HI133" t="s">
        <v>178</v>
      </c>
      <c r="HJ133" t="s">
        <v>178</v>
      </c>
      <c r="HK133" t="s">
        <v>178</v>
      </c>
      <c r="HL133" t="s">
        <v>178</v>
      </c>
      <c r="HM133" t="s">
        <v>178</v>
      </c>
      <c r="HN133" t="s">
        <v>178</v>
      </c>
      <c r="HO133" t="s">
        <v>178</v>
      </c>
      <c r="HP133" t="s">
        <v>178</v>
      </c>
      <c r="HQ133" t="s">
        <v>178</v>
      </c>
      <c r="HR133" t="s">
        <v>178</v>
      </c>
      <c r="HS133">
        <v>1066035</v>
      </c>
      <c r="HT133">
        <v>1060493</v>
      </c>
      <c r="HU133">
        <v>1053590</v>
      </c>
      <c r="HV133">
        <v>1048101</v>
      </c>
      <c r="HW133">
        <v>1043603</v>
      </c>
      <c r="HX133">
        <v>1041094</v>
      </c>
      <c r="HY133">
        <v>1038936</v>
      </c>
      <c r="HZ133">
        <v>1036216</v>
      </c>
      <c r="IA133">
        <v>1034548</v>
      </c>
      <c r="IB133">
        <v>1035424</v>
      </c>
      <c r="IC133">
        <v>1033362</v>
      </c>
      <c r="ID133">
        <v>1039169</v>
      </c>
      <c r="IE133">
        <v>1027668</v>
      </c>
      <c r="IF133">
        <v>1020485</v>
      </c>
      <c r="IG133">
        <v>1028897</v>
      </c>
      <c r="IH133">
        <v>1056402</v>
      </c>
      <c r="II133">
        <v>1073985</v>
      </c>
      <c r="IJ133">
        <v>1072466</v>
      </c>
      <c r="IK133">
        <v>1029956</v>
      </c>
      <c r="IL133">
        <v>1023578</v>
      </c>
      <c r="IM133">
        <v>1015222</v>
      </c>
      <c r="IN133">
        <v>1007685</v>
      </c>
      <c r="IO133">
        <v>1000464</v>
      </c>
      <c r="IP133">
        <v>994252</v>
      </c>
      <c r="IQ133">
        <v>989172</v>
      </c>
      <c r="IR133">
        <v>980239</v>
      </c>
      <c r="IS133">
        <v>974506</v>
      </c>
      <c r="IT133">
        <v>982368</v>
      </c>
      <c r="IU133">
        <v>958591</v>
      </c>
      <c r="IV133">
        <v>953758</v>
      </c>
      <c r="IW133">
        <v>945494</v>
      </c>
      <c r="IX133">
        <v>935807</v>
      </c>
      <c r="IY133">
        <v>1230246</v>
      </c>
      <c r="IZ133">
        <v>1223736</v>
      </c>
      <c r="JA133">
        <v>1215790</v>
      </c>
      <c r="JB133">
        <v>1208934</v>
      </c>
      <c r="JC133">
        <v>1203538</v>
      </c>
      <c r="JD133">
        <v>1200003</v>
      </c>
      <c r="JE133">
        <v>1197295</v>
      </c>
      <c r="JF133">
        <v>1193671</v>
      </c>
      <c r="JG133">
        <v>1190478</v>
      </c>
      <c r="JH133">
        <v>1190872</v>
      </c>
      <c r="JI133">
        <v>1187613</v>
      </c>
      <c r="JJ133">
        <v>1196119</v>
      </c>
      <c r="JK133">
        <v>1179789</v>
      </c>
      <c r="JL133">
        <v>1170738</v>
      </c>
      <c r="JM133">
        <v>1179621</v>
      </c>
      <c r="JN133">
        <v>1210490</v>
      </c>
      <c r="JO133">
        <v>1236974</v>
      </c>
      <c r="JP133">
        <v>1233571</v>
      </c>
      <c r="JQ133">
        <v>1187043</v>
      </c>
      <c r="JR133">
        <v>1178338</v>
      </c>
      <c r="JS133">
        <v>1164127</v>
      </c>
      <c r="JT133">
        <v>1153262</v>
      </c>
      <c r="JU133">
        <v>1142850</v>
      </c>
      <c r="JV133">
        <v>1133590</v>
      </c>
      <c r="JW133">
        <v>1126466</v>
      </c>
      <c r="JX133">
        <v>1115760</v>
      </c>
      <c r="JY133">
        <v>1108636</v>
      </c>
      <c r="JZ133">
        <v>1116678</v>
      </c>
      <c r="KA133">
        <v>1088302</v>
      </c>
      <c r="KB133">
        <v>1082265</v>
      </c>
      <c r="KC133">
        <v>1072049</v>
      </c>
      <c r="KD133">
        <v>1060110</v>
      </c>
    </row>
    <row r="134" spans="1:290" x14ac:dyDescent="0.3">
      <c r="A134" t="s">
        <v>132</v>
      </c>
      <c r="B134">
        <v>3004222</v>
      </c>
      <c r="C134">
        <v>2080525</v>
      </c>
      <c r="D134">
        <v>2201054</v>
      </c>
      <c r="E134">
        <v>2115067</v>
      </c>
      <c r="F134">
        <v>2208569</v>
      </c>
      <c r="G134">
        <v>2223612</v>
      </c>
      <c r="H134">
        <v>2199227</v>
      </c>
      <c r="I134">
        <v>2271961</v>
      </c>
      <c r="J134">
        <v>2245522</v>
      </c>
      <c r="K134">
        <v>2274849</v>
      </c>
      <c r="L134">
        <v>2310533</v>
      </c>
      <c r="M134">
        <v>2187480</v>
      </c>
      <c r="N134">
        <v>2272494</v>
      </c>
      <c r="O134">
        <v>2346341</v>
      </c>
      <c r="P134">
        <v>2359620</v>
      </c>
      <c r="Q134">
        <v>2458245</v>
      </c>
      <c r="R134">
        <v>2346859</v>
      </c>
      <c r="S134">
        <v>2261954</v>
      </c>
      <c r="T134">
        <v>2247196</v>
      </c>
      <c r="U134">
        <v>2119976</v>
      </c>
      <c r="V134">
        <v>2056367</v>
      </c>
      <c r="W134">
        <v>2053927</v>
      </c>
      <c r="X134">
        <v>1924724</v>
      </c>
      <c r="Y134">
        <v>1903096</v>
      </c>
      <c r="Z134">
        <v>1891988</v>
      </c>
      <c r="AA134">
        <v>1890575</v>
      </c>
      <c r="AB134">
        <v>1892955</v>
      </c>
      <c r="AC134">
        <v>1844041</v>
      </c>
      <c r="AD134">
        <v>1799455</v>
      </c>
      <c r="AE134">
        <v>1851447</v>
      </c>
      <c r="AF134">
        <v>1826699</v>
      </c>
      <c r="AG134">
        <v>1883363</v>
      </c>
      <c r="AH134">
        <v>1870318</v>
      </c>
      <c r="AI134">
        <v>4978470</v>
      </c>
      <c r="AJ134">
        <v>5191057</v>
      </c>
      <c r="AK134">
        <v>5093904</v>
      </c>
      <c r="AL134">
        <v>5334351</v>
      </c>
      <c r="AM134">
        <v>5450238</v>
      </c>
      <c r="AN134">
        <v>5327395</v>
      </c>
      <c r="AO134">
        <v>5422427</v>
      </c>
      <c r="AP134">
        <v>5431279</v>
      </c>
      <c r="AQ134">
        <v>5576375</v>
      </c>
      <c r="AR134">
        <v>5734500</v>
      </c>
      <c r="AS134">
        <v>5492621</v>
      </c>
      <c r="AT134">
        <v>5728831</v>
      </c>
      <c r="AU134">
        <v>5917448</v>
      </c>
      <c r="AV134">
        <v>5919083</v>
      </c>
      <c r="AW134">
        <v>6105573</v>
      </c>
      <c r="AX134">
        <v>5952213</v>
      </c>
      <c r="AY134">
        <v>5763052</v>
      </c>
      <c r="AZ134">
        <v>5781010</v>
      </c>
      <c r="BA134">
        <v>5724470</v>
      </c>
      <c r="BB134">
        <v>5653726</v>
      </c>
      <c r="BC134">
        <v>5652050</v>
      </c>
      <c r="BD134">
        <v>5452332</v>
      </c>
      <c r="BE134">
        <v>5376116</v>
      </c>
      <c r="BF134">
        <v>5339889</v>
      </c>
      <c r="BG134">
        <v>5339433</v>
      </c>
      <c r="BH134">
        <v>5363446</v>
      </c>
      <c r="BI134">
        <v>5290326</v>
      </c>
      <c r="BJ134">
        <v>5152824</v>
      </c>
      <c r="BK134">
        <v>5234393</v>
      </c>
      <c r="BL134">
        <v>5204804</v>
      </c>
      <c r="BM134">
        <v>5307008</v>
      </c>
      <c r="BN134">
        <v>5292157</v>
      </c>
      <c r="BO134">
        <v>4978470</v>
      </c>
      <c r="BP134">
        <v>5191057</v>
      </c>
      <c r="BQ134">
        <v>5093904</v>
      </c>
      <c r="BR134">
        <v>5334351</v>
      </c>
      <c r="BS134">
        <v>5450238</v>
      </c>
      <c r="BT134">
        <v>5327395</v>
      </c>
      <c r="BU134">
        <v>5422427</v>
      </c>
      <c r="BV134">
        <v>5431279</v>
      </c>
      <c r="BW134">
        <v>5576375</v>
      </c>
      <c r="BX134">
        <v>5734500</v>
      </c>
      <c r="BY134">
        <v>5492621</v>
      </c>
      <c r="BZ134">
        <v>6219170</v>
      </c>
      <c r="CA134">
        <v>6413570</v>
      </c>
      <c r="CB134">
        <v>6404100</v>
      </c>
      <c r="CC134">
        <v>6562297</v>
      </c>
      <c r="CD134">
        <v>6431744</v>
      </c>
      <c r="CE134">
        <v>6241237</v>
      </c>
      <c r="CF134">
        <v>7593541</v>
      </c>
      <c r="CG134">
        <v>7754835</v>
      </c>
      <c r="CH134">
        <v>7891563</v>
      </c>
      <c r="CI134">
        <v>6661916</v>
      </c>
      <c r="CJ134">
        <v>7003441</v>
      </c>
      <c r="CK134">
        <v>8076509</v>
      </c>
      <c r="CL134">
        <v>7600312</v>
      </c>
      <c r="CM134">
        <v>7048270</v>
      </c>
      <c r="CN134">
        <v>6646937</v>
      </c>
      <c r="CO134">
        <v>7130076</v>
      </c>
      <c r="CP134">
        <v>7678204</v>
      </c>
      <c r="CQ134">
        <v>7787386</v>
      </c>
      <c r="CR134">
        <v>6037961</v>
      </c>
      <c r="CS134">
        <v>5307008</v>
      </c>
      <c r="CT134">
        <v>5292157</v>
      </c>
      <c r="CU134" t="s">
        <v>178</v>
      </c>
      <c r="CV134">
        <v>25.309519683406389</v>
      </c>
      <c r="CW134">
        <v>23.68011263374078</v>
      </c>
      <c r="CX134">
        <v>22.350444620985002</v>
      </c>
      <c r="CY134">
        <v>24.301898475214649</v>
      </c>
      <c r="CZ134">
        <v>21.774389014032462</v>
      </c>
      <c r="DA134">
        <v>20.85972422533353</v>
      </c>
      <c r="DB134">
        <v>20.631114661905649</v>
      </c>
      <c r="DC134">
        <v>22.259362371697549</v>
      </c>
      <c r="DD134">
        <v>23.016167007165379</v>
      </c>
      <c r="DE134">
        <v>23.546979713868762</v>
      </c>
      <c r="DF134">
        <v>23.051422975857658</v>
      </c>
      <c r="DG134">
        <v>20.621290502407572</v>
      </c>
      <c r="DH134">
        <v>15.133531157270021</v>
      </c>
      <c r="DI134">
        <v>14.5240032546786</v>
      </c>
      <c r="DJ134">
        <v>13.293566254793349</v>
      </c>
      <c r="DK134">
        <v>12.07937915625163</v>
      </c>
      <c r="DL134">
        <v>12.518133709743161</v>
      </c>
      <c r="DM134">
        <v>12.571976967370439</v>
      </c>
      <c r="DN134">
        <v>12.29012136452296</v>
      </c>
      <c r="DO134" t="s">
        <v>178</v>
      </c>
      <c r="DP134" t="s">
        <v>178</v>
      </c>
      <c r="DQ134" t="s">
        <v>178</v>
      </c>
      <c r="DR134" t="s">
        <v>178</v>
      </c>
      <c r="DS134" t="s">
        <v>178</v>
      </c>
      <c r="DT134" t="s">
        <v>178</v>
      </c>
      <c r="DU134" t="s">
        <v>178</v>
      </c>
      <c r="DV134" t="s">
        <v>178</v>
      </c>
      <c r="DW134" t="s">
        <v>178</v>
      </c>
      <c r="DX134" t="s">
        <v>178</v>
      </c>
      <c r="DY134" t="s">
        <v>178</v>
      </c>
      <c r="DZ134" t="s">
        <v>178</v>
      </c>
      <c r="EA134" t="s">
        <v>178</v>
      </c>
      <c r="EB134">
        <v>23.54150475750383</v>
      </c>
      <c r="EC134">
        <v>21.782964989204078</v>
      </c>
      <c r="ED134">
        <v>20.680317978961678</v>
      </c>
      <c r="EE134">
        <v>22.73447367916334</v>
      </c>
      <c r="EF134">
        <v>19.999469349874559</v>
      </c>
      <c r="EG134">
        <v>19.325194765090298</v>
      </c>
      <c r="EH134">
        <v>19.293576752483901</v>
      </c>
      <c r="EI134">
        <v>20.850572079729549</v>
      </c>
      <c r="EJ134">
        <v>21.610018300894321</v>
      </c>
      <c r="EK134">
        <v>22.132221344839358</v>
      </c>
      <c r="EL134">
        <v>22.08368171365289</v>
      </c>
      <c r="EM134">
        <v>15.21682995777909</v>
      </c>
      <c r="EN134">
        <v>13.02584896097313</v>
      </c>
      <c r="EO134">
        <v>12.56141500163773</v>
      </c>
      <c r="EP134">
        <v>11.626344086021501</v>
      </c>
      <c r="EQ134">
        <v>10.652081570667759</v>
      </c>
      <c r="ER134">
        <v>11.05386429014999</v>
      </c>
      <c r="ES134">
        <v>10.956088511250821</v>
      </c>
      <c r="ET134">
        <v>10.6539828778402</v>
      </c>
      <c r="EU134" t="s">
        <v>178</v>
      </c>
      <c r="EV134" t="s">
        <v>178</v>
      </c>
      <c r="EW134" t="s">
        <v>178</v>
      </c>
      <c r="EX134" t="s">
        <v>178</v>
      </c>
      <c r="EY134" t="s">
        <v>178</v>
      </c>
      <c r="EZ134" t="s">
        <v>178</v>
      </c>
      <c r="FA134" t="s">
        <v>178</v>
      </c>
      <c r="FB134" t="s">
        <v>178</v>
      </c>
      <c r="FC134" t="s">
        <v>178</v>
      </c>
      <c r="FD134" t="s">
        <v>178</v>
      </c>
      <c r="FE134" t="s">
        <v>178</v>
      </c>
      <c r="FF134" t="s">
        <v>178</v>
      </c>
      <c r="FG134" t="s">
        <v>178</v>
      </c>
      <c r="FH134">
        <v>21.93818494364178</v>
      </c>
      <c r="FI134">
        <v>20.254422739711782</v>
      </c>
      <c r="FJ134">
        <v>18.550617413636346</v>
      </c>
      <c r="FK134">
        <v>19.603176637619292</v>
      </c>
      <c r="FL134">
        <v>17.654256542983759</v>
      </c>
      <c r="FM134">
        <v>16.693376338766377</v>
      </c>
      <c r="FN134">
        <v>15.9049877934841</v>
      </c>
      <c r="FO134">
        <v>16.922793556847068</v>
      </c>
      <c r="FP134">
        <v>19.002341885912806</v>
      </c>
      <c r="FQ134">
        <v>21.660733657328826</v>
      </c>
      <c r="FR134">
        <v>21.801511373142301</v>
      </c>
      <c r="FS134">
        <v>20.015933500305838</v>
      </c>
      <c r="FT134">
        <v>15.13353115727003</v>
      </c>
      <c r="FU134">
        <v>14.524003254678602</v>
      </c>
      <c r="FV134">
        <v>13.293566254793353</v>
      </c>
      <c r="FW134">
        <v>12.078694396854274</v>
      </c>
      <c r="FX134">
        <v>12.518133709743164</v>
      </c>
      <c r="FY134">
        <v>12.571976967370441</v>
      </c>
      <c r="FZ134">
        <v>12.290121364522966</v>
      </c>
      <c r="GA134" t="s">
        <v>178</v>
      </c>
      <c r="GB134" t="s">
        <v>178</v>
      </c>
      <c r="GC134" t="s">
        <v>178</v>
      </c>
      <c r="GD134" t="s">
        <v>178</v>
      </c>
      <c r="GE134" t="s">
        <v>178</v>
      </c>
      <c r="GF134" t="s">
        <v>178</v>
      </c>
      <c r="GG134" t="s">
        <v>178</v>
      </c>
      <c r="GH134" t="s">
        <v>178</v>
      </c>
      <c r="GI134" t="s">
        <v>178</v>
      </c>
      <c r="GJ134" t="s">
        <v>178</v>
      </c>
      <c r="GK134" t="s">
        <v>178</v>
      </c>
      <c r="GL134" t="s">
        <v>178</v>
      </c>
      <c r="GM134" t="s">
        <v>178</v>
      </c>
      <c r="GN134">
        <v>15.541231538034639</v>
      </c>
      <c r="GO134">
        <v>14.045338741315577</v>
      </c>
      <c r="GP134">
        <v>12.746998896212361</v>
      </c>
      <c r="GQ134">
        <v>13.58477203276556</v>
      </c>
      <c r="GR134">
        <v>12.770111009268511</v>
      </c>
      <c r="GS134">
        <v>12.317106771028318</v>
      </c>
      <c r="GT134">
        <v>11.480150439703062</v>
      </c>
      <c r="GU134">
        <v>11.773492954382185</v>
      </c>
      <c r="GV134">
        <v>12.835718139582575</v>
      </c>
      <c r="GW134">
        <v>14.504272366772669</v>
      </c>
      <c r="GX134">
        <v>14.933201559916119</v>
      </c>
      <c r="GY134">
        <v>12.687778875940293</v>
      </c>
      <c r="GZ134">
        <v>13.025848960973137</v>
      </c>
      <c r="HA134">
        <v>12.561415001637734</v>
      </c>
      <c r="HB134">
        <v>11.626344086021506</v>
      </c>
      <c r="HC134">
        <v>10.65191629348292</v>
      </c>
      <c r="HD134">
        <v>11.053864290149992</v>
      </c>
      <c r="HE134">
        <v>10.956088511250822</v>
      </c>
      <c r="HF134">
        <v>10.653982877840207</v>
      </c>
      <c r="HG134" t="s">
        <v>178</v>
      </c>
      <c r="HH134" t="s">
        <v>178</v>
      </c>
      <c r="HI134" t="s">
        <v>178</v>
      </c>
      <c r="HJ134" t="s">
        <v>178</v>
      </c>
      <c r="HK134" t="s">
        <v>178</v>
      </c>
      <c r="HL134" t="s">
        <v>178</v>
      </c>
      <c r="HM134" t="s">
        <v>178</v>
      </c>
      <c r="HN134" t="s">
        <v>178</v>
      </c>
      <c r="HO134" t="s">
        <v>178</v>
      </c>
      <c r="HP134" t="s">
        <v>178</v>
      </c>
      <c r="HQ134" t="s">
        <v>178</v>
      </c>
      <c r="HR134" t="s">
        <v>178</v>
      </c>
      <c r="HS134">
        <v>304670</v>
      </c>
      <c r="HT134">
        <v>302812</v>
      </c>
      <c r="HU134">
        <v>300681</v>
      </c>
      <c r="HV134">
        <v>299482</v>
      </c>
      <c r="HW134">
        <v>299036</v>
      </c>
      <c r="HX134">
        <v>283421</v>
      </c>
      <c r="HY134">
        <v>287519</v>
      </c>
      <c r="HZ134">
        <v>289279</v>
      </c>
      <c r="IA134">
        <v>291161</v>
      </c>
      <c r="IB134">
        <v>291951</v>
      </c>
      <c r="IC134">
        <v>292067</v>
      </c>
      <c r="ID134">
        <v>291906</v>
      </c>
      <c r="IE134">
        <v>291247</v>
      </c>
      <c r="IF134">
        <v>289913</v>
      </c>
      <c r="IG134">
        <v>289122</v>
      </c>
      <c r="IH134">
        <v>290112</v>
      </c>
      <c r="II134">
        <v>288405</v>
      </c>
      <c r="IJ134">
        <v>287632</v>
      </c>
      <c r="IK134">
        <v>286331</v>
      </c>
      <c r="IL134">
        <v>284955</v>
      </c>
      <c r="IM134">
        <v>282986</v>
      </c>
      <c r="IN134">
        <v>281591</v>
      </c>
      <c r="IO134">
        <v>280283</v>
      </c>
      <c r="IP134">
        <v>279024</v>
      </c>
      <c r="IQ134">
        <v>278326</v>
      </c>
      <c r="IR134">
        <v>275441</v>
      </c>
      <c r="IS134">
        <v>273752</v>
      </c>
      <c r="IT134">
        <v>273936</v>
      </c>
      <c r="IU134">
        <v>274064</v>
      </c>
      <c r="IV134">
        <v>275637</v>
      </c>
      <c r="IW134">
        <v>276385</v>
      </c>
      <c r="IX134">
        <v>274884</v>
      </c>
      <c r="IY134">
        <v>337885</v>
      </c>
      <c r="IZ134">
        <v>335965</v>
      </c>
      <c r="JA134">
        <v>333518</v>
      </c>
      <c r="JB134">
        <v>332381</v>
      </c>
      <c r="JC134">
        <v>332221</v>
      </c>
      <c r="JD134">
        <v>315256</v>
      </c>
      <c r="JE134">
        <v>319845</v>
      </c>
      <c r="JF134">
        <v>321888</v>
      </c>
      <c r="JG134">
        <v>323738</v>
      </c>
      <c r="JH134">
        <v>324781</v>
      </c>
      <c r="JI134">
        <v>324865</v>
      </c>
      <c r="JJ134">
        <v>324476</v>
      </c>
      <c r="JK134">
        <v>323175</v>
      </c>
      <c r="JL134">
        <v>321500</v>
      </c>
      <c r="JM134">
        <v>320672</v>
      </c>
      <c r="JN134">
        <v>321773</v>
      </c>
      <c r="JO134">
        <v>320993</v>
      </c>
      <c r="JP134">
        <v>320286</v>
      </c>
      <c r="JQ134">
        <v>319177</v>
      </c>
      <c r="JR134">
        <v>317663</v>
      </c>
      <c r="JS134">
        <v>315674</v>
      </c>
      <c r="JT134">
        <v>313983</v>
      </c>
      <c r="JU134">
        <v>312371</v>
      </c>
      <c r="JV134">
        <v>310483</v>
      </c>
      <c r="JW134">
        <v>309597</v>
      </c>
      <c r="JX134">
        <v>306500</v>
      </c>
      <c r="JY134">
        <v>304854</v>
      </c>
      <c r="JZ134">
        <v>305159</v>
      </c>
      <c r="KA134">
        <v>305461</v>
      </c>
      <c r="KB134">
        <v>307116</v>
      </c>
      <c r="KC134">
        <v>307574</v>
      </c>
      <c r="KD134">
        <v>305344</v>
      </c>
    </row>
    <row r="135" spans="1:290" x14ac:dyDescent="0.3">
      <c r="A135" t="s">
        <v>133</v>
      </c>
      <c r="B135">
        <v>4059391</v>
      </c>
      <c r="C135">
        <v>482218</v>
      </c>
      <c r="D135">
        <v>508452</v>
      </c>
      <c r="E135">
        <v>487521</v>
      </c>
      <c r="F135">
        <v>483687</v>
      </c>
      <c r="G135">
        <v>495785</v>
      </c>
      <c r="H135">
        <v>499112</v>
      </c>
      <c r="I135">
        <v>516083</v>
      </c>
      <c r="J135">
        <v>495189</v>
      </c>
      <c r="K135">
        <v>502914</v>
      </c>
      <c r="L135">
        <v>503060</v>
      </c>
      <c r="M135">
        <v>480639</v>
      </c>
      <c r="N135">
        <v>490415</v>
      </c>
      <c r="O135">
        <v>499813</v>
      </c>
      <c r="P135">
        <v>501061</v>
      </c>
      <c r="Q135">
        <v>511487</v>
      </c>
      <c r="R135">
        <v>485050</v>
      </c>
      <c r="S135">
        <v>476221</v>
      </c>
      <c r="T135">
        <v>171070</v>
      </c>
      <c r="U135">
        <v>166499</v>
      </c>
      <c r="V135">
        <v>161265</v>
      </c>
      <c r="W135">
        <v>156373</v>
      </c>
      <c r="X135">
        <v>148377</v>
      </c>
      <c r="Y135">
        <v>146946</v>
      </c>
      <c r="Z135">
        <v>148893</v>
      </c>
      <c r="AA135">
        <v>147612</v>
      </c>
      <c r="AB135">
        <v>147031</v>
      </c>
      <c r="AC135" t="s">
        <v>178</v>
      </c>
      <c r="AD135" t="s">
        <v>178</v>
      </c>
      <c r="AE135" t="s">
        <v>178</v>
      </c>
      <c r="AF135" t="s">
        <v>178</v>
      </c>
      <c r="AG135" t="s">
        <v>178</v>
      </c>
      <c r="AH135" t="s">
        <v>178</v>
      </c>
      <c r="AI135">
        <v>1157717</v>
      </c>
      <c r="AJ135">
        <v>1223545</v>
      </c>
      <c r="AK135">
        <v>1193912</v>
      </c>
      <c r="AL135">
        <v>1188025</v>
      </c>
      <c r="AM135">
        <v>1210564</v>
      </c>
      <c r="AN135">
        <v>1204303</v>
      </c>
      <c r="AO135">
        <v>1230461</v>
      </c>
      <c r="AP135">
        <v>1195431</v>
      </c>
      <c r="AQ135">
        <v>1217311</v>
      </c>
      <c r="AR135">
        <v>1223100</v>
      </c>
      <c r="AS135">
        <v>1177554</v>
      </c>
      <c r="AT135">
        <v>1224891</v>
      </c>
      <c r="AU135">
        <v>1257056</v>
      </c>
      <c r="AV135">
        <v>1244434</v>
      </c>
      <c r="AW135">
        <v>1259553</v>
      </c>
      <c r="AX135">
        <v>1226875</v>
      </c>
      <c r="AY135">
        <v>1211068</v>
      </c>
      <c r="AZ135">
        <v>554265</v>
      </c>
      <c r="BA135">
        <v>547214</v>
      </c>
      <c r="BB135">
        <v>535764</v>
      </c>
      <c r="BC135">
        <v>516685</v>
      </c>
      <c r="BD135">
        <v>492384</v>
      </c>
      <c r="BE135">
        <v>485406</v>
      </c>
      <c r="BF135">
        <v>484625</v>
      </c>
      <c r="BG135">
        <v>473222</v>
      </c>
      <c r="BH135">
        <v>463471</v>
      </c>
      <c r="BI135" t="s">
        <v>178</v>
      </c>
      <c r="BJ135" t="s">
        <v>178</v>
      </c>
      <c r="BK135" t="s">
        <v>178</v>
      </c>
      <c r="BL135" t="s">
        <v>178</v>
      </c>
      <c r="BM135" t="s">
        <v>178</v>
      </c>
      <c r="BN135" t="s">
        <v>178</v>
      </c>
      <c r="BO135">
        <v>1210980</v>
      </c>
      <c r="BP135">
        <v>1279680</v>
      </c>
      <c r="BQ135">
        <v>1215797</v>
      </c>
      <c r="BR135">
        <v>1203404</v>
      </c>
      <c r="BS135">
        <v>1229879</v>
      </c>
      <c r="BT135">
        <v>1230055</v>
      </c>
      <c r="BU135">
        <v>1234354</v>
      </c>
      <c r="BV135">
        <v>1196543</v>
      </c>
      <c r="BW135">
        <v>1218959</v>
      </c>
      <c r="BX135">
        <v>1224330</v>
      </c>
      <c r="BY135">
        <v>1179748</v>
      </c>
      <c r="BZ135">
        <v>1227077</v>
      </c>
      <c r="CA135">
        <v>1259222</v>
      </c>
      <c r="CB135">
        <v>1246776</v>
      </c>
      <c r="CC135">
        <v>1259553</v>
      </c>
      <c r="CD135">
        <v>1226875</v>
      </c>
      <c r="CE135">
        <v>1211068</v>
      </c>
      <c r="CF135">
        <v>554265</v>
      </c>
      <c r="CG135">
        <v>547214</v>
      </c>
      <c r="CH135">
        <v>535764</v>
      </c>
      <c r="CI135">
        <v>516685</v>
      </c>
      <c r="CJ135">
        <v>492384</v>
      </c>
      <c r="CK135">
        <v>485406</v>
      </c>
      <c r="CL135">
        <v>484625</v>
      </c>
      <c r="CM135">
        <v>473222</v>
      </c>
      <c r="CN135">
        <v>463471</v>
      </c>
      <c r="CO135" t="s">
        <v>178</v>
      </c>
      <c r="CP135" t="s">
        <v>178</v>
      </c>
      <c r="CQ135" t="s">
        <v>178</v>
      </c>
      <c r="CR135" t="s">
        <v>178</v>
      </c>
      <c r="CS135" t="s">
        <v>178</v>
      </c>
      <c r="CT135" t="s">
        <v>178</v>
      </c>
      <c r="CU135" t="s">
        <v>178</v>
      </c>
      <c r="CV135">
        <v>18.09181957712973</v>
      </c>
      <c r="CW135">
        <v>16.477715233295712</v>
      </c>
      <c r="CX135">
        <v>15.51722041893091</v>
      </c>
      <c r="CY135">
        <v>18.680615062363131</v>
      </c>
      <c r="CZ135">
        <v>16.749486024233409</v>
      </c>
      <c r="DA135">
        <v>14.39640969140731</v>
      </c>
      <c r="DB135">
        <v>13.985779037519389</v>
      </c>
      <c r="DC135">
        <v>13.813941203307211</v>
      </c>
      <c r="DD135">
        <v>14.223270880406311</v>
      </c>
      <c r="DE135">
        <v>15.509683921629049</v>
      </c>
      <c r="DF135">
        <v>15.58717293450837</v>
      </c>
      <c r="DG135">
        <v>15.512632508480941</v>
      </c>
      <c r="DH135">
        <v>13.83058493248471</v>
      </c>
      <c r="DI135">
        <v>10.675286341191519</v>
      </c>
      <c r="DJ135">
        <v>10.987679382229141</v>
      </c>
      <c r="DK135">
        <v>11.10534814718376</v>
      </c>
      <c r="DL135">
        <v>10.421464897410409</v>
      </c>
      <c r="DM135">
        <v>11.413281761452019</v>
      </c>
      <c r="DN135">
        <v>9.9550429417418496</v>
      </c>
      <c r="DO135" t="s">
        <v>178</v>
      </c>
      <c r="DP135" t="s">
        <v>178</v>
      </c>
      <c r="DQ135" t="s">
        <v>178</v>
      </c>
      <c r="DR135" t="s">
        <v>178</v>
      </c>
      <c r="DS135" t="s">
        <v>178</v>
      </c>
      <c r="DT135" t="s">
        <v>178</v>
      </c>
      <c r="DU135" t="s">
        <v>178</v>
      </c>
      <c r="DV135" t="s">
        <v>178</v>
      </c>
      <c r="DW135" t="s">
        <v>178</v>
      </c>
      <c r="DX135" t="s">
        <v>178</v>
      </c>
      <c r="DY135" t="s">
        <v>178</v>
      </c>
      <c r="DZ135" t="s">
        <v>178</v>
      </c>
      <c r="EA135" t="s">
        <v>178</v>
      </c>
      <c r="EB135">
        <v>17.81715941538403</v>
      </c>
      <c r="EC135">
        <v>16.38539188209867</v>
      </c>
      <c r="ED135">
        <v>15.37858858981145</v>
      </c>
      <c r="EE135">
        <v>18.469989588192941</v>
      </c>
      <c r="EF135">
        <v>16.525166328234221</v>
      </c>
      <c r="EG135">
        <v>14.39039301988803</v>
      </c>
      <c r="EH135">
        <v>13.86460286514391</v>
      </c>
      <c r="EI135">
        <v>13.806511299192399</v>
      </c>
      <c r="EJ135">
        <v>14.206467599399479</v>
      </c>
      <c r="EK135">
        <v>15.349647580581291</v>
      </c>
      <c r="EL135">
        <v>15.77331898236651</v>
      </c>
      <c r="EM135">
        <v>15.370378825605581</v>
      </c>
      <c r="EN135">
        <v>14.037464380810009</v>
      </c>
      <c r="EO135">
        <v>10.748828341305829</v>
      </c>
      <c r="EP135">
        <v>10.526871701320371</v>
      </c>
      <c r="EQ135">
        <v>10.42922445312732</v>
      </c>
      <c r="ER135">
        <v>9.5530116460537808</v>
      </c>
      <c r="ES135">
        <v>10.542676174220681</v>
      </c>
      <c r="ET135">
        <v>8.9774602250244495</v>
      </c>
      <c r="EU135" t="s">
        <v>178</v>
      </c>
      <c r="EV135" t="s">
        <v>178</v>
      </c>
      <c r="EW135" t="s">
        <v>178</v>
      </c>
      <c r="EX135" t="s">
        <v>178</v>
      </c>
      <c r="EY135" t="s">
        <v>178</v>
      </c>
      <c r="EZ135" t="s">
        <v>178</v>
      </c>
      <c r="FA135" t="s">
        <v>178</v>
      </c>
      <c r="FB135" t="s">
        <v>178</v>
      </c>
      <c r="FC135" t="s">
        <v>178</v>
      </c>
      <c r="FD135" t="s">
        <v>178</v>
      </c>
      <c r="FE135" t="s">
        <v>178</v>
      </c>
      <c r="FF135" t="s">
        <v>178</v>
      </c>
      <c r="FG135" t="s">
        <v>178</v>
      </c>
      <c r="FH135">
        <v>16.999612216359768</v>
      </c>
      <c r="FI135">
        <v>15.375530875973746</v>
      </c>
      <c r="FJ135">
        <v>14.367714041484797</v>
      </c>
      <c r="FK135">
        <v>16.946789963766076</v>
      </c>
      <c r="FL135">
        <v>15.799881119827683</v>
      </c>
      <c r="FM135">
        <v>14.171953954604344</v>
      </c>
      <c r="FN135">
        <v>13.924929415729748</v>
      </c>
      <c r="FO135">
        <v>13.767562644905491</v>
      </c>
      <c r="FP135">
        <v>14.1736572178269</v>
      </c>
      <c r="FQ135">
        <v>15.501479283785303</v>
      </c>
      <c r="FR135">
        <v>15.585167664121203</v>
      </c>
      <c r="FS135">
        <v>15.504060107151696</v>
      </c>
      <c r="FT135">
        <v>13.829434179538339</v>
      </c>
      <c r="FU135">
        <v>10.675286341191525</v>
      </c>
      <c r="FV135">
        <v>10.987679382229146</v>
      </c>
      <c r="FW135">
        <v>11.105348147183765</v>
      </c>
      <c r="FX135">
        <v>10.382309371042437</v>
      </c>
      <c r="FY135">
        <v>11.413281761452021</v>
      </c>
      <c r="FZ135">
        <v>9.9550429417418531</v>
      </c>
      <c r="GA135" t="s">
        <v>178</v>
      </c>
      <c r="GB135" t="s">
        <v>178</v>
      </c>
      <c r="GC135" t="s">
        <v>178</v>
      </c>
      <c r="GD135" t="s">
        <v>178</v>
      </c>
      <c r="GE135" t="s">
        <v>178</v>
      </c>
      <c r="GF135" t="s">
        <v>178</v>
      </c>
      <c r="GG135" t="s">
        <v>178</v>
      </c>
      <c r="GH135" t="s">
        <v>178</v>
      </c>
      <c r="GI135" t="s">
        <v>178</v>
      </c>
      <c r="GJ135" t="s">
        <v>178</v>
      </c>
      <c r="GK135" t="s">
        <v>178</v>
      </c>
      <c r="GL135" t="s">
        <v>178</v>
      </c>
      <c r="GM135" t="s">
        <v>178</v>
      </c>
      <c r="GN135">
        <v>12.801709845659804</v>
      </c>
      <c r="GO135">
        <v>11.522991382595754</v>
      </c>
      <c r="GP135">
        <v>10.750781084826986</v>
      </c>
      <c r="GQ135">
        <v>12.443388790836458</v>
      </c>
      <c r="GR135">
        <v>12.300306711914427</v>
      </c>
      <c r="GS135">
        <v>10.909712610392882</v>
      </c>
      <c r="GT135">
        <v>10.528160016912572</v>
      </c>
      <c r="GU135">
        <v>10.663339113833688</v>
      </c>
      <c r="GV135">
        <v>11.055269397432752</v>
      </c>
      <c r="GW135">
        <v>12.576578229108813</v>
      </c>
      <c r="GX135">
        <v>12.92619028764145</v>
      </c>
      <c r="GY135">
        <v>12.45330459770115</v>
      </c>
      <c r="GZ135">
        <v>12.422493618540733</v>
      </c>
      <c r="HA135">
        <v>10.62032282430005</v>
      </c>
      <c r="HB135">
        <v>10.526871701320372</v>
      </c>
      <c r="HC135">
        <v>10.429224453127322</v>
      </c>
      <c r="HD135">
        <v>9.6024459219085294</v>
      </c>
      <c r="HE135">
        <v>10.54267617422069</v>
      </c>
      <c r="HF135">
        <v>8.9774602250244513</v>
      </c>
      <c r="HG135" t="s">
        <v>178</v>
      </c>
      <c r="HH135" t="s">
        <v>178</v>
      </c>
      <c r="HI135" t="s">
        <v>178</v>
      </c>
      <c r="HJ135" t="s">
        <v>178</v>
      </c>
      <c r="HK135" t="s">
        <v>178</v>
      </c>
      <c r="HL135" t="s">
        <v>178</v>
      </c>
      <c r="HM135" t="s">
        <v>178</v>
      </c>
      <c r="HN135" t="s">
        <v>178</v>
      </c>
      <c r="HO135" t="s">
        <v>178</v>
      </c>
      <c r="HP135" t="s">
        <v>178</v>
      </c>
      <c r="HQ135" t="s">
        <v>178</v>
      </c>
      <c r="HR135" t="s">
        <v>178</v>
      </c>
      <c r="HS135">
        <v>66585</v>
      </c>
      <c r="HT135">
        <v>66132</v>
      </c>
      <c r="HU135">
        <v>66168</v>
      </c>
      <c r="HV135">
        <v>65781</v>
      </c>
      <c r="HW135">
        <v>65265</v>
      </c>
      <c r="HX135">
        <v>64921</v>
      </c>
      <c r="HY135">
        <v>64654</v>
      </c>
      <c r="HZ135">
        <v>64158</v>
      </c>
      <c r="IA135">
        <v>63732</v>
      </c>
      <c r="IB135">
        <v>63641</v>
      </c>
      <c r="IC135">
        <v>63625</v>
      </c>
      <c r="ID135">
        <v>63501</v>
      </c>
      <c r="IE135">
        <v>63059</v>
      </c>
      <c r="IF135">
        <v>62632</v>
      </c>
      <c r="IG135">
        <v>61975</v>
      </c>
      <c r="IH135">
        <v>61089</v>
      </c>
      <c r="II135">
        <v>60217</v>
      </c>
      <c r="IJ135">
        <v>23702</v>
      </c>
      <c r="IK135">
        <v>23424</v>
      </c>
      <c r="IL135">
        <v>23095</v>
      </c>
      <c r="IM135">
        <v>22588</v>
      </c>
      <c r="IN135">
        <v>22264</v>
      </c>
      <c r="IO135">
        <v>21879</v>
      </c>
      <c r="IP135">
        <v>21971</v>
      </c>
      <c r="IQ135">
        <v>21905</v>
      </c>
      <c r="IR135">
        <v>21626</v>
      </c>
      <c r="IS135" t="s">
        <v>178</v>
      </c>
      <c r="IT135" t="s">
        <v>178</v>
      </c>
      <c r="IU135" t="s">
        <v>178</v>
      </c>
      <c r="IV135" t="s">
        <v>178</v>
      </c>
      <c r="IW135" t="s">
        <v>178</v>
      </c>
      <c r="IX135" t="s">
        <v>178</v>
      </c>
      <c r="IY135">
        <v>79100</v>
      </c>
      <c r="IZ135">
        <v>78634</v>
      </c>
      <c r="JA135">
        <v>78722</v>
      </c>
      <c r="JB135">
        <v>78402</v>
      </c>
      <c r="JC135">
        <v>77844</v>
      </c>
      <c r="JD135">
        <v>77438</v>
      </c>
      <c r="JE135">
        <v>77163</v>
      </c>
      <c r="JF135">
        <v>76651</v>
      </c>
      <c r="JG135">
        <v>76212</v>
      </c>
      <c r="JH135">
        <v>76124</v>
      </c>
      <c r="JI135">
        <v>76085</v>
      </c>
      <c r="JJ135">
        <v>75948</v>
      </c>
      <c r="JK135">
        <v>75442</v>
      </c>
      <c r="JL135">
        <v>74936</v>
      </c>
      <c r="JM135">
        <v>74194</v>
      </c>
      <c r="JN135">
        <v>73189</v>
      </c>
      <c r="JO135">
        <v>72208</v>
      </c>
      <c r="JP135">
        <v>28551</v>
      </c>
      <c r="JQ135">
        <v>28213</v>
      </c>
      <c r="JR135">
        <v>27833</v>
      </c>
      <c r="JS135">
        <v>27358</v>
      </c>
      <c r="JT135">
        <v>27125</v>
      </c>
      <c r="JU135">
        <v>26207</v>
      </c>
      <c r="JV135">
        <v>26514</v>
      </c>
      <c r="JW135">
        <v>26404</v>
      </c>
      <c r="JX135">
        <v>26034</v>
      </c>
      <c r="JY135" t="s">
        <v>178</v>
      </c>
      <c r="JZ135" t="s">
        <v>178</v>
      </c>
      <c r="KA135" t="s">
        <v>178</v>
      </c>
      <c r="KB135" t="s">
        <v>178</v>
      </c>
      <c r="KC135" t="s">
        <v>178</v>
      </c>
      <c r="KD135" t="s">
        <v>178</v>
      </c>
    </row>
    <row r="136" spans="1:290" x14ac:dyDescent="0.3">
      <c r="A136" t="s">
        <v>134</v>
      </c>
      <c r="B136">
        <v>4092733</v>
      </c>
      <c r="C136">
        <v>898002</v>
      </c>
      <c r="D136">
        <v>903742</v>
      </c>
      <c r="E136">
        <v>866216</v>
      </c>
      <c r="F136">
        <v>852454</v>
      </c>
      <c r="G136">
        <v>846202</v>
      </c>
      <c r="H136">
        <v>815939</v>
      </c>
      <c r="I136">
        <v>843617</v>
      </c>
      <c r="J136">
        <v>835784</v>
      </c>
      <c r="K136">
        <v>827795</v>
      </c>
      <c r="L136">
        <v>820352</v>
      </c>
      <c r="M136">
        <v>813796</v>
      </c>
      <c r="N136">
        <v>822497</v>
      </c>
      <c r="O136">
        <v>854119</v>
      </c>
      <c r="P136">
        <v>803980</v>
      </c>
      <c r="Q136">
        <v>745166</v>
      </c>
      <c r="R136">
        <v>691948</v>
      </c>
      <c r="S136">
        <v>301540</v>
      </c>
      <c r="T136" t="s">
        <v>178</v>
      </c>
      <c r="U136" t="s">
        <v>178</v>
      </c>
      <c r="V136" t="s">
        <v>178</v>
      </c>
      <c r="W136" t="s">
        <v>178</v>
      </c>
      <c r="X136" t="s">
        <v>178</v>
      </c>
      <c r="Y136" t="s">
        <v>178</v>
      </c>
      <c r="Z136" t="s">
        <v>178</v>
      </c>
      <c r="AA136" t="s">
        <v>178</v>
      </c>
      <c r="AB136" t="s">
        <v>178</v>
      </c>
      <c r="AC136" t="s">
        <v>178</v>
      </c>
      <c r="AD136" t="s">
        <v>178</v>
      </c>
      <c r="AE136" t="s">
        <v>178</v>
      </c>
      <c r="AF136" t="s">
        <v>178</v>
      </c>
      <c r="AG136" t="s">
        <v>178</v>
      </c>
      <c r="AH136" t="s">
        <v>178</v>
      </c>
      <c r="AI136">
        <v>1687400</v>
      </c>
      <c r="AJ136">
        <v>1700252</v>
      </c>
      <c r="AK136">
        <v>1659423</v>
      </c>
      <c r="AL136">
        <v>1637808</v>
      </c>
      <c r="AM136">
        <v>1628036</v>
      </c>
      <c r="AN136">
        <v>1677445</v>
      </c>
      <c r="AO136">
        <v>1699307</v>
      </c>
      <c r="AP136">
        <v>1755541</v>
      </c>
      <c r="AQ136">
        <v>1852904</v>
      </c>
      <c r="AR136">
        <v>1857159</v>
      </c>
      <c r="AS136">
        <v>1784403</v>
      </c>
      <c r="AT136">
        <v>1663318</v>
      </c>
      <c r="AU136">
        <v>1681832</v>
      </c>
      <c r="AV136">
        <v>1611419</v>
      </c>
      <c r="AW136">
        <v>1520947</v>
      </c>
      <c r="AX136">
        <v>1462632</v>
      </c>
      <c r="AY136">
        <v>560861</v>
      </c>
      <c r="AZ136" t="s">
        <v>178</v>
      </c>
      <c r="BA136" t="s">
        <v>178</v>
      </c>
      <c r="BB136" t="s">
        <v>178</v>
      </c>
      <c r="BC136" t="s">
        <v>178</v>
      </c>
      <c r="BD136" t="s">
        <v>178</v>
      </c>
      <c r="BE136" t="s">
        <v>178</v>
      </c>
      <c r="BF136" t="s">
        <v>178</v>
      </c>
      <c r="BG136" t="s">
        <v>178</v>
      </c>
      <c r="BH136" t="s">
        <v>178</v>
      </c>
      <c r="BI136" t="s">
        <v>178</v>
      </c>
      <c r="BJ136" t="s">
        <v>178</v>
      </c>
      <c r="BK136" t="s">
        <v>178</v>
      </c>
      <c r="BL136" t="s">
        <v>178</v>
      </c>
      <c r="BM136" t="s">
        <v>178</v>
      </c>
      <c r="BN136" t="s">
        <v>178</v>
      </c>
      <c r="BO136">
        <v>2065706</v>
      </c>
      <c r="BP136">
        <v>2068490</v>
      </c>
      <c r="BQ136">
        <v>1916799</v>
      </c>
      <c r="BR136">
        <v>1762853</v>
      </c>
      <c r="BS136">
        <v>1746289</v>
      </c>
      <c r="BT136">
        <v>1982714</v>
      </c>
      <c r="BU136">
        <v>2230041</v>
      </c>
      <c r="BV136">
        <v>2502755</v>
      </c>
      <c r="BW136">
        <v>2818403</v>
      </c>
      <c r="BX136">
        <v>2563787</v>
      </c>
      <c r="BY136">
        <v>1938176</v>
      </c>
      <c r="BZ136">
        <v>1816265</v>
      </c>
      <c r="CA136">
        <v>1684380</v>
      </c>
      <c r="CB136">
        <v>1614083</v>
      </c>
      <c r="CC136">
        <v>1523553</v>
      </c>
      <c r="CD136">
        <v>1465119</v>
      </c>
      <c r="CE136">
        <v>561737</v>
      </c>
      <c r="CF136" t="s">
        <v>178</v>
      </c>
      <c r="CG136" t="s">
        <v>178</v>
      </c>
      <c r="CH136" t="s">
        <v>178</v>
      </c>
      <c r="CI136" t="s">
        <v>178</v>
      </c>
      <c r="CJ136" t="s">
        <v>178</v>
      </c>
      <c r="CK136" t="s">
        <v>178</v>
      </c>
      <c r="CL136" t="s">
        <v>178</v>
      </c>
      <c r="CM136" t="s">
        <v>178</v>
      </c>
      <c r="CN136" t="s">
        <v>178</v>
      </c>
      <c r="CO136" t="s">
        <v>178</v>
      </c>
      <c r="CP136" t="s">
        <v>178</v>
      </c>
      <c r="CQ136" t="s">
        <v>178</v>
      </c>
      <c r="CR136" t="s">
        <v>178</v>
      </c>
      <c r="CS136" t="s">
        <v>178</v>
      </c>
      <c r="CT136" t="s">
        <v>178</v>
      </c>
      <c r="CU136">
        <v>9.3052131287012703</v>
      </c>
      <c r="CV136">
        <v>10.036935320036021</v>
      </c>
      <c r="CW136">
        <v>9.8897965403548298</v>
      </c>
      <c r="CX136">
        <v>10.793544285087521</v>
      </c>
      <c r="CY136">
        <v>10.37905753222627</v>
      </c>
      <c r="CZ136">
        <v>10.29253340621441</v>
      </c>
      <c r="DA136">
        <v>9.6196496751487892</v>
      </c>
      <c r="DB136">
        <v>9.2480832368171608</v>
      </c>
      <c r="DC136">
        <v>9.8637947801086003</v>
      </c>
      <c r="DD136">
        <v>9.8896571227960592</v>
      </c>
      <c r="DE136">
        <v>10.133633163143051</v>
      </c>
      <c r="DF136">
        <v>11.21365792215655</v>
      </c>
      <c r="DG136">
        <v>10.040755445084351</v>
      </c>
      <c r="DH136">
        <v>10.070275379984571</v>
      </c>
      <c r="DI136">
        <v>10.08419600464862</v>
      </c>
      <c r="DJ136">
        <v>10.115644528201541</v>
      </c>
      <c r="DK136">
        <v>10.00663261922133</v>
      </c>
      <c r="DL136">
        <v>8.3157300577429094</v>
      </c>
      <c r="DM136">
        <v>8.3846568024279495</v>
      </c>
      <c r="DN136">
        <v>8.6298308236177892</v>
      </c>
      <c r="DO136" t="s">
        <v>178</v>
      </c>
      <c r="DP136" t="s">
        <v>178</v>
      </c>
      <c r="DQ136" t="s">
        <v>178</v>
      </c>
      <c r="DR136" t="s">
        <v>178</v>
      </c>
      <c r="DS136" t="s">
        <v>178</v>
      </c>
      <c r="DT136" t="s">
        <v>178</v>
      </c>
      <c r="DU136" t="s">
        <v>178</v>
      </c>
      <c r="DV136" t="s">
        <v>178</v>
      </c>
      <c r="DW136" t="s">
        <v>178</v>
      </c>
      <c r="DX136" t="s">
        <v>178</v>
      </c>
      <c r="DY136" t="s">
        <v>178</v>
      </c>
      <c r="DZ136" t="s">
        <v>178</v>
      </c>
      <c r="EA136">
        <v>9.0720042669195209</v>
      </c>
      <c r="EB136">
        <v>9.7747863257917</v>
      </c>
      <c r="EC136">
        <v>9.6480523651895798</v>
      </c>
      <c r="ED136">
        <v>10.58795155711455</v>
      </c>
      <c r="EE136">
        <v>10.2208916499492</v>
      </c>
      <c r="EF136">
        <v>10.015159942460169</v>
      </c>
      <c r="EG136">
        <v>9.4539126832291007</v>
      </c>
      <c r="EH136">
        <v>9.1201515658136092</v>
      </c>
      <c r="EI136">
        <v>9.4578564242939702</v>
      </c>
      <c r="EJ136">
        <v>9.3245651018571891</v>
      </c>
      <c r="EK136">
        <v>9.8038446493559093</v>
      </c>
      <c r="EL136">
        <v>10.920281028642741</v>
      </c>
      <c r="EM136">
        <v>9.8193517545153099</v>
      </c>
      <c r="EN136">
        <v>9.7948393342517708</v>
      </c>
      <c r="EO136">
        <v>9.76588285727059</v>
      </c>
      <c r="EP136">
        <v>9.77122064880297</v>
      </c>
      <c r="EQ136">
        <v>9.8197236035309903</v>
      </c>
      <c r="ER136">
        <v>8.0482044587084403</v>
      </c>
      <c r="ES136">
        <v>8.1285032770982006</v>
      </c>
      <c r="ET136">
        <v>8.2956418767028701</v>
      </c>
      <c r="EU136" t="s">
        <v>178</v>
      </c>
      <c r="EV136" t="s">
        <v>178</v>
      </c>
      <c r="EW136" t="s">
        <v>178</v>
      </c>
      <c r="EX136" t="s">
        <v>178</v>
      </c>
      <c r="EY136" t="s">
        <v>178</v>
      </c>
      <c r="EZ136" t="s">
        <v>178</v>
      </c>
      <c r="FA136" t="s">
        <v>178</v>
      </c>
      <c r="FB136" t="s">
        <v>178</v>
      </c>
      <c r="FC136" t="s">
        <v>178</v>
      </c>
      <c r="FD136" t="s">
        <v>178</v>
      </c>
      <c r="FE136" t="s">
        <v>178</v>
      </c>
      <c r="FF136" t="s">
        <v>178</v>
      </c>
      <c r="FG136" t="s">
        <v>178</v>
      </c>
      <c r="FH136">
        <v>10.036935320036028</v>
      </c>
      <c r="FI136">
        <v>9.8897965403548298</v>
      </c>
      <c r="FJ136">
        <v>10.793544285087524</v>
      </c>
      <c r="FK136">
        <v>10.379057532226271</v>
      </c>
      <c r="FL136">
        <v>10.292533406214419</v>
      </c>
      <c r="FM136">
        <v>9.6196496751487928</v>
      </c>
      <c r="FN136">
        <v>9.2480832368171679</v>
      </c>
      <c r="FO136">
        <v>9.8637947801086021</v>
      </c>
      <c r="FP136">
        <v>9.8896571227960663</v>
      </c>
      <c r="FQ136">
        <v>10.133633163143051</v>
      </c>
      <c r="FR136">
        <v>11.213657922156555</v>
      </c>
      <c r="FS136">
        <v>10.040755445084351</v>
      </c>
      <c r="FT136">
        <v>10.070275379984576</v>
      </c>
      <c r="FU136">
        <v>10.084196004648629</v>
      </c>
      <c r="FV136">
        <v>10.115644528201541</v>
      </c>
      <c r="FW136">
        <v>10.006632619221332</v>
      </c>
      <c r="FX136">
        <v>8.315730057742913</v>
      </c>
      <c r="FY136">
        <v>8.3846568024279549</v>
      </c>
      <c r="FZ136">
        <v>8.6298308236177981</v>
      </c>
      <c r="GA136" t="s">
        <v>178</v>
      </c>
      <c r="GB136" t="s">
        <v>178</v>
      </c>
      <c r="GC136" t="s">
        <v>178</v>
      </c>
      <c r="GD136" t="s">
        <v>178</v>
      </c>
      <c r="GE136" t="s">
        <v>178</v>
      </c>
      <c r="GF136" t="s">
        <v>178</v>
      </c>
      <c r="GG136" t="s">
        <v>178</v>
      </c>
      <c r="GH136" t="s">
        <v>178</v>
      </c>
      <c r="GI136" t="s">
        <v>178</v>
      </c>
      <c r="GJ136" t="s">
        <v>178</v>
      </c>
      <c r="GK136" t="s">
        <v>178</v>
      </c>
      <c r="GL136" t="s">
        <v>178</v>
      </c>
      <c r="GM136">
        <v>9.0720042669195209</v>
      </c>
      <c r="GN136">
        <v>9.7747863257917054</v>
      </c>
      <c r="GO136">
        <v>9.6480523651895869</v>
      </c>
      <c r="GP136">
        <v>10.587951557114552</v>
      </c>
      <c r="GQ136">
        <v>10.220891649949202</v>
      </c>
      <c r="GR136">
        <v>10.01515994246018</v>
      </c>
      <c r="GS136">
        <v>9.4539126832291043</v>
      </c>
      <c r="GT136">
        <v>9.1201515658136145</v>
      </c>
      <c r="GU136">
        <v>9.4578564242939738</v>
      </c>
      <c r="GV136">
        <v>9.3245651018571909</v>
      </c>
      <c r="GW136">
        <v>9.8038446493559182</v>
      </c>
      <c r="GX136">
        <v>10.92028102864275</v>
      </c>
      <c r="GY136">
        <v>9.8193517545153135</v>
      </c>
      <c r="GZ136">
        <v>9.7948393342517779</v>
      </c>
      <c r="HA136">
        <v>9.7658828572705971</v>
      </c>
      <c r="HB136">
        <v>9.7712206488029807</v>
      </c>
      <c r="HC136">
        <v>9.8197236035309992</v>
      </c>
      <c r="HD136">
        <v>8.0482044587084438</v>
      </c>
      <c r="HE136">
        <v>8.1285032770982077</v>
      </c>
      <c r="HF136">
        <v>8.2956418767028719</v>
      </c>
      <c r="HG136" t="s">
        <v>178</v>
      </c>
      <c r="HH136" t="s">
        <v>178</v>
      </c>
      <c r="HI136" t="s">
        <v>178</v>
      </c>
      <c r="HJ136" t="s">
        <v>178</v>
      </c>
      <c r="HK136" t="s">
        <v>178</v>
      </c>
      <c r="HL136" t="s">
        <v>178</v>
      </c>
      <c r="HM136" t="s">
        <v>178</v>
      </c>
      <c r="HN136" t="s">
        <v>178</v>
      </c>
      <c r="HO136" t="s">
        <v>178</v>
      </c>
      <c r="HP136" t="s">
        <v>178</v>
      </c>
      <c r="HQ136" t="s">
        <v>178</v>
      </c>
      <c r="HR136" t="s">
        <v>178</v>
      </c>
      <c r="HS136">
        <v>85723</v>
      </c>
      <c r="HT136">
        <v>84480</v>
      </c>
      <c r="HU136">
        <v>84590</v>
      </c>
      <c r="HV136">
        <v>83620</v>
      </c>
      <c r="HW136">
        <v>82823</v>
      </c>
      <c r="HX136">
        <v>82107</v>
      </c>
      <c r="HY136">
        <v>81399</v>
      </c>
      <c r="HZ136">
        <v>80865</v>
      </c>
      <c r="IA136">
        <v>80576</v>
      </c>
      <c r="IB136">
        <v>80168</v>
      </c>
      <c r="IC136">
        <v>79483</v>
      </c>
      <c r="ID136">
        <v>79378</v>
      </c>
      <c r="IE136">
        <v>79044</v>
      </c>
      <c r="IF136">
        <v>78295</v>
      </c>
      <c r="IG136">
        <v>73490</v>
      </c>
      <c r="IH136">
        <v>70020</v>
      </c>
      <c r="II136">
        <v>67538</v>
      </c>
      <c r="IJ136" t="s">
        <v>178</v>
      </c>
      <c r="IK136" t="s">
        <v>178</v>
      </c>
      <c r="IL136" t="s">
        <v>178</v>
      </c>
      <c r="IM136" t="s">
        <v>178</v>
      </c>
      <c r="IN136" t="s">
        <v>178</v>
      </c>
      <c r="IO136" t="s">
        <v>178</v>
      </c>
      <c r="IP136" t="s">
        <v>178</v>
      </c>
      <c r="IQ136" t="s">
        <v>178</v>
      </c>
      <c r="IR136" t="s">
        <v>178</v>
      </c>
      <c r="IS136" t="s">
        <v>178</v>
      </c>
      <c r="IT136" t="s">
        <v>178</v>
      </c>
      <c r="IU136" t="s">
        <v>178</v>
      </c>
      <c r="IV136" t="s">
        <v>178</v>
      </c>
      <c r="IW136" t="s">
        <v>178</v>
      </c>
      <c r="IX136" t="s">
        <v>178</v>
      </c>
      <c r="IY136">
        <v>96785</v>
      </c>
      <c r="IZ136">
        <v>95475</v>
      </c>
      <c r="JA136">
        <v>96122</v>
      </c>
      <c r="JB136">
        <v>95067</v>
      </c>
      <c r="JC136">
        <v>94203</v>
      </c>
      <c r="JD136">
        <v>93411</v>
      </c>
      <c r="JE136">
        <v>92547</v>
      </c>
      <c r="JF136">
        <v>91821</v>
      </c>
      <c r="JG136">
        <v>91255</v>
      </c>
      <c r="JH136">
        <v>90802</v>
      </c>
      <c r="JI136">
        <v>90100</v>
      </c>
      <c r="JJ136">
        <v>89987</v>
      </c>
      <c r="JK136">
        <v>89471</v>
      </c>
      <c r="JL136">
        <v>91697</v>
      </c>
      <c r="JM136">
        <v>85118</v>
      </c>
      <c r="JN136">
        <v>81264</v>
      </c>
      <c r="JO136">
        <v>78504</v>
      </c>
      <c r="JP136" t="s">
        <v>178</v>
      </c>
      <c r="JQ136" t="s">
        <v>178</v>
      </c>
      <c r="JR136" t="s">
        <v>178</v>
      </c>
      <c r="JS136" t="s">
        <v>178</v>
      </c>
      <c r="JT136" t="s">
        <v>178</v>
      </c>
      <c r="JU136" t="s">
        <v>178</v>
      </c>
      <c r="JV136" t="s">
        <v>178</v>
      </c>
      <c r="JW136" t="s">
        <v>178</v>
      </c>
      <c r="JX136" t="s">
        <v>178</v>
      </c>
      <c r="JY136" t="s">
        <v>178</v>
      </c>
      <c r="JZ136" t="s">
        <v>178</v>
      </c>
      <c r="KA136" t="s">
        <v>178</v>
      </c>
      <c r="KB136" t="s">
        <v>178</v>
      </c>
      <c r="KC136" t="s">
        <v>178</v>
      </c>
      <c r="KD136" t="s">
        <v>178</v>
      </c>
    </row>
    <row r="137" spans="1:290" x14ac:dyDescent="0.3">
      <c r="A137" t="s">
        <v>135</v>
      </c>
      <c r="B137">
        <v>4887639</v>
      </c>
      <c r="C137">
        <v>231540</v>
      </c>
      <c r="D137">
        <v>234233</v>
      </c>
      <c r="E137">
        <v>226364</v>
      </c>
      <c r="F137" t="s">
        <v>178</v>
      </c>
      <c r="G137" t="s">
        <v>178</v>
      </c>
      <c r="H137" t="s">
        <v>178</v>
      </c>
      <c r="I137" t="s">
        <v>178</v>
      </c>
      <c r="J137" t="s">
        <v>178</v>
      </c>
      <c r="K137" t="s">
        <v>178</v>
      </c>
      <c r="L137" t="s">
        <v>178</v>
      </c>
      <c r="M137" t="s">
        <v>178</v>
      </c>
      <c r="N137" t="s">
        <v>178</v>
      </c>
      <c r="O137" t="s">
        <v>178</v>
      </c>
      <c r="P137" t="s">
        <v>178</v>
      </c>
      <c r="Q137" t="s">
        <v>178</v>
      </c>
      <c r="R137" t="s">
        <v>178</v>
      </c>
      <c r="S137" t="s">
        <v>178</v>
      </c>
      <c r="T137" t="s">
        <v>178</v>
      </c>
      <c r="U137" t="s">
        <v>178</v>
      </c>
      <c r="V137" t="s">
        <v>178</v>
      </c>
      <c r="W137" t="s">
        <v>178</v>
      </c>
      <c r="X137" t="s">
        <v>178</v>
      </c>
      <c r="Y137" t="s">
        <v>178</v>
      </c>
      <c r="Z137" t="s">
        <v>178</v>
      </c>
      <c r="AA137" t="s">
        <v>178</v>
      </c>
      <c r="AB137" t="s">
        <v>178</v>
      </c>
      <c r="AC137" t="s">
        <v>178</v>
      </c>
      <c r="AD137" t="s">
        <v>178</v>
      </c>
      <c r="AE137" t="s">
        <v>178</v>
      </c>
      <c r="AF137" t="s">
        <v>178</v>
      </c>
      <c r="AG137" t="s">
        <v>178</v>
      </c>
      <c r="AH137" t="s">
        <v>178</v>
      </c>
      <c r="AI137">
        <v>1610240</v>
      </c>
      <c r="AJ137">
        <v>623138</v>
      </c>
      <c r="AK137">
        <v>601553</v>
      </c>
      <c r="AL137" t="s">
        <v>178</v>
      </c>
      <c r="AM137" t="s">
        <v>178</v>
      </c>
      <c r="AN137" t="s">
        <v>178</v>
      </c>
      <c r="AO137" t="s">
        <v>178</v>
      </c>
      <c r="AP137" t="s">
        <v>178</v>
      </c>
      <c r="AQ137" t="s">
        <v>178</v>
      </c>
      <c r="AR137" t="s">
        <v>178</v>
      </c>
      <c r="AS137" t="s">
        <v>178</v>
      </c>
      <c r="AT137" t="s">
        <v>178</v>
      </c>
      <c r="AU137" t="s">
        <v>178</v>
      </c>
      <c r="AV137" t="s">
        <v>178</v>
      </c>
      <c r="AW137" t="s">
        <v>178</v>
      </c>
      <c r="AX137" t="s">
        <v>178</v>
      </c>
      <c r="AY137" t="s">
        <v>178</v>
      </c>
      <c r="AZ137" t="s">
        <v>178</v>
      </c>
      <c r="BA137" t="s">
        <v>178</v>
      </c>
      <c r="BB137" t="s">
        <v>178</v>
      </c>
      <c r="BC137" t="s">
        <v>178</v>
      </c>
      <c r="BD137" t="s">
        <v>178</v>
      </c>
      <c r="BE137" t="s">
        <v>178</v>
      </c>
      <c r="BF137" t="s">
        <v>178</v>
      </c>
      <c r="BG137" t="s">
        <v>178</v>
      </c>
      <c r="BH137" t="s">
        <v>178</v>
      </c>
      <c r="BI137" t="s">
        <v>178</v>
      </c>
      <c r="BJ137" t="s">
        <v>178</v>
      </c>
      <c r="BK137" t="s">
        <v>178</v>
      </c>
      <c r="BL137" t="s">
        <v>178</v>
      </c>
      <c r="BM137" t="s">
        <v>178</v>
      </c>
      <c r="BN137" t="s">
        <v>178</v>
      </c>
      <c r="BO137">
        <v>1676786</v>
      </c>
      <c r="BP137">
        <v>623138</v>
      </c>
      <c r="BQ137">
        <v>601553</v>
      </c>
      <c r="BR137" t="s">
        <v>178</v>
      </c>
      <c r="BS137" t="s">
        <v>178</v>
      </c>
      <c r="BT137" t="s">
        <v>178</v>
      </c>
      <c r="BU137" t="s">
        <v>178</v>
      </c>
      <c r="BV137" t="s">
        <v>178</v>
      </c>
      <c r="BW137" t="s">
        <v>178</v>
      </c>
      <c r="BX137" t="s">
        <v>178</v>
      </c>
      <c r="BY137" t="s">
        <v>178</v>
      </c>
      <c r="BZ137" t="s">
        <v>178</v>
      </c>
      <c r="CA137" t="s">
        <v>178</v>
      </c>
      <c r="CB137" t="s">
        <v>178</v>
      </c>
      <c r="CC137" t="s">
        <v>178</v>
      </c>
      <c r="CD137" t="s">
        <v>178</v>
      </c>
      <c r="CE137" t="s">
        <v>178</v>
      </c>
      <c r="CF137" t="s">
        <v>178</v>
      </c>
      <c r="CG137" t="s">
        <v>178</v>
      </c>
      <c r="CH137" t="s">
        <v>178</v>
      </c>
      <c r="CI137" t="s">
        <v>178</v>
      </c>
      <c r="CJ137" t="s">
        <v>178</v>
      </c>
      <c r="CK137" t="s">
        <v>178</v>
      </c>
      <c r="CL137" t="s">
        <v>178</v>
      </c>
      <c r="CM137" t="s">
        <v>178</v>
      </c>
      <c r="CN137" t="s">
        <v>178</v>
      </c>
      <c r="CO137" t="s">
        <v>178</v>
      </c>
      <c r="CP137" t="s">
        <v>178</v>
      </c>
      <c r="CQ137" t="s">
        <v>178</v>
      </c>
      <c r="CR137" t="s">
        <v>178</v>
      </c>
      <c r="CS137" t="s">
        <v>178</v>
      </c>
      <c r="CT137" t="s">
        <v>178</v>
      </c>
      <c r="CU137" t="s">
        <v>178</v>
      </c>
      <c r="CV137">
        <v>14.51460725004589</v>
      </c>
      <c r="CW137">
        <v>14.829654892120651</v>
      </c>
      <c r="CX137" t="s">
        <v>178</v>
      </c>
      <c r="CY137" t="s">
        <v>178</v>
      </c>
      <c r="CZ137" t="s">
        <v>178</v>
      </c>
      <c r="DA137" t="s">
        <v>178</v>
      </c>
      <c r="DB137" t="s">
        <v>178</v>
      </c>
      <c r="DC137" t="s">
        <v>178</v>
      </c>
      <c r="DD137" t="s">
        <v>178</v>
      </c>
      <c r="DE137" t="s">
        <v>178</v>
      </c>
      <c r="DF137" t="s">
        <v>178</v>
      </c>
      <c r="DG137" t="s">
        <v>178</v>
      </c>
      <c r="DH137" t="s">
        <v>178</v>
      </c>
      <c r="DI137" t="s">
        <v>178</v>
      </c>
      <c r="DJ137" t="s">
        <v>178</v>
      </c>
      <c r="DK137" t="s">
        <v>178</v>
      </c>
      <c r="DL137" t="s">
        <v>178</v>
      </c>
      <c r="DM137" t="s">
        <v>178</v>
      </c>
      <c r="DN137" t="s">
        <v>178</v>
      </c>
      <c r="DO137" t="s">
        <v>178</v>
      </c>
      <c r="DP137" t="s">
        <v>178</v>
      </c>
      <c r="DQ137" t="s">
        <v>178</v>
      </c>
      <c r="DR137" t="s">
        <v>178</v>
      </c>
      <c r="DS137" t="s">
        <v>178</v>
      </c>
      <c r="DT137" t="s">
        <v>178</v>
      </c>
      <c r="DU137" t="s">
        <v>178</v>
      </c>
      <c r="DV137" t="s">
        <v>178</v>
      </c>
      <c r="DW137" t="s">
        <v>178</v>
      </c>
      <c r="DX137" t="s">
        <v>178</v>
      </c>
      <c r="DY137" t="s">
        <v>178</v>
      </c>
      <c r="DZ137" t="s">
        <v>178</v>
      </c>
      <c r="EA137" t="s">
        <v>178</v>
      </c>
      <c r="EB137">
        <v>11.032726350706181</v>
      </c>
      <c r="EC137">
        <v>11.32019955016432</v>
      </c>
      <c r="ED137" t="s">
        <v>178</v>
      </c>
      <c r="EE137" t="s">
        <v>178</v>
      </c>
      <c r="EF137" t="s">
        <v>178</v>
      </c>
      <c r="EG137" t="s">
        <v>178</v>
      </c>
      <c r="EH137" t="s">
        <v>178</v>
      </c>
      <c r="EI137" t="s">
        <v>178</v>
      </c>
      <c r="EJ137" t="s">
        <v>178</v>
      </c>
      <c r="EK137" t="s">
        <v>178</v>
      </c>
      <c r="EL137" t="s">
        <v>178</v>
      </c>
      <c r="EM137" t="s">
        <v>178</v>
      </c>
      <c r="EN137" t="s">
        <v>178</v>
      </c>
      <c r="EO137" t="s">
        <v>178</v>
      </c>
      <c r="EP137" t="s">
        <v>178</v>
      </c>
      <c r="EQ137" t="s">
        <v>178</v>
      </c>
      <c r="ER137" t="s">
        <v>178</v>
      </c>
      <c r="ES137" t="s">
        <v>178</v>
      </c>
      <c r="ET137" t="s">
        <v>178</v>
      </c>
      <c r="EU137" t="s">
        <v>178</v>
      </c>
      <c r="EV137" t="s">
        <v>178</v>
      </c>
      <c r="EW137" t="s">
        <v>178</v>
      </c>
      <c r="EX137" t="s">
        <v>178</v>
      </c>
      <c r="EY137" t="s">
        <v>178</v>
      </c>
      <c r="EZ137" t="s">
        <v>178</v>
      </c>
      <c r="FA137" t="s">
        <v>178</v>
      </c>
      <c r="FB137" t="s">
        <v>178</v>
      </c>
      <c r="FC137" t="s">
        <v>178</v>
      </c>
      <c r="FD137" t="s">
        <v>178</v>
      </c>
      <c r="FE137" t="s">
        <v>178</v>
      </c>
      <c r="FF137" t="s">
        <v>178</v>
      </c>
      <c r="FG137" t="s">
        <v>178</v>
      </c>
      <c r="FH137">
        <v>14.514607250045895</v>
      </c>
      <c r="FI137">
        <v>14.829654892120656</v>
      </c>
      <c r="FJ137" t="s">
        <v>178</v>
      </c>
      <c r="FK137" t="s">
        <v>178</v>
      </c>
      <c r="FL137" t="s">
        <v>178</v>
      </c>
      <c r="FM137" t="s">
        <v>178</v>
      </c>
      <c r="FN137" t="s">
        <v>178</v>
      </c>
      <c r="FO137" t="s">
        <v>178</v>
      </c>
      <c r="FP137" t="s">
        <v>178</v>
      </c>
      <c r="FQ137" t="s">
        <v>178</v>
      </c>
      <c r="FR137" t="s">
        <v>178</v>
      </c>
      <c r="FS137" t="s">
        <v>178</v>
      </c>
      <c r="FT137" t="s">
        <v>178</v>
      </c>
      <c r="FU137" t="s">
        <v>178</v>
      </c>
      <c r="FV137" t="s">
        <v>178</v>
      </c>
      <c r="FW137" t="s">
        <v>178</v>
      </c>
      <c r="FX137" t="s">
        <v>178</v>
      </c>
      <c r="FY137" t="s">
        <v>178</v>
      </c>
      <c r="FZ137" t="s">
        <v>178</v>
      </c>
      <c r="GA137" t="s">
        <v>178</v>
      </c>
      <c r="GB137" t="s">
        <v>178</v>
      </c>
      <c r="GC137" t="s">
        <v>178</v>
      </c>
      <c r="GD137" t="s">
        <v>178</v>
      </c>
      <c r="GE137" t="s">
        <v>178</v>
      </c>
      <c r="GF137" t="s">
        <v>178</v>
      </c>
      <c r="GG137" t="s">
        <v>178</v>
      </c>
      <c r="GH137" t="s">
        <v>178</v>
      </c>
      <c r="GI137" t="s">
        <v>178</v>
      </c>
      <c r="GJ137" t="s">
        <v>178</v>
      </c>
      <c r="GK137" t="s">
        <v>178</v>
      </c>
      <c r="GL137" t="s">
        <v>178</v>
      </c>
      <c r="GM137" t="s">
        <v>178</v>
      </c>
      <c r="GN137">
        <v>8.0531711032082836</v>
      </c>
      <c r="GO137">
        <v>8.018781839115162</v>
      </c>
      <c r="GP137" t="s">
        <v>178</v>
      </c>
      <c r="GQ137" t="s">
        <v>178</v>
      </c>
      <c r="GR137" t="s">
        <v>178</v>
      </c>
      <c r="GS137" t="s">
        <v>178</v>
      </c>
      <c r="GT137" t="s">
        <v>178</v>
      </c>
      <c r="GU137" t="s">
        <v>178</v>
      </c>
      <c r="GV137" t="s">
        <v>178</v>
      </c>
      <c r="GW137" t="s">
        <v>178</v>
      </c>
      <c r="GX137" t="s">
        <v>178</v>
      </c>
      <c r="GY137" t="s">
        <v>178</v>
      </c>
      <c r="GZ137" t="s">
        <v>178</v>
      </c>
      <c r="HA137" t="s">
        <v>178</v>
      </c>
      <c r="HB137" t="s">
        <v>178</v>
      </c>
      <c r="HC137" t="s">
        <v>178</v>
      </c>
      <c r="HD137" t="s">
        <v>178</v>
      </c>
      <c r="HE137" t="s">
        <v>178</v>
      </c>
      <c r="HF137" t="s">
        <v>178</v>
      </c>
      <c r="HG137" t="s">
        <v>178</v>
      </c>
      <c r="HH137" t="s">
        <v>178</v>
      </c>
      <c r="HI137" t="s">
        <v>178</v>
      </c>
      <c r="HJ137" t="s">
        <v>178</v>
      </c>
      <c r="HK137" t="s">
        <v>178</v>
      </c>
      <c r="HL137" t="s">
        <v>178</v>
      </c>
      <c r="HM137" t="s">
        <v>178</v>
      </c>
      <c r="HN137" t="s">
        <v>178</v>
      </c>
      <c r="HO137" t="s">
        <v>178</v>
      </c>
      <c r="HP137" t="s">
        <v>178</v>
      </c>
      <c r="HQ137" t="s">
        <v>178</v>
      </c>
      <c r="HR137" t="s">
        <v>178</v>
      </c>
      <c r="HS137">
        <v>32790</v>
      </c>
      <c r="HT137">
        <v>32763</v>
      </c>
      <c r="HU137">
        <v>32707</v>
      </c>
      <c r="HV137" t="s">
        <v>178</v>
      </c>
      <c r="HW137" t="s">
        <v>178</v>
      </c>
      <c r="HX137" t="s">
        <v>178</v>
      </c>
      <c r="HY137" t="s">
        <v>178</v>
      </c>
      <c r="HZ137" t="s">
        <v>178</v>
      </c>
      <c r="IA137" t="s">
        <v>178</v>
      </c>
      <c r="IB137" t="s">
        <v>178</v>
      </c>
      <c r="IC137" t="s">
        <v>178</v>
      </c>
      <c r="ID137" t="s">
        <v>178</v>
      </c>
      <c r="IE137" t="s">
        <v>178</v>
      </c>
      <c r="IF137" t="s">
        <v>178</v>
      </c>
      <c r="IG137" t="s">
        <v>178</v>
      </c>
      <c r="IH137" t="s">
        <v>178</v>
      </c>
      <c r="II137" t="s">
        <v>178</v>
      </c>
      <c r="IJ137" t="s">
        <v>178</v>
      </c>
      <c r="IK137" t="s">
        <v>178</v>
      </c>
      <c r="IL137" t="s">
        <v>178</v>
      </c>
      <c r="IM137" t="s">
        <v>178</v>
      </c>
      <c r="IN137" t="s">
        <v>178</v>
      </c>
      <c r="IO137" t="s">
        <v>178</v>
      </c>
      <c r="IP137" t="s">
        <v>178</v>
      </c>
      <c r="IQ137" t="s">
        <v>178</v>
      </c>
      <c r="IR137" t="s">
        <v>178</v>
      </c>
      <c r="IS137" t="s">
        <v>178</v>
      </c>
      <c r="IT137" t="s">
        <v>178</v>
      </c>
      <c r="IU137" t="s">
        <v>178</v>
      </c>
      <c r="IV137" t="s">
        <v>178</v>
      </c>
      <c r="IW137" t="s">
        <v>178</v>
      </c>
      <c r="IX137" t="s">
        <v>178</v>
      </c>
      <c r="IY137">
        <v>36817</v>
      </c>
      <c r="IZ137">
        <v>36764</v>
      </c>
      <c r="JA137">
        <v>36727</v>
      </c>
      <c r="JB137" t="s">
        <v>178</v>
      </c>
      <c r="JC137" t="s">
        <v>178</v>
      </c>
      <c r="JD137" t="s">
        <v>178</v>
      </c>
      <c r="JE137" t="s">
        <v>178</v>
      </c>
      <c r="JF137" t="s">
        <v>178</v>
      </c>
      <c r="JG137" t="s">
        <v>178</v>
      </c>
      <c r="JH137" t="s">
        <v>178</v>
      </c>
      <c r="JI137" t="s">
        <v>178</v>
      </c>
      <c r="JJ137" t="s">
        <v>178</v>
      </c>
      <c r="JK137" t="s">
        <v>178</v>
      </c>
      <c r="JL137" t="s">
        <v>178</v>
      </c>
      <c r="JM137" t="s">
        <v>178</v>
      </c>
      <c r="JN137" t="s">
        <v>178</v>
      </c>
      <c r="JO137" t="s">
        <v>178</v>
      </c>
      <c r="JP137" t="s">
        <v>178</v>
      </c>
      <c r="JQ137" t="s">
        <v>178</v>
      </c>
      <c r="JR137" t="s">
        <v>178</v>
      </c>
      <c r="JS137" t="s">
        <v>178</v>
      </c>
      <c r="JT137" t="s">
        <v>178</v>
      </c>
      <c r="JU137" t="s">
        <v>178</v>
      </c>
      <c r="JV137" t="s">
        <v>178</v>
      </c>
      <c r="JW137" t="s">
        <v>178</v>
      </c>
      <c r="JX137" t="s">
        <v>178</v>
      </c>
      <c r="JY137" t="s">
        <v>178</v>
      </c>
      <c r="JZ137" t="s">
        <v>178</v>
      </c>
      <c r="KA137" t="s">
        <v>178</v>
      </c>
      <c r="KB137" t="s">
        <v>178</v>
      </c>
      <c r="KC137" t="s">
        <v>178</v>
      </c>
      <c r="KD137" t="s">
        <v>178</v>
      </c>
    </row>
    <row r="138" spans="1:290" x14ac:dyDescent="0.3">
      <c r="A138" t="s">
        <v>136</v>
      </c>
      <c r="B138">
        <v>4081463</v>
      </c>
      <c r="C138">
        <v>247459</v>
      </c>
      <c r="D138">
        <v>251968</v>
      </c>
      <c r="E138">
        <v>241786</v>
      </c>
      <c r="F138">
        <v>249845</v>
      </c>
      <c r="G138">
        <v>255188</v>
      </c>
      <c r="H138">
        <v>269720</v>
      </c>
      <c r="I138">
        <v>270031</v>
      </c>
      <c r="J138">
        <v>262628</v>
      </c>
      <c r="K138">
        <v>269136</v>
      </c>
      <c r="L138">
        <v>267403</v>
      </c>
      <c r="M138">
        <v>271520</v>
      </c>
      <c r="N138">
        <v>269720</v>
      </c>
      <c r="O138">
        <v>277968</v>
      </c>
      <c r="P138">
        <v>273367</v>
      </c>
      <c r="Q138">
        <v>277183</v>
      </c>
      <c r="R138">
        <v>273812</v>
      </c>
      <c r="S138">
        <v>276976</v>
      </c>
      <c r="T138">
        <v>277921</v>
      </c>
      <c r="U138">
        <v>265398</v>
      </c>
      <c r="V138">
        <v>269314</v>
      </c>
      <c r="W138">
        <v>263742</v>
      </c>
      <c r="X138">
        <v>241517</v>
      </c>
      <c r="Y138">
        <v>252897</v>
      </c>
      <c r="Z138">
        <v>259808</v>
      </c>
      <c r="AA138">
        <v>254999</v>
      </c>
      <c r="AB138">
        <v>253252</v>
      </c>
      <c r="AC138" t="s">
        <v>178</v>
      </c>
      <c r="AD138" t="s">
        <v>178</v>
      </c>
      <c r="AE138" t="s">
        <v>178</v>
      </c>
      <c r="AF138" t="s">
        <v>178</v>
      </c>
      <c r="AG138" t="s">
        <v>178</v>
      </c>
      <c r="AH138" t="s">
        <v>178</v>
      </c>
      <c r="AI138">
        <v>767116</v>
      </c>
      <c r="AJ138">
        <v>728281</v>
      </c>
      <c r="AK138">
        <v>731927</v>
      </c>
      <c r="AL138">
        <v>732916</v>
      </c>
      <c r="AM138">
        <v>782686</v>
      </c>
      <c r="AN138">
        <v>773536</v>
      </c>
      <c r="AO138">
        <v>842437</v>
      </c>
      <c r="AP138">
        <v>837477</v>
      </c>
      <c r="AQ138">
        <v>806798</v>
      </c>
      <c r="AR138">
        <v>798095</v>
      </c>
      <c r="AS138">
        <v>836151</v>
      </c>
      <c r="AT138">
        <v>847923</v>
      </c>
      <c r="AU138">
        <v>861405</v>
      </c>
      <c r="AV138">
        <v>799651</v>
      </c>
      <c r="AW138">
        <v>740817</v>
      </c>
      <c r="AX138">
        <v>761218</v>
      </c>
      <c r="AY138">
        <v>746410</v>
      </c>
      <c r="AZ138">
        <v>772201</v>
      </c>
      <c r="BA138">
        <v>743515</v>
      </c>
      <c r="BB138">
        <v>741085</v>
      </c>
      <c r="BC138">
        <v>738872</v>
      </c>
      <c r="BD138">
        <v>698416</v>
      </c>
      <c r="BE138">
        <v>706246</v>
      </c>
      <c r="BF138">
        <v>677417</v>
      </c>
      <c r="BG138">
        <v>706722</v>
      </c>
      <c r="BH138">
        <v>701410</v>
      </c>
      <c r="BI138" t="s">
        <v>178</v>
      </c>
      <c r="BJ138" t="s">
        <v>178</v>
      </c>
      <c r="BK138" t="s">
        <v>178</v>
      </c>
      <c r="BL138" t="s">
        <v>178</v>
      </c>
      <c r="BM138" t="s">
        <v>178</v>
      </c>
      <c r="BN138" t="s">
        <v>178</v>
      </c>
      <c r="BO138">
        <v>806438</v>
      </c>
      <c r="BP138">
        <v>753347</v>
      </c>
      <c r="BQ138">
        <v>745193</v>
      </c>
      <c r="BR138">
        <v>831622</v>
      </c>
      <c r="BS138">
        <v>844127</v>
      </c>
      <c r="BT138">
        <v>845665</v>
      </c>
      <c r="BU138">
        <v>881022</v>
      </c>
      <c r="BV138">
        <v>858828</v>
      </c>
      <c r="BW138">
        <v>870778</v>
      </c>
      <c r="BX138">
        <v>1078621</v>
      </c>
      <c r="BY138">
        <v>1190205</v>
      </c>
      <c r="BZ138">
        <v>1151524</v>
      </c>
      <c r="CA138">
        <v>1261220</v>
      </c>
      <c r="CB138">
        <v>1474529</v>
      </c>
      <c r="CC138">
        <v>1122244</v>
      </c>
      <c r="CD138">
        <v>986090</v>
      </c>
      <c r="CE138">
        <v>935314</v>
      </c>
      <c r="CF138">
        <v>967937</v>
      </c>
      <c r="CG138">
        <v>913917</v>
      </c>
      <c r="CH138">
        <v>910572</v>
      </c>
      <c r="CI138">
        <v>877634</v>
      </c>
      <c r="CJ138">
        <v>838517</v>
      </c>
      <c r="CK138">
        <v>845377</v>
      </c>
      <c r="CL138">
        <v>821311</v>
      </c>
      <c r="CM138">
        <v>846951</v>
      </c>
      <c r="CN138">
        <v>838518</v>
      </c>
      <c r="CO138" t="s">
        <v>178</v>
      </c>
      <c r="CP138" t="s">
        <v>178</v>
      </c>
      <c r="CQ138" t="s">
        <v>178</v>
      </c>
      <c r="CR138" t="s">
        <v>178</v>
      </c>
      <c r="CS138" t="s">
        <v>178</v>
      </c>
      <c r="CT138" t="s">
        <v>178</v>
      </c>
      <c r="CU138" t="s">
        <v>178</v>
      </c>
      <c r="CV138">
        <v>21.76509127144476</v>
      </c>
      <c r="CW138">
        <v>24.326944497157609</v>
      </c>
      <c r="CX138">
        <v>23.521803973962619</v>
      </c>
      <c r="CY138">
        <v>22.910560057682961</v>
      </c>
      <c r="CZ138">
        <v>22.47190594655919</v>
      </c>
      <c r="DA138">
        <v>20.521347548985108</v>
      </c>
      <c r="DB138">
        <v>19.363101445524499</v>
      </c>
      <c r="DC138">
        <v>18.344052701392211</v>
      </c>
      <c r="DD138">
        <v>17.11162552402179</v>
      </c>
      <c r="DE138">
        <v>15.897684003707949</v>
      </c>
      <c r="DF138">
        <v>15.35444164318552</v>
      </c>
      <c r="DG138">
        <v>14.75349680538767</v>
      </c>
      <c r="DH138">
        <v>13.786993705453201</v>
      </c>
      <c r="DI138">
        <v>12.86478607995439</v>
      </c>
      <c r="DJ138">
        <v>12.58491227557594</v>
      </c>
      <c r="DK138">
        <v>11.38221362139679</v>
      </c>
      <c r="DL138">
        <v>9.1043857786924995</v>
      </c>
      <c r="DM138">
        <v>9.8908055072005006</v>
      </c>
      <c r="DN138">
        <v>9.8185638109592404</v>
      </c>
      <c r="DO138" t="s">
        <v>178</v>
      </c>
      <c r="DP138" t="s">
        <v>178</v>
      </c>
      <c r="DQ138" t="s">
        <v>178</v>
      </c>
      <c r="DR138" t="s">
        <v>178</v>
      </c>
      <c r="DS138" t="s">
        <v>178</v>
      </c>
      <c r="DT138" t="s">
        <v>178</v>
      </c>
      <c r="DU138" t="s">
        <v>178</v>
      </c>
      <c r="DV138" t="s">
        <v>178</v>
      </c>
      <c r="DW138" t="s">
        <v>178</v>
      </c>
      <c r="DX138" t="s">
        <v>178</v>
      </c>
      <c r="DY138" t="s">
        <v>178</v>
      </c>
      <c r="DZ138" t="s">
        <v>178</v>
      </c>
      <c r="EA138" t="s">
        <v>178</v>
      </c>
      <c r="EB138">
        <v>12.97864423210271</v>
      </c>
      <c r="EC138">
        <v>14.779750272335621</v>
      </c>
      <c r="ED138">
        <v>16.03366762891056</v>
      </c>
      <c r="EE138">
        <v>14.138492320036381</v>
      </c>
      <c r="EF138">
        <v>15.19799983452612</v>
      </c>
      <c r="EG138">
        <v>13.11528339804638</v>
      </c>
      <c r="EH138">
        <v>12.492999807755909</v>
      </c>
      <c r="EI138">
        <v>12.70739392016341</v>
      </c>
      <c r="EJ138">
        <v>12.27360151360427</v>
      </c>
      <c r="EK138">
        <v>11.3392198299111</v>
      </c>
      <c r="EL138">
        <v>11.442194633239099</v>
      </c>
      <c r="EM138">
        <v>11.025927379191691</v>
      </c>
      <c r="EN138">
        <v>10.87799552554802</v>
      </c>
      <c r="EO138">
        <v>10.7828249081757</v>
      </c>
      <c r="EP138">
        <v>10.101836793139411</v>
      </c>
      <c r="EQ138">
        <v>9.1181790168941994</v>
      </c>
      <c r="ER138">
        <v>7.1381673942406101</v>
      </c>
      <c r="ES138">
        <v>7.9526304109533701</v>
      </c>
      <c r="ET138">
        <v>8.00118834274104</v>
      </c>
      <c r="EU138" t="s">
        <v>178</v>
      </c>
      <c r="EV138" t="s">
        <v>178</v>
      </c>
      <c r="EW138" t="s">
        <v>178</v>
      </c>
      <c r="EX138" t="s">
        <v>178</v>
      </c>
      <c r="EY138" t="s">
        <v>178</v>
      </c>
      <c r="EZ138" t="s">
        <v>178</v>
      </c>
      <c r="FA138" t="s">
        <v>178</v>
      </c>
      <c r="FB138" t="s">
        <v>178</v>
      </c>
      <c r="FC138" t="s">
        <v>178</v>
      </c>
      <c r="FD138" t="s">
        <v>178</v>
      </c>
      <c r="FE138" t="s">
        <v>178</v>
      </c>
      <c r="FF138" t="s">
        <v>178</v>
      </c>
      <c r="FG138" t="s">
        <v>178</v>
      </c>
      <c r="FH138">
        <v>21.765091271444767</v>
      </c>
      <c r="FI138">
        <v>24.326944497157612</v>
      </c>
      <c r="FJ138">
        <v>23.521803973962619</v>
      </c>
      <c r="FK138">
        <v>22.910560057682964</v>
      </c>
      <c r="FL138">
        <v>22.471905946559197</v>
      </c>
      <c r="FM138">
        <v>20.521347548985116</v>
      </c>
      <c r="FN138">
        <v>19.363101445524507</v>
      </c>
      <c r="FO138">
        <v>18.344052701392219</v>
      </c>
      <c r="FP138">
        <v>17.111625524021797</v>
      </c>
      <c r="FQ138">
        <v>15.897684003707958</v>
      </c>
      <c r="FR138">
        <v>15.354441643185526</v>
      </c>
      <c r="FS138">
        <v>14.75349680538767</v>
      </c>
      <c r="FT138">
        <v>13.786993705453202</v>
      </c>
      <c r="FU138">
        <v>12.864786079954399</v>
      </c>
      <c r="FV138">
        <v>12.584912275575942</v>
      </c>
      <c r="FW138">
        <v>11.382213621396801</v>
      </c>
      <c r="FX138">
        <v>9.1043857786925049</v>
      </c>
      <c r="FY138">
        <v>9.8908055072005059</v>
      </c>
      <c r="FZ138">
        <v>9.8185638109592475</v>
      </c>
      <c r="GA138" t="s">
        <v>178</v>
      </c>
      <c r="GB138" t="s">
        <v>178</v>
      </c>
      <c r="GC138" t="s">
        <v>178</v>
      </c>
      <c r="GD138" t="s">
        <v>178</v>
      </c>
      <c r="GE138" t="s">
        <v>178</v>
      </c>
      <c r="GF138" t="s">
        <v>178</v>
      </c>
      <c r="GG138" t="s">
        <v>178</v>
      </c>
      <c r="GH138" t="s">
        <v>178</v>
      </c>
      <c r="GI138" t="s">
        <v>178</v>
      </c>
      <c r="GJ138" t="s">
        <v>178</v>
      </c>
      <c r="GK138" t="s">
        <v>178</v>
      </c>
      <c r="GL138" t="s">
        <v>178</v>
      </c>
      <c r="GM138" t="s">
        <v>178</v>
      </c>
      <c r="GN138">
        <v>11.77753072694707</v>
      </c>
      <c r="GO138">
        <v>14.500408117686783</v>
      </c>
      <c r="GP138">
        <v>15.656242501799568</v>
      </c>
      <c r="GQ138">
        <v>14.138492320036388</v>
      </c>
      <c r="GR138">
        <v>15.197999834526124</v>
      </c>
      <c r="GS138">
        <v>13.115283398046381</v>
      </c>
      <c r="GT138">
        <v>12.492999807755915</v>
      </c>
      <c r="GU138">
        <v>12.707393920163412</v>
      </c>
      <c r="GV138">
        <v>12.27360151360427</v>
      </c>
      <c r="GW138">
        <v>11.339219829911105</v>
      </c>
      <c r="GX138">
        <v>11.442194633239103</v>
      </c>
      <c r="GY138">
        <v>11.025927379191694</v>
      </c>
      <c r="GZ138">
        <v>10.87799552554802</v>
      </c>
      <c r="HA138">
        <v>10.782824908175703</v>
      </c>
      <c r="HB138">
        <v>10.101836793139416</v>
      </c>
      <c r="HC138">
        <v>9.1181790168941994</v>
      </c>
      <c r="HD138">
        <v>7.138167394240619</v>
      </c>
      <c r="HE138">
        <v>7.9526304109533772</v>
      </c>
      <c r="HF138">
        <v>8.0011883427410471</v>
      </c>
      <c r="HG138" t="s">
        <v>178</v>
      </c>
      <c r="HH138" t="s">
        <v>178</v>
      </c>
      <c r="HI138" t="s">
        <v>178</v>
      </c>
      <c r="HJ138" t="s">
        <v>178</v>
      </c>
      <c r="HK138" t="s">
        <v>178</v>
      </c>
      <c r="HL138" t="s">
        <v>178</v>
      </c>
      <c r="HM138" t="s">
        <v>178</v>
      </c>
      <c r="HN138" t="s">
        <v>178</v>
      </c>
      <c r="HO138" t="s">
        <v>178</v>
      </c>
      <c r="HP138" t="s">
        <v>178</v>
      </c>
      <c r="HQ138" t="s">
        <v>178</v>
      </c>
      <c r="HR138" t="s">
        <v>178</v>
      </c>
      <c r="HS138">
        <v>46725</v>
      </c>
      <c r="HT138">
        <v>47244</v>
      </c>
      <c r="HU138">
        <v>46389</v>
      </c>
      <c r="HV138">
        <v>46829</v>
      </c>
      <c r="HW138">
        <v>46176</v>
      </c>
      <c r="HX138">
        <v>46171</v>
      </c>
      <c r="HY138">
        <v>46206</v>
      </c>
      <c r="HZ138">
        <v>46178</v>
      </c>
      <c r="IA138">
        <v>46181</v>
      </c>
      <c r="IB138">
        <v>46142</v>
      </c>
      <c r="IC138">
        <v>46120</v>
      </c>
      <c r="ID138">
        <v>46066</v>
      </c>
      <c r="IE138">
        <v>46030</v>
      </c>
      <c r="IF138">
        <v>46074</v>
      </c>
      <c r="IG138">
        <v>46219</v>
      </c>
      <c r="IH138">
        <v>45697</v>
      </c>
      <c r="II138">
        <v>45401</v>
      </c>
      <c r="IJ138">
        <v>45048</v>
      </c>
      <c r="IK138">
        <v>44582</v>
      </c>
      <c r="IL138">
        <v>44143</v>
      </c>
      <c r="IM138">
        <v>56002</v>
      </c>
      <c r="IN138">
        <v>55800</v>
      </c>
      <c r="IO138">
        <v>55723</v>
      </c>
      <c r="IP138">
        <v>55689</v>
      </c>
      <c r="IQ138">
        <v>55596</v>
      </c>
      <c r="IR138">
        <v>55402</v>
      </c>
      <c r="IS138" t="s">
        <v>178</v>
      </c>
      <c r="IT138" t="s">
        <v>178</v>
      </c>
      <c r="IU138" t="s">
        <v>178</v>
      </c>
      <c r="IV138" t="s">
        <v>178</v>
      </c>
      <c r="IW138" t="s">
        <v>178</v>
      </c>
      <c r="IX138" t="s">
        <v>178</v>
      </c>
      <c r="IY138">
        <v>52635</v>
      </c>
      <c r="IZ138">
        <v>53191</v>
      </c>
      <c r="JA138">
        <v>52165</v>
      </c>
      <c r="JB138">
        <v>52707</v>
      </c>
      <c r="JC138">
        <v>51926</v>
      </c>
      <c r="JD138">
        <v>51929</v>
      </c>
      <c r="JE138">
        <v>51950</v>
      </c>
      <c r="JF138">
        <v>51896</v>
      </c>
      <c r="JG138">
        <v>51903</v>
      </c>
      <c r="JH138">
        <v>51851</v>
      </c>
      <c r="JI138">
        <v>51869</v>
      </c>
      <c r="JJ138">
        <v>51826</v>
      </c>
      <c r="JK138">
        <v>51807</v>
      </c>
      <c r="JL138">
        <v>51861</v>
      </c>
      <c r="JM138">
        <v>52111</v>
      </c>
      <c r="JN138">
        <v>51630</v>
      </c>
      <c r="JO138">
        <v>51285</v>
      </c>
      <c r="JP138">
        <v>50922</v>
      </c>
      <c r="JQ138">
        <v>50419</v>
      </c>
      <c r="JR138">
        <v>49928</v>
      </c>
      <c r="JS138">
        <v>62709</v>
      </c>
      <c r="JT138">
        <v>62384</v>
      </c>
      <c r="JU138">
        <v>62396</v>
      </c>
      <c r="JV138">
        <v>62309</v>
      </c>
      <c r="JW138">
        <v>62416</v>
      </c>
      <c r="JX138">
        <v>61901</v>
      </c>
      <c r="JY138" t="s">
        <v>178</v>
      </c>
      <c r="JZ138" t="s">
        <v>178</v>
      </c>
      <c r="KA138" t="s">
        <v>178</v>
      </c>
      <c r="KB138" t="s">
        <v>178</v>
      </c>
      <c r="KC138" t="s">
        <v>178</v>
      </c>
      <c r="KD138" t="s">
        <v>178</v>
      </c>
    </row>
    <row r="139" spans="1:290" x14ac:dyDescent="0.3">
      <c r="A139" t="s">
        <v>137</v>
      </c>
      <c r="B139">
        <v>3001167</v>
      </c>
      <c r="C139">
        <v>816215</v>
      </c>
      <c r="D139">
        <v>827389</v>
      </c>
      <c r="E139">
        <v>803261</v>
      </c>
      <c r="F139">
        <v>788925</v>
      </c>
      <c r="G139">
        <v>801895</v>
      </c>
      <c r="H139">
        <v>805168</v>
      </c>
      <c r="I139">
        <v>616743</v>
      </c>
      <c r="J139">
        <v>603524</v>
      </c>
      <c r="K139">
        <v>597970</v>
      </c>
      <c r="L139">
        <v>591050</v>
      </c>
      <c r="M139">
        <v>591484</v>
      </c>
      <c r="N139">
        <v>590808</v>
      </c>
      <c r="O139">
        <v>593894</v>
      </c>
      <c r="P139">
        <v>589061</v>
      </c>
      <c r="Q139">
        <v>603210</v>
      </c>
      <c r="R139">
        <v>593750</v>
      </c>
      <c r="S139">
        <v>572187</v>
      </c>
      <c r="T139">
        <v>566630</v>
      </c>
      <c r="U139">
        <v>554126</v>
      </c>
      <c r="V139">
        <v>556712</v>
      </c>
      <c r="W139">
        <v>545050</v>
      </c>
      <c r="X139">
        <v>520014</v>
      </c>
      <c r="Y139">
        <v>535869</v>
      </c>
      <c r="Z139">
        <v>540339</v>
      </c>
      <c r="AA139">
        <v>515590</v>
      </c>
      <c r="AB139">
        <v>519304</v>
      </c>
      <c r="AC139" t="s">
        <v>178</v>
      </c>
      <c r="AD139" t="s">
        <v>178</v>
      </c>
      <c r="AE139" t="s">
        <v>178</v>
      </c>
      <c r="AF139" t="s">
        <v>178</v>
      </c>
      <c r="AG139" t="s">
        <v>178</v>
      </c>
      <c r="AH139" t="s">
        <v>178</v>
      </c>
      <c r="AI139">
        <v>1962814</v>
      </c>
      <c r="AJ139">
        <v>1961839</v>
      </c>
      <c r="AK139">
        <v>1936940</v>
      </c>
      <c r="AL139">
        <v>1929137</v>
      </c>
      <c r="AM139">
        <v>2017350</v>
      </c>
      <c r="AN139">
        <v>2031120</v>
      </c>
      <c r="AO139">
        <v>1533483</v>
      </c>
      <c r="AP139">
        <v>1512639</v>
      </c>
      <c r="AQ139">
        <v>1517805</v>
      </c>
      <c r="AR139">
        <v>1556822</v>
      </c>
      <c r="AS139">
        <v>1530277</v>
      </c>
      <c r="AT139">
        <v>1552296</v>
      </c>
      <c r="AU139">
        <v>1587656</v>
      </c>
      <c r="AV139">
        <v>1568085</v>
      </c>
      <c r="AW139">
        <v>1625584</v>
      </c>
      <c r="AX139">
        <v>1564922</v>
      </c>
      <c r="AY139">
        <v>1524455</v>
      </c>
      <c r="AZ139">
        <v>1598795</v>
      </c>
      <c r="BA139">
        <v>1605850</v>
      </c>
      <c r="BB139">
        <v>1746006</v>
      </c>
      <c r="BC139">
        <v>1766395</v>
      </c>
      <c r="BD139">
        <v>1719451</v>
      </c>
      <c r="BE139">
        <v>1778221</v>
      </c>
      <c r="BF139">
        <v>1708851</v>
      </c>
      <c r="BG139">
        <v>1725387</v>
      </c>
      <c r="BH139">
        <v>1651413</v>
      </c>
      <c r="BI139" t="s">
        <v>178</v>
      </c>
      <c r="BJ139" t="s">
        <v>178</v>
      </c>
      <c r="BK139" t="s">
        <v>178</v>
      </c>
      <c r="BL139" t="s">
        <v>178</v>
      </c>
      <c r="BM139" t="s">
        <v>178</v>
      </c>
      <c r="BN139" t="s">
        <v>178</v>
      </c>
      <c r="BO139">
        <v>2196162</v>
      </c>
      <c r="BP139">
        <v>2260459</v>
      </c>
      <c r="BQ139">
        <v>2270073</v>
      </c>
      <c r="BR139">
        <v>2217874</v>
      </c>
      <c r="BS139">
        <v>2325046</v>
      </c>
      <c r="BT139">
        <v>2344241</v>
      </c>
      <c r="BU139">
        <v>1869923</v>
      </c>
      <c r="BV139">
        <v>1832658</v>
      </c>
      <c r="BW139">
        <v>1825586</v>
      </c>
      <c r="BX139">
        <v>1850275</v>
      </c>
      <c r="BY139">
        <v>1829203</v>
      </c>
      <c r="BZ139">
        <v>1862022</v>
      </c>
      <c r="CA139">
        <v>1864469</v>
      </c>
      <c r="CB139">
        <v>1862596</v>
      </c>
      <c r="CC139">
        <v>1897515</v>
      </c>
      <c r="CD139">
        <v>1901840</v>
      </c>
      <c r="CE139">
        <v>2296052</v>
      </c>
      <c r="CF139">
        <v>2445282</v>
      </c>
      <c r="CG139">
        <v>1870958</v>
      </c>
      <c r="CH139">
        <v>2020066</v>
      </c>
      <c r="CI139">
        <v>1898120</v>
      </c>
      <c r="CJ139">
        <v>1911003</v>
      </c>
      <c r="CK139">
        <v>1927742</v>
      </c>
      <c r="CL139">
        <v>2078132</v>
      </c>
      <c r="CM139">
        <v>1918082</v>
      </c>
      <c r="CN139">
        <v>1775919</v>
      </c>
      <c r="CO139" t="s">
        <v>178</v>
      </c>
      <c r="CP139" t="s">
        <v>178</v>
      </c>
      <c r="CQ139" t="s">
        <v>178</v>
      </c>
      <c r="CR139" t="s">
        <v>178</v>
      </c>
      <c r="CS139" t="s">
        <v>178</v>
      </c>
      <c r="CT139" t="s">
        <v>178</v>
      </c>
      <c r="CU139">
        <v>19.282600747323301</v>
      </c>
      <c r="CV139">
        <v>18.568831555316901</v>
      </c>
      <c r="CW139">
        <v>17.168175760670561</v>
      </c>
      <c r="CX139">
        <v>17.771596994478799</v>
      </c>
      <c r="CY139">
        <v>15.651847387572539</v>
      </c>
      <c r="CZ139" t="s">
        <v>178</v>
      </c>
      <c r="DA139" t="s">
        <v>178</v>
      </c>
      <c r="DB139" t="s">
        <v>178</v>
      </c>
      <c r="DC139" t="s">
        <v>178</v>
      </c>
      <c r="DD139" t="s">
        <v>178</v>
      </c>
      <c r="DE139" t="s">
        <v>178</v>
      </c>
      <c r="DF139" t="s">
        <v>178</v>
      </c>
      <c r="DG139" t="s">
        <v>178</v>
      </c>
      <c r="DH139" t="s">
        <v>178</v>
      </c>
      <c r="DI139" t="s">
        <v>178</v>
      </c>
      <c r="DJ139" t="s">
        <v>178</v>
      </c>
      <c r="DK139" t="s">
        <v>178</v>
      </c>
      <c r="DL139">
        <v>15.34319419359603</v>
      </c>
      <c r="DM139">
        <v>16.212420556520911</v>
      </c>
      <c r="DN139">
        <v>13.23361672393755</v>
      </c>
      <c r="DO139" t="s">
        <v>178</v>
      </c>
      <c r="DP139" t="s">
        <v>178</v>
      </c>
      <c r="DQ139" t="s">
        <v>178</v>
      </c>
      <c r="DR139" t="s">
        <v>178</v>
      </c>
      <c r="DS139" t="s">
        <v>178</v>
      </c>
      <c r="DT139" t="s">
        <v>178</v>
      </c>
      <c r="DU139" t="s">
        <v>178</v>
      </c>
      <c r="DV139" t="s">
        <v>178</v>
      </c>
      <c r="DW139" t="s">
        <v>178</v>
      </c>
      <c r="DX139" t="s">
        <v>178</v>
      </c>
      <c r="DY139" t="s">
        <v>178</v>
      </c>
      <c r="DZ139" t="s">
        <v>178</v>
      </c>
      <c r="EA139">
        <v>15.9283385789786</v>
      </c>
      <c r="EB139">
        <v>15.640065183441591</v>
      </c>
      <c r="EC139">
        <v>12.19247885840552</v>
      </c>
      <c r="ED139">
        <v>15.00073802032259</v>
      </c>
      <c r="EE139">
        <v>14.404535006541151</v>
      </c>
      <c r="EF139" t="s">
        <v>178</v>
      </c>
      <c r="EG139" t="s">
        <v>178</v>
      </c>
      <c r="EH139" t="s">
        <v>178</v>
      </c>
      <c r="EI139" t="s">
        <v>178</v>
      </c>
      <c r="EJ139" t="s">
        <v>178</v>
      </c>
      <c r="EK139" t="s">
        <v>178</v>
      </c>
      <c r="EL139" t="s">
        <v>178</v>
      </c>
      <c r="EM139" t="s">
        <v>178</v>
      </c>
      <c r="EN139" t="s">
        <v>178</v>
      </c>
      <c r="EO139" t="s">
        <v>178</v>
      </c>
      <c r="EP139" t="s">
        <v>178</v>
      </c>
      <c r="EQ139" t="s">
        <v>178</v>
      </c>
      <c r="ER139">
        <v>11.619019034041161</v>
      </c>
      <c r="ES139">
        <v>12.2969210239233</v>
      </c>
      <c r="ET139">
        <v>10.71906535615247</v>
      </c>
      <c r="EU139" t="s">
        <v>178</v>
      </c>
      <c r="EV139" t="s">
        <v>178</v>
      </c>
      <c r="EW139" t="s">
        <v>178</v>
      </c>
      <c r="EX139" t="s">
        <v>178</v>
      </c>
      <c r="EY139" t="s">
        <v>178</v>
      </c>
      <c r="EZ139" t="s">
        <v>178</v>
      </c>
      <c r="FA139" t="s">
        <v>178</v>
      </c>
      <c r="FB139" t="s">
        <v>178</v>
      </c>
      <c r="FC139" t="s">
        <v>178</v>
      </c>
      <c r="FD139" t="s">
        <v>178</v>
      </c>
      <c r="FE139" t="s">
        <v>178</v>
      </c>
      <c r="FF139" t="s">
        <v>178</v>
      </c>
      <c r="FG139" t="s">
        <v>178</v>
      </c>
      <c r="FH139">
        <v>18.089370429148538</v>
      </c>
      <c r="FI139">
        <v>17.168175760670561</v>
      </c>
      <c r="FJ139">
        <v>17.391397917523815</v>
      </c>
      <c r="FK139">
        <v>15.274597544610566</v>
      </c>
      <c r="FL139">
        <v>9.4018907776809808</v>
      </c>
      <c r="FM139">
        <v>9.350085854237502</v>
      </c>
      <c r="FN139">
        <v>9.0919032485758695</v>
      </c>
      <c r="FO139">
        <v>8.8126789393412359</v>
      </c>
      <c r="FP139">
        <v>8.5622197783605447</v>
      </c>
      <c r="FQ139">
        <v>8.1618437692312895</v>
      </c>
      <c r="FR139">
        <v>8.0613465988046862</v>
      </c>
      <c r="FS139">
        <v>8.3556857693700071</v>
      </c>
      <c r="FT139">
        <v>8.2571198885977513</v>
      </c>
      <c r="FU139">
        <v>8.4683609356608809</v>
      </c>
      <c r="FV139">
        <v>9.4332790455226032</v>
      </c>
      <c r="FW139">
        <v>9.3668514544170804</v>
      </c>
      <c r="FX139">
        <v>10.904685260876624</v>
      </c>
      <c r="FY139">
        <v>16.212183077573787</v>
      </c>
      <c r="FZ139">
        <v>13.233592952909223</v>
      </c>
      <c r="GA139" t="s">
        <v>178</v>
      </c>
      <c r="GB139" t="s">
        <v>178</v>
      </c>
      <c r="GC139" t="s">
        <v>178</v>
      </c>
      <c r="GD139" t="s">
        <v>178</v>
      </c>
      <c r="GE139" t="s">
        <v>178</v>
      </c>
      <c r="GF139" t="s">
        <v>178</v>
      </c>
      <c r="GG139" t="s">
        <v>178</v>
      </c>
      <c r="GH139" t="s">
        <v>178</v>
      </c>
      <c r="GI139" t="s">
        <v>178</v>
      </c>
      <c r="GJ139" t="s">
        <v>178</v>
      </c>
      <c r="GK139" t="s">
        <v>178</v>
      </c>
      <c r="GL139" t="s">
        <v>178</v>
      </c>
      <c r="GM139">
        <v>15.928338578978604</v>
      </c>
      <c r="GN139">
        <v>12.786526863333368</v>
      </c>
      <c r="GO139">
        <v>12.192478858405526</v>
      </c>
      <c r="GP139">
        <v>12.226259411330169</v>
      </c>
      <c r="GQ139">
        <v>11.326004370015822</v>
      </c>
      <c r="GR139">
        <v>7.3778322166799484</v>
      </c>
      <c r="GS139">
        <v>7.424405748221532</v>
      </c>
      <c r="GT139">
        <v>7.2447508990903318</v>
      </c>
      <c r="GU139">
        <v>6.9588557702000324</v>
      </c>
      <c r="GV139">
        <v>6.6258698810782475</v>
      </c>
      <c r="GW139">
        <v>6.279516714947686</v>
      </c>
      <c r="GX139">
        <v>6.0400851384014391</v>
      </c>
      <c r="GY139">
        <v>6.2741180586896004</v>
      </c>
      <c r="GZ139">
        <v>6.2127990786384606</v>
      </c>
      <c r="HA139">
        <v>6.2919502825136799</v>
      </c>
      <c r="HB139">
        <v>7.2103688958386485</v>
      </c>
      <c r="HC139">
        <v>7.355415541947778</v>
      </c>
      <c r="HD139">
        <v>8.0270704720444837</v>
      </c>
      <c r="HE139">
        <v>11.536235164060358</v>
      </c>
      <c r="HF139">
        <v>9.9368501597359913</v>
      </c>
      <c r="HG139" t="s">
        <v>178</v>
      </c>
      <c r="HH139" t="s">
        <v>178</v>
      </c>
      <c r="HI139" t="s">
        <v>178</v>
      </c>
      <c r="HJ139" t="s">
        <v>178</v>
      </c>
      <c r="HK139" t="s">
        <v>178</v>
      </c>
      <c r="HL139" t="s">
        <v>178</v>
      </c>
      <c r="HM139" t="s">
        <v>178</v>
      </c>
      <c r="HN139" t="s">
        <v>178</v>
      </c>
      <c r="HO139" t="s">
        <v>178</v>
      </c>
      <c r="HP139" t="s">
        <v>178</v>
      </c>
      <c r="HQ139" t="s">
        <v>178</v>
      </c>
      <c r="HR139" t="s">
        <v>178</v>
      </c>
      <c r="HS139" t="s">
        <v>178</v>
      </c>
      <c r="HT139" t="s">
        <v>178</v>
      </c>
      <c r="HU139">
        <v>132849</v>
      </c>
      <c r="HV139">
        <v>132980</v>
      </c>
      <c r="HW139">
        <v>131784</v>
      </c>
      <c r="HX139">
        <v>132036</v>
      </c>
      <c r="HY139">
        <v>102214</v>
      </c>
      <c r="HZ139">
        <v>101818</v>
      </c>
      <c r="IA139">
        <v>101601</v>
      </c>
      <c r="IB139">
        <v>101431</v>
      </c>
      <c r="IC139">
        <v>100546</v>
      </c>
      <c r="ID139">
        <v>100587</v>
      </c>
      <c r="IE139">
        <v>99940</v>
      </c>
      <c r="IF139">
        <v>99045</v>
      </c>
      <c r="IG139">
        <v>97906</v>
      </c>
      <c r="IH139">
        <v>96833</v>
      </c>
      <c r="II139">
        <v>95632</v>
      </c>
      <c r="IJ139">
        <v>94510</v>
      </c>
      <c r="IK139">
        <v>93398</v>
      </c>
      <c r="IL139">
        <v>92656</v>
      </c>
      <c r="IM139">
        <v>91726</v>
      </c>
      <c r="IN139">
        <v>89957</v>
      </c>
      <c r="IO139">
        <v>89410</v>
      </c>
      <c r="IP139">
        <v>88625</v>
      </c>
      <c r="IQ139">
        <v>86618</v>
      </c>
      <c r="IR139">
        <v>85762</v>
      </c>
      <c r="IS139" t="s">
        <v>178</v>
      </c>
      <c r="IT139" t="s">
        <v>178</v>
      </c>
      <c r="IU139" t="s">
        <v>178</v>
      </c>
      <c r="IV139" t="s">
        <v>178</v>
      </c>
      <c r="IW139" t="s">
        <v>178</v>
      </c>
      <c r="IX139" t="s">
        <v>178</v>
      </c>
      <c r="IY139" t="s">
        <v>178</v>
      </c>
      <c r="IZ139" t="s">
        <v>178</v>
      </c>
      <c r="JA139">
        <v>162907</v>
      </c>
      <c r="JB139">
        <v>162801</v>
      </c>
      <c r="JC139">
        <v>169352</v>
      </c>
      <c r="JD139">
        <v>173490</v>
      </c>
      <c r="JE139">
        <v>137122</v>
      </c>
      <c r="JF139">
        <v>136165</v>
      </c>
      <c r="JG139">
        <v>135911</v>
      </c>
      <c r="JH139">
        <v>135498</v>
      </c>
      <c r="JI139">
        <v>134189</v>
      </c>
      <c r="JJ139">
        <v>134145</v>
      </c>
      <c r="JK139">
        <v>133391</v>
      </c>
      <c r="JL139">
        <v>132462</v>
      </c>
      <c r="JM139">
        <v>130919</v>
      </c>
      <c r="JN139">
        <v>129554</v>
      </c>
      <c r="JO139">
        <v>127990</v>
      </c>
      <c r="JP139">
        <v>126577</v>
      </c>
      <c r="JQ139">
        <v>125003</v>
      </c>
      <c r="JR139">
        <v>124076</v>
      </c>
      <c r="JS139">
        <v>122773</v>
      </c>
      <c r="JT139">
        <v>120558</v>
      </c>
      <c r="JU139">
        <v>119684</v>
      </c>
      <c r="JV139">
        <v>118760</v>
      </c>
      <c r="JW139">
        <v>117132</v>
      </c>
      <c r="JX139">
        <v>115869</v>
      </c>
      <c r="JY139" t="s">
        <v>178</v>
      </c>
      <c r="JZ139" t="s">
        <v>178</v>
      </c>
      <c r="KA139" t="s">
        <v>178</v>
      </c>
      <c r="KB139" t="s">
        <v>178</v>
      </c>
      <c r="KC139" t="s">
        <v>178</v>
      </c>
      <c r="KD139" t="s">
        <v>178</v>
      </c>
    </row>
    <row r="140" spans="1:290" x14ac:dyDescent="0.3">
      <c r="A140" t="s">
        <v>138</v>
      </c>
      <c r="B140">
        <v>4057032</v>
      </c>
      <c r="C140">
        <v>31439016</v>
      </c>
      <c r="D140">
        <v>32138529</v>
      </c>
      <c r="E140">
        <v>29580835</v>
      </c>
      <c r="F140">
        <v>30213478</v>
      </c>
      <c r="G140">
        <v>30923257</v>
      </c>
      <c r="H140">
        <v>31034980</v>
      </c>
      <c r="I140">
        <v>30379930</v>
      </c>
      <c r="J140">
        <v>29174204</v>
      </c>
      <c r="K140">
        <v>30768782</v>
      </c>
      <c r="L140">
        <v>32538497</v>
      </c>
      <c r="M140">
        <v>29919081</v>
      </c>
      <c r="N140">
        <v>29628031</v>
      </c>
      <c r="O140">
        <v>30452069</v>
      </c>
      <c r="P140">
        <v>28525598</v>
      </c>
      <c r="Q140">
        <v>29842976</v>
      </c>
      <c r="R140">
        <v>28311469</v>
      </c>
      <c r="S140">
        <v>27215660</v>
      </c>
      <c r="T140">
        <v>26917586</v>
      </c>
      <c r="U140">
        <v>24443864</v>
      </c>
      <c r="V140">
        <v>25198569</v>
      </c>
      <c r="W140">
        <v>23933772</v>
      </c>
      <c r="X140">
        <v>23228905</v>
      </c>
      <c r="Y140">
        <v>22619422</v>
      </c>
      <c r="Z140">
        <v>23039468</v>
      </c>
      <c r="AA140">
        <v>22512326</v>
      </c>
      <c r="AB140">
        <v>21620627</v>
      </c>
      <c r="AC140">
        <v>21845834</v>
      </c>
      <c r="AD140">
        <v>19984489</v>
      </c>
      <c r="AE140">
        <v>20341429</v>
      </c>
      <c r="AF140">
        <v>19056882</v>
      </c>
      <c r="AG140">
        <v>20109507</v>
      </c>
      <c r="AH140">
        <v>19407066</v>
      </c>
      <c r="AI140">
        <v>84944097</v>
      </c>
      <c r="AJ140">
        <v>85073694</v>
      </c>
      <c r="AK140">
        <v>80795984</v>
      </c>
      <c r="AL140">
        <v>80731610</v>
      </c>
      <c r="AM140">
        <v>80537039</v>
      </c>
      <c r="AN140">
        <v>80009735</v>
      </c>
      <c r="AO140">
        <v>78779150</v>
      </c>
      <c r="AP140">
        <v>76723996</v>
      </c>
      <c r="AQ140">
        <v>78500431</v>
      </c>
      <c r="AR140">
        <v>81225989</v>
      </c>
      <c r="AS140">
        <v>77753563</v>
      </c>
      <c r="AT140">
        <v>78664230</v>
      </c>
      <c r="AU140">
        <v>79892176</v>
      </c>
      <c r="AV140">
        <v>76149415</v>
      </c>
      <c r="AW140">
        <v>77570420</v>
      </c>
      <c r="AX140">
        <v>75140773</v>
      </c>
      <c r="AY140">
        <v>72197013</v>
      </c>
      <c r="AZ140">
        <v>71477236</v>
      </c>
      <c r="BA140">
        <v>67890034</v>
      </c>
      <c r="BB140">
        <v>68652937</v>
      </c>
      <c r="BC140">
        <v>65826104</v>
      </c>
      <c r="BD140">
        <v>64329315</v>
      </c>
      <c r="BE140">
        <v>62036402</v>
      </c>
      <c r="BF140">
        <v>62299080</v>
      </c>
      <c r="BG140">
        <v>60864976</v>
      </c>
      <c r="BH140">
        <v>58606628</v>
      </c>
      <c r="BI140">
        <v>58183570</v>
      </c>
      <c r="BJ140">
        <v>54664734</v>
      </c>
      <c r="BK140">
        <v>54641363</v>
      </c>
      <c r="BL140">
        <v>52122979</v>
      </c>
      <c r="BM140">
        <v>52979187</v>
      </c>
      <c r="BN140">
        <v>50452942</v>
      </c>
      <c r="BO140">
        <v>88238368</v>
      </c>
      <c r="BP140">
        <v>88037623</v>
      </c>
      <c r="BQ140">
        <v>84969889</v>
      </c>
      <c r="BR140">
        <v>87875099</v>
      </c>
      <c r="BS140">
        <v>85178907</v>
      </c>
      <c r="BT140">
        <v>83938195</v>
      </c>
      <c r="BU140">
        <v>82852117</v>
      </c>
      <c r="BV140">
        <v>80941687</v>
      </c>
      <c r="BW140">
        <v>82325220</v>
      </c>
      <c r="BX140">
        <v>84605016</v>
      </c>
      <c r="BY140">
        <v>81512853</v>
      </c>
      <c r="BZ140">
        <v>84025897</v>
      </c>
      <c r="CA140">
        <v>84880792</v>
      </c>
      <c r="CB140">
        <v>79907013</v>
      </c>
      <c r="CC140">
        <v>81282410</v>
      </c>
      <c r="CD140">
        <v>78789366</v>
      </c>
      <c r="CE140">
        <v>76069095</v>
      </c>
      <c r="CF140">
        <v>76100933</v>
      </c>
      <c r="CG140">
        <v>74520097</v>
      </c>
      <c r="CH140">
        <v>76155363</v>
      </c>
      <c r="CI140">
        <v>75568214</v>
      </c>
      <c r="CJ140">
        <v>74672476</v>
      </c>
      <c r="CK140">
        <v>79826262</v>
      </c>
      <c r="CL140">
        <v>73377488</v>
      </c>
      <c r="CM140">
        <v>68952528</v>
      </c>
      <c r="CN140">
        <v>65740608</v>
      </c>
      <c r="CO140">
        <v>65036325</v>
      </c>
      <c r="CP140">
        <v>59317139</v>
      </c>
      <c r="CQ140">
        <v>58501172</v>
      </c>
      <c r="CR140">
        <v>54774340</v>
      </c>
      <c r="CS140">
        <v>55907084</v>
      </c>
      <c r="CT140">
        <v>53216316</v>
      </c>
      <c r="CU140" t="s">
        <v>178</v>
      </c>
      <c r="CV140">
        <v>11.6518182895054</v>
      </c>
      <c r="CW140">
        <v>11.51739969476858</v>
      </c>
      <c r="CX140">
        <v>11.14874701403847</v>
      </c>
      <c r="CY140">
        <v>11.03246336567975</v>
      </c>
      <c r="CZ140">
        <v>10.824131351139901</v>
      </c>
      <c r="DA140">
        <v>10.71912608093567</v>
      </c>
      <c r="DB140">
        <v>11.010209567328721</v>
      </c>
      <c r="DC140">
        <v>10.566983119448791</v>
      </c>
      <c r="DD140">
        <v>10.195148227037031</v>
      </c>
      <c r="DE140">
        <v>10.548804542550799</v>
      </c>
      <c r="DF140">
        <v>9.64736862622863</v>
      </c>
      <c r="DG140">
        <v>8.6791675238887809</v>
      </c>
      <c r="DH140">
        <v>8.5533147142657402</v>
      </c>
      <c r="DI140">
        <v>8.4426757188530495</v>
      </c>
      <c r="DJ140">
        <v>8.4494163362964798</v>
      </c>
      <c r="DK140">
        <v>8.1558668795832894</v>
      </c>
      <c r="DL140">
        <v>8.2368817966045</v>
      </c>
      <c r="DM140">
        <v>8.20762496964484</v>
      </c>
      <c r="DN140">
        <v>7.99525401244333</v>
      </c>
      <c r="DO140" t="s">
        <v>178</v>
      </c>
      <c r="DP140" t="s">
        <v>178</v>
      </c>
      <c r="DQ140" t="s">
        <v>178</v>
      </c>
      <c r="DR140" t="s">
        <v>178</v>
      </c>
      <c r="DS140" t="s">
        <v>178</v>
      </c>
      <c r="DT140" t="s">
        <v>178</v>
      </c>
      <c r="DU140" t="s">
        <v>178</v>
      </c>
      <c r="DV140" t="s">
        <v>178</v>
      </c>
      <c r="DW140" t="s">
        <v>178</v>
      </c>
      <c r="DX140" t="s">
        <v>178</v>
      </c>
      <c r="DY140" t="s">
        <v>178</v>
      </c>
      <c r="DZ140" t="s">
        <v>178</v>
      </c>
      <c r="EA140" t="s">
        <v>178</v>
      </c>
      <c r="EB140">
        <v>9.2517071140698306</v>
      </c>
      <c r="EC140">
        <v>8.9211766711556706</v>
      </c>
      <c r="ED140">
        <v>8.7528740896071504</v>
      </c>
      <c r="EE140">
        <v>8.9099041347898496</v>
      </c>
      <c r="EF140">
        <v>8.7976031916616098</v>
      </c>
      <c r="EG140">
        <v>8.6992535461476699</v>
      </c>
      <c r="EH140">
        <v>8.8649802751764408</v>
      </c>
      <c r="EI140">
        <v>8.6680262940212298</v>
      </c>
      <c r="EJ140">
        <v>8.3629723486653997</v>
      </c>
      <c r="EK140">
        <v>8.7749689361502305</v>
      </c>
      <c r="EL140">
        <v>7.9461351112189096</v>
      </c>
      <c r="EM140">
        <v>6.9909649225225703</v>
      </c>
      <c r="EN140">
        <v>6.8007928885599398</v>
      </c>
      <c r="EO140">
        <v>6.7699375612507904</v>
      </c>
      <c r="EP140">
        <v>6.6741501315138096</v>
      </c>
      <c r="EQ140">
        <v>6.4614487582748001</v>
      </c>
      <c r="ER140">
        <v>6.4504424877313298</v>
      </c>
      <c r="ES140">
        <v>6.3950125409898897</v>
      </c>
      <c r="ET140">
        <v>6.1818476899247496</v>
      </c>
      <c r="EU140" t="s">
        <v>178</v>
      </c>
      <c r="EV140" t="s">
        <v>178</v>
      </c>
      <c r="EW140" t="s">
        <v>178</v>
      </c>
      <c r="EX140" t="s">
        <v>178</v>
      </c>
      <c r="EY140" t="s">
        <v>178</v>
      </c>
      <c r="EZ140" t="s">
        <v>178</v>
      </c>
      <c r="FA140" t="s">
        <v>178</v>
      </c>
      <c r="FB140" t="s">
        <v>178</v>
      </c>
      <c r="FC140" t="s">
        <v>178</v>
      </c>
      <c r="FD140" t="s">
        <v>178</v>
      </c>
      <c r="FE140" t="s">
        <v>178</v>
      </c>
      <c r="FF140" t="s">
        <v>178</v>
      </c>
      <c r="FG140" t="s">
        <v>178</v>
      </c>
      <c r="FH140">
        <v>11.65181828950541</v>
      </c>
      <c r="FI140">
        <v>11.517399694768589</v>
      </c>
      <c r="FJ140">
        <v>11.148747014038475</v>
      </c>
      <c r="FK140">
        <v>11.032463365679753</v>
      </c>
      <c r="FL140">
        <v>10.824131351139908</v>
      </c>
      <c r="FM140">
        <v>10.71912608093567</v>
      </c>
      <c r="FN140">
        <v>11.010209567328726</v>
      </c>
      <c r="FO140">
        <v>10.566983119448796</v>
      </c>
      <c r="FP140">
        <v>10.195148227037038</v>
      </c>
      <c r="FQ140">
        <v>10.548569406029396</v>
      </c>
      <c r="FR140">
        <v>9.6436702977101678</v>
      </c>
      <c r="FS140">
        <v>8.6757454204374778</v>
      </c>
      <c r="FT140">
        <v>8.5495876024888986</v>
      </c>
      <c r="FU140">
        <v>8.4383006063580268</v>
      </c>
      <c r="FV140">
        <v>8.4456642156239123</v>
      </c>
      <c r="FW140">
        <v>8.1516567812938288</v>
      </c>
      <c r="FX140">
        <v>8.2149489088053187</v>
      </c>
      <c r="FY140">
        <v>8.1338514948442562</v>
      </c>
      <c r="FZ140">
        <v>7.9952540124433362</v>
      </c>
      <c r="GA140" t="s">
        <v>178</v>
      </c>
      <c r="GB140" t="s">
        <v>178</v>
      </c>
      <c r="GC140" t="s">
        <v>178</v>
      </c>
      <c r="GD140" t="s">
        <v>178</v>
      </c>
      <c r="GE140" t="s">
        <v>178</v>
      </c>
      <c r="GF140" t="s">
        <v>178</v>
      </c>
      <c r="GG140" t="s">
        <v>178</v>
      </c>
      <c r="GH140" t="s">
        <v>178</v>
      </c>
      <c r="GI140" t="s">
        <v>178</v>
      </c>
      <c r="GJ140" t="s">
        <v>178</v>
      </c>
      <c r="GK140" t="s">
        <v>178</v>
      </c>
      <c r="GL140" t="s">
        <v>178</v>
      </c>
      <c r="GM140" t="s">
        <v>178</v>
      </c>
      <c r="GN140">
        <v>9.2197291468517939</v>
      </c>
      <c r="GO140">
        <v>8.90760119999001</v>
      </c>
      <c r="GP140">
        <v>8.7381388343312416</v>
      </c>
      <c r="GQ140">
        <v>8.8958932299460383</v>
      </c>
      <c r="GR140">
        <v>8.7976031916616151</v>
      </c>
      <c r="GS140">
        <v>8.6992535461476805</v>
      </c>
      <c r="GT140">
        <v>8.8649802751764408</v>
      </c>
      <c r="GU140">
        <v>8.6680262940212387</v>
      </c>
      <c r="GV140">
        <v>8.3629723486654015</v>
      </c>
      <c r="GW140">
        <v>8.7748970833678062</v>
      </c>
      <c r="GX140">
        <v>7.9450686598538676</v>
      </c>
      <c r="GY140">
        <v>6.990015225768305</v>
      </c>
      <c r="GZ140">
        <v>6.7997973457513528</v>
      </c>
      <c r="HA140">
        <v>6.7687208070112472</v>
      </c>
      <c r="HB140">
        <v>6.6733478184748884</v>
      </c>
      <c r="HC140">
        <v>6.4605639832095214</v>
      </c>
      <c r="HD140">
        <v>6.4347848156003158</v>
      </c>
      <c r="HE140">
        <v>6.3578892352994814</v>
      </c>
      <c r="HF140">
        <v>6.1818476899247585</v>
      </c>
      <c r="HG140" t="s">
        <v>178</v>
      </c>
      <c r="HH140" t="s">
        <v>178</v>
      </c>
      <c r="HI140" t="s">
        <v>178</v>
      </c>
      <c r="HJ140" t="s">
        <v>178</v>
      </c>
      <c r="HK140" t="s">
        <v>178</v>
      </c>
      <c r="HL140" t="s">
        <v>178</v>
      </c>
      <c r="HM140" t="s">
        <v>178</v>
      </c>
      <c r="HN140" t="s">
        <v>178</v>
      </c>
      <c r="HO140" t="s">
        <v>178</v>
      </c>
      <c r="HP140" t="s">
        <v>178</v>
      </c>
      <c r="HQ140" t="s">
        <v>178</v>
      </c>
      <c r="HR140" t="s">
        <v>178</v>
      </c>
      <c r="HS140">
        <v>2348632</v>
      </c>
      <c r="HT140">
        <v>2323662</v>
      </c>
      <c r="HU140">
        <v>2298895</v>
      </c>
      <c r="HV140">
        <v>2275550</v>
      </c>
      <c r="HW140">
        <v>2252438</v>
      </c>
      <c r="HX140">
        <v>2229639</v>
      </c>
      <c r="HY140">
        <v>2206657</v>
      </c>
      <c r="HZ140">
        <v>2187670</v>
      </c>
      <c r="IA140">
        <v>2171795</v>
      </c>
      <c r="IB140">
        <v>2157581</v>
      </c>
      <c r="IC140">
        <v>2139113</v>
      </c>
      <c r="ID140">
        <v>2123480</v>
      </c>
      <c r="IE140">
        <v>2102751</v>
      </c>
      <c r="IF140">
        <v>2072726</v>
      </c>
      <c r="IG140">
        <v>2036041</v>
      </c>
      <c r="IH140">
        <v>1998691</v>
      </c>
      <c r="II140">
        <v>1964320</v>
      </c>
      <c r="IJ140">
        <v>1931395</v>
      </c>
      <c r="IK140">
        <v>1890917</v>
      </c>
      <c r="IL140">
        <v>1855890</v>
      </c>
      <c r="IM140">
        <v>1821399</v>
      </c>
      <c r="IN140">
        <v>1787166</v>
      </c>
      <c r="IO140">
        <v>1756860</v>
      </c>
      <c r="IP140">
        <v>1728526</v>
      </c>
      <c r="IQ140">
        <v>1703992</v>
      </c>
      <c r="IR140">
        <v>1672927</v>
      </c>
      <c r="IS140">
        <v>1643894</v>
      </c>
      <c r="IT140">
        <v>1617743</v>
      </c>
      <c r="IU140">
        <v>1592609</v>
      </c>
      <c r="IV140">
        <v>1567723</v>
      </c>
      <c r="IW140">
        <v>1534029</v>
      </c>
      <c r="IX140">
        <v>1492112</v>
      </c>
      <c r="IY140">
        <v>2627789</v>
      </c>
      <c r="IZ140">
        <v>2601179</v>
      </c>
      <c r="JA140">
        <v>2574679</v>
      </c>
      <c r="JB140">
        <v>2550018</v>
      </c>
      <c r="JC140">
        <v>2525459</v>
      </c>
      <c r="JD140">
        <v>2500543</v>
      </c>
      <c r="JE140">
        <v>2476191</v>
      </c>
      <c r="JF140">
        <v>2455492</v>
      </c>
      <c r="JG140">
        <v>2438226</v>
      </c>
      <c r="JH140">
        <v>2422970</v>
      </c>
      <c r="JI140">
        <v>2403558</v>
      </c>
      <c r="JJ140">
        <v>2386208</v>
      </c>
      <c r="JK140">
        <v>2362318</v>
      </c>
      <c r="JL140">
        <v>2328219</v>
      </c>
      <c r="JM140">
        <v>2287193</v>
      </c>
      <c r="JN140">
        <v>2245747</v>
      </c>
      <c r="JO140">
        <v>2208300</v>
      </c>
      <c r="JP140">
        <v>2171975</v>
      </c>
      <c r="JQ140">
        <v>2126689</v>
      </c>
      <c r="JR140">
        <v>2086905</v>
      </c>
      <c r="JS140">
        <v>2047939</v>
      </c>
      <c r="JT140">
        <v>2009386</v>
      </c>
      <c r="JU140">
        <v>1975924</v>
      </c>
      <c r="JV140">
        <v>1943619</v>
      </c>
      <c r="JW140">
        <v>1915880</v>
      </c>
      <c r="JX140">
        <v>1880789</v>
      </c>
      <c r="JY140">
        <v>1848303</v>
      </c>
      <c r="JZ140">
        <v>1819054</v>
      </c>
      <c r="KA140">
        <v>1790913</v>
      </c>
      <c r="KB140">
        <v>1763349</v>
      </c>
      <c r="KC140">
        <v>1724632</v>
      </c>
      <c r="KD140">
        <v>1675909</v>
      </c>
    </row>
    <row r="141" spans="1:290" x14ac:dyDescent="0.3">
      <c r="A141" t="s">
        <v>139</v>
      </c>
      <c r="B141">
        <v>4057033</v>
      </c>
      <c r="C141">
        <v>7152299</v>
      </c>
      <c r="D141">
        <v>7357622</v>
      </c>
      <c r="E141">
        <v>6816601</v>
      </c>
      <c r="F141">
        <v>7185771</v>
      </c>
      <c r="G141">
        <v>7254613</v>
      </c>
      <c r="H141">
        <v>7281289</v>
      </c>
      <c r="I141">
        <v>7318190</v>
      </c>
      <c r="J141">
        <v>7091985</v>
      </c>
      <c r="K141">
        <v>7348698</v>
      </c>
      <c r="L141">
        <v>7407911</v>
      </c>
      <c r="M141">
        <v>7089630</v>
      </c>
      <c r="N141">
        <v>7209113</v>
      </c>
      <c r="O141">
        <v>7301824</v>
      </c>
      <c r="P141">
        <v>6903375</v>
      </c>
      <c r="Q141">
        <v>7089164</v>
      </c>
      <c r="R141">
        <v>6737048</v>
      </c>
      <c r="S141">
        <v>6647744</v>
      </c>
      <c r="T141">
        <v>6470530</v>
      </c>
      <c r="U141">
        <v>6299922</v>
      </c>
      <c r="V141">
        <v>6061760</v>
      </c>
      <c r="W141">
        <v>6230005</v>
      </c>
      <c r="X141">
        <v>5489875</v>
      </c>
      <c r="Y141">
        <v>5756594</v>
      </c>
      <c r="Z141">
        <v>5913412</v>
      </c>
      <c r="AA141">
        <v>5818838</v>
      </c>
      <c r="AB141">
        <v>5740028</v>
      </c>
      <c r="AC141">
        <v>5679746</v>
      </c>
      <c r="AD141">
        <v>5396533</v>
      </c>
      <c r="AE141">
        <v>5419150</v>
      </c>
      <c r="AF141">
        <v>5271390</v>
      </c>
      <c r="AG141">
        <v>5173781</v>
      </c>
      <c r="AH141">
        <v>5080461</v>
      </c>
      <c r="AI141">
        <v>20057393</v>
      </c>
      <c r="AJ141">
        <v>20550304</v>
      </c>
      <c r="AK141">
        <v>19585829</v>
      </c>
      <c r="AL141">
        <v>19965956</v>
      </c>
      <c r="AM141">
        <v>20049145</v>
      </c>
      <c r="AN141">
        <v>20257196</v>
      </c>
      <c r="AO141">
        <v>20020657</v>
      </c>
      <c r="AP141">
        <v>19673972</v>
      </c>
      <c r="AQ141">
        <v>20104093</v>
      </c>
      <c r="AR141">
        <v>20040381</v>
      </c>
      <c r="AS141">
        <v>19199226</v>
      </c>
      <c r="AT141">
        <v>20353664</v>
      </c>
      <c r="AU141">
        <v>20547854</v>
      </c>
      <c r="AV141">
        <v>19925043</v>
      </c>
      <c r="AW141">
        <v>20070803</v>
      </c>
      <c r="AX141">
        <v>19521492</v>
      </c>
      <c r="AY141">
        <v>19001901</v>
      </c>
      <c r="AZ141">
        <v>19021529</v>
      </c>
      <c r="BA141">
        <v>18571332</v>
      </c>
      <c r="BB141">
        <v>18773762</v>
      </c>
      <c r="BC141">
        <v>19441687</v>
      </c>
      <c r="BD141">
        <v>17186243</v>
      </c>
      <c r="BE141">
        <v>17688173</v>
      </c>
      <c r="BF141">
        <v>17775738</v>
      </c>
      <c r="BG141">
        <v>17511017</v>
      </c>
      <c r="BH141">
        <v>16842528</v>
      </c>
      <c r="BI141">
        <v>16368845</v>
      </c>
      <c r="BJ141">
        <v>15882702</v>
      </c>
      <c r="BK141">
        <v>15460853</v>
      </c>
      <c r="BL141">
        <v>15232620</v>
      </c>
      <c r="BM141">
        <v>14869452</v>
      </c>
      <c r="BN141">
        <v>14757911</v>
      </c>
      <c r="BO141">
        <v>20091071</v>
      </c>
      <c r="BP141">
        <v>20582894</v>
      </c>
      <c r="BQ141">
        <v>19616843</v>
      </c>
      <c r="BR141">
        <v>19998876</v>
      </c>
      <c r="BS141">
        <v>20083013</v>
      </c>
      <c r="BT141">
        <v>20291236</v>
      </c>
      <c r="BU141">
        <v>20052177</v>
      </c>
      <c r="BV141">
        <v>20691278</v>
      </c>
      <c r="BW141">
        <v>21033628</v>
      </c>
      <c r="BX141">
        <v>20074441</v>
      </c>
      <c r="BY141">
        <v>19231105</v>
      </c>
      <c r="BZ141">
        <v>20385934</v>
      </c>
      <c r="CA141">
        <v>20577487</v>
      </c>
      <c r="CB141">
        <v>19960450</v>
      </c>
      <c r="CC141">
        <v>21616984</v>
      </c>
      <c r="CD141">
        <v>21026474</v>
      </c>
      <c r="CE141">
        <v>20611316</v>
      </c>
      <c r="CF141">
        <v>21734329</v>
      </c>
      <c r="CG141">
        <v>21642926</v>
      </c>
      <c r="CH141">
        <v>21767142</v>
      </c>
      <c r="CI141">
        <v>29648896</v>
      </c>
      <c r="CJ141">
        <v>22438501</v>
      </c>
      <c r="CK141">
        <v>21944580</v>
      </c>
      <c r="CL141">
        <v>21432499</v>
      </c>
      <c r="CM141">
        <v>24993842</v>
      </c>
      <c r="CN141">
        <v>22658371</v>
      </c>
      <c r="CO141">
        <v>23583064</v>
      </c>
      <c r="CP141">
        <v>25858281</v>
      </c>
      <c r="CQ141">
        <v>25576826</v>
      </c>
      <c r="CR141">
        <v>24961198</v>
      </c>
      <c r="CS141">
        <v>25862644</v>
      </c>
      <c r="CT141">
        <v>24927803</v>
      </c>
      <c r="CU141" t="s">
        <v>178</v>
      </c>
      <c r="CV141">
        <v>11.179855814500719</v>
      </c>
      <c r="CW141">
        <v>11.605797359749049</v>
      </c>
      <c r="CX141">
        <v>11.080694358847129</v>
      </c>
      <c r="CY141">
        <v>10.33784814136367</v>
      </c>
      <c r="CZ141">
        <v>9.0372353596632404</v>
      </c>
      <c r="DA141">
        <v>8.6727903159540993</v>
      </c>
      <c r="DB141">
        <v>8.8897269349069798</v>
      </c>
      <c r="DC141">
        <v>9.7829844898088894</v>
      </c>
      <c r="DD141">
        <v>9.2194318162795899</v>
      </c>
      <c r="DE141">
        <v>8.4537698018091199</v>
      </c>
      <c r="DF141">
        <v>7.6910144575324999</v>
      </c>
      <c r="DG141">
        <v>7.4964008992821496</v>
      </c>
      <c r="DH141">
        <v>7.1655530809205601</v>
      </c>
      <c r="DI141">
        <v>6.7599378292654198</v>
      </c>
      <c r="DJ141">
        <v>6.7867311199115301</v>
      </c>
      <c r="DK141">
        <v>6.8406988199354597</v>
      </c>
      <c r="DL141">
        <v>6.90679031381159</v>
      </c>
      <c r="DM141">
        <v>6.7284978276291101</v>
      </c>
      <c r="DN141">
        <v>6.1445042247015298</v>
      </c>
      <c r="DO141" t="s">
        <v>178</v>
      </c>
      <c r="DP141" t="s">
        <v>178</v>
      </c>
      <c r="DQ141" t="s">
        <v>178</v>
      </c>
      <c r="DR141" t="s">
        <v>178</v>
      </c>
      <c r="DS141" t="s">
        <v>178</v>
      </c>
      <c r="DT141" t="s">
        <v>178</v>
      </c>
      <c r="DU141" t="s">
        <v>178</v>
      </c>
      <c r="DV141" t="s">
        <v>178</v>
      </c>
      <c r="DW141" t="s">
        <v>178</v>
      </c>
      <c r="DX141" t="s">
        <v>178</v>
      </c>
      <c r="DY141" t="s">
        <v>178</v>
      </c>
      <c r="DZ141" t="s">
        <v>178</v>
      </c>
      <c r="EA141" t="s">
        <v>178</v>
      </c>
      <c r="EB141">
        <v>10.584518433244011</v>
      </c>
      <c r="EC141">
        <v>10.616779753673979</v>
      </c>
      <c r="ED141">
        <v>10.603530608020749</v>
      </c>
      <c r="EE141">
        <v>9.8094067158408293</v>
      </c>
      <c r="EF141">
        <v>8.7207383702407508</v>
      </c>
      <c r="EG141">
        <v>8.09125821069191</v>
      </c>
      <c r="EH141">
        <v>8.2738897979955901</v>
      </c>
      <c r="EI141">
        <v>9.2309023505578391</v>
      </c>
      <c r="EJ141">
        <v>7.9615313133522898</v>
      </c>
      <c r="EK141">
        <v>7.1307325445389402</v>
      </c>
      <c r="EL141">
        <v>6.3523255567154804</v>
      </c>
      <c r="EM141">
        <v>6.2228152876694498</v>
      </c>
      <c r="EN141">
        <v>5.9128103261809697</v>
      </c>
      <c r="EO141">
        <v>5.5970375034179698</v>
      </c>
      <c r="EP141">
        <v>5.5798090089870298</v>
      </c>
      <c r="EQ141">
        <v>5.6637775314071996</v>
      </c>
      <c r="ER141">
        <v>5.6580058275318201</v>
      </c>
      <c r="ES141">
        <v>5.4981809182113004</v>
      </c>
      <c r="ET141">
        <v>4.9460582597706901</v>
      </c>
      <c r="EU141" t="s">
        <v>178</v>
      </c>
      <c r="EV141" t="s">
        <v>178</v>
      </c>
      <c r="EW141" t="s">
        <v>178</v>
      </c>
      <c r="EX141" t="s">
        <v>178</v>
      </c>
      <c r="EY141" t="s">
        <v>178</v>
      </c>
      <c r="EZ141" t="s">
        <v>178</v>
      </c>
      <c r="FA141" t="s">
        <v>178</v>
      </c>
      <c r="FB141" t="s">
        <v>178</v>
      </c>
      <c r="FC141" t="s">
        <v>178</v>
      </c>
      <c r="FD141" t="s">
        <v>178</v>
      </c>
      <c r="FE141" t="s">
        <v>178</v>
      </c>
      <c r="FF141" t="s">
        <v>178</v>
      </c>
      <c r="FG141" t="s">
        <v>178</v>
      </c>
      <c r="FH141">
        <v>9.6220898545752966</v>
      </c>
      <c r="FI141">
        <v>9.8349162581174987</v>
      </c>
      <c r="FJ141">
        <v>9.2113415232211651</v>
      </c>
      <c r="FK141">
        <v>8.5703549686737208</v>
      </c>
      <c r="FL141">
        <v>7.0424343821540392</v>
      </c>
      <c r="FM141">
        <v>6.8532109715653737</v>
      </c>
      <c r="FN141">
        <v>7.4615781054246444</v>
      </c>
      <c r="FO141">
        <v>9.2411063837430802</v>
      </c>
      <c r="FP141">
        <v>9.2191687456372673</v>
      </c>
      <c r="FQ141">
        <v>8.4537698018091216</v>
      </c>
      <c r="FR141">
        <v>7.691014457532507</v>
      </c>
      <c r="FS141">
        <v>7.4964008992821523</v>
      </c>
      <c r="FT141">
        <v>7.1655530809205636</v>
      </c>
      <c r="FU141">
        <v>6.7562832514524986</v>
      </c>
      <c r="FV141">
        <v>6.7822731855257672</v>
      </c>
      <c r="FW141">
        <v>6.8363944219271984</v>
      </c>
      <c r="FX141">
        <v>6.9020157545054275</v>
      </c>
      <c r="FY141">
        <v>6.7184641333654609</v>
      </c>
      <c r="FZ141">
        <v>6.1138844164071164</v>
      </c>
      <c r="GA141" t="s">
        <v>178</v>
      </c>
      <c r="GB141" t="s">
        <v>178</v>
      </c>
      <c r="GC141" t="s">
        <v>178</v>
      </c>
      <c r="GD141" t="s">
        <v>178</v>
      </c>
      <c r="GE141" t="s">
        <v>178</v>
      </c>
      <c r="GF141" t="s">
        <v>178</v>
      </c>
      <c r="GG141" t="s">
        <v>178</v>
      </c>
      <c r="GH141" t="s">
        <v>178</v>
      </c>
      <c r="GI141" t="s">
        <v>178</v>
      </c>
      <c r="GJ141" t="s">
        <v>178</v>
      </c>
      <c r="GK141" t="s">
        <v>178</v>
      </c>
      <c r="GL141" t="s">
        <v>178</v>
      </c>
      <c r="GM141" t="s">
        <v>178</v>
      </c>
      <c r="GN141">
        <v>4.7343873842450215</v>
      </c>
      <c r="GO141">
        <v>4.7376753876488964</v>
      </c>
      <c r="GP141">
        <v>4.7008718240188445</v>
      </c>
      <c r="GQ141">
        <v>4.6331105208282208</v>
      </c>
      <c r="GR141">
        <v>3.8810060385455123</v>
      </c>
      <c r="GS141">
        <v>3.7595519467717766</v>
      </c>
      <c r="GT141">
        <v>3.9684055665017719</v>
      </c>
      <c r="GU141">
        <v>5.1199275689781176</v>
      </c>
      <c r="GV141">
        <v>7.6972634553572883</v>
      </c>
      <c r="GW141">
        <v>7.0361169767989606</v>
      </c>
      <c r="GX141">
        <v>6.3523255567154884</v>
      </c>
      <c r="GY141">
        <v>6.2228152876694569</v>
      </c>
      <c r="GZ141">
        <v>5.9128103261809777</v>
      </c>
      <c r="HA141">
        <v>5.5959843759116161</v>
      </c>
      <c r="HB141">
        <v>5.5785438940835057</v>
      </c>
      <c r="HC141">
        <v>5.6724745592559396</v>
      </c>
      <c r="HD141">
        <v>5.6729354234843807</v>
      </c>
      <c r="HE141">
        <v>5.4496360304150508</v>
      </c>
      <c r="HF141">
        <v>4.5781926925461187</v>
      </c>
      <c r="HG141" t="s">
        <v>178</v>
      </c>
      <c r="HH141" t="s">
        <v>178</v>
      </c>
      <c r="HI141" t="s">
        <v>178</v>
      </c>
      <c r="HJ141" t="s">
        <v>178</v>
      </c>
      <c r="HK141" t="s">
        <v>178</v>
      </c>
      <c r="HL141" t="s">
        <v>178</v>
      </c>
      <c r="HM141" t="s">
        <v>178</v>
      </c>
      <c r="HN141" t="s">
        <v>178</v>
      </c>
      <c r="HO141" t="s">
        <v>178</v>
      </c>
      <c r="HP141" t="s">
        <v>178</v>
      </c>
      <c r="HQ141" t="s">
        <v>178</v>
      </c>
      <c r="HR141" t="s">
        <v>178</v>
      </c>
      <c r="HS141">
        <v>624355</v>
      </c>
      <c r="HT141">
        <v>623197</v>
      </c>
      <c r="HU141">
        <v>624915</v>
      </c>
      <c r="HV141">
        <v>623830</v>
      </c>
      <c r="HW141">
        <v>622405</v>
      </c>
      <c r="HX141">
        <v>621020</v>
      </c>
      <c r="HY141">
        <v>619531</v>
      </c>
      <c r="HZ141">
        <v>619117</v>
      </c>
      <c r="IA141">
        <v>620151</v>
      </c>
      <c r="IB141">
        <v>619584</v>
      </c>
      <c r="IC141">
        <v>618849</v>
      </c>
      <c r="ID141">
        <v>617772</v>
      </c>
      <c r="IE141">
        <v>616184</v>
      </c>
      <c r="IF141">
        <v>613022</v>
      </c>
      <c r="IG141">
        <v>609737</v>
      </c>
      <c r="IH141">
        <v>606127</v>
      </c>
      <c r="II141">
        <v>603536</v>
      </c>
      <c r="IJ141">
        <v>599432</v>
      </c>
      <c r="IK141">
        <v>595497</v>
      </c>
      <c r="IL141">
        <v>593309</v>
      </c>
      <c r="IM141">
        <v>619201</v>
      </c>
      <c r="IN141">
        <v>585316</v>
      </c>
      <c r="IO141">
        <v>581943</v>
      </c>
      <c r="IP141">
        <v>578465</v>
      </c>
      <c r="IQ141">
        <v>576372</v>
      </c>
      <c r="IR141">
        <v>571682</v>
      </c>
      <c r="IS141">
        <v>566555</v>
      </c>
      <c r="IT141">
        <v>561659</v>
      </c>
      <c r="IU141">
        <v>556798</v>
      </c>
      <c r="IV141">
        <v>551992</v>
      </c>
      <c r="IW141">
        <v>546949</v>
      </c>
      <c r="IX141">
        <v>541647</v>
      </c>
      <c r="IY141">
        <v>727552</v>
      </c>
      <c r="IZ141">
        <v>726159</v>
      </c>
      <c r="JA141">
        <v>724589</v>
      </c>
      <c r="JB141">
        <v>723352</v>
      </c>
      <c r="JC141">
        <v>721791</v>
      </c>
      <c r="JD141">
        <v>719944</v>
      </c>
      <c r="JE141">
        <v>717894</v>
      </c>
      <c r="JF141">
        <v>716955</v>
      </c>
      <c r="JG141">
        <v>717269</v>
      </c>
      <c r="JH141">
        <v>716108</v>
      </c>
      <c r="JI141">
        <v>714966</v>
      </c>
      <c r="JJ141">
        <v>713401</v>
      </c>
      <c r="JK141">
        <v>711050</v>
      </c>
      <c r="JL141">
        <v>707058</v>
      </c>
      <c r="JM141">
        <v>702792</v>
      </c>
      <c r="JN141">
        <v>698079</v>
      </c>
      <c r="JO141">
        <v>694412</v>
      </c>
      <c r="JP141">
        <v>689422</v>
      </c>
      <c r="JQ141">
        <v>684431</v>
      </c>
      <c r="JR141">
        <v>680923</v>
      </c>
      <c r="JS141">
        <v>707564</v>
      </c>
      <c r="JT141">
        <v>669319</v>
      </c>
      <c r="JU141">
        <v>664522</v>
      </c>
      <c r="JV141">
        <v>659727</v>
      </c>
      <c r="JW141">
        <v>656316</v>
      </c>
      <c r="JX141">
        <v>649523</v>
      </c>
      <c r="JY141">
        <v>642985</v>
      </c>
      <c r="JZ141">
        <v>636629</v>
      </c>
      <c r="KA141">
        <v>630265</v>
      </c>
      <c r="KB141">
        <v>623967</v>
      </c>
      <c r="KC141">
        <v>617389</v>
      </c>
      <c r="KD141">
        <v>610454</v>
      </c>
    </row>
    <row r="142" spans="1:290" x14ac:dyDescent="0.3">
      <c r="A142" t="s">
        <v>140</v>
      </c>
      <c r="B142">
        <v>4082573</v>
      </c>
      <c r="C142">
        <v>3385781</v>
      </c>
      <c r="D142">
        <v>3565607</v>
      </c>
      <c r="E142">
        <v>3222166</v>
      </c>
      <c r="F142">
        <v>3359568</v>
      </c>
      <c r="G142">
        <v>3309041</v>
      </c>
      <c r="H142">
        <v>3434301</v>
      </c>
      <c r="I142">
        <v>3409863</v>
      </c>
      <c r="J142">
        <v>3484659</v>
      </c>
      <c r="K142">
        <v>3613459</v>
      </c>
      <c r="L142">
        <v>3632630</v>
      </c>
      <c r="M142">
        <v>3337853</v>
      </c>
      <c r="N142">
        <v>3412753</v>
      </c>
      <c r="O142">
        <v>3526903</v>
      </c>
      <c r="P142">
        <v>3374963</v>
      </c>
      <c r="Q142">
        <v>3350761</v>
      </c>
      <c r="R142">
        <v>3108752</v>
      </c>
      <c r="S142">
        <v>3188966</v>
      </c>
      <c r="T142">
        <v>3281055</v>
      </c>
      <c r="U142">
        <v>3020788</v>
      </c>
      <c r="V142">
        <v>3271418</v>
      </c>
      <c r="W142">
        <v>2949454</v>
      </c>
      <c r="X142">
        <v>3031276</v>
      </c>
      <c r="Y142">
        <v>2819945</v>
      </c>
      <c r="Z142">
        <v>2762113</v>
      </c>
      <c r="AA142">
        <v>2703256</v>
      </c>
      <c r="AB142">
        <v>2618549</v>
      </c>
      <c r="AC142">
        <v>2574770</v>
      </c>
      <c r="AD142">
        <v>2239172</v>
      </c>
      <c r="AE142" t="s">
        <v>178</v>
      </c>
      <c r="AF142" t="s">
        <v>178</v>
      </c>
      <c r="AG142" t="s">
        <v>178</v>
      </c>
      <c r="AH142" t="s">
        <v>178</v>
      </c>
      <c r="AI142">
        <v>9753285</v>
      </c>
      <c r="AJ142">
        <v>10031643</v>
      </c>
      <c r="AK142">
        <v>9609360</v>
      </c>
      <c r="AL142">
        <v>9810701</v>
      </c>
      <c r="AM142">
        <v>9792558</v>
      </c>
      <c r="AN142">
        <v>9973395</v>
      </c>
      <c r="AO142">
        <v>9826375</v>
      </c>
      <c r="AP142">
        <v>10009337</v>
      </c>
      <c r="AQ142">
        <v>10086631</v>
      </c>
      <c r="AR142">
        <v>9966039</v>
      </c>
      <c r="AS142">
        <v>9433354</v>
      </c>
      <c r="AT142">
        <v>9753196</v>
      </c>
      <c r="AU142">
        <v>9987030</v>
      </c>
      <c r="AV142">
        <v>9621028</v>
      </c>
      <c r="AW142">
        <v>9588141</v>
      </c>
      <c r="AX142">
        <v>9225171</v>
      </c>
      <c r="AY142">
        <v>9354267</v>
      </c>
      <c r="AZ142">
        <v>9539068</v>
      </c>
      <c r="BA142">
        <v>9322759</v>
      </c>
      <c r="BB142">
        <v>9534654</v>
      </c>
      <c r="BC142">
        <v>8996335</v>
      </c>
      <c r="BD142">
        <v>9148058</v>
      </c>
      <c r="BE142">
        <v>8669926</v>
      </c>
      <c r="BF142">
        <v>8423691</v>
      </c>
      <c r="BG142">
        <v>8201717</v>
      </c>
      <c r="BH142">
        <v>8018990</v>
      </c>
      <c r="BI142">
        <v>7719555</v>
      </c>
      <c r="BJ142">
        <v>7270769</v>
      </c>
      <c r="BK142" t="s">
        <v>178</v>
      </c>
      <c r="BL142" t="s">
        <v>178</v>
      </c>
      <c r="BM142" t="s">
        <v>178</v>
      </c>
      <c r="BN142" t="s">
        <v>178</v>
      </c>
      <c r="BO142">
        <v>15945426</v>
      </c>
      <c r="BP142">
        <v>19093711</v>
      </c>
      <c r="BQ142">
        <v>18790662</v>
      </c>
      <c r="BR142">
        <v>16555817</v>
      </c>
      <c r="BS142">
        <v>17180535</v>
      </c>
      <c r="BT142">
        <v>18531716</v>
      </c>
      <c r="BU142">
        <v>17484374</v>
      </c>
      <c r="BV142">
        <v>17033869</v>
      </c>
      <c r="BW142">
        <v>17499665</v>
      </c>
      <c r="BX142">
        <v>17980541</v>
      </c>
      <c r="BY142">
        <v>17273734</v>
      </c>
      <c r="BZ142">
        <v>17812943</v>
      </c>
      <c r="CA142">
        <v>18820677</v>
      </c>
      <c r="CB142">
        <v>15725400</v>
      </c>
      <c r="CC142">
        <v>15160858</v>
      </c>
      <c r="CD142">
        <v>14662711</v>
      </c>
      <c r="CE142">
        <v>14864200</v>
      </c>
      <c r="CF142">
        <v>14822781</v>
      </c>
      <c r="CG142">
        <v>14390846</v>
      </c>
      <c r="CH142">
        <v>14020034</v>
      </c>
      <c r="CI142">
        <v>12781561</v>
      </c>
      <c r="CJ142">
        <v>12433350</v>
      </c>
      <c r="CK142">
        <v>11903158</v>
      </c>
      <c r="CL142">
        <v>11626033</v>
      </c>
      <c r="CM142">
        <v>10921301</v>
      </c>
      <c r="CN142">
        <v>10328293</v>
      </c>
      <c r="CO142">
        <v>10240226</v>
      </c>
      <c r="CP142">
        <v>9308200</v>
      </c>
      <c r="CQ142" t="s">
        <v>178</v>
      </c>
      <c r="CR142" t="s">
        <v>178</v>
      </c>
      <c r="CS142" t="s">
        <v>178</v>
      </c>
      <c r="CT142" t="s">
        <v>178</v>
      </c>
      <c r="CU142" t="s">
        <v>178</v>
      </c>
      <c r="CV142">
        <v>13.369560919080531</v>
      </c>
      <c r="CW142">
        <v>13.36095036692709</v>
      </c>
      <c r="CX142">
        <v>13.078824420282601</v>
      </c>
      <c r="CY142">
        <v>12.11236125511893</v>
      </c>
      <c r="CZ142">
        <v>12.080012788628601</v>
      </c>
      <c r="DA142">
        <v>11.182326093453019</v>
      </c>
      <c r="DB142">
        <v>10.699468728503989</v>
      </c>
      <c r="DC142">
        <v>9.9272193208778603</v>
      </c>
      <c r="DD142">
        <v>9.5459488029334096</v>
      </c>
      <c r="DE142">
        <v>9.1667008702899704</v>
      </c>
      <c r="DF142">
        <v>8.0685007089584193</v>
      </c>
      <c r="DG142">
        <v>7.2370575544606597</v>
      </c>
      <c r="DH142">
        <v>7.3810290660964197</v>
      </c>
      <c r="DI142">
        <v>6.6877046736547303</v>
      </c>
      <c r="DJ142">
        <v>6.6518011086120703</v>
      </c>
      <c r="DK142">
        <v>6.6487381803380696</v>
      </c>
      <c r="DL142">
        <v>6.6675810067188701</v>
      </c>
      <c r="DM142">
        <v>6.5236289339073101</v>
      </c>
      <c r="DN142">
        <v>6.2972386897669397</v>
      </c>
      <c r="DO142" t="s">
        <v>178</v>
      </c>
      <c r="DP142" t="s">
        <v>178</v>
      </c>
      <c r="DQ142" t="s">
        <v>178</v>
      </c>
      <c r="DR142" t="s">
        <v>178</v>
      </c>
      <c r="DS142" t="s">
        <v>178</v>
      </c>
      <c r="DT142" t="s">
        <v>178</v>
      </c>
      <c r="DU142" t="s">
        <v>178</v>
      </c>
      <c r="DV142" t="s">
        <v>178</v>
      </c>
      <c r="DW142" t="s">
        <v>178</v>
      </c>
      <c r="DX142" t="s">
        <v>178</v>
      </c>
      <c r="DY142" t="s">
        <v>178</v>
      </c>
      <c r="DZ142" t="s">
        <v>178</v>
      </c>
      <c r="EA142" t="s">
        <v>178</v>
      </c>
      <c r="EB142">
        <v>10.830808074011401</v>
      </c>
      <c r="EC142">
        <v>10.72569869377357</v>
      </c>
      <c r="ED142">
        <v>10.62813962019635</v>
      </c>
      <c r="EE142">
        <v>10.059894462713411</v>
      </c>
      <c r="EF142">
        <v>10.174850188927641</v>
      </c>
      <c r="EG142">
        <v>9.4240551576751308</v>
      </c>
      <c r="EH142">
        <v>8.9941421694563708</v>
      </c>
      <c r="EI142">
        <v>8.4868079341853502</v>
      </c>
      <c r="EJ142">
        <v>8.1510216847435508</v>
      </c>
      <c r="EK142">
        <v>7.8169440052816803</v>
      </c>
      <c r="EL142">
        <v>6.9159278661066503</v>
      </c>
      <c r="EM142">
        <v>6.1337654938455097</v>
      </c>
      <c r="EN142">
        <v>6.2713672592991099</v>
      </c>
      <c r="EO142">
        <v>5.5833555222018498</v>
      </c>
      <c r="EP142">
        <v>5.5212093087488503</v>
      </c>
      <c r="EQ142">
        <v>5.5285251105190802</v>
      </c>
      <c r="ER142">
        <v>5.5374067990709301</v>
      </c>
      <c r="ES142">
        <v>5.3036874599032302</v>
      </c>
      <c r="ET142">
        <v>5.1687874567865801</v>
      </c>
      <c r="EU142" t="s">
        <v>178</v>
      </c>
      <c r="EV142" t="s">
        <v>178</v>
      </c>
      <c r="EW142" t="s">
        <v>178</v>
      </c>
      <c r="EX142" t="s">
        <v>178</v>
      </c>
      <c r="EY142" t="s">
        <v>178</v>
      </c>
      <c r="EZ142" t="s">
        <v>178</v>
      </c>
      <c r="FA142" t="s">
        <v>178</v>
      </c>
      <c r="FB142" t="s">
        <v>178</v>
      </c>
      <c r="FC142" t="s">
        <v>178</v>
      </c>
      <c r="FD142" t="s">
        <v>178</v>
      </c>
      <c r="FE142" t="s">
        <v>178</v>
      </c>
      <c r="FF142" t="s">
        <v>178</v>
      </c>
      <c r="FG142" t="s">
        <v>178</v>
      </c>
      <c r="FH142">
        <v>13.369560919080538</v>
      </c>
      <c r="FI142">
        <v>13.36095036692709</v>
      </c>
      <c r="FJ142">
        <v>13.078824420282608</v>
      </c>
      <c r="FK142">
        <v>12.11236125511893</v>
      </c>
      <c r="FL142">
        <v>12.080012788628602</v>
      </c>
      <c r="FM142">
        <v>11.182326093453021</v>
      </c>
      <c r="FN142">
        <v>10.699468728503994</v>
      </c>
      <c r="FO142">
        <v>9.9272193208778621</v>
      </c>
      <c r="FP142">
        <v>9.5459488029334114</v>
      </c>
      <c r="FQ142">
        <v>9.1667008702899739</v>
      </c>
      <c r="FR142">
        <v>8.0685007089584264</v>
      </c>
      <c r="FS142">
        <v>7.2370575544606703</v>
      </c>
      <c r="FT142">
        <v>7.3810290660964286</v>
      </c>
      <c r="FU142">
        <v>6.6877046736547312</v>
      </c>
      <c r="FV142">
        <v>6.6518011086120739</v>
      </c>
      <c r="FW142">
        <v>6.6487381803380785</v>
      </c>
      <c r="FX142">
        <v>6.6675810067188754</v>
      </c>
      <c r="FY142">
        <v>6.5236289339073119</v>
      </c>
      <c r="FZ142">
        <v>6.297238689766945</v>
      </c>
      <c r="GA142" t="s">
        <v>178</v>
      </c>
      <c r="GB142" t="s">
        <v>178</v>
      </c>
      <c r="GC142" t="s">
        <v>178</v>
      </c>
      <c r="GD142" t="s">
        <v>178</v>
      </c>
      <c r="GE142" t="s">
        <v>178</v>
      </c>
      <c r="GF142" t="s">
        <v>178</v>
      </c>
      <c r="GG142" t="s">
        <v>178</v>
      </c>
      <c r="GH142" t="s">
        <v>178</v>
      </c>
      <c r="GI142" t="s">
        <v>178</v>
      </c>
      <c r="GJ142" t="s">
        <v>178</v>
      </c>
      <c r="GK142" t="s">
        <v>178</v>
      </c>
      <c r="GL142" t="s">
        <v>178</v>
      </c>
      <c r="GM142" t="s">
        <v>178</v>
      </c>
      <c r="GN142">
        <v>10.830808074011406</v>
      </c>
      <c r="GO142">
        <v>10.725698693773571</v>
      </c>
      <c r="GP142">
        <v>10.628139620196356</v>
      </c>
      <c r="GQ142">
        <v>10.059894462713419</v>
      </c>
      <c r="GR142">
        <v>10.174850188927643</v>
      </c>
      <c r="GS142">
        <v>9.4240551576751344</v>
      </c>
      <c r="GT142">
        <v>8.9941421694563779</v>
      </c>
      <c r="GU142">
        <v>8.4868079341853591</v>
      </c>
      <c r="GV142">
        <v>8.1510216847435579</v>
      </c>
      <c r="GW142">
        <v>7.8169440052816848</v>
      </c>
      <c r="GX142">
        <v>6.9159278661066592</v>
      </c>
      <c r="GY142">
        <v>6.1337654938455177</v>
      </c>
      <c r="GZ142">
        <v>6.2713672592991099</v>
      </c>
      <c r="HA142">
        <v>5.5833555222018534</v>
      </c>
      <c r="HB142">
        <v>5.5212093087488565</v>
      </c>
      <c r="HC142">
        <v>5.528525110519082</v>
      </c>
      <c r="HD142">
        <v>5.5374067990709364</v>
      </c>
      <c r="HE142">
        <v>5.3036874599032329</v>
      </c>
      <c r="HF142">
        <v>5.168787456786581</v>
      </c>
      <c r="HG142" t="s">
        <v>178</v>
      </c>
      <c r="HH142" t="s">
        <v>178</v>
      </c>
      <c r="HI142" t="s">
        <v>178</v>
      </c>
      <c r="HJ142" t="s">
        <v>178</v>
      </c>
      <c r="HK142" t="s">
        <v>178</v>
      </c>
      <c r="HL142" t="s">
        <v>178</v>
      </c>
      <c r="HM142" t="s">
        <v>178</v>
      </c>
      <c r="HN142" t="s">
        <v>178</v>
      </c>
      <c r="HO142" t="s">
        <v>178</v>
      </c>
      <c r="HP142" t="s">
        <v>178</v>
      </c>
      <c r="HQ142" t="s">
        <v>178</v>
      </c>
      <c r="HR142" t="s">
        <v>178</v>
      </c>
      <c r="HS142">
        <v>332960</v>
      </c>
      <c r="HT142">
        <v>331565</v>
      </c>
      <c r="HU142">
        <v>329086</v>
      </c>
      <c r="HV142">
        <v>327418</v>
      </c>
      <c r="HW142">
        <v>326340</v>
      </c>
      <c r="HX142">
        <v>324880</v>
      </c>
      <c r="HY142">
        <v>323581</v>
      </c>
      <c r="HZ142">
        <v>322093</v>
      </c>
      <c r="IA142">
        <v>320390</v>
      </c>
      <c r="IB142">
        <v>319886</v>
      </c>
      <c r="IC142">
        <v>318969</v>
      </c>
      <c r="ID142">
        <v>316326</v>
      </c>
      <c r="IE142">
        <v>314497</v>
      </c>
      <c r="IF142">
        <v>311208</v>
      </c>
      <c r="IG142">
        <v>307582</v>
      </c>
      <c r="IH142">
        <v>303537</v>
      </c>
      <c r="II142">
        <v>304691</v>
      </c>
      <c r="IJ142">
        <v>303254</v>
      </c>
      <c r="IK142">
        <v>300460</v>
      </c>
      <c r="IL142">
        <v>298329</v>
      </c>
      <c r="IM142">
        <v>294963</v>
      </c>
      <c r="IN142">
        <v>292565</v>
      </c>
      <c r="IO142">
        <v>290611</v>
      </c>
      <c r="IP142">
        <v>286654</v>
      </c>
      <c r="IQ142">
        <v>283890</v>
      </c>
      <c r="IR142">
        <v>280489</v>
      </c>
      <c r="IS142">
        <v>276003</v>
      </c>
      <c r="IT142">
        <v>272342</v>
      </c>
      <c r="IU142" t="s">
        <v>178</v>
      </c>
      <c r="IV142" t="s">
        <v>178</v>
      </c>
      <c r="IW142" t="s">
        <v>178</v>
      </c>
      <c r="IX142" t="s">
        <v>178</v>
      </c>
      <c r="IY142">
        <v>383542</v>
      </c>
      <c r="IZ142">
        <v>382092</v>
      </c>
      <c r="JA142">
        <v>379328</v>
      </c>
      <c r="JB142">
        <v>377560</v>
      </c>
      <c r="JC142">
        <v>376242</v>
      </c>
      <c r="JD142">
        <v>374472</v>
      </c>
      <c r="JE142">
        <v>373094</v>
      </c>
      <c r="JF142">
        <v>371402</v>
      </c>
      <c r="JG142">
        <v>369106</v>
      </c>
      <c r="JH142">
        <v>368608</v>
      </c>
      <c r="JI142">
        <v>367696</v>
      </c>
      <c r="JJ142">
        <v>364752</v>
      </c>
      <c r="JK142">
        <v>362521</v>
      </c>
      <c r="JL142">
        <v>358294</v>
      </c>
      <c r="JM142">
        <v>354258</v>
      </c>
      <c r="JN142">
        <v>349689</v>
      </c>
      <c r="JO142">
        <v>352193</v>
      </c>
      <c r="JP142">
        <v>351051</v>
      </c>
      <c r="JQ142">
        <v>347594</v>
      </c>
      <c r="JR142">
        <v>345017</v>
      </c>
      <c r="JS142">
        <v>340988</v>
      </c>
      <c r="JT142">
        <v>336864</v>
      </c>
      <c r="JU142">
        <v>333687</v>
      </c>
      <c r="JV142">
        <v>329292</v>
      </c>
      <c r="JW142">
        <v>326289</v>
      </c>
      <c r="JX142">
        <v>322243</v>
      </c>
      <c r="JY142">
        <v>316872</v>
      </c>
      <c r="JZ142">
        <v>312643</v>
      </c>
      <c r="KA142" t="s">
        <v>178</v>
      </c>
      <c r="KB142" t="s">
        <v>178</v>
      </c>
      <c r="KC142" t="s">
        <v>178</v>
      </c>
      <c r="KD142" t="s">
        <v>178</v>
      </c>
    </row>
    <row r="143" spans="1:290" x14ac:dyDescent="0.3">
      <c r="A143" t="s">
        <v>141</v>
      </c>
      <c r="B143">
        <v>4057035</v>
      </c>
      <c r="C143" t="s">
        <v>178</v>
      </c>
      <c r="D143" t="s">
        <v>178</v>
      </c>
      <c r="E143">
        <v>1400801</v>
      </c>
      <c r="F143">
        <v>1440817</v>
      </c>
      <c r="G143">
        <v>1464651</v>
      </c>
      <c r="H143">
        <v>1493947</v>
      </c>
      <c r="I143">
        <v>1544053</v>
      </c>
      <c r="J143">
        <v>1517772</v>
      </c>
      <c r="K143">
        <v>1532362</v>
      </c>
      <c r="L143">
        <v>1541415</v>
      </c>
      <c r="M143">
        <v>1466945</v>
      </c>
      <c r="N143">
        <v>1491111</v>
      </c>
      <c r="O143">
        <v>1539193</v>
      </c>
      <c r="P143">
        <v>1511025</v>
      </c>
      <c r="Q143">
        <v>1595720</v>
      </c>
      <c r="R143">
        <v>1546013</v>
      </c>
      <c r="S143">
        <v>1520958</v>
      </c>
      <c r="T143">
        <v>1459187</v>
      </c>
      <c r="U143">
        <v>1389294</v>
      </c>
      <c r="V143">
        <v>1382066</v>
      </c>
      <c r="W143">
        <v>1394296</v>
      </c>
      <c r="X143">
        <v>1315783</v>
      </c>
      <c r="Y143">
        <v>1324558</v>
      </c>
      <c r="Z143">
        <v>1361375</v>
      </c>
      <c r="AA143">
        <v>1314707</v>
      </c>
      <c r="AB143">
        <v>1360768</v>
      </c>
      <c r="AC143">
        <v>1349580</v>
      </c>
      <c r="AD143">
        <v>1359845</v>
      </c>
      <c r="AE143">
        <v>1369211</v>
      </c>
      <c r="AF143">
        <v>1392484</v>
      </c>
      <c r="AG143">
        <v>1429202</v>
      </c>
      <c r="AH143">
        <v>1403170</v>
      </c>
      <c r="AI143" t="s">
        <v>178</v>
      </c>
      <c r="AJ143" t="s">
        <v>178</v>
      </c>
      <c r="AK143">
        <v>3441445</v>
      </c>
      <c r="AL143">
        <v>3546101</v>
      </c>
      <c r="AM143">
        <v>3563191</v>
      </c>
      <c r="AN143">
        <v>3585917</v>
      </c>
      <c r="AO143">
        <v>3683012</v>
      </c>
      <c r="AP143">
        <v>3683456</v>
      </c>
      <c r="AQ143">
        <v>3694563</v>
      </c>
      <c r="AR143">
        <v>3731563</v>
      </c>
      <c r="AS143">
        <v>3643764</v>
      </c>
      <c r="AT143">
        <v>3828772</v>
      </c>
      <c r="AU143">
        <v>3995982</v>
      </c>
      <c r="AV143">
        <v>3972015</v>
      </c>
      <c r="AW143">
        <v>4146863</v>
      </c>
      <c r="AX143">
        <v>4088831</v>
      </c>
      <c r="AY143">
        <v>4023433</v>
      </c>
      <c r="AZ143">
        <v>3921829</v>
      </c>
      <c r="BA143">
        <v>3848750</v>
      </c>
      <c r="BB143">
        <v>3882297</v>
      </c>
      <c r="BC143">
        <v>3885392</v>
      </c>
      <c r="BD143">
        <v>3749970</v>
      </c>
      <c r="BE143">
        <v>3701761</v>
      </c>
      <c r="BF143">
        <v>3740780</v>
      </c>
      <c r="BG143">
        <v>3643140</v>
      </c>
      <c r="BH143">
        <v>3646822</v>
      </c>
      <c r="BI143">
        <v>3610404</v>
      </c>
      <c r="BJ143">
        <v>3600887</v>
      </c>
      <c r="BK143">
        <v>3659252</v>
      </c>
      <c r="BL143">
        <v>3760230</v>
      </c>
      <c r="BM143">
        <v>3818513</v>
      </c>
      <c r="BN143">
        <v>3731682</v>
      </c>
      <c r="BO143" t="s">
        <v>178</v>
      </c>
      <c r="BP143" t="s">
        <v>178</v>
      </c>
      <c r="BQ143">
        <v>3689391</v>
      </c>
      <c r="BR143">
        <v>3706255</v>
      </c>
      <c r="BS143">
        <v>3601321</v>
      </c>
      <c r="BT143">
        <v>3610361</v>
      </c>
      <c r="BU143">
        <v>3724299</v>
      </c>
      <c r="BV143">
        <v>3740030</v>
      </c>
      <c r="BW143">
        <v>3826010</v>
      </c>
      <c r="BX143">
        <v>3918742</v>
      </c>
      <c r="BY143">
        <v>3841285</v>
      </c>
      <c r="BZ143">
        <v>4015087</v>
      </c>
      <c r="CA143">
        <v>4178469</v>
      </c>
      <c r="CB143">
        <v>4162420</v>
      </c>
      <c r="CC143">
        <v>4323147</v>
      </c>
      <c r="CD143">
        <v>4260102</v>
      </c>
      <c r="CE143">
        <v>4277634</v>
      </c>
      <c r="CF143">
        <v>4102458</v>
      </c>
      <c r="CG143">
        <v>4712401</v>
      </c>
      <c r="CH143">
        <v>7278344</v>
      </c>
      <c r="CI143">
        <v>4654325</v>
      </c>
      <c r="CJ143">
        <v>4009170</v>
      </c>
      <c r="CK143">
        <v>4163500</v>
      </c>
      <c r="CL143">
        <v>4607844</v>
      </c>
      <c r="CM143">
        <v>4846079</v>
      </c>
      <c r="CN143">
        <v>4964668</v>
      </c>
      <c r="CO143">
        <v>4715229</v>
      </c>
      <c r="CP143">
        <v>4154557</v>
      </c>
      <c r="CQ143">
        <v>3780054</v>
      </c>
      <c r="CR143">
        <v>3874231</v>
      </c>
      <c r="CS143">
        <v>3829817</v>
      </c>
      <c r="CT143">
        <v>3753104</v>
      </c>
      <c r="CU143" t="s">
        <v>178</v>
      </c>
      <c r="CV143">
        <v>21.089830499095221</v>
      </c>
      <c r="CW143">
        <v>18.981153024454571</v>
      </c>
      <c r="CX143">
        <v>18.32575612674778</v>
      </c>
      <c r="CY143">
        <v>20.74638907785037</v>
      </c>
      <c r="CZ143">
        <v>16.899695762114721</v>
      </c>
      <c r="DA143">
        <v>16.027320659472618</v>
      </c>
      <c r="DB143">
        <v>15.057125923849361</v>
      </c>
      <c r="DC143">
        <v>14.691756398630019</v>
      </c>
      <c r="DD143">
        <v>14.38066628818251</v>
      </c>
      <c r="DE143">
        <v>16.256546120216889</v>
      </c>
      <c r="DF143">
        <v>18.061185563333321</v>
      </c>
      <c r="DG143">
        <v>16.960441933273021</v>
      </c>
      <c r="DH143">
        <v>16.05913082698973</v>
      </c>
      <c r="DI143">
        <v>12.003659756824129</v>
      </c>
      <c r="DJ143">
        <v>10.8752312666654</v>
      </c>
      <c r="DK143">
        <v>10.95668086817413</v>
      </c>
      <c r="DL143">
        <v>10.87809367983054</v>
      </c>
      <c r="DM143">
        <v>12.591693907233269</v>
      </c>
      <c r="DN143">
        <v>10.761787063714751</v>
      </c>
      <c r="DO143" t="s">
        <v>178</v>
      </c>
      <c r="DP143" t="s">
        <v>178</v>
      </c>
      <c r="DQ143" t="s">
        <v>178</v>
      </c>
      <c r="DR143" t="s">
        <v>178</v>
      </c>
      <c r="DS143" t="s">
        <v>178</v>
      </c>
      <c r="DT143" t="s">
        <v>178</v>
      </c>
      <c r="DU143" t="s">
        <v>178</v>
      </c>
      <c r="DV143" t="s">
        <v>178</v>
      </c>
      <c r="DW143" t="s">
        <v>178</v>
      </c>
      <c r="DX143" t="s">
        <v>178</v>
      </c>
      <c r="DY143" t="s">
        <v>178</v>
      </c>
      <c r="DZ143" t="s">
        <v>178</v>
      </c>
      <c r="EA143" t="s">
        <v>178</v>
      </c>
      <c r="EB143">
        <v>20.36357413605549</v>
      </c>
      <c r="EC143">
        <v>18.212659294999661</v>
      </c>
      <c r="ED143">
        <v>17.467324795186698</v>
      </c>
      <c r="EE143">
        <v>20.120180530808739</v>
      </c>
      <c r="EF143">
        <v>16.25111570023785</v>
      </c>
      <c r="EG143">
        <v>15.416344291350461</v>
      </c>
      <c r="EH143">
        <v>14.55351492454983</v>
      </c>
      <c r="EI143">
        <v>14.45865315423362</v>
      </c>
      <c r="EJ143">
        <v>14.34394850503209</v>
      </c>
      <c r="EK143">
        <v>15.88892506306126</v>
      </c>
      <c r="EL143">
        <v>17.624629988772071</v>
      </c>
      <c r="EM143">
        <v>16.62701195644302</v>
      </c>
      <c r="EN143">
        <v>15.613369671794111</v>
      </c>
      <c r="EO143">
        <v>11.35996963387236</v>
      </c>
      <c r="EP143">
        <v>9.93102477888403</v>
      </c>
      <c r="EQ143">
        <v>9.99914045839121</v>
      </c>
      <c r="ER143">
        <v>9.8576287974088608</v>
      </c>
      <c r="ES143">
        <v>11.12023614620967</v>
      </c>
      <c r="ET143">
        <v>9.5157840834948999</v>
      </c>
      <c r="EU143" t="s">
        <v>178</v>
      </c>
      <c r="EV143" t="s">
        <v>178</v>
      </c>
      <c r="EW143" t="s">
        <v>178</v>
      </c>
      <c r="EX143" t="s">
        <v>178</v>
      </c>
      <c r="EY143" t="s">
        <v>178</v>
      </c>
      <c r="EZ143" t="s">
        <v>178</v>
      </c>
      <c r="FA143" t="s">
        <v>178</v>
      </c>
      <c r="FB143" t="s">
        <v>178</v>
      </c>
      <c r="FC143" t="s">
        <v>178</v>
      </c>
      <c r="FD143" t="s">
        <v>178</v>
      </c>
      <c r="FE143" t="s">
        <v>178</v>
      </c>
      <c r="FF143" t="s">
        <v>178</v>
      </c>
      <c r="FG143" t="s">
        <v>178</v>
      </c>
      <c r="FH143" t="s">
        <v>178</v>
      </c>
      <c r="FI143">
        <v>16.433466590519703</v>
      </c>
      <c r="FJ143">
        <v>15.696351053373577</v>
      </c>
      <c r="FK143">
        <v>17.464727188313972</v>
      </c>
      <c r="FL143">
        <v>15.641472744980573</v>
      </c>
      <c r="FM143">
        <v>14.807263740299069</v>
      </c>
      <c r="FN143">
        <v>14.066285361889244</v>
      </c>
      <c r="FO143">
        <v>13.910998895170399</v>
      </c>
      <c r="FP143">
        <v>13.515715775071316</v>
      </c>
      <c r="FQ143">
        <v>15.12014091880808</v>
      </c>
      <c r="FR143">
        <v>16.726742630412208</v>
      </c>
      <c r="FS143">
        <v>16.016629482703287</v>
      </c>
      <c r="FT143">
        <v>15.366787445608114</v>
      </c>
      <c r="FU143">
        <v>11.908229513949816</v>
      </c>
      <c r="FV143">
        <v>10.819766716062542</v>
      </c>
      <c r="FW143">
        <v>10.91222237060847</v>
      </c>
      <c r="FX143">
        <v>10.832196284643436</v>
      </c>
      <c r="FY143">
        <v>12.589056024138879</v>
      </c>
      <c r="FZ143">
        <v>10.761787063714756</v>
      </c>
      <c r="GA143" t="s">
        <v>178</v>
      </c>
      <c r="GB143" t="s">
        <v>178</v>
      </c>
      <c r="GC143" t="s">
        <v>178</v>
      </c>
      <c r="GD143" t="s">
        <v>178</v>
      </c>
      <c r="GE143" t="s">
        <v>178</v>
      </c>
      <c r="GF143" t="s">
        <v>178</v>
      </c>
      <c r="GG143" t="s">
        <v>178</v>
      </c>
      <c r="GH143" t="s">
        <v>178</v>
      </c>
      <c r="GI143" t="s">
        <v>178</v>
      </c>
      <c r="GJ143" t="s">
        <v>178</v>
      </c>
      <c r="GK143" t="s">
        <v>178</v>
      </c>
      <c r="GL143" t="s">
        <v>178</v>
      </c>
      <c r="GM143" t="s">
        <v>178</v>
      </c>
      <c r="GN143">
        <v>20.363574136055494</v>
      </c>
      <c r="GO143">
        <v>11.343345600467245</v>
      </c>
      <c r="GP143">
        <v>10.701913899278134</v>
      </c>
      <c r="GQ143">
        <v>12.002772864877157</v>
      </c>
      <c r="GR143">
        <v>11.209963866982978</v>
      </c>
      <c r="GS143">
        <v>10.904459823144943</v>
      </c>
      <c r="GT143">
        <v>10.34711179971619</v>
      </c>
      <c r="GU143">
        <v>10.416116872279618</v>
      </c>
      <c r="GV143">
        <v>9.8613415733479108</v>
      </c>
      <c r="GW143">
        <v>10.398072102404054</v>
      </c>
      <c r="GX143">
        <v>10.881910950403423</v>
      </c>
      <c r="GY143">
        <v>11.000664166491074</v>
      </c>
      <c r="GZ143">
        <v>10.389890269800089</v>
      </c>
      <c r="HA143">
        <v>9.3648379510005508</v>
      </c>
      <c r="HB143">
        <v>8.8736609559064679</v>
      </c>
      <c r="HC143">
        <v>9.1414719718210797</v>
      </c>
      <c r="HD143">
        <v>8.9484523675050589</v>
      </c>
      <c r="HE143">
        <v>10.956232543033453</v>
      </c>
      <c r="HF143">
        <v>9.5157840834948999</v>
      </c>
      <c r="HG143" t="s">
        <v>178</v>
      </c>
      <c r="HH143" t="s">
        <v>178</v>
      </c>
      <c r="HI143" t="s">
        <v>178</v>
      </c>
      <c r="HJ143" t="s">
        <v>178</v>
      </c>
      <c r="HK143" t="s">
        <v>178</v>
      </c>
      <c r="HL143" t="s">
        <v>178</v>
      </c>
      <c r="HM143" t="s">
        <v>178</v>
      </c>
      <c r="HN143" t="s">
        <v>178</v>
      </c>
      <c r="HO143" t="s">
        <v>178</v>
      </c>
      <c r="HP143" t="s">
        <v>178</v>
      </c>
      <c r="HQ143" t="s">
        <v>178</v>
      </c>
      <c r="HR143" t="s">
        <v>178</v>
      </c>
      <c r="HS143" t="s">
        <v>178</v>
      </c>
      <c r="HT143" t="s">
        <v>178</v>
      </c>
      <c r="HU143">
        <v>191477</v>
      </c>
      <c r="HV143">
        <v>190634</v>
      </c>
      <c r="HW143">
        <v>189507</v>
      </c>
      <c r="HX143">
        <v>188937</v>
      </c>
      <c r="HY143">
        <v>188132</v>
      </c>
      <c r="HZ143">
        <v>187910</v>
      </c>
      <c r="IA143">
        <v>187529</v>
      </c>
      <c r="IB143">
        <v>187140</v>
      </c>
      <c r="IC143">
        <v>185970</v>
      </c>
      <c r="ID143">
        <v>187040</v>
      </c>
      <c r="IE143">
        <v>187854</v>
      </c>
      <c r="IF143">
        <v>187252</v>
      </c>
      <c r="IG143">
        <v>185797</v>
      </c>
      <c r="IH143">
        <v>183999</v>
      </c>
      <c r="II143">
        <v>184117</v>
      </c>
      <c r="IJ143">
        <v>183910</v>
      </c>
      <c r="IK143">
        <v>182688</v>
      </c>
      <c r="IL143">
        <v>181316</v>
      </c>
      <c r="IM143">
        <v>180807</v>
      </c>
      <c r="IN143">
        <v>179678</v>
      </c>
      <c r="IO143">
        <v>178912</v>
      </c>
      <c r="IP143">
        <v>178447</v>
      </c>
      <c r="IQ143">
        <v>177790</v>
      </c>
      <c r="IR143">
        <v>177010</v>
      </c>
      <c r="IS143">
        <v>176338</v>
      </c>
      <c r="IT143">
        <v>175673</v>
      </c>
      <c r="IU143">
        <v>175399</v>
      </c>
      <c r="IV143">
        <v>175318</v>
      </c>
      <c r="IW143">
        <v>173869</v>
      </c>
      <c r="IX143">
        <v>171085</v>
      </c>
      <c r="IY143" t="s">
        <v>178</v>
      </c>
      <c r="IZ143" t="s">
        <v>178</v>
      </c>
      <c r="JA143">
        <v>210928</v>
      </c>
      <c r="JB143">
        <v>209939</v>
      </c>
      <c r="JC143">
        <v>208590</v>
      </c>
      <c r="JD143">
        <v>207877</v>
      </c>
      <c r="JE143">
        <v>206891</v>
      </c>
      <c r="JF143">
        <v>206763</v>
      </c>
      <c r="JG143">
        <v>206279</v>
      </c>
      <c r="JH143">
        <v>205818</v>
      </c>
      <c r="JI143">
        <v>204220</v>
      </c>
      <c r="JJ143">
        <v>205463</v>
      </c>
      <c r="JK143">
        <v>206413</v>
      </c>
      <c r="JL143">
        <v>206065</v>
      </c>
      <c r="JM143">
        <v>204134</v>
      </c>
      <c r="JN143">
        <v>202058</v>
      </c>
      <c r="JO143">
        <v>202056</v>
      </c>
      <c r="JP143">
        <v>200719</v>
      </c>
      <c r="JQ143">
        <v>200150</v>
      </c>
      <c r="JR143">
        <v>198356</v>
      </c>
      <c r="JS143">
        <v>197996</v>
      </c>
      <c r="JT143">
        <v>196323</v>
      </c>
      <c r="JU143">
        <v>195308</v>
      </c>
      <c r="JV143">
        <v>194689</v>
      </c>
      <c r="JW143">
        <v>193948</v>
      </c>
      <c r="JX143">
        <v>193170</v>
      </c>
      <c r="JY143">
        <v>192532</v>
      </c>
      <c r="JZ143">
        <v>191912</v>
      </c>
      <c r="KA143">
        <v>191682</v>
      </c>
      <c r="KB143">
        <v>191742</v>
      </c>
      <c r="KC143">
        <v>190199</v>
      </c>
      <c r="KD143">
        <v>187139</v>
      </c>
    </row>
    <row r="144" spans="1:290" x14ac:dyDescent="0.3">
      <c r="A144" t="s">
        <v>142</v>
      </c>
      <c r="B144">
        <v>4063994</v>
      </c>
      <c r="C144">
        <v>406751</v>
      </c>
      <c r="D144">
        <v>435342</v>
      </c>
      <c r="E144">
        <v>388827</v>
      </c>
      <c r="F144">
        <v>417976</v>
      </c>
      <c r="G144">
        <v>425826</v>
      </c>
      <c r="H144">
        <v>425005</v>
      </c>
      <c r="I144">
        <v>433163</v>
      </c>
      <c r="J144">
        <v>436183</v>
      </c>
      <c r="K144">
        <v>438815</v>
      </c>
      <c r="L144">
        <v>454435</v>
      </c>
      <c r="M144">
        <v>426922</v>
      </c>
      <c r="N144">
        <v>424875</v>
      </c>
      <c r="O144">
        <v>449590</v>
      </c>
      <c r="P144">
        <v>419410</v>
      </c>
      <c r="Q144">
        <v>429075</v>
      </c>
      <c r="R144">
        <v>430744</v>
      </c>
      <c r="S144">
        <v>413557</v>
      </c>
      <c r="T144">
        <v>412183</v>
      </c>
      <c r="U144">
        <v>394053</v>
      </c>
      <c r="V144">
        <v>392595</v>
      </c>
      <c r="W144">
        <v>381890</v>
      </c>
      <c r="X144">
        <v>381584</v>
      </c>
      <c r="Y144">
        <v>372342</v>
      </c>
      <c r="Z144">
        <v>384774</v>
      </c>
      <c r="AA144">
        <v>383254</v>
      </c>
      <c r="AB144">
        <v>375399</v>
      </c>
      <c r="AC144" t="s">
        <v>178</v>
      </c>
      <c r="AD144">
        <v>0</v>
      </c>
      <c r="AE144">
        <v>361115</v>
      </c>
      <c r="AF144">
        <v>331405</v>
      </c>
      <c r="AG144">
        <v>347181</v>
      </c>
      <c r="AH144">
        <v>344852</v>
      </c>
      <c r="AI144">
        <v>4274264</v>
      </c>
      <c r="AJ144">
        <v>4351025</v>
      </c>
      <c r="AK144">
        <v>3916764</v>
      </c>
      <c r="AL144">
        <v>3781371</v>
      </c>
      <c r="AM144">
        <v>3630655</v>
      </c>
      <c r="AN144">
        <v>3269892</v>
      </c>
      <c r="AO144">
        <v>2703781</v>
      </c>
      <c r="AP144">
        <v>2499786</v>
      </c>
      <c r="AQ144">
        <v>2268729</v>
      </c>
      <c r="AR144">
        <v>2304062</v>
      </c>
      <c r="AS144">
        <v>2113139</v>
      </c>
      <c r="AT144">
        <v>2163680</v>
      </c>
      <c r="AU144">
        <v>2230165</v>
      </c>
      <c r="AV144">
        <v>2071131</v>
      </c>
      <c r="AW144">
        <v>2144090</v>
      </c>
      <c r="AX144">
        <v>2009471</v>
      </c>
      <c r="AY144">
        <v>1857555</v>
      </c>
      <c r="AZ144">
        <v>1747850</v>
      </c>
      <c r="BA144">
        <v>1734345</v>
      </c>
      <c r="BB144">
        <v>1849183</v>
      </c>
      <c r="BC144">
        <v>1798846</v>
      </c>
      <c r="BD144">
        <v>1759593</v>
      </c>
      <c r="BE144">
        <v>1794590</v>
      </c>
      <c r="BF144">
        <v>1830490</v>
      </c>
      <c r="BG144">
        <v>1788366</v>
      </c>
      <c r="BH144">
        <v>1731583</v>
      </c>
      <c r="BI144" t="s">
        <v>178</v>
      </c>
      <c r="BJ144">
        <v>0</v>
      </c>
      <c r="BK144">
        <v>1959664</v>
      </c>
      <c r="BL144">
        <v>1972401</v>
      </c>
      <c r="BM144">
        <v>1957898</v>
      </c>
      <c r="BN144">
        <v>1930136</v>
      </c>
      <c r="BO144">
        <v>4919034</v>
      </c>
      <c r="BP144">
        <v>5055996</v>
      </c>
      <c r="BQ144">
        <v>5015316</v>
      </c>
      <c r="BR144">
        <v>5106836</v>
      </c>
      <c r="BS144">
        <v>4451364</v>
      </c>
      <c r="BT144">
        <v>3269892</v>
      </c>
      <c r="BU144">
        <v>2703781</v>
      </c>
      <c r="BV144">
        <v>2499786</v>
      </c>
      <c r="BW144">
        <v>2268729</v>
      </c>
      <c r="BX144">
        <v>2304062</v>
      </c>
      <c r="BY144">
        <v>2113139</v>
      </c>
      <c r="BZ144">
        <v>2163680</v>
      </c>
      <c r="CA144">
        <v>2230165</v>
      </c>
      <c r="CB144">
        <v>2071131</v>
      </c>
      <c r="CC144">
        <v>2144090</v>
      </c>
      <c r="CD144">
        <v>2009471</v>
      </c>
      <c r="CE144">
        <v>1857555</v>
      </c>
      <c r="CF144">
        <v>1747850</v>
      </c>
      <c r="CG144">
        <v>1734345</v>
      </c>
      <c r="CH144">
        <v>1849183</v>
      </c>
      <c r="CI144">
        <v>1798846</v>
      </c>
      <c r="CJ144">
        <v>1759593</v>
      </c>
      <c r="CK144">
        <v>1794590</v>
      </c>
      <c r="CL144">
        <v>1830490</v>
      </c>
      <c r="CM144">
        <v>1788366</v>
      </c>
      <c r="CN144">
        <v>1731583</v>
      </c>
      <c r="CO144" t="s">
        <v>178</v>
      </c>
      <c r="CP144">
        <v>0</v>
      </c>
      <c r="CQ144">
        <v>1959664</v>
      </c>
      <c r="CR144">
        <v>1972401</v>
      </c>
      <c r="CS144">
        <v>1957898</v>
      </c>
      <c r="CT144">
        <v>1930136</v>
      </c>
      <c r="CU144" t="s">
        <v>178</v>
      </c>
      <c r="CV144">
        <v>11.84264325518787</v>
      </c>
      <c r="CW144">
        <v>12.119014368858119</v>
      </c>
      <c r="CX144">
        <v>11.98609489540069</v>
      </c>
      <c r="CY144">
        <v>10.354698867612591</v>
      </c>
      <c r="CZ144">
        <v>9.4551828802014004</v>
      </c>
      <c r="DA144">
        <v>9.6513321774943801</v>
      </c>
      <c r="DB144">
        <v>9.7459094004122093</v>
      </c>
      <c r="DC144">
        <v>9.2542415368663296</v>
      </c>
      <c r="DD144">
        <v>8.3246228833606501</v>
      </c>
      <c r="DE144">
        <v>7.50043333442642</v>
      </c>
      <c r="DF144">
        <v>6.9662842012356503</v>
      </c>
      <c r="DG144">
        <v>6.3170889032229303</v>
      </c>
      <c r="DH144">
        <v>5.7371068882477703</v>
      </c>
      <c r="DI144">
        <v>5.7311658800908898</v>
      </c>
      <c r="DJ144">
        <v>6.0493007447579004</v>
      </c>
      <c r="DK144">
        <v>6.3314125985051604</v>
      </c>
      <c r="DL144">
        <v>6.5946436412952396</v>
      </c>
      <c r="DM144">
        <v>6.6229669612970801</v>
      </c>
      <c r="DN144">
        <v>6.6256574841758002</v>
      </c>
      <c r="DO144" t="s">
        <v>178</v>
      </c>
      <c r="DP144" t="s">
        <v>178</v>
      </c>
      <c r="DQ144" t="s">
        <v>178</v>
      </c>
      <c r="DR144" t="s">
        <v>178</v>
      </c>
      <c r="DS144" t="s">
        <v>178</v>
      </c>
      <c r="DT144" t="s">
        <v>178</v>
      </c>
      <c r="DU144" t="s">
        <v>178</v>
      </c>
      <c r="DV144" t="s">
        <v>178</v>
      </c>
      <c r="DW144" t="s">
        <v>178</v>
      </c>
      <c r="DX144" t="s">
        <v>178</v>
      </c>
      <c r="DY144" t="s">
        <v>178</v>
      </c>
      <c r="DZ144" t="s">
        <v>178</v>
      </c>
      <c r="EA144" t="s">
        <v>178</v>
      </c>
      <c r="EB144">
        <v>6.6503180285105197</v>
      </c>
      <c r="EC144">
        <v>6.8834629811752697</v>
      </c>
      <c r="ED144">
        <v>6.9433282267198804</v>
      </c>
      <c r="EE144">
        <v>6.5447970132111104</v>
      </c>
      <c r="EF144">
        <v>6.4051962572464101</v>
      </c>
      <c r="EG144">
        <v>6.8334676514111097</v>
      </c>
      <c r="EH144">
        <v>6.80886283865898</v>
      </c>
      <c r="EI144">
        <v>6.6166122088623096</v>
      </c>
      <c r="EJ144">
        <v>6.0015312087955897</v>
      </c>
      <c r="EK144">
        <v>5.3806682854275003</v>
      </c>
      <c r="EL144">
        <v>4.9785550543518404</v>
      </c>
      <c r="EM144">
        <v>4.4531682633347698</v>
      </c>
      <c r="EN144">
        <v>4.1076107691884198</v>
      </c>
      <c r="EO144">
        <v>4.1431563040730497</v>
      </c>
      <c r="EP144">
        <v>4.3937434279967196</v>
      </c>
      <c r="EQ144">
        <v>4.5198123339551097</v>
      </c>
      <c r="ER144">
        <v>4.8024716079755096</v>
      </c>
      <c r="ES144">
        <v>4.7304890318823496</v>
      </c>
      <c r="ET144">
        <v>4.6073860726601898</v>
      </c>
      <c r="EU144" t="s">
        <v>178</v>
      </c>
      <c r="EV144" t="s">
        <v>178</v>
      </c>
      <c r="EW144" t="s">
        <v>178</v>
      </c>
      <c r="EX144" t="s">
        <v>178</v>
      </c>
      <c r="EY144" t="s">
        <v>178</v>
      </c>
      <c r="EZ144" t="s">
        <v>178</v>
      </c>
      <c r="FA144" t="s">
        <v>178</v>
      </c>
      <c r="FB144" t="s">
        <v>178</v>
      </c>
      <c r="FC144" t="s">
        <v>178</v>
      </c>
      <c r="FD144" t="s">
        <v>178</v>
      </c>
      <c r="FE144" t="s">
        <v>178</v>
      </c>
      <c r="FF144" t="s">
        <v>178</v>
      </c>
      <c r="FG144" t="s">
        <v>178</v>
      </c>
      <c r="FH144">
        <v>11.842643255187875</v>
      </c>
      <c r="FI144">
        <v>12.11901436885813</v>
      </c>
      <c r="FJ144">
        <v>11.986094895400694</v>
      </c>
      <c r="FK144">
        <v>10.354698867612594</v>
      </c>
      <c r="FL144">
        <v>9.4551828802014093</v>
      </c>
      <c r="FM144">
        <v>9.6513321774943837</v>
      </c>
      <c r="FN144">
        <v>9.7459094004122129</v>
      </c>
      <c r="FO144">
        <v>9.2542415368663331</v>
      </c>
      <c r="FP144">
        <v>8.3246228833606555</v>
      </c>
      <c r="FQ144">
        <v>7.5004333344264289</v>
      </c>
      <c r="FR144">
        <v>6.9662842012356574</v>
      </c>
      <c r="FS144">
        <v>6.3170889032229356</v>
      </c>
      <c r="FT144">
        <v>5.7371068882477765</v>
      </c>
      <c r="FU144">
        <v>5.7311658800908925</v>
      </c>
      <c r="FV144">
        <v>6.0493007447579075</v>
      </c>
      <c r="FW144">
        <v>6.3314125985051639</v>
      </c>
      <c r="FX144">
        <v>6.5946436412952494</v>
      </c>
      <c r="FY144">
        <v>6.6229669612970845</v>
      </c>
      <c r="FZ144">
        <v>6.6256574841758047</v>
      </c>
      <c r="GA144" t="s">
        <v>178</v>
      </c>
      <c r="GB144" t="s">
        <v>178</v>
      </c>
      <c r="GC144" t="s">
        <v>178</v>
      </c>
      <c r="GD144" t="s">
        <v>178</v>
      </c>
      <c r="GE144" t="s">
        <v>178</v>
      </c>
      <c r="GF144" t="s">
        <v>178</v>
      </c>
      <c r="GG144" t="s">
        <v>178</v>
      </c>
      <c r="GH144" t="s">
        <v>178</v>
      </c>
      <c r="GI144" t="s">
        <v>178</v>
      </c>
      <c r="GJ144" t="s">
        <v>178</v>
      </c>
      <c r="GK144" t="s">
        <v>178</v>
      </c>
      <c r="GL144" t="s">
        <v>178</v>
      </c>
      <c r="GM144" t="s">
        <v>178</v>
      </c>
      <c r="GN144">
        <v>6.6503180285105232</v>
      </c>
      <c r="GO144">
        <v>6.8834629811752759</v>
      </c>
      <c r="GP144">
        <v>6.9433282267198857</v>
      </c>
      <c r="GQ144">
        <v>6.5447970132111148</v>
      </c>
      <c r="GR144">
        <v>6.4051962572464163</v>
      </c>
      <c r="GS144">
        <v>6.8334676514111168</v>
      </c>
      <c r="GT144">
        <v>6.8088628386589889</v>
      </c>
      <c r="GU144">
        <v>6.6166122088623194</v>
      </c>
      <c r="GV144">
        <v>6.0015312087955968</v>
      </c>
      <c r="GW144">
        <v>5.3806682854275083</v>
      </c>
      <c r="GX144">
        <v>4.9785550543518449</v>
      </c>
      <c r="GY144">
        <v>4.453168263334776</v>
      </c>
      <c r="GZ144">
        <v>4.1076107691884287</v>
      </c>
      <c r="HA144">
        <v>4.1431563040730568</v>
      </c>
      <c r="HB144">
        <v>4.3937434279967214</v>
      </c>
      <c r="HC144">
        <v>4.5198123339551186</v>
      </c>
      <c r="HD144">
        <v>4.8024716079755132</v>
      </c>
      <c r="HE144">
        <v>4.7304890318823531</v>
      </c>
      <c r="HF144">
        <v>4.6073860726601961</v>
      </c>
      <c r="HG144" t="s">
        <v>178</v>
      </c>
      <c r="HH144" t="s">
        <v>178</v>
      </c>
      <c r="HI144" t="s">
        <v>178</v>
      </c>
      <c r="HJ144" t="s">
        <v>178</v>
      </c>
      <c r="HK144" t="s">
        <v>178</v>
      </c>
      <c r="HL144" t="s">
        <v>178</v>
      </c>
      <c r="HM144" t="s">
        <v>178</v>
      </c>
      <c r="HN144" t="s">
        <v>178</v>
      </c>
      <c r="HO144" t="s">
        <v>178</v>
      </c>
      <c r="HP144" t="s">
        <v>178</v>
      </c>
      <c r="HQ144" t="s">
        <v>178</v>
      </c>
      <c r="HR144" t="s">
        <v>178</v>
      </c>
      <c r="HS144">
        <v>34882</v>
      </c>
      <c r="HT144">
        <v>35002</v>
      </c>
      <c r="HU144">
        <v>34918</v>
      </c>
      <c r="HV144">
        <v>34834</v>
      </c>
      <c r="HW144">
        <v>35020</v>
      </c>
      <c r="HX144">
        <v>35002</v>
      </c>
      <c r="HY144">
        <v>35073</v>
      </c>
      <c r="HZ144">
        <v>35134</v>
      </c>
      <c r="IA144">
        <v>35134</v>
      </c>
      <c r="IB144">
        <v>35234</v>
      </c>
      <c r="IC144">
        <v>35355</v>
      </c>
      <c r="ID144">
        <v>35481</v>
      </c>
      <c r="IE144">
        <v>35561</v>
      </c>
      <c r="IF144">
        <v>35615</v>
      </c>
      <c r="IG144">
        <v>35561</v>
      </c>
      <c r="IH144">
        <v>35691</v>
      </c>
      <c r="II144">
        <v>35745</v>
      </c>
      <c r="IJ144">
        <v>35777</v>
      </c>
      <c r="IK144">
        <v>35888</v>
      </c>
      <c r="IL144">
        <v>36087</v>
      </c>
      <c r="IM144">
        <v>36088</v>
      </c>
      <c r="IN144">
        <v>35806</v>
      </c>
      <c r="IO144">
        <v>36266</v>
      </c>
      <c r="IP144">
        <v>36113</v>
      </c>
      <c r="IQ144">
        <v>36161</v>
      </c>
      <c r="IR144">
        <v>36108</v>
      </c>
      <c r="IS144" t="s">
        <v>178</v>
      </c>
      <c r="IT144">
        <v>0</v>
      </c>
      <c r="IU144">
        <v>35800</v>
      </c>
      <c r="IV144">
        <v>35735</v>
      </c>
      <c r="IW144">
        <v>35716</v>
      </c>
      <c r="IX144">
        <v>35750</v>
      </c>
      <c r="IY144">
        <v>41558</v>
      </c>
      <c r="IZ144">
        <v>41599</v>
      </c>
      <c r="JA144">
        <v>41427</v>
      </c>
      <c r="JB144">
        <v>41269</v>
      </c>
      <c r="JC144">
        <v>41403</v>
      </c>
      <c r="JD144">
        <v>41296</v>
      </c>
      <c r="JE144">
        <v>41295</v>
      </c>
      <c r="JF144">
        <v>41237</v>
      </c>
      <c r="JG144">
        <v>41099</v>
      </c>
      <c r="JH144">
        <v>41146</v>
      </c>
      <c r="JI144">
        <v>41225</v>
      </c>
      <c r="JJ144">
        <v>41334</v>
      </c>
      <c r="JK144">
        <v>41332</v>
      </c>
      <c r="JL144">
        <v>41371</v>
      </c>
      <c r="JM144">
        <v>41294</v>
      </c>
      <c r="JN144">
        <v>41349</v>
      </c>
      <c r="JO144">
        <v>41311</v>
      </c>
      <c r="JP144">
        <v>41330</v>
      </c>
      <c r="JQ144">
        <v>41432</v>
      </c>
      <c r="JR144">
        <v>41587</v>
      </c>
      <c r="JS144">
        <v>41546</v>
      </c>
      <c r="JT144">
        <v>41205</v>
      </c>
      <c r="JU144">
        <v>41665</v>
      </c>
      <c r="JV144">
        <v>41434</v>
      </c>
      <c r="JW144">
        <v>41435</v>
      </c>
      <c r="JX144">
        <v>41327</v>
      </c>
      <c r="JY144" t="s">
        <v>178</v>
      </c>
      <c r="JZ144">
        <v>0</v>
      </c>
      <c r="KA144">
        <v>40793</v>
      </c>
      <c r="KB144">
        <v>40683</v>
      </c>
      <c r="KC144">
        <v>40572</v>
      </c>
      <c r="KD144">
        <v>40527</v>
      </c>
    </row>
    <row r="145" spans="1:290" x14ac:dyDescent="0.3">
      <c r="A145" t="s">
        <v>143</v>
      </c>
      <c r="B145">
        <v>4057105</v>
      </c>
      <c r="C145">
        <v>7818084</v>
      </c>
      <c r="D145">
        <v>8025090</v>
      </c>
      <c r="E145">
        <v>7648452</v>
      </c>
      <c r="F145">
        <v>8136637</v>
      </c>
      <c r="G145">
        <v>7789271</v>
      </c>
      <c r="H145">
        <v>7946265</v>
      </c>
      <c r="I145">
        <v>8141923</v>
      </c>
      <c r="J145">
        <v>8317708</v>
      </c>
      <c r="K145">
        <v>8278539</v>
      </c>
      <c r="L145">
        <v>8426274</v>
      </c>
      <c r="M145">
        <v>7949300</v>
      </c>
      <c r="N145">
        <v>8277084</v>
      </c>
      <c r="O145">
        <v>8416051</v>
      </c>
      <c r="P145">
        <v>8153958</v>
      </c>
      <c r="Q145">
        <v>8389616</v>
      </c>
      <c r="R145">
        <v>7885276</v>
      </c>
      <c r="S145">
        <v>7928777</v>
      </c>
      <c r="T145">
        <v>8147795</v>
      </c>
      <c r="U145">
        <v>7615640</v>
      </c>
      <c r="V145">
        <v>7477597</v>
      </c>
      <c r="W145">
        <v>7346839</v>
      </c>
      <c r="X145">
        <v>7327024</v>
      </c>
      <c r="Y145">
        <v>6863569</v>
      </c>
      <c r="Z145">
        <v>6998769</v>
      </c>
      <c r="AA145">
        <v>7042691</v>
      </c>
      <c r="AB145">
        <v>6670082</v>
      </c>
      <c r="AC145">
        <v>6551061</v>
      </c>
      <c r="AD145">
        <v>6230136</v>
      </c>
      <c r="AE145">
        <v>6566748</v>
      </c>
      <c r="AF145">
        <v>6196887</v>
      </c>
      <c r="AG145">
        <v>6088234</v>
      </c>
      <c r="AH145">
        <v>6196442</v>
      </c>
      <c r="AI145">
        <v>23880460</v>
      </c>
      <c r="AJ145">
        <v>25546478</v>
      </c>
      <c r="AK145">
        <v>24902091</v>
      </c>
      <c r="AL145">
        <v>26321206</v>
      </c>
      <c r="AM145">
        <v>25819668</v>
      </c>
      <c r="AN145">
        <v>24293330</v>
      </c>
      <c r="AO145">
        <v>25827940</v>
      </c>
      <c r="AP145">
        <v>27043204</v>
      </c>
      <c r="AQ145">
        <v>27220145</v>
      </c>
      <c r="AR145">
        <v>27366401</v>
      </c>
      <c r="AS145">
        <v>25817717</v>
      </c>
      <c r="AT145">
        <v>28153958</v>
      </c>
      <c r="AU145">
        <v>28800577</v>
      </c>
      <c r="AV145">
        <v>28188902</v>
      </c>
      <c r="AW145">
        <v>28989878</v>
      </c>
      <c r="AX145">
        <v>28129750</v>
      </c>
      <c r="AY145">
        <v>27794852</v>
      </c>
      <c r="AZ145">
        <v>27723451</v>
      </c>
      <c r="BA145">
        <v>27123225</v>
      </c>
      <c r="BB145">
        <v>27562755</v>
      </c>
      <c r="BC145">
        <v>26877396</v>
      </c>
      <c r="BD145">
        <v>26504601</v>
      </c>
      <c r="BE145">
        <v>25488968</v>
      </c>
      <c r="BF145">
        <v>25167017</v>
      </c>
      <c r="BG145">
        <v>24911460</v>
      </c>
      <c r="BH145">
        <v>24029678</v>
      </c>
      <c r="BI145">
        <v>22876461</v>
      </c>
      <c r="BJ145">
        <v>22303551</v>
      </c>
      <c r="BK145">
        <v>22407936</v>
      </c>
      <c r="BL145">
        <v>21147661</v>
      </c>
      <c r="BM145">
        <v>21589870</v>
      </c>
      <c r="BN145">
        <v>21547582</v>
      </c>
      <c r="BO145">
        <v>30819911</v>
      </c>
      <c r="BP145">
        <v>32658564</v>
      </c>
      <c r="BQ145">
        <v>34951750</v>
      </c>
      <c r="BR145">
        <v>35894209</v>
      </c>
      <c r="BS145">
        <v>35818700</v>
      </c>
      <c r="BT145">
        <v>32942828</v>
      </c>
      <c r="BU145">
        <v>32555334</v>
      </c>
      <c r="BV145">
        <v>31016478</v>
      </c>
      <c r="BW145">
        <v>31983936</v>
      </c>
      <c r="BX145">
        <v>31792827</v>
      </c>
      <c r="BY145">
        <v>29633169</v>
      </c>
      <c r="BZ145">
        <v>32556595</v>
      </c>
      <c r="CA145">
        <v>33402886</v>
      </c>
      <c r="CB145">
        <v>32011404</v>
      </c>
      <c r="CC145">
        <v>31973295</v>
      </c>
      <c r="CD145">
        <v>31162441</v>
      </c>
      <c r="CE145">
        <v>30713844</v>
      </c>
      <c r="CF145">
        <v>30378211</v>
      </c>
      <c r="CG145">
        <v>30539729</v>
      </c>
      <c r="CH145">
        <v>31398790</v>
      </c>
      <c r="CI145">
        <v>30619868</v>
      </c>
      <c r="CJ145">
        <v>29475163</v>
      </c>
      <c r="CK145">
        <v>27671946</v>
      </c>
      <c r="CL145">
        <v>27560428</v>
      </c>
      <c r="CM145">
        <v>27283869</v>
      </c>
      <c r="CN145">
        <v>26911363</v>
      </c>
      <c r="CO145">
        <v>25685436</v>
      </c>
      <c r="CP145">
        <v>24747581</v>
      </c>
      <c r="CQ145">
        <v>25016247</v>
      </c>
      <c r="CR145">
        <v>23656727</v>
      </c>
      <c r="CS145">
        <v>24293356</v>
      </c>
      <c r="CT145">
        <v>24050862</v>
      </c>
      <c r="CU145" t="s">
        <v>178</v>
      </c>
      <c r="CV145">
        <v>15.20286999896574</v>
      </c>
      <c r="CW145">
        <v>15.406712364802701</v>
      </c>
      <c r="CX145">
        <v>15.28066202289717</v>
      </c>
      <c r="CY145">
        <v>15.50421085618923</v>
      </c>
      <c r="CZ145">
        <v>15.10780221902994</v>
      </c>
      <c r="DA145">
        <v>14.84883853605591</v>
      </c>
      <c r="DB145">
        <v>13.99341020386866</v>
      </c>
      <c r="DC145">
        <v>14.002965982282619</v>
      </c>
      <c r="DD145">
        <v>13.2239231717364</v>
      </c>
      <c r="DE145">
        <v>12.297636269860231</v>
      </c>
      <c r="DF145">
        <v>11.62799604305091</v>
      </c>
      <c r="DG145">
        <v>10.87848683426466</v>
      </c>
      <c r="DH145">
        <v>10.678826160252481</v>
      </c>
      <c r="DI145">
        <v>9.7210527871597403</v>
      </c>
      <c r="DJ145">
        <v>9.1399464013688192</v>
      </c>
      <c r="DK145">
        <v>8.8918379215356893</v>
      </c>
      <c r="DL145">
        <v>8.5103024806097807</v>
      </c>
      <c r="DM145">
        <v>8.4669574717292306</v>
      </c>
      <c r="DN145">
        <v>7.9859880119241504</v>
      </c>
      <c r="DO145" t="s">
        <v>178</v>
      </c>
      <c r="DP145" t="s">
        <v>178</v>
      </c>
      <c r="DQ145" t="s">
        <v>178</v>
      </c>
      <c r="DR145" t="s">
        <v>178</v>
      </c>
      <c r="DS145" t="s">
        <v>178</v>
      </c>
      <c r="DT145" t="s">
        <v>178</v>
      </c>
      <c r="DU145" t="s">
        <v>178</v>
      </c>
      <c r="DV145" t="s">
        <v>178</v>
      </c>
      <c r="DW145" t="s">
        <v>178</v>
      </c>
      <c r="DX145" t="s">
        <v>178</v>
      </c>
      <c r="DY145" t="s">
        <v>178</v>
      </c>
      <c r="DZ145" t="s">
        <v>178</v>
      </c>
      <c r="EA145" t="s">
        <v>178</v>
      </c>
      <c r="EB145">
        <v>11.4172802998519</v>
      </c>
      <c r="EC145">
        <v>11.539697610132411</v>
      </c>
      <c r="ED145">
        <v>11.42719676294467</v>
      </c>
      <c r="EE145">
        <v>11.5888322034195</v>
      </c>
      <c r="EF145">
        <v>11.99783232681563</v>
      </c>
      <c r="EG145">
        <v>11.58945312711737</v>
      </c>
      <c r="EH145">
        <v>10.889955938652831</v>
      </c>
      <c r="EI145">
        <v>10.84882905656821</v>
      </c>
      <c r="EJ145">
        <v>9.9969594101906196</v>
      </c>
      <c r="EK145">
        <v>9.5235105412302694</v>
      </c>
      <c r="EL145">
        <v>8.8780341293398202</v>
      </c>
      <c r="EM145">
        <v>8.4711080614808498</v>
      </c>
      <c r="EN145">
        <v>8.2399236408711403</v>
      </c>
      <c r="EO145">
        <v>7.4285479918197597</v>
      </c>
      <c r="EP145">
        <v>6.8640318523982602</v>
      </c>
      <c r="EQ145">
        <v>6.6880262575242302</v>
      </c>
      <c r="ER145">
        <v>6.4063525136174402</v>
      </c>
      <c r="ES145">
        <v>6.30404754596844</v>
      </c>
      <c r="ET145">
        <v>5.8467558848888599</v>
      </c>
      <c r="EU145" t="s">
        <v>178</v>
      </c>
      <c r="EV145" t="s">
        <v>178</v>
      </c>
      <c r="EW145" t="s">
        <v>178</v>
      </c>
      <c r="EX145" t="s">
        <v>178</v>
      </c>
      <c r="EY145" t="s">
        <v>178</v>
      </c>
      <c r="EZ145" t="s">
        <v>178</v>
      </c>
      <c r="FA145" t="s">
        <v>178</v>
      </c>
      <c r="FB145" t="s">
        <v>178</v>
      </c>
      <c r="FC145" t="s">
        <v>178</v>
      </c>
      <c r="FD145" t="s">
        <v>178</v>
      </c>
      <c r="FE145" t="s">
        <v>178</v>
      </c>
      <c r="FF145" t="s">
        <v>178</v>
      </c>
      <c r="FG145" t="s">
        <v>178</v>
      </c>
      <c r="FH145">
        <v>15.202869998965744</v>
      </c>
      <c r="FI145">
        <v>15.406712364802708</v>
      </c>
      <c r="FJ145">
        <v>15.280662022897175</v>
      </c>
      <c r="FK145">
        <v>15.504210856189239</v>
      </c>
      <c r="FL145">
        <v>15.107802219029946</v>
      </c>
      <c r="FM145">
        <v>14.848838536055917</v>
      </c>
      <c r="FN145">
        <v>13.993410203868663</v>
      </c>
      <c r="FO145">
        <v>14.002965982282623</v>
      </c>
      <c r="FP145">
        <v>13.223923171736406</v>
      </c>
      <c r="FQ145">
        <v>12.29763626986024</v>
      </c>
      <c r="FR145">
        <v>11.62799604305091</v>
      </c>
      <c r="FS145">
        <v>10.878486834264669</v>
      </c>
      <c r="FT145">
        <v>10.678826160252482</v>
      </c>
      <c r="FU145">
        <v>9.7210527871597456</v>
      </c>
      <c r="FV145">
        <v>9.1399464013688299</v>
      </c>
      <c r="FW145">
        <v>8.8918379215356929</v>
      </c>
      <c r="FX145">
        <v>8.5103024806097842</v>
      </c>
      <c r="FY145">
        <v>8.4669574717292306</v>
      </c>
      <c r="FZ145">
        <v>7.9859880119241522</v>
      </c>
      <c r="GA145" t="s">
        <v>178</v>
      </c>
      <c r="GB145" t="s">
        <v>178</v>
      </c>
      <c r="GC145" t="s">
        <v>178</v>
      </c>
      <c r="GD145" t="s">
        <v>178</v>
      </c>
      <c r="GE145" t="s">
        <v>178</v>
      </c>
      <c r="GF145" t="s">
        <v>178</v>
      </c>
      <c r="GG145" t="s">
        <v>178</v>
      </c>
      <c r="GH145" t="s">
        <v>178</v>
      </c>
      <c r="GI145" t="s">
        <v>178</v>
      </c>
      <c r="GJ145" t="s">
        <v>178</v>
      </c>
      <c r="GK145" t="s">
        <v>178</v>
      </c>
      <c r="GL145" t="s">
        <v>178</v>
      </c>
      <c r="GM145" t="s">
        <v>178</v>
      </c>
      <c r="GN145">
        <v>11.417280299851901</v>
      </c>
      <c r="GO145">
        <v>11.539697610132418</v>
      </c>
      <c r="GP145">
        <v>11.333581387138869</v>
      </c>
      <c r="GQ145">
        <v>11.401369568960193</v>
      </c>
      <c r="GR145">
        <v>10.921829223309182</v>
      </c>
      <c r="GS145">
        <v>11.243039813574489</v>
      </c>
      <c r="GT145">
        <v>10.889955938652831</v>
      </c>
      <c r="GU145">
        <v>10.848829056568215</v>
      </c>
      <c r="GV145">
        <v>9.9969594101906196</v>
      </c>
      <c r="GW145">
        <v>9.523510541230273</v>
      </c>
      <c r="GX145">
        <v>8.8780341293398255</v>
      </c>
      <c r="GY145">
        <v>8.4711080614808516</v>
      </c>
      <c r="GZ145">
        <v>8.2399236408711491</v>
      </c>
      <c r="HA145">
        <v>7.4285479918197659</v>
      </c>
      <c r="HB145">
        <v>6.864031852398262</v>
      </c>
      <c r="HC145">
        <v>6.6880262575242346</v>
      </c>
      <c r="HD145">
        <v>6.4063525136174428</v>
      </c>
      <c r="HE145">
        <v>6.3040475459684462</v>
      </c>
      <c r="HF145">
        <v>5.8467558848888652</v>
      </c>
      <c r="HG145" t="s">
        <v>178</v>
      </c>
      <c r="HH145" t="s">
        <v>178</v>
      </c>
      <c r="HI145" t="s">
        <v>178</v>
      </c>
      <c r="HJ145" t="s">
        <v>178</v>
      </c>
      <c r="HK145" t="s">
        <v>178</v>
      </c>
      <c r="HL145" t="s">
        <v>178</v>
      </c>
      <c r="HM145" t="s">
        <v>178</v>
      </c>
      <c r="HN145" t="s">
        <v>178</v>
      </c>
      <c r="HO145" t="s">
        <v>178</v>
      </c>
      <c r="HP145" t="s">
        <v>178</v>
      </c>
      <c r="HQ145" t="s">
        <v>178</v>
      </c>
      <c r="HR145" t="s">
        <v>178</v>
      </c>
      <c r="HS145">
        <v>1019025</v>
      </c>
      <c r="HT145">
        <v>1012377</v>
      </c>
      <c r="HU145">
        <v>1005530</v>
      </c>
      <c r="HV145">
        <v>1023457</v>
      </c>
      <c r="HW145">
        <v>1017660</v>
      </c>
      <c r="HX145">
        <v>1012514</v>
      </c>
      <c r="HY145">
        <v>1009316</v>
      </c>
      <c r="HZ145">
        <v>1006639</v>
      </c>
      <c r="IA145">
        <v>1004258</v>
      </c>
      <c r="IB145">
        <v>1002362</v>
      </c>
      <c r="IC145">
        <v>999669</v>
      </c>
      <c r="ID145">
        <v>997114</v>
      </c>
      <c r="IE145">
        <v>992744</v>
      </c>
      <c r="IF145">
        <v>986773</v>
      </c>
      <c r="IG145">
        <v>977820</v>
      </c>
      <c r="IH145">
        <v>966842</v>
      </c>
      <c r="II145">
        <v>954757</v>
      </c>
      <c r="IJ145">
        <v>945298</v>
      </c>
      <c r="IK145">
        <v>931714</v>
      </c>
      <c r="IL145">
        <v>916029</v>
      </c>
      <c r="IM145">
        <v>897333</v>
      </c>
      <c r="IN145">
        <v>886635</v>
      </c>
      <c r="IO145">
        <v>876776</v>
      </c>
      <c r="IP145">
        <v>867917</v>
      </c>
      <c r="IQ145">
        <v>857924</v>
      </c>
      <c r="IR145">
        <v>846745</v>
      </c>
      <c r="IS145">
        <v>835685</v>
      </c>
      <c r="IT145">
        <v>824544</v>
      </c>
      <c r="IU145">
        <v>814078</v>
      </c>
      <c r="IV145">
        <v>803820</v>
      </c>
      <c r="IW145">
        <v>791513</v>
      </c>
      <c r="IX145">
        <v>781922</v>
      </c>
      <c r="IY145">
        <v>1138054</v>
      </c>
      <c r="IZ145">
        <v>1130435</v>
      </c>
      <c r="JA145">
        <v>1122771</v>
      </c>
      <c r="JB145">
        <v>1142983</v>
      </c>
      <c r="JC145">
        <v>1136446</v>
      </c>
      <c r="JD145">
        <v>1130631</v>
      </c>
      <c r="JE145">
        <v>1126869</v>
      </c>
      <c r="JF145">
        <v>1123784</v>
      </c>
      <c r="JG145">
        <v>1120964</v>
      </c>
      <c r="JH145">
        <v>1118695</v>
      </c>
      <c r="JI145">
        <v>1115500</v>
      </c>
      <c r="JJ145">
        <v>1111797</v>
      </c>
      <c r="JK145">
        <v>1105477</v>
      </c>
      <c r="JL145">
        <v>1097510</v>
      </c>
      <c r="JM145">
        <v>1086855</v>
      </c>
      <c r="JN145">
        <v>1074129</v>
      </c>
      <c r="JO145">
        <v>1060679</v>
      </c>
      <c r="JP145">
        <v>1050345</v>
      </c>
      <c r="JQ145">
        <v>1035127</v>
      </c>
      <c r="JR145">
        <v>1017232</v>
      </c>
      <c r="JS145">
        <v>995877</v>
      </c>
      <c r="JT145">
        <v>983817</v>
      </c>
      <c r="JU145">
        <v>972544</v>
      </c>
      <c r="JV145">
        <v>961982</v>
      </c>
      <c r="JW145">
        <v>950780</v>
      </c>
      <c r="JX145">
        <v>937968</v>
      </c>
      <c r="JY145">
        <v>925515</v>
      </c>
      <c r="JZ145">
        <v>913123</v>
      </c>
      <c r="KA145">
        <v>901236</v>
      </c>
      <c r="KB145">
        <v>889565</v>
      </c>
      <c r="KC145">
        <v>875339</v>
      </c>
      <c r="KD145">
        <v>864290</v>
      </c>
    </row>
    <row r="146" spans="1:290" x14ac:dyDescent="0.3">
      <c r="A146" t="s">
        <v>144</v>
      </c>
      <c r="B146">
        <v>4008669</v>
      </c>
      <c r="C146">
        <v>3593959</v>
      </c>
      <c r="D146">
        <v>3615242</v>
      </c>
      <c r="E146">
        <v>3396196</v>
      </c>
      <c r="F146">
        <v>3518759</v>
      </c>
      <c r="G146">
        <v>3427702</v>
      </c>
      <c r="H146">
        <v>3533105</v>
      </c>
      <c r="I146">
        <v>3552058</v>
      </c>
      <c r="J146">
        <v>3538288</v>
      </c>
      <c r="K146">
        <v>3516293</v>
      </c>
      <c r="L146">
        <v>3541703</v>
      </c>
      <c r="M146">
        <v>3419166</v>
      </c>
      <c r="N146">
        <v>3445885</v>
      </c>
      <c r="O146">
        <v>3539611</v>
      </c>
      <c r="P146">
        <v>3430535</v>
      </c>
      <c r="Q146">
        <v>3516476</v>
      </c>
      <c r="R146">
        <v>3302449</v>
      </c>
      <c r="S146">
        <v>3338576</v>
      </c>
      <c r="T146">
        <v>3361423</v>
      </c>
      <c r="U146">
        <v>3251376</v>
      </c>
      <c r="V146">
        <v>3089512</v>
      </c>
      <c r="W146">
        <v>3050032</v>
      </c>
      <c r="X146">
        <v>2905411</v>
      </c>
      <c r="Y146">
        <v>2918125</v>
      </c>
      <c r="Z146">
        <v>2924662</v>
      </c>
      <c r="AA146">
        <v>2882025</v>
      </c>
      <c r="AB146">
        <v>2727127</v>
      </c>
      <c r="AC146">
        <v>2703299</v>
      </c>
      <c r="AD146">
        <v>2571242</v>
      </c>
      <c r="AE146">
        <v>2684122</v>
      </c>
      <c r="AF146">
        <v>2524761</v>
      </c>
      <c r="AG146">
        <v>2493289</v>
      </c>
      <c r="AH146">
        <v>2474291</v>
      </c>
      <c r="AI146">
        <v>11017009</v>
      </c>
      <c r="AJ146">
        <v>11072736</v>
      </c>
      <c r="AK146">
        <v>10791245</v>
      </c>
      <c r="AL146">
        <v>10869612</v>
      </c>
      <c r="AM146">
        <v>10613003</v>
      </c>
      <c r="AN146">
        <v>10640562</v>
      </c>
      <c r="AO146">
        <v>10430167</v>
      </c>
      <c r="AP146">
        <v>10348913</v>
      </c>
      <c r="AQ146">
        <v>10302478</v>
      </c>
      <c r="AR146">
        <v>10130310</v>
      </c>
      <c r="AS146">
        <v>9858145</v>
      </c>
      <c r="AT146">
        <v>10529409</v>
      </c>
      <c r="AU146">
        <v>10852382</v>
      </c>
      <c r="AV146">
        <v>10579771</v>
      </c>
      <c r="AW146">
        <v>10539095</v>
      </c>
      <c r="AX146">
        <v>10222953</v>
      </c>
      <c r="AY146">
        <v>10034852</v>
      </c>
      <c r="AZ146">
        <v>9896116</v>
      </c>
      <c r="BA146">
        <v>9840981</v>
      </c>
      <c r="BB146">
        <v>9724670</v>
      </c>
      <c r="BC146">
        <v>9504473</v>
      </c>
      <c r="BD146">
        <v>9200680</v>
      </c>
      <c r="BE146">
        <v>8959110</v>
      </c>
      <c r="BF146">
        <v>8635451</v>
      </c>
      <c r="BG146">
        <v>8436960</v>
      </c>
      <c r="BH146">
        <v>8097087</v>
      </c>
      <c r="BI146">
        <v>7796009</v>
      </c>
      <c r="BJ146">
        <v>7433018</v>
      </c>
      <c r="BK146">
        <v>7359349</v>
      </c>
      <c r="BL146">
        <v>7120522</v>
      </c>
      <c r="BM146">
        <v>6995133</v>
      </c>
      <c r="BN146">
        <v>6933254</v>
      </c>
      <c r="BO146">
        <v>13688378</v>
      </c>
      <c r="BP146">
        <v>14519365</v>
      </c>
      <c r="BQ146">
        <v>14165666</v>
      </c>
      <c r="BR146">
        <v>14480783</v>
      </c>
      <c r="BS146">
        <v>15199013</v>
      </c>
      <c r="BT146">
        <v>14603712</v>
      </c>
      <c r="BU146">
        <v>14862652</v>
      </c>
      <c r="BV146">
        <v>14780417</v>
      </c>
      <c r="BW146">
        <v>15066100</v>
      </c>
      <c r="BX146">
        <v>14759499</v>
      </c>
      <c r="BY146">
        <v>14999389</v>
      </c>
      <c r="BZ146">
        <v>14756284</v>
      </c>
      <c r="CA146">
        <v>15307081</v>
      </c>
      <c r="CB146">
        <v>15544618</v>
      </c>
      <c r="CC146">
        <v>15134845</v>
      </c>
      <c r="CD146">
        <v>14221878</v>
      </c>
      <c r="CE146">
        <v>14435012</v>
      </c>
      <c r="CF146">
        <v>13753884</v>
      </c>
      <c r="CG146">
        <v>13563129</v>
      </c>
      <c r="CH146">
        <v>13184988</v>
      </c>
      <c r="CI146">
        <v>13013809</v>
      </c>
      <c r="CJ146">
        <v>14613511</v>
      </c>
      <c r="CK146">
        <v>17230633</v>
      </c>
      <c r="CL146">
        <v>16910825</v>
      </c>
      <c r="CM146">
        <v>11745961</v>
      </c>
      <c r="CN146">
        <v>10860582</v>
      </c>
      <c r="CO146">
        <v>10362089</v>
      </c>
      <c r="CP146">
        <v>9808647</v>
      </c>
      <c r="CQ146">
        <v>9969971</v>
      </c>
      <c r="CR146">
        <v>9519691</v>
      </c>
      <c r="CS146">
        <v>9599995</v>
      </c>
      <c r="CT146">
        <v>9223696</v>
      </c>
      <c r="CU146" t="s">
        <v>178</v>
      </c>
      <c r="CV146">
        <v>13.09403353911024</v>
      </c>
      <c r="CW146">
        <v>13.85741576752342</v>
      </c>
      <c r="CX146">
        <v>13.199365685639251</v>
      </c>
      <c r="CY146">
        <v>12.9146874494924</v>
      </c>
      <c r="CZ146">
        <v>12.39796156638424</v>
      </c>
      <c r="DA146">
        <v>12.240203352592591</v>
      </c>
      <c r="DB146">
        <v>12.602652074294699</v>
      </c>
      <c r="DC146">
        <v>12.58643333009128</v>
      </c>
      <c r="DD146">
        <v>12.41134561537203</v>
      </c>
      <c r="DE146">
        <v>11.396229372893851</v>
      </c>
      <c r="DF146">
        <v>11.3034242291893</v>
      </c>
      <c r="DG146">
        <v>11.179392311754031</v>
      </c>
      <c r="DH146">
        <v>11.08066234566911</v>
      </c>
      <c r="DI146">
        <v>10.35420119460505</v>
      </c>
      <c r="DJ146">
        <v>9.76705469183627</v>
      </c>
      <c r="DK146">
        <v>9.3248738384269192</v>
      </c>
      <c r="DL146">
        <v>7.9423208563754102</v>
      </c>
      <c r="DM146">
        <v>7.4873222906240304</v>
      </c>
      <c r="DN146">
        <v>7.30186514892966</v>
      </c>
      <c r="DO146" t="s">
        <v>178</v>
      </c>
      <c r="DP146" t="s">
        <v>178</v>
      </c>
      <c r="DQ146" t="s">
        <v>178</v>
      </c>
      <c r="DR146" t="s">
        <v>178</v>
      </c>
      <c r="DS146" t="s">
        <v>178</v>
      </c>
      <c r="DT146" t="s">
        <v>178</v>
      </c>
      <c r="DU146" t="s">
        <v>178</v>
      </c>
      <c r="DV146" t="s">
        <v>178</v>
      </c>
      <c r="DW146" t="s">
        <v>178</v>
      </c>
      <c r="DX146" t="s">
        <v>178</v>
      </c>
      <c r="DY146" t="s">
        <v>178</v>
      </c>
      <c r="DZ146" t="s">
        <v>178</v>
      </c>
      <c r="EA146" t="s">
        <v>178</v>
      </c>
      <c r="EB146">
        <v>10.100891053484879</v>
      </c>
      <c r="EC146">
        <v>10.45925898205742</v>
      </c>
      <c r="ED146">
        <v>10.39260906264532</v>
      </c>
      <c r="EE146">
        <v>10.09131806800603</v>
      </c>
      <c r="EF146">
        <v>9.7135202532242406</v>
      </c>
      <c r="EG146">
        <v>9.6312454889352104</v>
      </c>
      <c r="EH146">
        <v>9.9754757805820002</v>
      </c>
      <c r="EI146">
        <v>9.9945679584904195</v>
      </c>
      <c r="EJ146">
        <v>9.9485010823952997</v>
      </c>
      <c r="EK146">
        <v>9.2840894509058192</v>
      </c>
      <c r="EL146">
        <v>8.9552794463582899</v>
      </c>
      <c r="EM146">
        <v>8.7737436172105205</v>
      </c>
      <c r="EN146">
        <v>8.6541192621276899</v>
      </c>
      <c r="EO146">
        <v>8.0626752107272903</v>
      </c>
      <c r="EP146">
        <v>7.4765285529533303</v>
      </c>
      <c r="EQ146">
        <v>7.2142768024879604</v>
      </c>
      <c r="ER146">
        <v>6.3015530537434996</v>
      </c>
      <c r="ES146">
        <v>5.97423163402103</v>
      </c>
      <c r="ET146">
        <v>5.5676439406169997</v>
      </c>
      <c r="EU146" t="s">
        <v>178</v>
      </c>
      <c r="EV146" t="s">
        <v>178</v>
      </c>
      <c r="EW146" t="s">
        <v>178</v>
      </c>
      <c r="EX146" t="s">
        <v>178</v>
      </c>
      <c r="EY146" t="s">
        <v>178</v>
      </c>
      <c r="EZ146" t="s">
        <v>178</v>
      </c>
      <c r="FA146" t="s">
        <v>178</v>
      </c>
      <c r="FB146" t="s">
        <v>178</v>
      </c>
      <c r="FC146" t="s">
        <v>178</v>
      </c>
      <c r="FD146" t="s">
        <v>178</v>
      </c>
      <c r="FE146" t="s">
        <v>178</v>
      </c>
      <c r="FF146" t="s">
        <v>178</v>
      </c>
      <c r="FG146" t="s">
        <v>178</v>
      </c>
      <c r="FH146">
        <v>13.094033539110244</v>
      </c>
      <c r="FI146">
        <v>13.857415767523429</v>
      </c>
      <c r="FJ146">
        <v>13.199365685639259</v>
      </c>
      <c r="FK146">
        <v>12.9146874494924</v>
      </c>
      <c r="FL146">
        <v>12.397961566384243</v>
      </c>
      <c r="FM146">
        <v>12.240203352592596</v>
      </c>
      <c r="FN146">
        <v>12.602652074294708</v>
      </c>
      <c r="FO146">
        <v>12.586433330091284</v>
      </c>
      <c r="FP146">
        <v>12.41134561537204</v>
      </c>
      <c r="FQ146">
        <v>11.396229372893858</v>
      </c>
      <c r="FR146">
        <v>11.303424229189309</v>
      </c>
      <c r="FS146">
        <v>11.179392311754032</v>
      </c>
      <c r="FT146">
        <v>11.080662345669115</v>
      </c>
      <c r="FU146">
        <v>10.354201194605054</v>
      </c>
      <c r="FV146">
        <v>9.76705469183627</v>
      </c>
      <c r="FW146">
        <v>9.324873838426921</v>
      </c>
      <c r="FX146">
        <v>7.9423208563754093</v>
      </c>
      <c r="FY146">
        <v>7.4873222906240304</v>
      </c>
      <c r="FZ146">
        <v>7.3018651489296689</v>
      </c>
      <c r="GA146" t="s">
        <v>178</v>
      </c>
      <c r="GB146" t="s">
        <v>178</v>
      </c>
      <c r="GC146" t="s">
        <v>178</v>
      </c>
      <c r="GD146" t="s">
        <v>178</v>
      </c>
      <c r="GE146" t="s">
        <v>178</v>
      </c>
      <c r="GF146" t="s">
        <v>178</v>
      </c>
      <c r="GG146" t="s">
        <v>178</v>
      </c>
      <c r="GH146" t="s">
        <v>178</v>
      </c>
      <c r="GI146" t="s">
        <v>178</v>
      </c>
      <c r="GJ146" t="s">
        <v>178</v>
      </c>
      <c r="GK146" t="s">
        <v>178</v>
      </c>
      <c r="GL146" t="s">
        <v>178</v>
      </c>
      <c r="GM146" t="s">
        <v>178</v>
      </c>
      <c r="GN146">
        <v>10.100891053484885</v>
      </c>
      <c r="GO146">
        <v>10.459258982057422</v>
      </c>
      <c r="GP146">
        <v>10.392609062645322</v>
      </c>
      <c r="GQ146">
        <v>10.09131806800603</v>
      </c>
      <c r="GR146">
        <v>9.7135202532242459</v>
      </c>
      <c r="GS146">
        <v>9.6312454889352175</v>
      </c>
      <c r="GT146">
        <v>9.9754757805820091</v>
      </c>
      <c r="GU146">
        <v>9.9945679584904248</v>
      </c>
      <c r="GV146">
        <v>9.9485010823953068</v>
      </c>
      <c r="GW146">
        <v>9.2840894509058245</v>
      </c>
      <c r="GX146">
        <v>8.9552794463582899</v>
      </c>
      <c r="GY146">
        <v>8.7737436172105205</v>
      </c>
      <c r="GZ146">
        <v>8.654119262127697</v>
      </c>
      <c r="HA146">
        <v>8.0626752107272974</v>
      </c>
      <c r="HB146">
        <v>7.4765285529533392</v>
      </c>
      <c r="HC146">
        <v>7.2142768024879693</v>
      </c>
      <c r="HD146">
        <v>6.3015530537435094</v>
      </c>
      <c r="HE146">
        <v>5.9742316340210389</v>
      </c>
      <c r="HF146">
        <v>5.5676439406170077</v>
      </c>
      <c r="HG146" t="s">
        <v>178</v>
      </c>
      <c r="HH146" t="s">
        <v>178</v>
      </c>
      <c r="HI146" t="s">
        <v>178</v>
      </c>
      <c r="HJ146" t="s">
        <v>178</v>
      </c>
      <c r="HK146" t="s">
        <v>178</v>
      </c>
      <c r="HL146" t="s">
        <v>178</v>
      </c>
      <c r="HM146" t="s">
        <v>178</v>
      </c>
      <c r="HN146" t="s">
        <v>178</v>
      </c>
      <c r="HO146" t="s">
        <v>178</v>
      </c>
      <c r="HP146" t="s">
        <v>178</v>
      </c>
      <c r="HQ146" t="s">
        <v>178</v>
      </c>
      <c r="HR146" t="s">
        <v>178</v>
      </c>
      <c r="HS146">
        <v>415215</v>
      </c>
      <c r="HT146">
        <v>412512</v>
      </c>
      <c r="HU146">
        <v>409002</v>
      </c>
      <c r="HV146">
        <v>405721</v>
      </c>
      <c r="HW146">
        <v>405526</v>
      </c>
      <c r="HX146">
        <v>403920</v>
      </c>
      <c r="HY146">
        <v>402086</v>
      </c>
      <c r="HZ146">
        <v>400247</v>
      </c>
      <c r="IA146">
        <v>399083</v>
      </c>
      <c r="IB146">
        <v>398123</v>
      </c>
      <c r="IC146">
        <v>397766</v>
      </c>
      <c r="ID146">
        <v>396499</v>
      </c>
      <c r="IE146">
        <v>393691</v>
      </c>
      <c r="IF146">
        <v>389705</v>
      </c>
      <c r="IG146">
        <v>384563</v>
      </c>
      <c r="IH146">
        <v>377606</v>
      </c>
      <c r="II146">
        <v>371183</v>
      </c>
      <c r="IJ146">
        <v>365070</v>
      </c>
      <c r="IK146">
        <v>358265</v>
      </c>
      <c r="IL146">
        <v>352311</v>
      </c>
      <c r="IM146">
        <v>345970</v>
      </c>
      <c r="IN146">
        <v>340040</v>
      </c>
      <c r="IO146">
        <v>334171</v>
      </c>
      <c r="IP146">
        <v>328291</v>
      </c>
      <c r="IQ146">
        <v>322180</v>
      </c>
      <c r="IR146">
        <v>314063</v>
      </c>
      <c r="IS146">
        <v>307942</v>
      </c>
      <c r="IT146">
        <v>302395</v>
      </c>
      <c r="IU146">
        <v>297526</v>
      </c>
      <c r="IV146">
        <v>293107</v>
      </c>
      <c r="IW146">
        <v>287695</v>
      </c>
      <c r="IX146">
        <v>284832</v>
      </c>
      <c r="IY146">
        <v>476494</v>
      </c>
      <c r="IZ146">
        <v>473646</v>
      </c>
      <c r="JA146">
        <v>469631</v>
      </c>
      <c r="JB146">
        <v>466052</v>
      </c>
      <c r="JC146">
        <v>465746</v>
      </c>
      <c r="JD146">
        <v>464047</v>
      </c>
      <c r="JE146">
        <v>461836</v>
      </c>
      <c r="JF146">
        <v>459614</v>
      </c>
      <c r="JG146">
        <v>458041</v>
      </c>
      <c r="JH146">
        <v>456421</v>
      </c>
      <c r="JI146">
        <v>455794</v>
      </c>
      <c r="JJ146">
        <v>453880</v>
      </c>
      <c r="JK146">
        <v>450393</v>
      </c>
      <c r="JL146">
        <v>445600</v>
      </c>
      <c r="JM146">
        <v>439565</v>
      </c>
      <c r="JN146">
        <v>431669</v>
      </c>
      <c r="JO146">
        <v>424438</v>
      </c>
      <c r="JP146">
        <v>417714</v>
      </c>
      <c r="JQ146">
        <v>409776</v>
      </c>
      <c r="JR146">
        <v>402878</v>
      </c>
      <c r="JS146">
        <v>395652</v>
      </c>
      <c r="JT146">
        <v>388721</v>
      </c>
      <c r="JU146">
        <v>381898</v>
      </c>
      <c r="JV146">
        <v>374933</v>
      </c>
      <c r="JW146">
        <v>367777</v>
      </c>
      <c r="JX146">
        <v>358593</v>
      </c>
      <c r="JY146">
        <v>351545</v>
      </c>
      <c r="JZ146">
        <v>345124</v>
      </c>
      <c r="KA146">
        <v>339362</v>
      </c>
      <c r="KB146">
        <v>333709</v>
      </c>
      <c r="KC146">
        <v>327323</v>
      </c>
      <c r="KD146">
        <v>324606</v>
      </c>
    </row>
    <row r="147" spans="1:290" x14ac:dyDescent="0.3">
      <c r="A147" t="s">
        <v>145</v>
      </c>
      <c r="B147">
        <v>4057106</v>
      </c>
      <c r="C147">
        <v>2868978</v>
      </c>
      <c r="D147">
        <v>2935701</v>
      </c>
      <c r="E147">
        <v>2761396</v>
      </c>
      <c r="F147">
        <v>2862319</v>
      </c>
      <c r="G147">
        <v>2780173</v>
      </c>
      <c r="H147">
        <v>2862314</v>
      </c>
      <c r="I147">
        <v>2862251</v>
      </c>
      <c r="J147">
        <v>2843973</v>
      </c>
      <c r="K147">
        <v>2866500</v>
      </c>
      <c r="L147">
        <v>2846853</v>
      </c>
      <c r="M147">
        <v>2771430</v>
      </c>
      <c r="N147">
        <v>2794785</v>
      </c>
      <c r="O147">
        <v>2895657</v>
      </c>
      <c r="P147">
        <v>2871109</v>
      </c>
      <c r="Q147">
        <v>3138582</v>
      </c>
      <c r="R147">
        <v>2999574</v>
      </c>
      <c r="S147">
        <v>3037286</v>
      </c>
      <c r="T147">
        <v>3028868</v>
      </c>
      <c r="U147">
        <v>2865584</v>
      </c>
      <c r="V147">
        <v>2797596</v>
      </c>
      <c r="W147">
        <v>2747659</v>
      </c>
      <c r="X147">
        <v>2627496</v>
      </c>
      <c r="Y147">
        <v>2565432</v>
      </c>
      <c r="Z147">
        <v>2570397</v>
      </c>
      <c r="AA147">
        <v>2548373</v>
      </c>
      <c r="AB147">
        <v>2406479</v>
      </c>
      <c r="AC147">
        <v>2349307</v>
      </c>
      <c r="AD147">
        <v>2268685</v>
      </c>
      <c r="AE147">
        <v>2319972</v>
      </c>
      <c r="AF147">
        <v>2183644</v>
      </c>
      <c r="AG147">
        <v>2135669</v>
      </c>
      <c r="AH147">
        <v>2154911</v>
      </c>
      <c r="AI147">
        <v>10758317</v>
      </c>
      <c r="AJ147">
        <v>11067870</v>
      </c>
      <c r="AK147">
        <v>10779183</v>
      </c>
      <c r="AL147">
        <v>11122016</v>
      </c>
      <c r="AM147">
        <v>10853584</v>
      </c>
      <c r="AN147">
        <v>10820632</v>
      </c>
      <c r="AO147">
        <v>10825706</v>
      </c>
      <c r="AP147">
        <v>10881593</v>
      </c>
      <c r="AQ147">
        <v>10888141</v>
      </c>
      <c r="AR147">
        <v>10794909</v>
      </c>
      <c r="AS147">
        <v>10402358</v>
      </c>
      <c r="AT147">
        <v>10892005</v>
      </c>
      <c r="AU147">
        <v>11105522</v>
      </c>
      <c r="AV147">
        <v>11032556</v>
      </c>
      <c r="AW147">
        <v>11070130</v>
      </c>
      <c r="AX147">
        <v>10782870</v>
      </c>
      <c r="AY147">
        <v>10704790</v>
      </c>
      <c r="AZ147">
        <v>10602527</v>
      </c>
      <c r="BA147">
        <v>10236773</v>
      </c>
      <c r="BB147">
        <v>10208129</v>
      </c>
      <c r="BC147">
        <v>9971356</v>
      </c>
      <c r="BD147">
        <v>9642071</v>
      </c>
      <c r="BE147">
        <v>9421547</v>
      </c>
      <c r="BF147">
        <v>9109734</v>
      </c>
      <c r="BG147">
        <v>8899170</v>
      </c>
      <c r="BH147">
        <v>8463895</v>
      </c>
      <c r="BI147">
        <v>8122870</v>
      </c>
      <c r="BJ147">
        <v>7702176</v>
      </c>
      <c r="BK147">
        <v>7597985</v>
      </c>
      <c r="BL147">
        <v>7323462</v>
      </c>
      <c r="BM147">
        <v>7087369</v>
      </c>
      <c r="BN147">
        <v>6995493</v>
      </c>
      <c r="BO147">
        <v>14071608</v>
      </c>
      <c r="BP147">
        <v>15212884</v>
      </c>
      <c r="BQ147">
        <v>14814995</v>
      </c>
      <c r="BR147">
        <v>14636889</v>
      </c>
      <c r="BS147">
        <v>14839077</v>
      </c>
      <c r="BT147">
        <v>14557949</v>
      </c>
      <c r="BU147">
        <v>16129893</v>
      </c>
      <c r="BV147">
        <v>16463071</v>
      </c>
      <c r="BW147">
        <v>16200455</v>
      </c>
      <c r="BX147">
        <v>16166962</v>
      </c>
      <c r="BY147">
        <v>15773132</v>
      </c>
      <c r="BZ147">
        <v>15906336</v>
      </c>
      <c r="CA147">
        <v>15148178</v>
      </c>
      <c r="CB147">
        <v>15043655</v>
      </c>
      <c r="CC147">
        <v>14537866</v>
      </c>
      <c r="CD147">
        <v>13493389</v>
      </c>
      <c r="CE147">
        <v>13411367</v>
      </c>
      <c r="CF147">
        <v>13579676</v>
      </c>
      <c r="CG147">
        <v>12618877</v>
      </c>
      <c r="CH147">
        <v>12406917</v>
      </c>
      <c r="CI147">
        <v>11920148</v>
      </c>
      <c r="CJ147">
        <v>11600164</v>
      </c>
      <c r="CK147">
        <v>11259327</v>
      </c>
      <c r="CL147">
        <v>11011842</v>
      </c>
      <c r="CM147">
        <v>10978131</v>
      </c>
      <c r="CN147">
        <v>10552017</v>
      </c>
      <c r="CO147">
        <v>10150913</v>
      </c>
      <c r="CP147">
        <v>9747169</v>
      </c>
      <c r="CQ147">
        <v>9568203</v>
      </c>
      <c r="CR147">
        <v>9287914</v>
      </c>
      <c r="CS147">
        <v>8957064</v>
      </c>
      <c r="CT147">
        <v>8840298</v>
      </c>
      <c r="CU147" t="s">
        <v>178</v>
      </c>
      <c r="CV147">
        <v>13.03872567403833</v>
      </c>
      <c r="CW147">
        <v>13.379609443918939</v>
      </c>
      <c r="CX147">
        <v>13.17180230435531</v>
      </c>
      <c r="CY147">
        <v>13.400353143491429</v>
      </c>
      <c r="CZ147">
        <v>12.6461317661165</v>
      </c>
      <c r="DA147">
        <v>12.91525446230955</v>
      </c>
      <c r="DB147">
        <v>12.73570459353868</v>
      </c>
      <c r="DC147">
        <v>12.415210186638751</v>
      </c>
      <c r="DD147">
        <v>12.83603333224441</v>
      </c>
      <c r="DE147">
        <v>12.832544931677869</v>
      </c>
      <c r="DF147">
        <v>12.53273507622232</v>
      </c>
      <c r="DG147">
        <v>11.769353818271229</v>
      </c>
      <c r="DH147">
        <v>10.850545904039169</v>
      </c>
      <c r="DI147">
        <v>10.17650646056085</v>
      </c>
      <c r="DJ147">
        <v>9.5299532533619704</v>
      </c>
      <c r="DK147">
        <v>8.6143352980259298</v>
      </c>
      <c r="DL147">
        <v>8.2512014389534301</v>
      </c>
      <c r="DM147">
        <v>7.4693326037554604</v>
      </c>
      <c r="DN147">
        <v>6.9834958299911696</v>
      </c>
      <c r="DO147" t="s">
        <v>178</v>
      </c>
      <c r="DP147" t="s">
        <v>178</v>
      </c>
      <c r="DQ147" t="s">
        <v>178</v>
      </c>
      <c r="DR147" t="s">
        <v>178</v>
      </c>
      <c r="DS147" t="s">
        <v>178</v>
      </c>
      <c r="DT147" t="s">
        <v>178</v>
      </c>
      <c r="DU147" t="s">
        <v>178</v>
      </c>
      <c r="DV147" t="s">
        <v>178</v>
      </c>
      <c r="DW147" t="s">
        <v>178</v>
      </c>
      <c r="DX147" t="s">
        <v>178</v>
      </c>
      <c r="DY147" t="s">
        <v>178</v>
      </c>
      <c r="DZ147" t="s">
        <v>178</v>
      </c>
      <c r="EA147" t="s">
        <v>178</v>
      </c>
      <c r="EB147">
        <v>9.0697848818245905</v>
      </c>
      <c r="EC147">
        <v>9.1426409589669202</v>
      </c>
      <c r="ED147">
        <v>9.0641378262390209</v>
      </c>
      <c r="EE147">
        <v>9.3340335915258397</v>
      </c>
      <c r="EF147">
        <v>8.9824513022899204</v>
      </c>
      <c r="EG147">
        <v>9.1755031958192799</v>
      </c>
      <c r="EH147">
        <v>9.0232376822033302</v>
      </c>
      <c r="EI147">
        <v>8.8118815518536593</v>
      </c>
      <c r="EJ147">
        <v>8.8964714755816807</v>
      </c>
      <c r="EK147">
        <v>9.0822004011013604</v>
      </c>
      <c r="EL147">
        <v>8.7680642820123502</v>
      </c>
      <c r="EM147">
        <v>8.1462987511978202</v>
      </c>
      <c r="EN147">
        <v>7.3467119350303101</v>
      </c>
      <c r="EO147">
        <v>7.00812939069331</v>
      </c>
      <c r="EP147">
        <v>6.4530212714872501</v>
      </c>
      <c r="EQ147">
        <v>5.8822605919985698</v>
      </c>
      <c r="ER147">
        <v>5.7174860295097503</v>
      </c>
      <c r="ES147">
        <v>5.1802359981998203</v>
      </c>
      <c r="ET147">
        <v>4.8876537512407996</v>
      </c>
      <c r="EU147" t="s">
        <v>178</v>
      </c>
      <c r="EV147" t="s">
        <v>178</v>
      </c>
      <c r="EW147" t="s">
        <v>178</v>
      </c>
      <c r="EX147" t="s">
        <v>178</v>
      </c>
      <c r="EY147" t="s">
        <v>178</v>
      </c>
      <c r="EZ147" t="s">
        <v>178</v>
      </c>
      <c r="FA147" t="s">
        <v>178</v>
      </c>
      <c r="FB147" t="s">
        <v>178</v>
      </c>
      <c r="FC147" t="s">
        <v>178</v>
      </c>
      <c r="FD147" t="s">
        <v>178</v>
      </c>
      <c r="FE147" t="s">
        <v>178</v>
      </c>
      <c r="FF147" t="s">
        <v>178</v>
      </c>
      <c r="FG147" t="s">
        <v>178</v>
      </c>
      <c r="FH147">
        <v>13.03872567403833</v>
      </c>
      <c r="FI147">
        <v>13.379609443918946</v>
      </c>
      <c r="FJ147">
        <v>13.171802304355316</v>
      </c>
      <c r="FK147">
        <v>13.400353143491431</v>
      </c>
      <c r="FL147">
        <v>12.646131766116506</v>
      </c>
      <c r="FM147">
        <v>12.91525446230956</v>
      </c>
      <c r="FN147">
        <v>12.735704593538687</v>
      </c>
      <c r="FO147">
        <v>12.415210186638758</v>
      </c>
      <c r="FP147">
        <v>12.836033332244412</v>
      </c>
      <c r="FQ147">
        <v>12.832544931677871</v>
      </c>
      <c r="FR147">
        <v>12.532735076222322</v>
      </c>
      <c r="FS147">
        <v>11.769353818271231</v>
      </c>
      <c r="FT147">
        <v>10.850545904039171</v>
      </c>
      <c r="FU147">
        <v>10.176506460560852</v>
      </c>
      <c r="FV147">
        <v>9.5299532533619775</v>
      </c>
      <c r="FW147">
        <v>8.6143352980259351</v>
      </c>
      <c r="FX147">
        <v>8.2512014389534301</v>
      </c>
      <c r="FY147">
        <v>7.4693326037554657</v>
      </c>
      <c r="FZ147">
        <v>6.9834958299911785</v>
      </c>
      <c r="GA147" t="s">
        <v>178</v>
      </c>
      <c r="GB147" t="s">
        <v>178</v>
      </c>
      <c r="GC147" t="s">
        <v>178</v>
      </c>
      <c r="GD147" t="s">
        <v>178</v>
      </c>
      <c r="GE147" t="s">
        <v>178</v>
      </c>
      <c r="GF147" t="s">
        <v>178</v>
      </c>
      <c r="GG147" t="s">
        <v>178</v>
      </c>
      <c r="GH147" t="s">
        <v>178</v>
      </c>
      <c r="GI147" t="s">
        <v>178</v>
      </c>
      <c r="GJ147" t="s">
        <v>178</v>
      </c>
      <c r="GK147" t="s">
        <v>178</v>
      </c>
      <c r="GL147" t="s">
        <v>178</v>
      </c>
      <c r="GM147" t="s">
        <v>178</v>
      </c>
      <c r="GN147">
        <v>9.0697848818245976</v>
      </c>
      <c r="GO147">
        <v>9.1426409589669273</v>
      </c>
      <c r="GP147">
        <v>9.0464004598833743</v>
      </c>
      <c r="GQ147">
        <v>9.3165639402213998</v>
      </c>
      <c r="GR147">
        <v>8.9824513022899222</v>
      </c>
      <c r="GS147">
        <v>9.1755031958192834</v>
      </c>
      <c r="GT147">
        <v>9.023237682203332</v>
      </c>
      <c r="GU147">
        <v>8.8118815518536682</v>
      </c>
      <c r="GV147">
        <v>8.8964714755816843</v>
      </c>
      <c r="GW147">
        <v>9.0822004011013657</v>
      </c>
      <c r="GX147">
        <v>8.7680642820123573</v>
      </c>
      <c r="GY147">
        <v>8.1462987511978273</v>
      </c>
      <c r="GZ147">
        <v>7.3467119350303109</v>
      </c>
      <c r="HA147">
        <v>7.0081293906933118</v>
      </c>
      <c r="HB147">
        <v>6.4530212714872563</v>
      </c>
      <c r="HC147">
        <v>5.8822605919985778</v>
      </c>
      <c r="HD147">
        <v>5.7174860295097574</v>
      </c>
      <c r="HE147">
        <v>5.1802359981998229</v>
      </c>
      <c r="HF147">
        <v>4.8876537512408005</v>
      </c>
      <c r="HG147" t="s">
        <v>178</v>
      </c>
      <c r="HH147" t="s">
        <v>178</v>
      </c>
      <c r="HI147" t="s">
        <v>178</v>
      </c>
      <c r="HJ147" t="s">
        <v>178</v>
      </c>
      <c r="HK147" t="s">
        <v>178</v>
      </c>
      <c r="HL147" t="s">
        <v>178</v>
      </c>
      <c r="HM147" t="s">
        <v>178</v>
      </c>
      <c r="HN147" t="s">
        <v>178</v>
      </c>
      <c r="HO147" t="s">
        <v>178</v>
      </c>
      <c r="HP147" t="s">
        <v>178</v>
      </c>
      <c r="HQ147" t="s">
        <v>178</v>
      </c>
      <c r="HR147" t="s">
        <v>178</v>
      </c>
      <c r="HS147">
        <v>393167</v>
      </c>
      <c r="HT147">
        <v>390585</v>
      </c>
      <c r="HU147">
        <v>388063</v>
      </c>
      <c r="HV147">
        <v>394341</v>
      </c>
      <c r="HW147">
        <v>391970</v>
      </c>
      <c r="HX147">
        <v>389849</v>
      </c>
      <c r="HY147">
        <v>388155</v>
      </c>
      <c r="HZ147">
        <v>386182</v>
      </c>
      <c r="IA147">
        <v>384315</v>
      </c>
      <c r="IB147">
        <v>382666</v>
      </c>
      <c r="IC147">
        <v>380652</v>
      </c>
      <c r="ID147">
        <v>378834</v>
      </c>
      <c r="IE147">
        <v>376083</v>
      </c>
      <c r="IF147">
        <v>373029</v>
      </c>
      <c r="IG147">
        <v>375849</v>
      </c>
      <c r="IH147">
        <v>371404</v>
      </c>
      <c r="II147">
        <v>365363</v>
      </c>
      <c r="IJ147">
        <v>359274</v>
      </c>
      <c r="IK147">
        <v>353568</v>
      </c>
      <c r="IL147">
        <v>348400</v>
      </c>
      <c r="IM147">
        <v>342617</v>
      </c>
      <c r="IN147">
        <v>336717</v>
      </c>
      <c r="IO147">
        <v>330985</v>
      </c>
      <c r="IP147">
        <v>325153</v>
      </c>
      <c r="IQ147">
        <v>319268</v>
      </c>
      <c r="IR147">
        <v>313009</v>
      </c>
      <c r="IS147">
        <v>307121</v>
      </c>
      <c r="IT147">
        <v>300973</v>
      </c>
      <c r="IU147">
        <v>295727</v>
      </c>
      <c r="IV147">
        <v>291346</v>
      </c>
      <c r="IW147">
        <v>286668</v>
      </c>
      <c r="IX147">
        <v>282931</v>
      </c>
      <c r="IY147">
        <v>447493</v>
      </c>
      <c r="IZ147">
        <v>444647</v>
      </c>
      <c r="JA147">
        <v>442246</v>
      </c>
      <c r="JB147">
        <v>449877</v>
      </c>
      <c r="JC147">
        <v>447732</v>
      </c>
      <c r="JD147">
        <v>445682</v>
      </c>
      <c r="JE147">
        <v>443744</v>
      </c>
      <c r="JF147">
        <v>441571</v>
      </c>
      <c r="JG147">
        <v>439481</v>
      </c>
      <c r="JH147">
        <v>437757</v>
      </c>
      <c r="JI147">
        <v>435630</v>
      </c>
      <c r="JJ147">
        <v>433574</v>
      </c>
      <c r="JK147">
        <v>430278</v>
      </c>
      <c r="JL147">
        <v>425928</v>
      </c>
      <c r="JM147">
        <v>422165</v>
      </c>
      <c r="JN147">
        <v>417226</v>
      </c>
      <c r="JO147">
        <v>410629</v>
      </c>
      <c r="JP147">
        <v>403850</v>
      </c>
      <c r="JQ147">
        <v>397502</v>
      </c>
      <c r="JR147">
        <v>391387</v>
      </c>
      <c r="JS147">
        <v>384465</v>
      </c>
      <c r="JT147">
        <v>377491</v>
      </c>
      <c r="JU147">
        <v>370783</v>
      </c>
      <c r="JV147">
        <v>363925</v>
      </c>
      <c r="JW147">
        <v>357149</v>
      </c>
      <c r="JX147">
        <v>349955</v>
      </c>
      <c r="JY147">
        <v>343178</v>
      </c>
      <c r="JZ147">
        <v>336268</v>
      </c>
      <c r="KA147">
        <v>330394</v>
      </c>
      <c r="KB147">
        <v>325282</v>
      </c>
      <c r="KC147">
        <v>319433</v>
      </c>
      <c r="KD147">
        <v>314885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dc:creator>
  <cp:lastModifiedBy>Marshall</cp:lastModifiedBy>
  <dcterms:created xsi:type="dcterms:W3CDTF">2020-06-29T16:29:25Z</dcterms:created>
  <dcterms:modified xsi:type="dcterms:W3CDTF">2020-06-29T17:05:49Z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{6425E2CC-450E-459B-96D1-34F3D4B6B35A}</vt:lpwstr>
  </property>
</Properties>
</file>