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PenSim-Projects\Model_Main\IO_M2.1_new\"/>
    </mc:Choice>
  </mc:AlternateContent>
  <bookViews>
    <workbookView minimized="1" xWindow="0" yWindow="0" windowWidth="16380" windowHeight="7230" firstSheet="1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Retuns" sheetId="8" r:id="rId10"/>
    <sheet name="Advisory B'd meeting 2" sheetId="12" r:id="rId11"/>
  </sheets>
  <externalReferences>
    <externalReference r:id="rId12"/>
  </externalReferences>
  <definedNames>
    <definedName name="_xlnm._FilterDatabase" localSheetId="3" hidden="1">Returns!$A$3:$D$3</definedName>
    <definedName name="ConPolicy">DropDowns!$A$12:$A$14</definedName>
  </definedNames>
  <calcPr calcId="171027"/>
</workbook>
</file>

<file path=xl/calcChain.xml><?xml version="1.0" encoding="utf-8"?>
<calcChain xmlns="http://schemas.openxmlformats.org/spreadsheetml/2006/main">
  <c r="I8" i="12" l="1"/>
  <c r="H8" i="12"/>
  <c r="J8" i="12" s="1"/>
  <c r="J40" i="8" l="1"/>
  <c r="G40" i="8" s="1"/>
  <c r="J39" i="8"/>
  <c r="G39" i="8"/>
  <c r="J38" i="8"/>
  <c r="G38" i="8"/>
  <c r="J34" i="8"/>
  <c r="G34" i="8" s="1"/>
  <c r="J35" i="8"/>
  <c r="G35" i="8" s="1"/>
  <c r="J36" i="8"/>
  <c r="G36" i="8" s="1"/>
  <c r="T37" i="8"/>
  <c r="T38" i="8"/>
  <c r="T36" i="8"/>
  <c r="I32" i="8"/>
  <c r="J32" i="8" s="1"/>
  <c r="G32" i="8" s="1"/>
  <c r="I31" i="8"/>
  <c r="J31" i="8" s="1"/>
  <c r="G31" i="8" s="1"/>
  <c r="G7" i="8"/>
  <c r="G8" i="8"/>
  <c r="G9" i="8"/>
  <c r="G10" i="8"/>
  <c r="G11" i="8"/>
  <c r="G12" i="8"/>
  <c r="G13" i="8"/>
  <c r="G6" i="8"/>
  <c r="AE106" i="3" l="1"/>
  <c r="AE107" i="3"/>
  <c r="AE108" i="3"/>
  <c r="AE109" i="3"/>
  <c r="AE105" i="3"/>
  <c r="K8" i="8" l="1"/>
  <c r="I8" i="8" s="1"/>
  <c r="J8" i="8" s="1"/>
  <c r="K7" i="8"/>
  <c r="I7" i="8" s="1"/>
  <c r="J7" i="8" s="1"/>
  <c r="K6" i="8"/>
  <c r="I6" i="8" s="1"/>
  <c r="J6" i="8" s="1"/>
  <c r="Q8" i="8"/>
  <c r="O8" i="8"/>
  <c r="R8" i="8" s="1"/>
  <c r="Q7" i="8"/>
  <c r="O7" i="8"/>
  <c r="Q6" i="8"/>
  <c r="O6" i="8"/>
  <c r="K9" i="8"/>
  <c r="I9" i="8" s="1"/>
  <c r="J9" i="8" s="1"/>
  <c r="K10" i="8"/>
  <c r="I10" i="8" s="1"/>
  <c r="J10" i="8" s="1"/>
  <c r="K11" i="8"/>
  <c r="I11" i="8" s="1"/>
  <c r="J11" i="8" s="1"/>
  <c r="K12" i="8"/>
  <c r="I12" i="8" s="1"/>
  <c r="J12" i="8" s="1"/>
  <c r="K13" i="8"/>
  <c r="I13" i="8" s="1"/>
  <c r="J13" i="8" s="1"/>
  <c r="Q10" i="8"/>
  <c r="Q11" i="8"/>
  <c r="Q12" i="8"/>
  <c r="Q13" i="8"/>
  <c r="Q9" i="8"/>
  <c r="O10" i="8"/>
  <c r="O11" i="8"/>
  <c r="O12" i="8"/>
  <c r="O13" i="8"/>
  <c r="O9" i="8"/>
  <c r="B7" i="8"/>
  <c r="C7" i="8" s="1"/>
  <c r="B8" i="8"/>
  <c r="C8" i="8" s="1"/>
  <c r="B9" i="8"/>
  <c r="C9" i="8" s="1"/>
  <c r="B10" i="8"/>
  <c r="C10" i="8" s="1"/>
  <c r="B6" i="8"/>
  <c r="C6" i="8" s="1"/>
  <c r="R7" i="8" l="1"/>
  <c r="R12" i="8"/>
  <c r="R6" i="8"/>
  <c r="R11" i="8"/>
  <c r="R10" i="8"/>
  <c r="R9" i="8"/>
  <c r="R13" i="8"/>
  <c r="D7" i="8" l="1"/>
  <c r="D6" i="8"/>
  <c r="D9" i="8"/>
  <c r="D10" i="8"/>
  <c r="D8" i="8"/>
</calcChain>
</file>

<file path=xl/sharedStrings.xml><?xml version="1.0" encoding="utf-8"?>
<sst xmlns="http://schemas.openxmlformats.org/spreadsheetml/2006/main" count="1923" uniqueCount="502">
  <si>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</si>
  <si>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</si>
  <si>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</si>
  <si>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</si>
  <si>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</si>
  <si>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</si>
  <si>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</si>
  <si>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</si>
  <si>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</si>
  <si>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</si>
  <si>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</si>
  <si>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</si>
  <si>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</si>
  <si>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</si>
  <si>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</si>
  <si>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</si>
  <si>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</si>
  <si>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</si>
  <si>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</si>
  <si>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</si>
  <si>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</si>
  <si>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</si>
  <si>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</si>
  <si>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</si>
  <si>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</si>
  <si>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</si>
  <si>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</si>
  <si>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</si>
  <si>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</si>
  <si>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</si>
  <si>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</si>
  <si>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</si>
  <si>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</si>
  <si>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</si>
  <si>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</si>
  <si>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</si>
  <si>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</si>
  <si>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</si>
  <si>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</si>
  <si>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</si>
  <si>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</si>
  <si>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</si>
  <si>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</si>
  <si>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</si>
  <si>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</si>
  <si>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</si>
  <si>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</si>
  <si>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</si>
  <si>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</si>
  <si>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</si>
  <si>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</si>
  <si>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</si>
  <si>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</si>
  <si>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</si>
  <si>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</si>
  <si>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</si>
  <si>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</si>
  <si>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</si>
  <si>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</si>
  <si>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</si>
  <si>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</si>
  <si>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</si>
  <si>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</si>
  <si>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</si>
  <si>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</si>
  <si>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</si>
  <si>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</si>
  <si>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</si>
  <si>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</si>
  <si>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</si>
  <si>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</si>
  <si>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</si>
  <si>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</si>
  <si>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</si>
  <si>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</si>
  <si>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</si>
  <si>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</si>
  <si>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</si>
  <si>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</si>
  <si>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</si>
  <si>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</si>
  <si>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</si>
  <si>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</si>
  <si>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</si>
  <si>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</si>
  <si>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</si>
  <si>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</si>
  <si>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</si>
  <si>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</si>
  <si>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</si>
  <si>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</si>
  <si>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</si>
  <si>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</si>
  <si>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</si>
  <si>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</si>
  <si>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</si>
  <si>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</si>
  <si>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</si>
  <si>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</si>
  <si>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</si>
  <si>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</si>
  <si>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</si>
  <si>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</si>
  <si>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</si>
  <si>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</si>
  <si>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</si>
  <si>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</si>
  <si>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</si>
  <si>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</si>
  <si>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</si>
  <si>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</si>
  <si>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</si>
  <si>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</si>
  <si>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</si>
  <si>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</si>
  <si>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</si>
  <si>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</si>
  <si>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</si>
  <si>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</si>
  <si>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</si>
  <si>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</si>
  <si>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</si>
  <si>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</si>
  <si>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</si>
  <si>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</si>
  <si>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</si>
  <si>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</si>
  <si>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</si>
  <si>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</si>
  <si>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</si>
  <si>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</si>
  <si>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</si>
  <si>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</si>
  <si>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</si>
  <si>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</si>
  <si>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</si>
  <si>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</si>
  <si>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</si>
  <si>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</si>
  <si>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</si>
  <si>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</si>
  <si>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</si>
  <si>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</si>
  <si>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</si>
  <si>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</si>
  <si>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</si>
  <si>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</si>
  <si>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</si>
  <si>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</si>
  <si>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</si>
  <si>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</si>
  <si>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</si>
  <si>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</si>
  <si>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</si>
  <si>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</si>
  <si>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</si>
  <si>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</si>
  <si>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</si>
  <si>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</si>
  <si>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</si>
  <si>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</si>
  <si>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</si>
  <si>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</si>
  <si>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</si>
  <si>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</si>
  <si>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</si>
  <si>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</si>
  <si>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</si>
  <si>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</si>
  <si>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</si>
  <si>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</si>
  <si>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</si>
  <si>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</si>
  <si>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</si>
  <si>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</si>
  <si>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</si>
  <si>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</si>
  <si>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</si>
  <si>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</si>
  <si>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</si>
  <si>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</si>
  <si>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</si>
  <si>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</si>
  <si>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</si>
  <si>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</si>
  <si>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</si>
  <si>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</si>
  <si>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</si>
  <si>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</si>
  <si>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</si>
  <si>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</si>
  <si>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</si>
  <si>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</si>
  <si>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</si>
  <si>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</si>
  <si>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</si>
  <si>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</si>
  <si>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</si>
  <si>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</si>
  <si>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</si>
  <si>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</si>
  <si>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</si>
  <si>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</si>
  <si>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</si>
  <si>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</si>
  <si>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</si>
  <si>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</si>
  <si>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</si>
  <si>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</si>
  <si>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</si>
  <si>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</si>
  <si>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</si>
  <si>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</si>
  <si>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</si>
  <si>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</si>
  <si>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</si>
  <si>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</si>
  <si>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</si>
  <si>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</si>
  <si>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</si>
  <si>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</si>
  <si>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</si>
  <si>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</si>
  <si>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</si>
  <si>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</si>
  <si>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</si>
  <si>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</si>
  <si>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</si>
  <si>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</si>
  <si>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</si>
  <si>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</si>
  <si>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</si>
  <si>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</si>
  <si>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</si>
  <si>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</si>
  <si>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</si>
  <si>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</si>
  <si>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</si>
  <si>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</si>
  <si>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</si>
  <si>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</si>
  <si>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</si>
  <si>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</si>
  <si>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</si>
  <si>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</si>
  <si>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</si>
  <si>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</si>
  <si>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</si>
  <si>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</si>
  <si>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</si>
  <si>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</si>
  <si>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</si>
  <si>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</si>
  <si>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</si>
  <si>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</si>
  <si>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</si>
  <si>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</si>
  <si>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</si>
  <si>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</si>
  <si>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</si>
  <si>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</si>
  <si>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</si>
  <si>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</si>
  <si>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</si>
  <si>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</si>
  <si>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</si>
  <si>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</si>
  <si>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</si>
  <si>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</si>
  <si>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</si>
  <si>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</si>
  <si>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</si>
  <si>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</si>
  <si>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</si>
  <si>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</si>
  <si>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</si>
  <si>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</si>
  <si>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</si>
  <si>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</si>
  <si>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</si>
  <si>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</si>
  <si>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</si>
  <si>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</si>
  <si>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</si>
  <si>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</si>
  <si>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</si>
  <si>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</si>
  <si>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</si>
  <si>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</si>
  <si>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</si>
  <si>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</si>
  <si>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</si>
  <si>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</si>
  <si>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</si>
  <si>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</si>
  <si>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</si>
  <si>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</si>
  <si>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</si>
  <si>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</si>
  <si>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</si>
  <si>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</si>
  <si>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</si>
  <si>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</si>
  <si>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</si>
  <si>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</si>
  <si>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</si>
  <si>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</si>
  <si>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</si>
  <si>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</si>
  <si>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</si>
  <si>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</si>
  <si>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</si>
  <si>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</si>
  <si>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</si>
  <si>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</si>
  <si>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</si>
  <si>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</si>
  <si>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</si>
  <si>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</si>
  <si>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</si>
  <si>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</si>
  <si>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</si>
  <si>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</si>
  <si>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</si>
  <si>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</si>
  <si>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</si>
  <si>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</si>
  <si>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</si>
  <si>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</si>
  <si>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</si>
  <si>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</si>
  <si>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</si>
  <si>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</si>
  <si>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</si>
  <si>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</si>
  <si>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</si>
  <si>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</si>
  <si>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</si>
  <si>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</si>
  <si>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</si>
  <si>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</si>
  <si>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</si>
  <si>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cp</t>
  </si>
  <si>
    <t>D1F075-mature1</t>
  </si>
  <si>
    <t>D1F075-mature2</t>
  </si>
  <si>
    <t>D1F075-immature</t>
  </si>
  <si>
    <t>D1F075-mature1_gn1</t>
  </si>
  <si>
    <t>D1F075-mature2_gn1</t>
  </si>
  <si>
    <t>D1F075-immature_g1</t>
  </si>
  <si>
    <t>75% initial Funding; Full smoothing, average plan, no COLA</t>
  </si>
  <si>
    <t>75% initial Funding; Full smoothing, average plan, 2% COLA</t>
  </si>
  <si>
    <t>I3F075-1</t>
  </si>
  <si>
    <t>I3F075-2</t>
  </si>
  <si>
    <t>I3F075-3</t>
  </si>
  <si>
    <t>I3F075-4</t>
  </si>
  <si>
    <t>I3F075-5</t>
  </si>
  <si>
    <t>D1F075-average_g2</t>
  </si>
  <si>
    <t>D1F075-average_gn2</t>
  </si>
  <si>
    <t>internal</t>
  </si>
  <si>
    <t>closed</t>
  </si>
  <si>
    <t>save.indiv</t>
  </si>
  <si>
    <t>75% initial Funding; DC 7.5; ir 8.22,    SD 12%</t>
  </si>
  <si>
    <t>75% initial Funding; DC 7.5; ir 9,        SD 13.7%</t>
  </si>
  <si>
    <t>75% initial Funding; DC 4.42; ir 4.5,    SD 3.91%</t>
  </si>
  <si>
    <t>75% initial Funding; DC 8.06; ir 9,        SD 13.7%</t>
  </si>
  <si>
    <t>I4F075-1</t>
  </si>
  <si>
    <t>I4F075-2</t>
  </si>
  <si>
    <t>I4F075-3</t>
  </si>
  <si>
    <t>I4F075-4</t>
  </si>
  <si>
    <t>I4F075-5</t>
  </si>
  <si>
    <t>Risk free rate</t>
  </si>
  <si>
    <t>Sharpe Ratio</t>
  </si>
  <si>
    <t>SD</t>
  </si>
  <si>
    <t>Geo Mean</t>
  </si>
  <si>
    <t>Risk Free rate</t>
  </si>
  <si>
    <t>Across interest Rate regime: return fixed (1)</t>
  </si>
  <si>
    <t>Across interest Rate regime: portfolio ERP fixed (2) (3)</t>
  </si>
  <si>
    <t>Within interest rate regime (4) (5)</t>
  </si>
  <si>
    <t>Risk premium</t>
  </si>
  <si>
    <t>I5F075-1</t>
  </si>
  <si>
    <t>I5F075-2</t>
  </si>
  <si>
    <t>I5F075-3</t>
  </si>
  <si>
    <t>I5F075-4</t>
  </si>
  <si>
    <t>I5F075-5</t>
  </si>
  <si>
    <t>75% initial Funding; DC 7.5; ir 7.92, SD 9.2%</t>
  </si>
  <si>
    <t>75% initial Funding; DC 7.5; ir 8.06, SD 10.6%</t>
  </si>
  <si>
    <t>75% initial Funding; DC 7.5; ir 8.41, SD 13.5%</t>
  </si>
  <si>
    <t>75% initial Funding; DC 7.5; ir 8.64, SD 15.1%</t>
  </si>
  <si>
    <t>75% initial Funding; DC 8.5; ir 9.22,    SD 12%</t>
  </si>
  <si>
    <t>75% initial Funding; DC 8.0; ir 8.72,    SD 12%</t>
  </si>
  <si>
    <t>75% initial Funding; DC 6.5; ir 7.22,     SD 12%</t>
  </si>
  <si>
    <t>75% initial Funding; DC 7.5; ir 4.5,    SD 3.91%</t>
  </si>
  <si>
    <t>75% initial Funding; DC 7.5; ir 9.22,    SD 12%</t>
  </si>
  <si>
    <t>75% initial Funding; DC 7.5; ir 8.72,    SD 12%</t>
  </si>
  <si>
    <t>75% initial Funding; DC 7.5; ir 7.22,     SD 12%</t>
  </si>
  <si>
    <t>75% initial Funding; DC 5.74; ir 6,        SD 7.1%</t>
  </si>
  <si>
    <t>75% initial Funding; DC 9.06; ir 10.5,  SD 16.96%</t>
  </si>
  <si>
    <t>75% initial Funding; DC 7.5; ir 6,        SD 7.1%</t>
  </si>
  <si>
    <t>75% initial Funding; DC 7.5; ir 10.5,  SD 16.96%</t>
  </si>
  <si>
    <t>Exp arith Return</t>
  </si>
  <si>
    <t>exp arith return</t>
  </si>
  <si>
    <t>I1F075-6</t>
  </si>
  <si>
    <t>I1F075-7</t>
  </si>
  <si>
    <t>I1F075-8</t>
  </si>
  <si>
    <t>I2F075-6</t>
  </si>
  <si>
    <t>I2F075-7</t>
  </si>
  <si>
    <t>I2F075-8</t>
  </si>
  <si>
    <t>I3F075-6</t>
  </si>
  <si>
    <t>I3F075-7</t>
  </si>
  <si>
    <t>I3F075-8</t>
  </si>
  <si>
    <t>75% initial Funding; DC 7.5; ir 7.72,    SD 12%</t>
  </si>
  <si>
    <t>75% initial Funding; DC 7;     ir 7.72,        SD 12%</t>
  </si>
  <si>
    <t>75% initial Funding; DC 7.5; ir 7.52, SD 1.8%</t>
  </si>
  <si>
    <t>75% initial Funding; DC 7.5; ir 7.58, SD 4.1%</t>
  </si>
  <si>
    <t>75% initial Funding; DC 7.5; ir 7.71, SD 6.6%</t>
  </si>
  <si>
    <t>75% initial Funding; DC 11.5; ir 12.22,    SD 12%</t>
  </si>
  <si>
    <t>75% initial Funding; DC 10.5; ir 11.22,    SD 12%</t>
  </si>
  <si>
    <t>75% initial Funding; DC 9.5; ir 10.22,    SD 12%</t>
  </si>
  <si>
    <t>75% initial Funding; DC 7.5; ir 12.22,    SD 12%</t>
  </si>
  <si>
    <t>75% initial Funding; DC 7.5; ir 11.22,    SD 12%</t>
  </si>
  <si>
    <t>75% initial Funding; DC 7.5; ir 10.22,    SD 12%</t>
  </si>
  <si>
    <t>I6F075-1</t>
  </si>
  <si>
    <t>I6F075-2</t>
  </si>
  <si>
    <t>I6F075-3</t>
  </si>
  <si>
    <t>I6F075-4</t>
  </si>
  <si>
    <t>I6F075-5</t>
  </si>
  <si>
    <t>I6F075-6</t>
  </si>
  <si>
    <t>I6F075-7</t>
  </si>
  <si>
    <t>I6F075-8</t>
  </si>
  <si>
    <t>75% initial Funding; DC 7.5; ir 7.52,    SD 1.77%</t>
  </si>
  <si>
    <t>75% initial Funding; DC 6.5; ir 6.52,    SD 1.77%</t>
  </si>
  <si>
    <t>75% initial Funding; DC 5.5; ir 5.52,    SD 1.77%</t>
  </si>
  <si>
    <t>75% initial Funding; DC 4.5; ir 4.52,    SD 1.77%</t>
  </si>
  <si>
    <t>75% initial Funding; DC 3; ir 3.02,    SD 1.77%</t>
  </si>
  <si>
    <t>75% initial Funding; DC 2.5; ir 2.52,     SD 1.77%</t>
  </si>
  <si>
    <t>75% initial Funding; DC 4.5; ir 4.02,    SD 1.77%</t>
  </si>
  <si>
    <t>I7F075-1</t>
  </si>
  <si>
    <t>I7F075-2</t>
  </si>
  <si>
    <t>I7F075-3</t>
  </si>
  <si>
    <t>I7F075-4</t>
  </si>
  <si>
    <t>I7F075-5</t>
  </si>
  <si>
    <t>I7F075-6</t>
  </si>
  <si>
    <t>I7F075-7</t>
  </si>
  <si>
    <t>I7F075-8</t>
  </si>
  <si>
    <t>75% initial Funding; DC 7.5; ir 6.52,    SD 1.77%</t>
  </si>
  <si>
    <t>75% initial Funding; DC 7.5; ir 5.52,    SD 1.77%</t>
  </si>
  <si>
    <t>75% initial Funding; DC 7.5; ir 4.52,    SD 1.77%</t>
  </si>
  <si>
    <t>75% initial Funding; DC 7.5; ir 4.02,    SD 1.77%</t>
  </si>
  <si>
    <t>75% initial Funding; DC 7.5; ir 3.52,    SD 1.77%</t>
  </si>
  <si>
    <t>75% initial Funding; DC 7; ir 3.02,    SD 1.77%</t>
  </si>
  <si>
    <t>75% initial Funding; DC 7; ir 2.52,     SD 1.77%</t>
  </si>
  <si>
    <t>I6F075-6a</t>
  </si>
  <si>
    <t>75% initial Funding; DC 3.5; ir 3.52,    SD 1.77%; Less backloaded funding policy</t>
  </si>
  <si>
    <t>I1F075-6a</t>
  </si>
  <si>
    <t>75% initial Funding; DC 7.5; ir 8.22, SD 12%, less backloaded contribution policy</t>
  </si>
  <si>
    <t>75% initial Funding; Full smoothing, average plan, 3% COLA</t>
  </si>
  <si>
    <t>75% initial Funding; Full smoothing, average plan, 3% COLA, same initial assets as BF075-1</t>
  </si>
  <si>
    <t>BF075-0</t>
  </si>
  <si>
    <t>BF075-3</t>
  </si>
  <si>
    <t>75% initial Funding; Full smoothing, average plan, 1% COLA</t>
  </si>
  <si>
    <t>BF075-3a</t>
  </si>
  <si>
    <t>Benchmark policy</t>
  </si>
  <si>
    <t>Policy 2, lower discount rate</t>
  </si>
  <si>
    <t>Policy 1: investing in riskier assets</t>
  </si>
  <si>
    <t>Fixed risk-free rate, fixed Sharpe Ratio, varying discoun rate</t>
  </si>
  <si>
    <t>Fixed risk-free rate, fixed Sharpe Ratio, fixed discoun rate</t>
  </si>
  <si>
    <t>Pure change in SD</t>
  </si>
  <si>
    <t>I8F075-1</t>
  </si>
  <si>
    <t>I8F075-2</t>
  </si>
  <si>
    <t>I8F075-3</t>
  </si>
  <si>
    <t>I8F075-4</t>
  </si>
  <si>
    <t>I8F075-5</t>
  </si>
  <si>
    <t>75% initial Funding; DC 7.5; ir 7.5,    SD 4%</t>
  </si>
  <si>
    <t>75% initial Funding; DC 7.5; ir 7.5,    SD 8%</t>
  </si>
  <si>
    <t>75% initial Funding; DC 7.5; ir 7.5,    SD 16%</t>
  </si>
  <si>
    <t>75% initial Funding; DC 7.5; ir 7.5,    SD 20%</t>
  </si>
  <si>
    <t>implied by ir 8.22 sd 12% (0.4 used by Raul)</t>
  </si>
  <si>
    <t>Callan</t>
  </si>
  <si>
    <t>LAFPP target</t>
  </si>
  <si>
    <t>LAFPP conservative</t>
  </si>
  <si>
    <t>LAFPP aggressive</t>
  </si>
  <si>
    <t>%</t>
  </si>
  <si>
    <t>arith mean</t>
  </si>
  <si>
    <t>Geomean</t>
  </si>
  <si>
    <t>D1F050-mature1_gn1</t>
  </si>
  <si>
    <t>D1F050-mature2_gn1</t>
  </si>
  <si>
    <t>50% initial Funding; Full smoothing</t>
  </si>
  <si>
    <t>The "good old days"</t>
  </si>
  <si>
    <t>Invest in riskier assets</t>
  </si>
  <si>
    <t>Standard Devation</t>
  </si>
  <si>
    <t>Expected geometric mean</t>
  </si>
  <si>
    <t>Sharpe ratio</t>
  </si>
  <si>
    <t>Risk-free 
rate</t>
  </si>
  <si>
    <t>Lower expected return</t>
  </si>
  <si>
    <t>Portfolio / Scenario</t>
  </si>
  <si>
    <t>Expected arithmetic mean return</t>
  </si>
  <si>
    <r>
      <t>Notes:</t>
    </r>
    <r>
      <rPr>
        <sz val="8"/>
        <color rgb="FF000000"/>
        <rFont val="Calibri"/>
        <family val="2"/>
      </rPr>
      <t xml:space="preserve">
1. The "Callan" portfolio is from research by Callan Associates Inc.. It is made to achieve 7.5% expected compound return in 2015.  
2. The three LAFPP portfolios are from the 2015 Asset/Liability Study for LAFPP by RVK Inc.. </t>
    </r>
  </si>
  <si>
    <t>I1F075-6b</t>
  </si>
  <si>
    <t>75% initial Funding; DC 7.5; ir 6.7   , SD 12%, lower expected return (lower sharpe ratio)</t>
  </si>
  <si>
    <t>75% initial Funding; DC 7.5; ir 7.52,    SD 1.77% (The good old days)</t>
  </si>
  <si>
    <t>75% initial Funding; DC 7.5; ir 8.22, SD 12%  (Invest in riskier assets)</t>
  </si>
  <si>
    <t>75% initial Funding; DC 3.5; ir 3.52,    SD 1.77%  (Lower discount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</si>
</sst>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\-??_);_(@_)"/>
    <numFmt numFmtId="165" formatCode="0.0%"/>
    <numFmt numFmtId="166" formatCode="&quot;TRUE&quot;;&quot;TRUE&quot;;&quot;FALSE&quot;"/>
    <numFmt numFmtId="167" formatCode="0.000000%"/>
    <numFmt numFmtId="168" formatCode="0.000%"/>
  </numFmts>
  <fonts count="2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theme="0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4" fontId="5" fillId="0" borderId="0" applyBorder="0" applyProtection="0"/>
    <xf numFmtId="9" fontId="5" fillId="0" borderId="0" applyBorder="0" applyProtection="0"/>
    <xf numFmtId="0" fontId="3" fillId="0" borderId="0" applyBorder="0" applyProtection="0"/>
  </cellStyleXfs>
  <cellXfs count="124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2" fillId="8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2" fillId="11" borderId="0" xfId="0" applyFont="1" applyFill="1"/>
    <xf numFmtId="0" fontId="2" fillId="9" borderId="0" xfId="0" applyFont="1" applyFill="1"/>
    <xf numFmtId="0" fontId="2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2" fillId="9" borderId="0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vertical="center" wrapText="1"/>
    </xf>
    <xf numFmtId="0" fontId="2" fillId="9" borderId="0" xfId="0" applyFont="1" applyFill="1" applyBorder="1" applyAlignment="1">
      <alignment horizontal="center" vertical="center" wrapText="1"/>
    </xf>
    <xf numFmtId="0" fontId="6" fillId="0" borderId="0" xfId="0" applyFont="1" applyFill="1"/>
    <xf numFmtId="10" fontId="5" fillId="0" borderId="0" xfId="2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4" fillId="4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12" borderId="0" xfId="0" applyFont="1" applyFill="1" applyBorder="1" applyAlignment="1">
      <alignment horizontal="center" vertical="center" wrapText="1"/>
    </xf>
    <xf numFmtId="0" fontId="2" fillId="0" borderId="0" xfId="0" applyFont="1" applyFill="1"/>
    <xf numFmtId="0" fontId="8" fillId="0" borderId="0" xfId="0" applyFont="1"/>
    <xf numFmtId="0" fontId="6" fillId="0" borderId="0" xfId="0" applyFont="1"/>
    <xf numFmtId="10" fontId="0" fillId="0" borderId="0" xfId="0" applyNumberFormat="1"/>
    <xf numFmtId="0" fontId="0" fillId="13" borderId="0" xfId="0" applyFill="1"/>
    <xf numFmtId="0" fontId="6" fillId="0" borderId="0" xfId="0" applyFont="1" applyAlignment="1">
      <alignment horizontal="right"/>
    </xf>
    <xf numFmtId="0" fontId="9" fillId="13" borderId="0" xfId="0" applyFont="1" applyFill="1"/>
    <xf numFmtId="0" fontId="10" fillId="0" borderId="0" xfId="0" applyFont="1" applyFill="1"/>
    <xf numFmtId="0" fontId="6" fillId="0" borderId="0" xfId="0" applyFont="1" applyAlignment="1">
      <alignment horizontal="left"/>
    </xf>
    <xf numFmtId="0" fontId="8" fillId="0" borderId="0" xfId="0" quotePrefix="1" applyFont="1"/>
    <xf numFmtId="0" fontId="0" fillId="0" borderId="0" xfId="0" applyFill="1"/>
    <xf numFmtId="10" fontId="5" fillId="0" borderId="0" xfId="2" applyNumberFormat="1" applyBorder="1" applyProtection="1"/>
    <xf numFmtId="0" fontId="0" fillId="0" borderId="0" xfId="0"/>
    <xf numFmtId="0" fontId="0" fillId="0" borderId="0" xfId="0" applyFont="1"/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10" fontId="5" fillId="0" borderId="0" xfId="2" applyNumberFormat="1" applyBorder="1" applyProtection="1"/>
    <xf numFmtId="167" fontId="0" fillId="0" borderId="0" xfId="0" applyNumberFormat="1"/>
    <xf numFmtId="0" fontId="2" fillId="3" borderId="0" xfId="0" applyFont="1" applyFill="1" applyBorder="1" applyAlignment="1">
      <alignment horizontal="center" vertical="center" wrapText="1"/>
    </xf>
    <xf numFmtId="165" fontId="5" fillId="0" borderId="0" xfId="2" applyNumberFormat="1"/>
    <xf numFmtId="10" fontId="5" fillId="14" borderId="0" xfId="2" applyNumberFormat="1" applyFill="1"/>
    <xf numFmtId="0" fontId="0" fillId="14" borderId="0" xfId="0" applyFill="1"/>
    <xf numFmtId="165" fontId="5" fillId="14" borderId="0" xfId="2" applyNumberFormat="1" applyFill="1"/>
    <xf numFmtId="165" fontId="0" fillId="0" borderId="0" xfId="0" applyNumberFormat="1"/>
    <xf numFmtId="10" fontId="0" fillId="14" borderId="0" xfId="0" applyNumberFormat="1" applyFill="1"/>
    <xf numFmtId="165" fontId="5" fillId="0" borderId="0" xfId="2" applyNumberFormat="1" applyFill="1"/>
    <xf numFmtId="168" fontId="5" fillId="0" borderId="0" xfId="2" applyNumberFormat="1" applyFill="1"/>
    <xf numFmtId="10" fontId="5" fillId="0" borderId="0" xfId="2" applyNumberFormat="1" applyFill="1"/>
    <xf numFmtId="10" fontId="8" fillId="0" borderId="0" xfId="2" applyNumberFormat="1" applyFont="1"/>
    <xf numFmtId="165" fontId="11" fillId="0" borderId="0" xfId="2" applyNumberFormat="1" applyFont="1" applyFill="1"/>
    <xf numFmtId="0" fontId="0" fillId="0" borderId="0" xfId="0"/>
    <xf numFmtId="0" fontId="0" fillId="0" borderId="0" xfId="0" applyFont="1"/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10" fontId="0" fillId="0" borderId="0" xfId="0" applyNumberFormat="1"/>
    <xf numFmtId="0" fontId="0" fillId="13" borderId="0" xfId="0" applyFill="1"/>
    <xf numFmtId="10" fontId="5" fillId="0" borderId="0" xfId="2" applyNumberFormat="1" applyBorder="1" applyProtection="1"/>
    <xf numFmtId="165" fontId="5" fillId="0" borderId="0" xfId="2" applyNumberFormat="1"/>
    <xf numFmtId="165" fontId="5" fillId="14" borderId="0" xfId="2" applyNumberFormat="1" applyFill="1"/>
    <xf numFmtId="165" fontId="0" fillId="0" borderId="0" xfId="0" applyNumberFormat="1"/>
    <xf numFmtId="10" fontId="0" fillId="14" borderId="0" xfId="0" applyNumberFormat="1" applyFill="1"/>
    <xf numFmtId="165" fontId="5" fillId="0" borderId="0" xfId="2" applyNumberFormat="1" applyFill="1"/>
    <xf numFmtId="0" fontId="11" fillId="0" borderId="0" xfId="0" applyFont="1" applyFill="1"/>
    <xf numFmtId="165" fontId="11" fillId="0" borderId="0" xfId="0" applyNumberFormat="1" applyFont="1" applyFill="1"/>
    <xf numFmtId="10" fontId="11" fillId="0" borderId="0" xfId="0" applyNumberFormat="1" applyFont="1" applyFill="1"/>
    <xf numFmtId="165" fontId="12" fillId="0" borderId="0" xfId="2" applyNumberFormat="1" applyFont="1" applyBorder="1" applyAlignment="1" applyProtection="1"/>
    <xf numFmtId="10" fontId="12" fillId="0" borderId="0" xfId="2" applyNumberFormat="1" applyFont="1" applyBorder="1" applyProtection="1"/>
    <xf numFmtId="10" fontId="1" fillId="0" borderId="0" xfId="0" applyNumberFormat="1" applyFont="1"/>
    <xf numFmtId="10" fontId="13" fillId="0" borderId="0" xfId="0" applyNumberFormat="1" applyFont="1"/>
    <xf numFmtId="10" fontId="1" fillId="0" borderId="0" xfId="2" applyNumberFormat="1" applyFont="1"/>
    <xf numFmtId="10" fontId="13" fillId="0" borderId="0" xfId="2" applyNumberFormat="1" applyFont="1"/>
    <xf numFmtId="49" fontId="8" fillId="0" borderId="0" xfId="0" applyNumberFormat="1" applyFont="1"/>
    <xf numFmtId="2" fontId="0" fillId="0" borderId="0" xfId="0" applyNumberFormat="1"/>
    <xf numFmtId="0" fontId="0" fillId="15" borderId="0" xfId="0" applyFill="1"/>
    <xf numFmtId="165" fontId="5" fillId="15" borderId="0" xfId="2" applyNumberFormat="1" applyFill="1"/>
    <xf numFmtId="0" fontId="0" fillId="15" borderId="1" xfId="0" applyFill="1" applyBorder="1"/>
    <xf numFmtId="165" fontId="5" fillId="15" borderId="1" xfId="2" applyNumberFormat="1" applyFill="1" applyBorder="1"/>
    <xf numFmtId="0" fontId="0" fillId="15" borderId="2" xfId="0" applyFill="1" applyBorder="1" applyAlignment="1">
      <alignment horizontal="center" vertical="center"/>
    </xf>
    <xf numFmtId="0" fontId="8" fillId="15" borderId="2" xfId="0" applyFont="1" applyFill="1" applyBorder="1" applyAlignment="1">
      <alignment horizontal="center" vertical="center" wrapText="1"/>
    </xf>
    <xf numFmtId="165" fontId="0" fillId="15" borderId="2" xfId="2" applyNumberFormat="1" applyFont="1" applyFill="1" applyBorder="1" applyAlignment="1">
      <alignment horizontal="center" vertical="center" wrapText="1"/>
    </xf>
    <xf numFmtId="165" fontId="5" fillId="15" borderId="2" xfId="2" applyNumberFormat="1" applyFill="1" applyBorder="1" applyAlignment="1">
      <alignment horizontal="center" vertical="center" wrapText="1"/>
    </xf>
    <xf numFmtId="0" fontId="8" fillId="15" borderId="0" xfId="0" applyFont="1" applyFill="1"/>
    <xf numFmtId="165" fontId="5" fillId="15" borderId="0" xfId="2" applyNumberFormat="1" applyFill="1" applyAlignment="1">
      <alignment horizontal="center" vertical="center"/>
    </xf>
    <xf numFmtId="0" fontId="14" fillId="15" borderId="0" xfId="0" applyFont="1" applyFill="1"/>
    <xf numFmtId="165" fontId="15" fillId="15" borderId="0" xfId="2" applyNumberFormat="1" applyFont="1" applyFill="1" applyAlignment="1">
      <alignment horizontal="center" vertical="center"/>
    </xf>
    <xf numFmtId="0" fontId="8" fillId="15" borderId="1" xfId="0" applyFont="1" applyFill="1" applyBorder="1"/>
    <xf numFmtId="165" fontId="5" fillId="15" borderId="1" xfId="2" applyNumberFormat="1" applyFill="1" applyBorder="1" applyAlignment="1">
      <alignment horizontal="center" vertical="center"/>
    </xf>
    <xf numFmtId="2" fontId="0" fillId="15" borderId="0" xfId="0" applyNumberFormat="1" applyFill="1"/>
    <xf numFmtId="0" fontId="8" fillId="15" borderId="0" xfId="0" applyFont="1" applyFill="1" applyBorder="1"/>
    <xf numFmtId="2" fontId="8" fillId="15" borderId="0" xfId="0" applyNumberFormat="1" applyFont="1" applyFill="1" applyBorder="1" applyAlignment="1">
      <alignment horizontal="center" vertical="center"/>
    </xf>
    <xf numFmtId="165" fontId="5" fillId="15" borderId="0" xfId="2" applyNumberFormat="1" applyFill="1" applyBorder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2" fontId="16" fillId="15" borderId="0" xfId="0" applyNumberFormat="1" applyFont="1" applyFill="1" applyAlignment="1">
      <alignment horizontal="center" vertical="center"/>
    </xf>
    <xf numFmtId="2" fontId="16" fillId="15" borderId="1" xfId="0" applyNumberFormat="1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19" fillId="15" borderId="3" xfId="0" applyFont="1" applyFill="1" applyBorder="1" applyAlignment="1">
      <alignment horizontal="left" vertical="top" wrapText="1"/>
    </xf>
    <xf numFmtId="0" fontId="19" fillId="15" borderId="3" xfId="0" applyFont="1" applyFill="1" applyBorder="1" applyAlignment="1">
      <alignment horizontal="left" vertical="top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460343</xdr:colOff>
      <xdr:row>17</xdr:row>
      <xdr:rowOff>75088</xdr:rowOff>
    </xdr:from>
    <xdr:ext cx="2454307" cy="15346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175343" y="3313588"/>
              <a:ext cx="2454307" cy="15346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 b="0"/>
            </a:p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𝑎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</m:sub>
                      </m:s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𝑓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</m:t>
                          </m:r>
                        </m:sub>
                      </m:sSub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𝑠𝑑</m:t>
                      </m:r>
                    </m:den>
                  </m:f>
                </m:oMath>
              </a14:m>
              <a:r>
                <a:rPr lang="en-US" sz="1100"/>
                <a:t> = S</a:t>
              </a:r>
            </a:p>
            <a:p>
              <a:pPr algn="ctr"/>
              <a:endParaRPr lang="en-US" sz="1100"/>
            </a:p>
            <a:p>
              <a:pPr algn="l"/>
              <a:r>
                <a:rPr lang="en-US" sz="1100"/>
                <a:t>Solve for sd</a:t>
              </a:r>
              <a:r>
                <a:rPr lang="en-US" sz="1100" baseline="0"/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</m:oMath>
              </a14:m>
              <a:r>
                <a:rPr lang="en-US" sz="1100"/>
                <a:t>:</a:t>
              </a:r>
            </a:p>
            <a:p>
              <a:pPr algn="ctr"/>
              <a:endParaRPr lang="en-US" sz="1100"/>
            </a:p>
            <a:p>
              <a:pPr algn="ctr"/>
              <a:r>
                <a:rPr lang="en-US" sz="1100"/>
                <a:t>sd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𝑆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− </m:t>
                      </m:r>
                      <m:rad>
                        <m:radPr>
                          <m:degHide m:val="on"/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4</m:t>
                          </m:r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𝑠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 −8(</m:t>
                          </m:r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𝑔</m:t>
                              </m:r>
                            </m:sub>
                          </m:s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− </m:t>
                          </m:r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𝑓</m:t>
                              </m:r>
                            </m:sub>
                          </m:s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rad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</m:oMath>
              </a14:m>
              <a:endParaRPr lang="en-US" sz="1100"/>
            </a:p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</m:oMath>
              </a14:m>
              <a:r>
                <a:rPr lang="en-US" sz="1100"/>
                <a:t>=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</m:t>
                  </m:r>
                  <m:f>
                    <m:fPr>
                      <m:type m:val="skw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𝑠𝑑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175343" y="3313588"/>
              <a:ext cx="2454307" cy="15346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n-US" sz="1100" b="0" i="0">
                  <a:latin typeface="Cambria Math" panose="02040503050406030204" pitchFamily="18" charset="0"/>
                </a:rPr>
                <a:t>𝑟_𝑔=𝑟_(𝑎 )− 〖𝑠𝑑〗^2  </a:t>
              </a:r>
              <a:endParaRPr lang="en-US" sz="1100" b="0"/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(𝑟_(𝑎 )−𝑟_(𝑓  ))/𝑠𝑑</a:t>
              </a:r>
              <a:r>
                <a:rPr lang="en-US" sz="1100"/>
                <a:t> = S</a:t>
              </a:r>
            </a:p>
            <a:p>
              <a:pPr algn="ctr"/>
              <a:endParaRPr lang="en-US" sz="1100"/>
            </a:p>
            <a:p>
              <a:pPr algn="l"/>
              <a:r>
                <a:rPr lang="en-US" sz="1100"/>
                <a:t>Solve for sd</a:t>
              </a:r>
              <a:r>
                <a:rPr lang="en-US" sz="1100" baseline="0"/>
                <a:t> and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𝑟_(𝑎 )</a:t>
              </a:r>
              <a:r>
                <a:rPr lang="en-US" sz="1100"/>
                <a:t>:</a:t>
              </a:r>
            </a:p>
            <a:p>
              <a:pPr algn="ctr"/>
              <a:endParaRPr lang="en-US" sz="1100"/>
            </a:p>
            <a:p>
              <a:pPr algn="ctr"/>
              <a:r>
                <a:rPr lang="en-US" sz="1100"/>
                <a:t>sd = </a:t>
              </a:r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2𝑆 − √(4𝑠^2  −8(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𝑟_𝑔  − 𝑟_𝑓</a:t>
              </a:r>
              <a:r>
                <a:rPr lang="en-US" sz="1100" b="0" i="0">
                  <a:latin typeface="Cambria Math" panose="02040503050406030204" pitchFamily="18" charset="0"/>
                </a:rPr>
                <a:t>))  )/2</a:t>
              </a:r>
              <a:endParaRPr lang="en-US" sz="1100"/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𝑟_(𝑎 )</a:t>
              </a:r>
              <a:r>
                <a:rPr lang="en-US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𝑟_(𝑔 )+  〖𝑠𝑑〗^2⁄2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meng/Desktop/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625"/>
    <col min="2" max="2" width="16.75"/>
    <col min="3" max="1025" width="8.6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>
      <selection activeCell="G6" sqref="G6:L6"/>
    </sheetView>
  </sheetViews>
  <sheetFormatPr defaultRowHeight="15" x14ac:dyDescent="0.25"/>
  <cols>
    <col min="1" max="1" width="18" customWidth="1"/>
    <col min="2" max="2" width="14" style="42" customWidth="1"/>
    <col min="4" max="4" width="10.125" bestFit="1" customWidth="1"/>
    <col min="6" max="6" width="10.875" customWidth="1"/>
    <col min="7" max="7" width="14.375" customWidth="1"/>
    <col min="8" max="8" width="12.875" customWidth="1"/>
    <col min="9" max="9" width="12.875" style="42" customWidth="1"/>
    <col min="10" max="10" width="13.125" customWidth="1"/>
    <col min="12" max="12" width="11.875" customWidth="1"/>
    <col min="13" max="13" width="18.875" customWidth="1"/>
    <col min="14" max="14" width="15.75" customWidth="1"/>
    <col min="15" max="15" width="14.875" customWidth="1"/>
    <col min="16" max="16" width="14.25" style="42" customWidth="1"/>
  </cols>
  <sheetData>
    <row r="1" spans="1:18" x14ac:dyDescent="0.25">
      <c r="A1" s="31" t="s">
        <v>377</v>
      </c>
      <c r="B1" s="31"/>
      <c r="H1" s="31" t="s">
        <v>375</v>
      </c>
      <c r="I1" s="31"/>
      <c r="N1" s="31" t="s">
        <v>376</v>
      </c>
      <c r="O1" s="42"/>
      <c r="Q1" s="42"/>
      <c r="R1" s="42"/>
    </row>
    <row r="2" spans="1:18" x14ac:dyDescent="0.25">
      <c r="A2" t="s">
        <v>371</v>
      </c>
      <c r="B2" s="56">
        <v>0.46</v>
      </c>
      <c r="C2" t="s">
        <v>476</v>
      </c>
      <c r="H2" s="42" t="s">
        <v>371</v>
      </c>
      <c r="J2" s="56">
        <v>0.46</v>
      </c>
      <c r="N2" s="42" t="s">
        <v>371</v>
      </c>
      <c r="O2" s="56">
        <v>0.46</v>
      </c>
      <c r="P2" s="40"/>
      <c r="Q2" s="42"/>
      <c r="R2" s="42"/>
    </row>
    <row r="3" spans="1:18" x14ac:dyDescent="0.25">
      <c r="A3" t="s">
        <v>370</v>
      </c>
      <c r="B3" s="57">
        <v>2.7E-2</v>
      </c>
      <c r="H3" s="42"/>
      <c r="I3" s="40"/>
      <c r="J3" s="60"/>
      <c r="K3" s="40"/>
      <c r="L3" s="40"/>
      <c r="M3" s="40"/>
      <c r="N3" s="40"/>
      <c r="O3" s="61"/>
      <c r="P3" s="60"/>
      <c r="Q3" s="40"/>
      <c r="R3" s="42"/>
    </row>
    <row r="4" spans="1:18" x14ac:dyDescent="0.25">
      <c r="N4" s="42"/>
      <c r="O4" s="42"/>
      <c r="Q4" s="42"/>
      <c r="R4" s="42"/>
    </row>
    <row r="5" spans="1:18" x14ac:dyDescent="0.25">
      <c r="A5" t="s">
        <v>399</v>
      </c>
      <c r="B5" s="42" t="s">
        <v>378</v>
      </c>
      <c r="C5" t="s">
        <v>372</v>
      </c>
      <c r="D5" t="s">
        <v>373</v>
      </c>
      <c r="H5" s="42" t="s">
        <v>370</v>
      </c>
      <c r="I5" s="42" t="s">
        <v>400</v>
      </c>
      <c r="J5" s="42" t="s">
        <v>378</v>
      </c>
      <c r="K5" s="42" t="s">
        <v>372</v>
      </c>
      <c r="L5" s="42" t="s">
        <v>373</v>
      </c>
      <c r="N5" t="s">
        <v>374</v>
      </c>
      <c r="O5" s="42" t="s">
        <v>399</v>
      </c>
      <c r="P5" s="42" t="s">
        <v>378</v>
      </c>
      <c r="Q5" s="42" t="s">
        <v>372</v>
      </c>
      <c r="R5" s="42" t="s">
        <v>373</v>
      </c>
    </row>
    <row r="6" spans="1:18" x14ac:dyDescent="0.25">
      <c r="A6" s="55">
        <v>4.4999999999999998E-2</v>
      </c>
      <c r="B6" s="24">
        <f>A6-B$3</f>
        <v>1.7999999999999999E-2</v>
      </c>
      <c r="C6" s="24">
        <f>B6/$B$2</f>
        <v>3.9130434782608692E-2</v>
      </c>
      <c r="D6" s="33">
        <f>A6-(C6^2)/2</f>
        <v>4.4234404536862004E-2</v>
      </c>
      <c r="E6" s="74"/>
      <c r="G6" s="92">
        <f>J6/K6</f>
        <v>0.45999999999999924</v>
      </c>
      <c r="H6" s="78">
        <v>6.7000000000000004E-2</v>
      </c>
      <c r="I6" s="81">
        <f>L6 + K6^2/2</f>
        <v>7.5157231635036972E-2</v>
      </c>
      <c r="J6" s="79">
        <f>I6-H6</f>
        <v>8.1572316350369684E-3</v>
      </c>
      <c r="K6" s="77">
        <f t="shared" ref="K6:K13" si="0">(2*J$2-(4*J$2^2-8*(L6-H6))^0.5)/2</f>
        <v>1.7733112250080396E-2</v>
      </c>
      <c r="L6" s="80">
        <v>7.4999999999999997E-2</v>
      </c>
      <c r="N6" s="78">
        <v>6.7000000000000004E-2</v>
      </c>
      <c r="O6" s="74">
        <f>N6+P6</f>
        <v>0.1222</v>
      </c>
      <c r="P6" s="80">
        <v>5.5199999999999999E-2</v>
      </c>
      <c r="Q6" s="77">
        <f>P6/$O$2</f>
        <v>0.12</v>
      </c>
      <c r="R6" s="79">
        <f>O6 - Q6^2/2</f>
        <v>0.115</v>
      </c>
    </row>
    <row r="7" spans="1:18" x14ac:dyDescent="0.25">
      <c r="A7" s="55">
        <v>0.06</v>
      </c>
      <c r="B7" s="24">
        <f t="shared" ref="B7:B10" si="1">A7-B$3</f>
        <v>3.3000000000000002E-2</v>
      </c>
      <c r="C7" s="24">
        <f t="shared" ref="C7:C10" si="2">B7/$B$2</f>
        <v>7.1739130434782611E-2</v>
      </c>
      <c r="D7" s="33">
        <f t="shared" ref="D7:D10" si="3">A7-(C7^2)/2</f>
        <v>5.7426748582230625E-2</v>
      </c>
      <c r="E7" s="74"/>
      <c r="G7" s="92">
        <f t="shared" ref="G7:G13" si="4">J7/K7</f>
        <v>0.46000000000000013</v>
      </c>
      <c r="H7" s="78">
        <v>5.7000000000000002E-2</v>
      </c>
      <c r="I7" s="81">
        <f t="shared" ref="I7:I8" si="5">L7 + K7^2/2</f>
        <v>7.5838593074235933E-2</v>
      </c>
      <c r="J7" s="79">
        <f t="shared" ref="J7:J8" si="6">I7-H7</f>
        <v>1.8838593074235931E-2</v>
      </c>
      <c r="K7" s="77">
        <f t="shared" si="0"/>
        <v>4.0953463204860707E-2</v>
      </c>
      <c r="L7" s="80">
        <v>7.4999999999999997E-2</v>
      </c>
      <c r="N7" s="78">
        <v>5.7000000000000002E-2</v>
      </c>
      <c r="O7" s="74">
        <f t="shared" ref="O7:O8" si="7">N7+P7</f>
        <v>0.11219999999999999</v>
      </c>
      <c r="P7" s="80">
        <v>5.5199999999999999E-2</v>
      </c>
      <c r="Q7" s="77">
        <f t="shared" ref="Q7:Q8" si="8">P7/$O$2</f>
        <v>0.12</v>
      </c>
      <c r="R7" s="79">
        <f t="shared" ref="R7:R8" si="9">O7 - Q7^2/2</f>
        <v>0.105</v>
      </c>
    </row>
    <row r="8" spans="1:18" x14ac:dyDescent="0.25">
      <c r="A8" s="55">
        <v>8.2199999999999995E-2</v>
      </c>
      <c r="B8" s="24">
        <f t="shared" si="1"/>
        <v>5.5199999999999999E-2</v>
      </c>
      <c r="C8" s="24">
        <f t="shared" si="2"/>
        <v>0.12</v>
      </c>
      <c r="D8" s="33">
        <f t="shared" si="3"/>
        <v>7.4999999999999997E-2</v>
      </c>
      <c r="E8" s="74"/>
      <c r="G8" s="92">
        <f t="shared" si="4"/>
        <v>0.46000000000000008</v>
      </c>
      <c r="H8" s="78">
        <v>4.7E-2</v>
      </c>
      <c r="I8" s="81">
        <f t="shared" si="5"/>
        <v>7.714763710549262E-2</v>
      </c>
      <c r="J8" s="79">
        <f t="shared" si="6"/>
        <v>3.014763710549262E-2</v>
      </c>
      <c r="K8" s="77">
        <f t="shared" si="0"/>
        <v>6.55383415336796E-2</v>
      </c>
      <c r="L8" s="80">
        <v>7.4999999999999997E-2</v>
      </c>
      <c r="N8" s="78">
        <v>4.7E-2</v>
      </c>
      <c r="O8" s="74">
        <f t="shared" si="7"/>
        <v>0.1022</v>
      </c>
      <c r="P8" s="80">
        <v>5.5199999999999999E-2</v>
      </c>
      <c r="Q8" s="77">
        <f t="shared" si="8"/>
        <v>0.12</v>
      </c>
      <c r="R8" s="79">
        <f t="shared" si="9"/>
        <v>9.5000000000000001E-2</v>
      </c>
    </row>
    <row r="9" spans="1:18" x14ac:dyDescent="0.25">
      <c r="A9" s="55">
        <v>0.09</v>
      </c>
      <c r="B9" s="24">
        <f t="shared" si="1"/>
        <v>6.3E-2</v>
      </c>
      <c r="C9" s="24">
        <f t="shared" si="2"/>
        <v>0.13695652173913042</v>
      </c>
      <c r="D9" s="33">
        <f t="shared" si="3"/>
        <v>8.0621455576559545E-2</v>
      </c>
      <c r="E9" s="74"/>
      <c r="G9" s="92">
        <f t="shared" si="4"/>
        <v>0.45999999999999996</v>
      </c>
      <c r="H9" s="78">
        <v>3.6999999999999998E-2</v>
      </c>
      <c r="I9" s="60">
        <f>L9 + K9^2/2</f>
        <v>7.9210035716397884E-2</v>
      </c>
      <c r="J9" s="58">
        <f>I9-H9</f>
        <v>4.2210035716397885E-2</v>
      </c>
      <c r="K9" s="54">
        <f t="shared" si="0"/>
        <v>9.1760947209560628E-2</v>
      </c>
      <c r="L9" s="59">
        <v>7.4999999999999997E-2</v>
      </c>
      <c r="N9" s="57">
        <v>3.6999999999999998E-2</v>
      </c>
      <c r="O9" s="33">
        <f>N9+P9</f>
        <v>9.2200000000000004E-2</v>
      </c>
      <c r="P9" s="59">
        <v>5.5199999999999999E-2</v>
      </c>
      <c r="Q9" s="54">
        <f>P9/$O$2</f>
        <v>0.12</v>
      </c>
      <c r="R9" s="58">
        <f>O9 - Q9^2/2</f>
        <v>8.5000000000000006E-2</v>
      </c>
    </row>
    <row r="10" spans="1:18" x14ac:dyDescent="0.25">
      <c r="A10" s="55">
        <v>0.105</v>
      </c>
      <c r="B10" s="24">
        <f t="shared" si="1"/>
        <v>7.8E-2</v>
      </c>
      <c r="C10" s="24">
        <f t="shared" si="2"/>
        <v>0.16956521739130434</v>
      </c>
      <c r="D10" s="33">
        <f t="shared" si="3"/>
        <v>9.0623818525519845E-2</v>
      </c>
      <c r="E10" s="74"/>
      <c r="G10" s="92">
        <f t="shared" si="4"/>
        <v>0.46000000000000008</v>
      </c>
      <c r="H10" s="78">
        <v>3.2000000000000001E-2</v>
      </c>
      <c r="I10" s="60">
        <f t="shared" ref="I10:I13" si="10">L10 + K10^2/2</f>
        <v>8.0575584650641977E-2</v>
      </c>
      <c r="J10" s="58">
        <f t="shared" ref="J10:J13" si="11">I10-H10</f>
        <v>4.8575584650641976E-2</v>
      </c>
      <c r="K10" s="54">
        <f t="shared" si="0"/>
        <v>0.10559909706661297</v>
      </c>
      <c r="L10" s="59">
        <v>7.4999999999999997E-2</v>
      </c>
      <c r="N10" s="57">
        <v>3.2000000000000001E-2</v>
      </c>
      <c r="O10" s="33">
        <f t="shared" ref="O10:O13" si="12">N10+P10</f>
        <v>8.72E-2</v>
      </c>
      <c r="P10" s="59">
        <v>5.5199999999999999E-2</v>
      </c>
      <c r="Q10" s="54">
        <f t="shared" ref="Q10:Q13" si="13">P10/$O$2</f>
        <v>0.12</v>
      </c>
      <c r="R10" s="58">
        <f t="shared" ref="R10:R13" si="14">O10 - Q10^2/2</f>
        <v>0.08</v>
      </c>
    </row>
    <row r="11" spans="1:18" x14ac:dyDescent="0.25">
      <c r="G11" s="92">
        <f t="shared" si="4"/>
        <v>0.46</v>
      </c>
      <c r="H11" s="78">
        <v>2.7E-2</v>
      </c>
      <c r="I11" s="60">
        <f t="shared" si="10"/>
        <v>8.2199999999999995E-2</v>
      </c>
      <c r="J11" s="58">
        <f t="shared" si="11"/>
        <v>5.5199999999999999E-2</v>
      </c>
      <c r="K11" s="54">
        <f t="shared" si="0"/>
        <v>0.12</v>
      </c>
      <c r="L11" s="59">
        <v>7.4999999999999997E-2</v>
      </c>
      <c r="N11" s="57">
        <v>2.7E-2</v>
      </c>
      <c r="O11" s="33">
        <f t="shared" si="12"/>
        <v>8.2199999999999995E-2</v>
      </c>
      <c r="P11" s="59">
        <v>5.5199999999999999E-2</v>
      </c>
      <c r="Q11" s="54">
        <f t="shared" si="13"/>
        <v>0.12</v>
      </c>
      <c r="R11" s="58">
        <f t="shared" si="14"/>
        <v>7.4999999999999997E-2</v>
      </c>
    </row>
    <row r="12" spans="1:18" x14ac:dyDescent="0.25">
      <c r="G12" s="92">
        <f t="shared" si="4"/>
        <v>0.45999999999999996</v>
      </c>
      <c r="H12" s="78">
        <v>2.1999999999999999E-2</v>
      </c>
      <c r="I12" s="60">
        <f t="shared" si="10"/>
        <v>8.411769335469832E-2</v>
      </c>
      <c r="J12" s="58">
        <f t="shared" si="11"/>
        <v>6.2117693354698321E-2</v>
      </c>
      <c r="K12" s="54">
        <f t="shared" si="0"/>
        <v>0.13503846381456158</v>
      </c>
      <c r="L12" s="59">
        <v>7.4999999999999997E-2</v>
      </c>
      <c r="N12" s="57">
        <v>2.1999999999999999E-2</v>
      </c>
      <c r="O12" s="33">
        <f t="shared" si="12"/>
        <v>7.7199999999999991E-2</v>
      </c>
      <c r="P12" s="59">
        <v>5.5199999999999999E-2</v>
      </c>
      <c r="Q12" s="54">
        <f t="shared" si="13"/>
        <v>0.12</v>
      </c>
      <c r="R12" s="58">
        <f t="shared" si="14"/>
        <v>6.9999999999999993E-2</v>
      </c>
    </row>
    <row r="13" spans="1:18" x14ac:dyDescent="0.25">
      <c r="G13" s="92">
        <f t="shared" si="4"/>
        <v>0.45999999999999996</v>
      </c>
      <c r="H13" s="78">
        <v>1.7000000000000001E-2</v>
      </c>
      <c r="I13" s="60">
        <f t="shared" si="10"/>
        <v>8.637145152958918E-2</v>
      </c>
      <c r="J13" s="58">
        <f t="shared" si="11"/>
        <v>6.9371451529589179E-2</v>
      </c>
      <c r="K13" s="54">
        <f t="shared" si="0"/>
        <v>0.15080750332519388</v>
      </c>
      <c r="L13" s="59">
        <v>7.4999999999999997E-2</v>
      </c>
      <c r="N13" s="57">
        <v>1.7000000000000001E-2</v>
      </c>
      <c r="O13" s="33">
        <f t="shared" si="12"/>
        <v>7.22E-2</v>
      </c>
      <c r="P13" s="59">
        <v>5.5199999999999999E-2</v>
      </c>
      <c r="Q13" s="54">
        <f t="shared" si="13"/>
        <v>0.12</v>
      </c>
      <c r="R13" s="58">
        <f t="shared" si="14"/>
        <v>6.5000000000000002E-2</v>
      </c>
    </row>
    <row r="14" spans="1:18" x14ac:dyDescent="0.25">
      <c r="N14" s="33"/>
    </row>
    <row r="15" spans="1:18" x14ac:dyDescent="0.25">
      <c r="N15" s="33"/>
    </row>
    <row r="16" spans="1:18" x14ac:dyDescent="0.25">
      <c r="N16" s="33"/>
    </row>
    <row r="17" spans="1:18" x14ac:dyDescent="0.25">
      <c r="N17" s="33"/>
    </row>
    <row r="18" spans="1:18" x14ac:dyDescent="0.25">
      <c r="N18" s="33"/>
    </row>
    <row r="20" spans="1:18" x14ac:dyDescent="0.25">
      <c r="A20" s="25"/>
      <c r="B20" s="49"/>
    </row>
    <row r="22" spans="1:18" x14ac:dyDescent="0.25"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</row>
    <row r="23" spans="1:18" x14ac:dyDescent="0.25">
      <c r="H23" s="64"/>
      <c r="I23" s="64"/>
      <c r="J23" s="83"/>
      <c r="K23" s="64"/>
      <c r="L23" s="84"/>
      <c r="M23" s="82"/>
      <c r="N23" s="64"/>
      <c r="O23" s="84"/>
      <c r="P23" s="84"/>
      <c r="Q23" s="64"/>
      <c r="R23" s="83"/>
    </row>
    <row r="24" spans="1:18" x14ac:dyDescent="0.25">
      <c r="H24" s="64"/>
      <c r="I24" s="64"/>
      <c r="J24" s="83"/>
      <c r="K24" s="64"/>
      <c r="L24" s="84"/>
      <c r="M24" s="82"/>
      <c r="N24" s="64"/>
      <c r="O24" s="84"/>
      <c r="P24" s="84"/>
      <c r="Q24" s="64"/>
      <c r="R24" s="83"/>
    </row>
    <row r="25" spans="1:18" x14ac:dyDescent="0.25">
      <c r="H25" s="64"/>
      <c r="I25" s="64"/>
      <c r="J25" s="83"/>
      <c r="K25" s="64"/>
      <c r="L25" s="84"/>
      <c r="M25" s="82"/>
      <c r="N25" s="64"/>
      <c r="O25" s="84"/>
      <c r="P25" s="84">
        <v>0</v>
      </c>
      <c r="Q25" s="64"/>
      <c r="R25" s="83"/>
    </row>
    <row r="26" spans="1:18" x14ac:dyDescent="0.25">
      <c r="H26" s="64"/>
      <c r="I26" s="64"/>
      <c r="J26" s="83"/>
      <c r="K26" s="64"/>
      <c r="L26" s="84"/>
      <c r="M26" s="82"/>
      <c r="N26" s="64"/>
      <c r="O26" s="84"/>
      <c r="P26" s="84" t="s">
        <v>481</v>
      </c>
      <c r="Q26" s="64"/>
      <c r="R26" s="83"/>
    </row>
    <row r="27" spans="1:18" x14ac:dyDescent="0.25">
      <c r="H27" s="64"/>
      <c r="I27" s="64"/>
      <c r="J27" s="83"/>
      <c r="K27" s="64"/>
      <c r="L27" s="84"/>
      <c r="M27" s="82"/>
      <c r="N27" s="64"/>
      <c r="O27" s="84">
        <v>6</v>
      </c>
      <c r="P27" s="84"/>
      <c r="Q27" s="64"/>
      <c r="R27" s="83"/>
    </row>
    <row r="28" spans="1:18" x14ac:dyDescent="0.25">
      <c r="H28" s="64"/>
      <c r="I28" s="64"/>
      <c r="J28" s="83"/>
      <c r="K28" s="64"/>
      <c r="L28" s="84"/>
      <c r="M28" s="82"/>
      <c r="N28" s="82"/>
      <c r="O28" s="82"/>
      <c r="P28" s="82"/>
      <c r="Q28" s="82"/>
      <c r="R28" s="82"/>
    </row>
    <row r="29" spans="1:18" x14ac:dyDescent="0.25"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</row>
    <row r="30" spans="1:18" x14ac:dyDescent="0.25">
      <c r="G30" s="65"/>
      <c r="H30" s="65" t="s">
        <v>370</v>
      </c>
      <c r="I30" s="65" t="s">
        <v>400</v>
      </c>
      <c r="J30" s="65" t="s">
        <v>378</v>
      </c>
      <c r="K30" s="65" t="s">
        <v>372</v>
      </c>
      <c r="L30" s="65" t="s">
        <v>373</v>
      </c>
    </row>
    <row r="31" spans="1:18" x14ac:dyDescent="0.25">
      <c r="G31" s="92">
        <f>J31/K31</f>
        <v>0.36506976744186048</v>
      </c>
      <c r="H31" s="78">
        <v>2.7E-2</v>
      </c>
      <c r="I31" s="81">
        <f>L31 + K31^2/2</f>
        <v>8.9791999999999997E-2</v>
      </c>
      <c r="J31" s="79">
        <f>I31-H31</f>
        <v>6.2792000000000001E-2</v>
      </c>
      <c r="K31" s="77">
        <v>0.17199999999999999</v>
      </c>
      <c r="L31" s="80">
        <v>7.4999999999999997E-2</v>
      </c>
      <c r="M31" t="s">
        <v>477</v>
      </c>
    </row>
    <row r="32" spans="1:18" x14ac:dyDescent="0.25">
      <c r="G32" s="92">
        <f t="shared" ref="G32:G36" si="15">J32/K32</f>
        <v>0.4232093023255814</v>
      </c>
      <c r="H32" s="78">
        <v>1.7000000000000001E-2</v>
      </c>
      <c r="I32" s="81">
        <f>L32 + K32^2/2</f>
        <v>8.9791999999999997E-2</v>
      </c>
      <c r="J32" s="79">
        <f>I32-H32</f>
        <v>7.2791999999999996E-2</v>
      </c>
      <c r="K32" s="77">
        <v>0.17199999999999999</v>
      </c>
      <c r="L32" s="80">
        <v>7.4999999999999997E-2</v>
      </c>
      <c r="M32" t="s">
        <v>477</v>
      </c>
    </row>
    <row r="33" spans="7:20" s="65" customFormat="1" x14ac:dyDescent="0.25">
      <c r="G33" s="92"/>
      <c r="H33" s="78"/>
      <c r="I33" s="81"/>
      <c r="J33" s="79"/>
      <c r="K33" s="77"/>
      <c r="L33" s="80"/>
    </row>
    <row r="34" spans="7:20" x14ac:dyDescent="0.25">
      <c r="G34" s="92">
        <f t="shared" si="15"/>
        <v>0.31708401244628842</v>
      </c>
      <c r="H34" s="78">
        <v>2.7E-2</v>
      </c>
      <c r="I34" s="77">
        <v>6.9800000000000001E-2</v>
      </c>
      <c r="J34" s="79">
        <f t="shared" ref="J34:J36" si="16">I34-H34</f>
        <v>4.2800000000000005E-2</v>
      </c>
      <c r="K34" s="77">
        <v>0.13497999999999999</v>
      </c>
      <c r="L34" s="80">
        <v>6.0690199800000004E-2</v>
      </c>
      <c r="M34" t="s">
        <v>478</v>
      </c>
    </row>
    <row r="35" spans="7:20" x14ac:dyDescent="0.25">
      <c r="G35" s="92">
        <f t="shared" si="15"/>
        <v>0.13333333333333339</v>
      </c>
      <c r="H35" s="78">
        <v>2.7E-2</v>
      </c>
      <c r="I35" s="77">
        <v>3.5000000000000003E-2</v>
      </c>
      <c r="J35" s="79">
        <f t="shared" si="16"/>
        <v>8.0000000000000036E-3</v>
      </c>
      <c r="K35" s="77">
        <v>0.06</v>
      </c>
      <c r="L35" s="80">
        <v>3.32E-2</v>
      </c>
      <c r="M35" t="s">
        <v>479</v>
      </c>
      <c r="R35" t="s">
        <v>482</v>
      </c>
      <c r="T35" t="s">
        <v>483</v>
      </c>
    </row>
    <row r="36" spans="7:20" x14ac:dyDescent="0.25">
      <c r="G36" s="92">
        <f t="shared" si="15"/>
        <v>0.29347826086956524</v>
      </c>
      <c r="H36" s="78">
        <v>2.7E-2</v>
      </c>
      <c r="I36" s="77">
        <v>8.1000000000000003E-2</v>
      </c>
      <c r="J36" s="79">
        <f t="shared" si="16"/>
        <v>5.4000000000000006E-2</v>
      </c>
      <c r="K36" s="77">
        <v>0.184</v>
      </c>
      <c r="L36" s="80">
        <v>8.0830720000000009E-2</v>
      </c>
      <c r="M36" t="s">
        <v>480</v>
      </c>
      <c r="R36">
        <v>6.9800000000000001E-2</v>
      </c>
      <c r="S36">
        <v>0.13497999999999999</v>
      </c>
      <c r="T36">
        <f>R36-S36^2/2</f>
        <v>6.0690199800000004E-2</v>
      </c>
    </row>
    <row r="37" spans="7:20" s="65" customFormat="1" x14ac:dyDescent="0.25">
      <c r="G37" s="92"/>
      <c r="H37" s="78"/>
      <c r="I37" s="77"/>
      <c r="J37" s="79"/>
      <c r="K37" s="77"/>
      <c r="L37" s="80"/>
      <c r="R37">
        <v>3.5000000000000003E-2</v>
      </c>
      <c r="S37">
        <v>0.06</v>
      </c>
      <c r="T37" s="65">
        <f t="shared" ref="T37:T38" si="17">R37-S37^2/2</f>
        <v>3.32E-2</v>
      </c>
    </row>
    <row r="38" spans="7:20" x14ac:dyDescent="0.25">
      <c r="G38" s="92">
        <f t="shared" ref="G38:G40" si="18">J38/K38</f>
        <v>0.39116906208327162</v>
      </c>
      <c r="H38" s="78">
        <v>1.7000000000000001E-2</v>
      </c>
      <c r="I38" s="77">
        <v>6.9800000000000001E-2</v>
      </c>
      <c r="J38" s="79">
        <f t="shared" ref="J38:J40" si="19">I38-H38</f>
        <v>5.28E-2</v>
      </c>
      <c r="K38" s="77">
        <v>0.13497999999999999</v>
      </c>
      <c r="L38" s="80">
        <v>6.0690199800000004E-2</v>
      </c>
      <c r="M38" s="65" t="s">
        <v>478</v>
      </c>
      <c r="R38">
        <v>8.1000000000000003E-2</v>
      </c>
      <c r="S38">
        <v>1.84E-2</v>
      </c>
      <c r="T38" s="65">
        <f t="shared" si="17"/>
        <v>8.0830720000000009E-2</v>
      </c>
    </row>
    <row r="39" spans="7:20" x14ac:dyDescent="0.25">
      <c r="G39" s="92">
        <f t="shared" si="18"/>
        <v>0.30000000000000004</v>
      </c>
      <c r="H39" s="78">
        <v>1.7000000000000001E-2</v>
      </c>
      <c r="I39" s="77">
        <v>3.5000000000000003E-2</v>
      </c>
      <c r="J39" s="79">
        <f t="shared" si="19"/>
        <v>1.8000000000000002E-2</v>
      </c>
      <c r="K39" s="77">
        <v>0.06</v>
      </c>
      <c r="L39" s="80">
        <v>3.32E-2</v>
      </c>
      <c r="M39" s="65" t="s">
        <v>479</v>
      </c>
    </row>
    <row r="40" spans="7:20" x14ac:dyDescent="0.25">
      <c r="G40" s="92">
        <f t="shared" si="18"/>
        <v>0.34782608695652173</v>
      </c>
      <c r="H40" s="78">
        <v>1.7000000000000001E-2</v>
      </c>
      <c r="I40" s="77">
        <v>8.1000000000000003E-2</v>
      </c>
      <c r="J40" s="79">
        <f t="shared" si="19"/>
        <v>6.4000000000000001E-2</v>
      </c>
      <c r="K40" s="77">
        <v>0.184</v>
      </c>
      <c r="L40" s="80">
        <v>8.0830720000000009E-2</v>
      </c>
      <c r="M40" s="65" t="s">
        <v>480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8"/>
  <sheetViews>
    <sheetView topLeftCell="A2" zoomScale="175" zoomScaleNormal="175" workbookViewId="0">
      <selection activeCell="D14" sqref="D14:J14"/>
    </sheetView>
  </sheetViews>
  <sheetFormatPr defaultRowHeight="15" x14ac:dyDescent="0.25"/>
  <cols>
    <col min="4" max="4" width="24.625" customWidth="1"/>
    <col min="5" max="5" width="12.625" customWidth="1"/>
    <col min="6" max="7" width="9.375" style="77" customWidth="1"/>
    <col min="8" max="8" width="11.75" style="77" customWidth="1"/>
    <col min="9" max="9" width="10.625" style="77" customWidth="1"/>
    <col min="10" max="10" width="10.25" style="77" customWidth="1"/>
  </cols>
  <sheetData>
    <row r="2" spans="2:15" x14ac:dyDescent="0.25">
      <c r="B2" s="93"/>
      <c r="C2" s="93"/>
      <c r="D2" s="93"/>
      <c r="E2" s="93"/>
      <c r="F2" s="94"/>
      <c r="G2" s="94"/>
      <c r="H2" s="94"/>
      <c r="I2" s="94"/>
      <c r="J2" s="94"/>
      <c r="K2" s="93"/>
      <c r="L2" s="93"/>
      <c r="M2" s="93"/>
      <c r="N2" s="93"/>
      <c r="O2" s="93"/>
    </row>
    <row r="3" spans="2:15" x14ac:dyDescent="0.25">
      <c r="B3" s="93"/>
      <c r="C3" s="93"/>
      <c r="D3" s="93"/>
      <c r="E3" s="93"/>
      <c r="F3" s="94"/>
      <c r="G3" s="94"/>
      <c r="H3" s="94"/>
      <c r="I3" s="94"/>
      <c r="J3" s="94"/>
      <c r="K3" s="93"/>
      <c r="L3" s="93"/>
      <c r="M3" s="93"/>
      <c r="N3" s="93"/>
      <c r="O3" s="93"/>
    </row>
    <row r="4" spans="2:15" ht="15.75" thickBot="1" x14ac:dyDescent="0.3">
      <c r="B4" s="93"/>
      <c r="C4" s="93"/>
      <c r="D4" s="95"/>
      <c r="E4" s="95"/>
      <c r="F4" s="96"/>
      <c r="G4" s="96"/>
      <c r="H4" s="96"/>
      <c r="I4" s="96"/>
      <c r="J4" s="96"/>
      <c r="K4" s="93"/>
      <c r="L4" s="93"/>
      <c r="M4" s="93"/>
      <c r="N4" s="93"/>
      <c r="O4" s="93"/>
    </row>
    <row r="5" spans="2:15" ht="46.5" customHeight="1" x14ac:dyDescent="0.25">
      <c r="B5" s="93"/>
      <c r="C5" s="93"/>
      <c r="D5" s="97" t="s">
        <v>494</v>
      </c>
      <c r="E5" s="98" t="s">
        <v>491</v>
      </c>
      <c r="F5" s="99" t="s">
        <v>492</v>
      </c>
      <c r="G5" s="100" t="s">
        <v>378</v>
      </c>
      <c r="H5" s="99" t="s">
        <v>495</v>
      </c>
      <c r="I5" s="99" t="s">
        <v>489</v>
      </c>
      <c r="J5" s="99" t="s">
        <v>490</v>
      </c>
      <c r="K5" s="93"/>
      <c r="L5" s="93"/>
      <c r="M5" s="93"/>
      <c r="N5" s="93"/>
      <c r="O5" s="93"/>
    </row>
    <row r="6" spans="2:15" ht="21" customHeight="1" x14ac:dyDescent="0.25">
      <c r="B6" s="93"/>
      <c r="C6" s="93"/>
      <c r="D6" s="101" t="s">
        <v>487</v>
      </c>
      <c r="E6" s="111">
        <v>0.45999999999999924</v>
      </c>
      <c r="F6" s="102">
        <v>6.7000000000000004E-2</v>
      </c>
      <c r="G6" s="102">
        <v>8.1572316350369684E-3</v>
      </c>
      <c r="H6" s="102">
        <v>7.5157231635036972E-2</v>
      </c>
      <c r="I6" s="102">
        <v>1.7733112250080396E-2</v>
      </c>
      <c r="J6" s="102">
        <v>7.4999999999999997E-2</v>
      </c>
      <c r="K6" s="93"/>
      <c r="L6" s="93"/>
      <c r="M6" s="93"/>
      <c r="N6" s="93"/>
      <c r="O6" s="93"/>
    </row>
    <row r="7" spans="2:15" ht="21" customHeight="1" x14ac:dyDescent="0.25">
      <c r="B7" s="93"/>
      <c r="C7" s="93"/>
      <c r="D7" s="103" t="s">
        <v>488</v>
      </c>
      <c r="E7" s="112">
        <v>0.46</v>
      </c>
      <c r="F7" s="104">
        <v>2.7E-2</v>
      </c>
      <c r="G7" s="104">
        <v>5.5199999999999999E-2</v>
      </c>
      <c r="H7" s="104">
        <v>8.2199999999999995E-2</v>
      </c>
      <c r="I7" s="104">
        <v>0.12</v>
      </c>
      <c r="J7" s="104">
        <v>7.4999999999999997E-2</v>
      </c>
      <c r="K7" s="93"/>
      <c r="L7" s="93"/>
      <c r="M7" s="93"/>
      <c r="N7" s="93"/>
      <c r="O7" s="93"/>
    </row>
    <row r="8" spans="2:15" ht="21" customHeight="1" x14ac:dyDescent="0.25">
      <c r="B8" s="93"/>
      <c r="C8" s="93"/>
      <c r="D8" s="101" t="s">
        <v>493</v>
      </c>
      <c r="E8" s="111">
        <v>0.46</v>
      </c>
      <c r="F8" s="102">
        <v>2.7E-2</v>
      </c>
      <c r="G8" s="102">
        <v>8.1572316350369684E-3</v>
      </c>
      <c r="H8" s="102">
        <f>F8+G8</f>
        <v>3.5157231635036965E-2</v>
      </c>
      <c r="I8" s="102">
        <f>G8/E8</f>
        <v>1.7733112250080365E-2</v>
      </c>
      <c r="J8" s="102">
        <f>H8-I8^2/2</f>
        <v>3.4999999999999989E-2</v>
      </c>
      <c r="K8" s="93"/>
      <c r="L8" s="93"/>
      <c r="M8" s="93"/>
      <c r="N8" s="93"/>
      <c r="O8" s="93"/>
    </row>
    <row r="9" spans="2:15" s="65" customFormat="1" ht="21" customHeight="1" x14ac:dyDescent="0.25">
      <c r="B9" s="93"/>
      <c r="C9" s="93"/>
      <c r="D9" s="101"/>
      <c r="E9" s="111"/>
      <c r="F9" s="102"/>
      <c r="G9" s="102"/>
      <c r="H9" s="102"/>
      <c r="I9" s="102"/>
      <c r="J9" s="102"/>
      <c r="K9" s="93"/>
      <c r="L9" s="93"/>
      <c r="M9" s="93"/>
      <c r="N9" s="93"/>
      <c r="O9" s="93"/>
    </row>
    <row r="10" spans="2:15" ht="21" customHeight="1" x14ac:dyDescent="0.25">
      <c r="B10" s="93"/>
      <c r="C10" s="93"/>
      <c r="D10" s="101" t="s">
        <v>477</v>
      </c>
      <c r="E10" s="113">
        <v>0.36506976744186048</v>
      </c>
      <c r="F10" s="102">
        <v>2.7E-2</v>
      </c>
      <c r="G10" s="102">
        <v>6.2792000000000001E-2</v>
      </c>
      <c r="H10" s="102">
        <v>8.9791999999999997E-2</v>
      </c>
      <c r="I10" s="102">
        <v>0.17199999999999999</v>
      </c>
      <c r="J10" s="102">
        <v>7.4999999999999997E-2</v>
      </c>
      <c r="K10" s="93"/>
      <c r="L10" s="93"/>
      <c r="M10" s="93"/>
      <c r="N10" s="93"/>
      <c r="O10" s="93"/>
    </row>
    <row r="11" spans="2:15" ht="21" customHeight="1" x14ac:dyDescent="0.25">
      <c r="B11" s="93"/>
      <c r="C11" s="93"/>
      <c r="D11" s="101" t="s">
        <v>478</v>
      </c>
      <c r="E11" s="113">
        <v>0.31708401244628842</v>
      </c>
      <c r="F11" s="102">
        <v>2.7E-2</v>
      </c>
      <c r="G11" s="102">
        <v>4.2800000000000005E-2</v>
      </c>
      <c r="H11" s="102">
        <v>6.9800000000000001E-2</v>
      </c>
      <c r="I11" s="102">
        <v>0.13497999999999999</v>
      </c>
      <c r="J11" s="102">
        <v>6.0690199800000004E-2</v>
      </c>
      <c r="K11" s="93"/>
      <c r="L11" s="93"/>
      <c r="M11" s="93"/>
      <c r="N11" s="93"/>
      <c r="O11" s="93"/>
    </row>
    <row r="12" spans="2:15" ht="21" customHeight="1" x14ac:dyDescent="0.25">
      <c r="B12" s="93"/>
      <c r="C12" s="93"/>
      <c r="D12" s="101" t="s">
        <v>479</v>
      </c>
      <c r="E12" s="113">
        <v>0.13333333333333339</v>
      </c>
      <c r="F12" s="102">
        <v>2.7E-2</v>
      </c>
      <c r="G12" s="102">
        <v>8.0000000000000036E-3</v>
      </c>
      <c r="H12" s="102">
        <v>3.5000000000000003E-2</v>
      </c>
      <c r="I12" s="102">
        <v>0.06</v>
      </c>
      <c r="J12" s="102">
        <v>3.32E-2</v>
      </c>
      <c r="K12" s="93"/>
      <c r="L12" s="93"/>
      <c r="M12" s="93"/>
      <c r="N12" s="93"/>
      <c r="O12" s="93"/>
    </row>
    <row r="13" spans="2:15" ht="21" customHeight="1" thickBot="1" x14ac:dyDescent="0.3">
      <c r="B13" s="93"/>
      <c r="C13" s="93"/>
      <c r="D13" s="105" t="s">
        <v>480</v>
      </c>
      <c r="E13" s="114">
        <v>0.29347826086956524</v>
      </c>
      <c r="F13" s="106">
        <v>2.7E-2</v>
      </c>
      <c r="G13" s="106">
        <v>5.4000000000000006E-2</v>
      </c>
      <c r="H13" s="106">
        <v>8.1000000000000003E-2</v>
      </c>
      <c r="I13" s="106">
        <v>0.184</v>
      </c>
      <c r="J13" s="106">
        <v>8.0830720000000009E-2</v>
      </c>
      <c r="K13" s="93"/>
      <c r="L13" s="93"/>
      <c r="M13" s="93"/>
      <c r="N13" s="93"/>
      <c r="O13" s="93"/>
    </row>
    <row r="14" spans="2:15" s="65" customFormat="1" ht="58.5" customHeight="1" x14ac:dyDescent="0.25">
      <c r="B14" s="93"/>
      <c r="C14" s="93"/>
      <c r="D14" s="122" t="s">
        <v>496</v>
      </c>
      <c r="E14" s="123"/>
      <c r="F14" s="123"/>
      <c r="G14" s="123"/>
      <c r="H14" s="123"/>
      <c r="I14" s="123"/>
      <c r="J14" s="123"/>
      <c r="K14" s="93"/>
      <c r="L14" s="93"/>
      <c r="M14" s="93"/>
      <c r="N14" s="93"/>
      <c r="O14" s="93"/>
    </row>
    <row r="15" spans="2:15" s="65" customFormat="1" ht="21" customHeight="1" x14ac:dyDescent="0.25">
      <c r="B15" s="93"/>
      <c r="C15" s="93"/>
      <c r="D15" s="108"/>
      <c r="E15" s="109"/>
      <c r="F15" s="110"/>
      <c r="G15" s="110"/>
      <c r="H15" s="110"/>
      <c r="I15" s="110"/>
      <c r="J15" s="110"/>
      <c r="K15" s="93"/>
      <c r="L15" s="93"/>
      <c r="M15" s="93"/>
      <c r="N15" s="93"/>
      <c r="O15" s="93"/>
    </row>
    <row r="16" spans="2:15" s="65" customFormat="1" ht="21" customHeight="1" x14ac:dyDescent="0.25">
      <c r="B16" s="93"/>
      <c r="C16" s="93"/>
      <c r="D16" s="108"/>
      <c r="E16" s="109"/>
      <c r="F16" s="110"/>
      <c r="G16" s="110"/>
      <c r="H16" s="110"/>
      <c r="I16" s="110"/>
      <c r="J16" s="110"/>
      <c r="K16" s="93"/>
      <c r="L16" s="93"/>
      <c r="M16" s="93"/>
      <c r="N16" s="93"/>
      <c r="O16" s="93"/>
    </row>
    <row r="17" spans="2:15" s="65" customFormat="1" ht="21" customHeight="1" x14ac:dyDescent="0.25">
      <c r="B17" s="93"/>
      <c r="C17" s="93"/>
      <c r="D17" s="108"/>
      <c r="E17" s="109"/>
      <c r="F17" s="110"/>
      <c r="G17" s="110"/>
      <c r="H17" s="110"/>
      <c r="I17" s="110"/>
      <c r="J17" s="110"/>
      <c r="K17" s="93"/>
      <c r="L17" s="93"/>
      <c r="M17" s="93"/>
      <c r="N17" s="93"/>
      <c r="O17" s="93"/>
    </row>
    <row r="18" spans="2:15" s="65" customFormat="1" ht="21" customHeight="1" x14ac:dyDescent="0.25">
      <c r="B18" s="93"/>
      <c r="C18" s="93"/>
      <c r="D18" s="108"/>
      <c r="E18" s="109"/>
      <c r="F18" s="110"/>
      <c r="G18" s="110"/>
      <c r="H18" s="110"/>
      <c r="I18" s="110"/>
      <c r="J18" s="110"/>
      <c r="K18" s="93"/>
      <c r="L18" s="93"/>
      <c r="M18" s="93"/>
      <c r="N18" s="93"/>
      <c r="O18" s="93"/>
    </row>
    <row r="19" spans="2:15" s="65" customFormat="1" ht="21" customHeight="1" x14ac:dyDescent="0.25">
      <c r="B19" s="93"/>
      <c r="C19" s="93"/>
      <c r="D19" s="108"/>
      <c r="E19" s="109"/>
      <c r="F19" s="110"/>
      <c r="G19" s="110"/>
      <c r="H19" s="110"/>
      <c r="I19" s="110"/>
      <c r="J19" s="110"/>
      <c r="K19" s="93"/>
      <c r="L19" s="93"/>
      <c r="M19" s="93"/>
      <c r="N19" s="93"/>
      <c r="O19" s="93"/>
    </row>
    <row r="20" spans="2:15" s="65" customFormat="1" ht="21" customHeight="1" x14ac:dyDescent="0.25">
      <c r="B20" s="93"/>
      <c r="C20" s="93"/>
      <c r="D20" s="108"/>
      <c r="E20" s="109"/>
      <c r="F20" s="110"/>
      <c r="G20" s="110"/>
      <c r="H20" s="110"/>
      <c r="I20" s="110"/>
      <c r="J20" s="110"/>
      <c r="K20" s="93"/>
      <c r="L20" s="93"/>
      <c r="M20" s="93"/>
      <c r="N20" s="93"/>
      <c r="O20" s="93"/>
    </row>
    <row r="21" spans="2:15" s="65" customFormat="1" ht="21" customHeight="1" x14ac:dyDescent="0.25">
      <c r="B21" s="93"/>
      <c r="C21" s="93"/>
      <c r="D21" s="108"/>
      <c r="E21" s="109"/>
      <c r="F21" s="110"/>
      <c r="G21" s="110"/>
      <c r="H21" s="110"/>
      <c r="I21" s="110"/>
      <c r="J21" s="110"/>
      <c r="K21" s="93"/>
      <c r="L21" s="93"/>
      <c r="M21" s="93"/>
      <c r="N21" s="93"/>
      <c r="O21" s="93"/>
    </row>
    <row r="22" spans="2:15" s="65" customFormat="1" ht="21" customHeight="1" x14ac:dyDescent="0.25">
      <c r="B22" s="93"/>
      <c r="C22" s="93"/>
      <c r="D22" s="108"/>
      <c r="E22" s="109"/>
      <c r="F22" s="110"/>
      <c r="G22" s="110"/>
      <c r="H22" s="110"/>
      <c r="I22" s="110"/>
      <c r="J22" s="110"/>
      <c r="K22" s="93"/>
      <c r="L22" s="93"/>
      <c r="M22" s="93"/>
      <c r="N22" s="93"/>
      <c r="O22" s="93"/>
    </row>
    <row r="23" spans="2:15" s="65" customFormat="1" x14ac:dyDescent="0.25">
      <c r="B23" s="93"/>
      <c r="C23" s="93"/>
      <c r="D23" s="93"/>
      <c r="E23" s="107"/>
      <c r="F23" s="94"/>
      <c r="G23" s="94"/>
      <c r="H23" s="94"/>
      <c r="I23" s="94"/>
      <c r="J23" s="94"/>
      <c r="K23" s="93"/>
      <c r="L23" s="93"/>
      <c r="M23" s="93"/>
      <c r="N23" s="93"/>
      <c r="O23" s="93"/>
    </row>
    <row r="24" spans="2:15" s="65" customFormat="1" x14ac:dyDescent="0.25">
      <c r="E24" s="92"/>
      <c r="F24" s="77"/>
      <c r="G24" s="77"/>
      <c r="H24" s="77"/>
      <c r="I24" s="77"/>
      <c r="J24" s="77"/>
    </row>
    <row r="25" spans="2:15" x14ac:dyDescent="0.25">
      <c r="D25" t="s">
        <v>477</v>
      </c>
      <c r="E25" s="92">
        <v>0.4232093023255814</v>
      </c>
      <c r="F25" s="77">
        <v>1.7000000000000001E-2</v>
      </c>
      <c r="G25" s="77">
        <v>7.2791999999999996E-2</v>
      </c>
      <c r="H25" s="77">
        <v>8.9791999999999997E-2</v>
      </c>
      <c r="I25" s="77">
        <v>0.17199999999999999</v>
      </c>
      <c r="J25" s="77">
        <v>7.4999999999999997E-2</v>
      </c>
    </row>
    <row r="26" spans="2:15" x14ac:dyDescent="0.25">
      <c r="D26" t="s">
        <v>478</v>
      </c>
      <c r="E26" s="92">
        <v>0.39116906208327162</v>
      </c>
      <c r="F26" s="77">
        <v>1.7000000000000001E-2</v>
      </c>
      <c r="G26" s="77">
        <v>5.28E-2</v>
      </c>
      <c r="H26" s="77">
        <v>6.9800000000000001E-2</v>
      </c>
      <c r="I26" s="77">
        <v>0.13497999999999999</v>
      </c>
      <c r="J26" s="77">
        <v>6.0690199800000004E-2</v>
      </c>
    </row>
    <row r="27" spans="2:15" x14ac:dyDescent="0.25">
      <c r="D27" t="s">
        <v>479</v>
      </c>
      <c r="E27" s="92">
        <v>0.30000000000000004</v>
      </c>
      <c r="F27" s="77">
        <v>1.7000000000000001E-2</v>
      </c>
      <c r="G27" s="77">
        <v>1.8000000000000002E-2</v>
      </c>
      <c r="H27" s="77">
        <v>3.5000000000000003E-2</v>
      </c>
      <c r="I27" s="77">
        <v>0.06</v>
      </c>
      <c r="J27" s="77">
        <v>3.32E-2</v>
      </c>
    </row>
    <row r="28" spans="2:15" x14ac:dyDescent="0.25">
      <c r="D28" t="s">
        <v>480</v>
      </c>
      <c r="E28" s="92">
        <v>0.34782608695652173</v>
      </c>
      <c r="F28" s="77">
        <v>1.7000000000000001E-2</v>
      </c>
      <c r="G28" s="77">
        <v>6.4000000000000001E-2</v>
      </c>
      <c r="H28" s="77">
        <v>8.1000000000000003E-2</v>
      </c>
      <c r="I28" s="77">
        <v>0.184</v>
      </c>
      <c r="J28" s="77">
        <v>8.0830720000000009E-2</v>
      </c>
    </row>
  </sheetData>
  <mergeCells count="1">
    <mergeCell ref="D14:J1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46" sqref="H46"/>
    </sheetView>
  </sheetViews>
  <sheetFormatPr defaultRowHeight="15" x14ac:dyDescent="0.25"/>
  <cols>
    <col min="1" max="1025" width="8.6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9"/>
  <sheetViews>
    <sheetView tabSelected="1" zoomScaleNormal="100" workbookViewId="0">
      <pane xSplit="2" ySplit="5" topLeftCell="O87" activePane="bottomRight" state="frozen"/>
      <selection pane="topRight" activeCell="C1" sqref="C1"/>
      <selection pane="bottomLeft" activeCell="A6" sqref="A6"/>
      <selection pane="bottomRight" activeCell="A107" sqref="A107"/>
    </sheetView>
  </sheetViews>
  <sheetFormatPr defaultRowHeight="15" x14ac:dyDescent="0.25"/>
  <cols>
    <col min="1" max="1" width="26.625" customWidth="1"/>
    <col min="2" max="2" width="84.625" customWidth="1"/>
    <col min="3" max="3" width="13.375" customWidth="1"/>
    <col min="4" max="4" width="13.375" style="42" customWidth="1"/>
    <col min="5" max="5" width="26" customWidth="1"/>
    <col min="6" max="6" width="20.25" customWidth="1"/>
    <col min="7" max="7" width="9.125" customWidth="1"/>
    <col min="8" max="8" width="8.25" customWidth="1"/>
    <col min="9" max="10" width="16" hidden="1" customWidth="1"/>
    <col min="11" max="11" width="20.875" customWidth="1"/>
    <col min="12" max="12" width="24.375"/>
    <col min="13" max="14" width="22" customWidth="1"/>
    <col min="15" max="16" width="13.125" customWidth="1"/>
    <col min="17" max="21" width="9.25" customWidth="1"/>
    <col min="22" max="22" width="16"/>
    <col min="23" max="24" width="12.75"/>
    <col min="25" max="26" width="10.875" customWidth="1"/>
    <col min="27" max="29" width="12.75"/>
    <col min="30" max="30" width="11.125" customWidth="1"/>
    <col min="31" max="31" width="12.75" style="24"/>
    <col min="32" max="35" width="12.75"/>
    <col min="36" max="36" width="12.75" customWidth="1"/>
    <col min="37" max="37" width="11.875" customWidth="1"/>
    <col min="42" max="43" width="11.75" customWidth="1"/>
    <col min="44" max="44" width="13.125" customWidth="1"/>
    <col min="45" max="48" width="12.75"/>
    <col min="51" max="51" width="9" customWidth="1"/>
    <col min="52" max="1038" width="8.625"/>
  </cols>
  <sheetData>
    <row r="1" spans="1:51" x14ac:dyDescent="0.25">
      <c r="AS1" s="1" t="s">
        <v>22</v>
      </c>
      <c r="AT1" s="1"/>
      <c r="AU1" s="1"/>
      <c r="AV1" s="1"/>
      <c r="AW1" s="1"/>
      <c r="AX1" s="1"/>
      <c r="AY1" s="1"/>
    </row>
    <row r="2" spans="1:51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  <c r="U2" s="4" t="s">
        <v>200</v>
      </c>
      <c r="V2" s="4" t="s">
        <v>32</v>
      </c>
      <c r="W2" s="4" t="s">
        <v>33</v>
      </c>
      <c r="X2" s="4" t="s">
        <v>34</v>
      </c>
      <c r="Y2" s="4" t="s">
        <v>201</v>
      </c>
      <c r="Z2" s="4" t="s">
        <v>202</v>
      </c>
      <c r="AA2" s="4" t="s">
        <v>35</v>
      </c>
      <c r="AB2" s="4" t="s">
        <v>36</v>
      </c>
      <c r="AC2" s="4" t="s">
        <v>37</v>
      </c>
      <c r="AE2" s="24"/>
      <c r="AJ2" s="4" t="s">
        <v>38</v>
      </c>
      <c r="AK2" s="6"/>
      <c r="AL2" s="6"/>
      <c r="AN2" s="6"/>
      <c r="AO2" s="4" t="s">
        <v>42</v>
      </c>
      <c r="AP2" s="6" t="s">
        <v>161</v>
      </c>
      <c r="AQ2" s="6"/>
      <c r="AR2" s="4" t="s">
        <v>41</v>
      </c>
      <c r="AT2" s="4" t="s">
        <v>39</v>
      </c>
      <c r="AU2" s="4" t="s">
        <v>40</v>
      </c>
      <c r="AX2" s="4" t="s">
        <v>159</v>
      </c>
      <c r="AY2" s="4" t="s">
        <v>165</v>
      </c>
    </row>
    <row r="3" spans="1:51" ht="50.25" customHeight="1" x14ac:dyDescent="0.25">
      <c r="A3" s="4" t="s">
        <v>43</v>
      </c>
      <c r="C3" s="4" t="s">
        <v>44</v>
      </c>
      <c r="D3" s="4"/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/>
      <c r="AJ3" s="4" t="s">
        <v>51</v>
      </c>
      <c r="AL3" s="4" t="s">
        <v>55</v>
      </c>
      <c r="AM3" s="4" t="s">
        <v>56</v>
      </c>
      <c r="AN3" s="4" t="s">
        <v>54</v>
      </c>
      <c r="AO3" s="4" t="s">
        <v>57</v>
      </c>
      <c r="AP3" s="4" t="s">
        <v>162</v>
      </c>
      <c r="AQ3" s="4"/>
      <c r="AT3" s="4" t="s">
        <v>52</v>
      </c>
      <c r="AU3" s="4" t="s">
        <v>53</v>
      </c>
    </row>
    <row r="4" spans="1:51" s="8" customFormat="1" ht="42.75" customHeight="1" x14ac:dyDescent="0.25">
      <c r="A4" s="118" t="s">
        <v>58</v>
      </c>
      <c r="B4" s="118"/>
      <c r="C4" s="118"/>
      <c r="D4" s="53"/>
      <c r="E4" s="120" t="s">
        <v>59</v>
      </c>
      <c r="F4" s="120"/>
      <c r="G4" s="27"/>
      <c r="H4" s="27"/>
      <c r="I4" s="121" t="s">
        <v>60</v>
      </c>
      <c r="J4" s="121"/>
      <c r="K4" s="121"/>
      <c r="L4" s="116" t="s">
        <v>61</v>
      </c>
      <c r="M4" s="116"/>
      <c r="N4" s="28"/>
      <c r="O4" s="117" t="s">
        <v>62</v>
      </c>
      <c r="P4" s="117"/>
      <c r="Q4" s="116" t="s">
        <v>63</v>
      </c>
      <c r="R4" s="116"/>
      <c r="S4" s="116"/>
      <c r="T4" s="116"/>
      <c r="U4" s="116"/>
      <c r="V4" s="116"/>
      <c r="W4" s="116"/>
      <c r="X4" s="116"/>
      <c r="Y4" s="29"/>
      <c r="Z4" s="29"/>
      <c r="AA4" s="117" t="s">
        <v>64</v>
      </c>
      <c r="AB4" s="117"/>
      <c r="AC4" s="117"/>
      <c r="AD4" s="115" t="s">
        <v>65</v>
      </c>
      <c r="AE4" s="115"/>
      <c r="AF4" s="115"/>
      <c r="AG4" s="7" t="s">
        <v>66</v>
      </c>
      <c r="AH4" s="118" t="s">
        <v>67</v>
      </c>
      <c r="AI4" s="118"/>
      <c r="AJ4" s="118"/>
      <c r="AK4" s="21" t="s">
        <v>70</v>
      </c>
      <c r="AL4" s="21"/>
      <c r="AM4" s="21"/>
      <c r="AN4" s="21"/>
      <c r="AO4" s="21"/>
      <c r="AP4" s="115" t="s">
        <v>69</v>
      </c>
      <c r="AQ4" s="115"/>
      <c r="AR4" s="115"/>
      <c r="AS4" s="119" t="s">
        <v>68</v>
      </c>
      <c r="AT4" s="119"/>
      <c r="AU4" s="119"/>
      <c r="AV4" s="119"/>
      <c r="AW4" s="15"/>
      <c r="AX4" s="22"/>
      <c r="AY4" s="20"/>
    </row>
    <row r="5" spans="1:51" s="10" customFormat="1" ht="30" x14ac:dyDescent="0.25">
      <c r="A5" s="9" t="s">
        <v>71</v>
      </c>
      <c r="B5" s="9" t="s">
        <v>72</v>
      </c>
      <c r="C5" s="9" t="s">
        <v>73</v>
      </c>
      <c r="D5" s="9" t="s">
        <v>360</v>
      </c>
      <c r="E5" s="9" t="s">
        <v>74</v>
      </c>
      <c r="F5" s="9" t="s">
        <v>75</v>
      </c>
      <c r="G5" s="9" t="s">
        <v>186</v>
      </c>
      <c r="H5" s="9" t="s">
        <v>185</v>
      </c>
      <c r="I5" s="9" t="s">
        <v>76</v>
      </c>
      <c r="J5" s="9" t="s">
        <v>77</v>
      </c>
      <c r="K5" s="9" t="s">
        <v>183</v>
      </c>
      <c r="L5" s="9" t="s">
        <v>78</v>
      </c>
      <c r="M5" s="9" t="s">
        <v>79</v>
      </c>
      <c r="N5" s="9" t="s">
        <v>178</v>
      </c>
      <c r="O5" s="9" t="s">
        <v>80</v>
      </c>
      <c r="P5" s="9" t="s">
        <v>81</v>
      </c>
      <c r="Q5" s="9" t="s">
        <v>82</v>
      </c>
      <c r="R5" s="9" t="s">
        <v>83</v>
      </c>
      <c r="S5" s="9" t="s">
        <v>84</v>
      </c>
      <c r="T5" s="9" t="s">
        <v>85</v>
      </c>
      <c r="U5" s="9" t="s">
        <v>176</v>
      </c>
      <c r="V5" s="9" t="s">
        <v>86</v>
      </c>
      <c r="W5" s="9" t="s">
        <v>87</v>
      </c>
      <c r="X5" s="9" t="s">
        <v>88</v>
      </c>
      <c r="Y5" s="9" t="s">
        <v>187</v>
      </c>
      <c r="Z5" s="9" t="s">
        <v>188</v>
      </c>
      <c r="AA5" s="9" t="s">
        <v>89</v>
      </c>
      <c r="AB5" s="9" t="s">
        <v>90</v>
      </c>
      <c r="AC5" s="9" t="s">
        <v>91</v>
      </c>
      <c r="AD5" s="9" t="s">
        <v>153</v>
      </c>
      <c r="AE5" s="63" t="s">
        <v>92</v>
      </c>
      <c r="AF5" s="9" t="s">
        <v>93</v>
      </c>
      <c r="AG5" s="9" t="s">
        <v>94</v>
      </c>
      <c r="AH5" s="9" t="s">
        <v>95</v>
      </c>
      <c r="AI5" s="9" t="s">
        <v>96</v>
      </c>
      <c r="AJ5" s="9" t="s">
        <v>97</v>
      </c>
      <c r="AK5" s="9" t="s">
        <v>104</v>
      </c>
      <c r="AL5" s="9" t="s">
        <v>105</v>
      </c>
      <c r="AM5" s="9" t="s">
        <v>107</v>
      </c>
      <c r="AN5" s="9" t="s">
        <v>103</v>
      </c>
      <c r="AO5" s="9" t="s">
        <v>108</v>
      </c>
      <c r="AP5" s="9" t="s">
        <v>106</v>
      </c>
      <c r="AQ5" s="9" t="s">
        <v>163</v>
      </c>
      <c r="AR5" s="9" t="s">
        <v>102</v>
      </c>
      <c r="AS5" s="9" t="s">
        <v>98</v>
      </c>
      <c r="AT5" s="9" t="s">
        <v>99</v>
      </c>
      <c r="AU5" s="9" t="s">
        <v>100</v>
      </c>
      <c r="AV5" s="9" t="s">
        <v>101</v>
      </c>
      <c r="AW5" s="9" t="s">
        <v>157</v>
      </c>
      <c r="AX5" s="9" t="s">
        <v>160</v>
      </c>
      <c r="AY5" s="9" t="s">
        <v>164</v>
      </c>
    </row>
    <row r="6" spans="1:51" x14ac:dyDescent="0.25">
      <c r="A6" t="s">
        <v>195</v>
      </c>
      <c r="B6" s="19" t="s">
        <v>174</v>
      </c>
      <c r="C6" s="11" t="b">
        <v>0</v>
      </c>
      <c r="D6" s="44" t="b">
        <v>0</v>
      </c>
      <c r="E6" t="s">
        <v>207</v>
      </c>
      <c r="F6" t="s">
        <v>184</v>
      </c>
      <c r="G6">
        <v>1000</v>
      </c>
      <c r="H6">
        <v>500</v>
      </c>
      <c r="I6" t="s">
        <v>109</v>
      </c>
      <c r="J6" t="s">
        <v>109</v>
      </c>
      <c r="K6" t="s">
        <v>204</v>
      </c>
      <c r="L6" t="s">
        <v>167</v>
      </c>
      <c r="M6" t="s">
        <v>211</v>
      </c>
      <c r="N6" t="s">
        <v>198</v>
      </c>
      <c r="O6" s="26">
        <v>0</v>
      </c>
      <c r="P6" s="18" t="b">
        <v>0</v>
      </c>
      <c r="Q6" s="26">
        <v>2.1999999999999999E-2</v>
      </c>
      <c r="R6">
        <v>3</v>
      </c>
      <c r="S6">
        <v>75</v>
      </c>
      <c r="T6">
        <v>50</v>
      </c>
      <c r="U6">
        <v>60</v>
      </c>
      <c r="V6" s="26">
        <v>0.02</v>
      </c>
      <c r="W6">
        <v>0</v>
      </c>
      <c r="X6">
        <v>10</v>
      </c>
      <c r="Y6" s="26">
        <v>0.04</v>
      </c>
      <c r="Z6" s="26">
        <v>0.04</v>
      </c>
      <c r="AA6" s="26">
        <v>0.03</v>
      </c>
      <c r="AB6" s="26">
        <v>0.01</v>
      </c>
      <c r="AC6" s="26">
        <v>7.4999999999999997E-2</v>
      </c>
      <c r="AD6" s="26" t="s">
        <v>358</v>
      </c>
      <c r="AE6" s="41">
        <v>7.4999999999999997E-2</v>
      </c>
      <c r="AF6" s="26">
        <v>0</v>
      </c>
      <c r="AG6" t="s">
        <v>112</v>
      </c>
      <c r="AH6" s="2" t="s">
        <v>359</v>
      </c>
      <c r="AI6" s="2" t="s">
        <v>342</v>
      </c>
      <c r="AJ6">
        <v>15</v>
      </c>
      <c r="AK6" t="s">
        <v>115</v>
      </c>
      <c r="AL6">
        <v>5</v>
      </c>
      <c r="AM6">
        <v>200</v>
      </c>
      <c r="AN6" s="2" t="s">
        <v>114</v>
      </c>
      <c r="AO6">
        <v>1</v>
      </c>
      <c r="AP6" s="2" t="s">
        <v>166</v>
      </c>
      <c r="AQ6" s="17">
        <v>1</v>
      </c>
      <c r="AR6">
        <v>200</v>
      </c>
      <c r="AS6" s="2" t="s">
        <v>113</v>
      </c>
      <c r="AT6" s="12">
        <v>0.25</v>
      </c>
      <c r="AU6" s="12">
        <v>0.14499999999999999</v>
      </c>
      <c r="AV6" s="12">
        <v>0.05</v>
      </c>
      <c r="AW6" s="18" t="b">
        <v>0</v>
      </c>
      <c r="AX6" s="18" t="b">
        <v>0</v>
      </c>
      <c r="AY6" s="18" t="b">
        <v>0</v>
      </c>
    </row>
    <row r="7" spans="1:51" x14ac:dyDescent="0.25">
      <c r="A7" t="s">
        <v>212</v>
      </c>
      <c r="B7" s="19" t="s">
        <v>174</v>
      </c>
      <c r="C7" s="11" t="b">
        <v>0</v>
      </c>
      <c r="D7" s="44" t="b">
        <v>0</v>
      </c>
      <c r="E7" t="s">
        <v>208</v>
      </c>
      <c r="F7" t="s">
        <v>192</v>
      </c>
      <c r="G7">
        <v>1000</v>
      </c>
      <c r="H7">
        <v>600</v>
      </c>
      <c r="I7" t="s">
        <v>109</v>
      </c>
      <c r="J7" t="s">
        <v>109</v>
      </c>
      <c r="K7" t="s">
        <v>205</v>
      </c>
      <c r="L7" t="s">
        <v>167</v>
      </c>
      <c r="M7" t="s">
        <v>211</v>
      </c>
      <c r="N7" t="s">
        <v>198</v>
      </c>
      <c r="O7" s="26">
        <v>-0.01</v>
      </c>
      <c r="P7" s="18" t="b">
        <v>0</v>
      </c>
      <c r="Q7" s="26">
        <v>2.1999999999999999E-2</v>
      </c>
      <c r="R7">
        <v>3</v>
      </c>
      <c r="S7">
        <v>75</v>
      </c>
      <c r="T7">
        <v>50</v>
      </c>
      <c r="U7">
        <v>60</v>
      </c>
      <c r="V7" s="26">
        <v>0.02</v>
      </c>
      <c r="W7">
        <v>0</v>
      </c>
      <c r="X7">
        <v>10</v>
      </c>
      <c r="Y7" s="26">
        <v>0.04</v>
      </c>
      <c r="Z7" s="26">
        <v>0.04</v>
      </c>
      <c r="AA7" s="26">
        <v>0.03</v>
      </c>
      <c r="AB7" s="26">
        <v>0.01</v>
      </c>
      <c r="AC7" s="26">
        <v>7.4999999999999997E-2</v>
      </c>
      <c r="AD7" s="26" t="s">
        <v>156</v>
      </c>
      <c r="AE7" s="41">
        <v>7.4999999999999997E-2</v>
      </c>
      <c r="AF7" s="26">
        <v>0</v>
      </c>
      <c r="AG7" t="s">
        <v>112</v>
      </c>
      <c r="AH7" s="2" t="s">
        <v>158</v>
      </c>
      <c r="AI7" s="2" t="s">
        <v>175</v>
      </c>
      <c r="AJ7">
        <v>1</v>
      </c>
      <c r="AK7" t="s">
        <v>142</v>
      </c>
      <c r="AL7">
        <v>5</v>
      </c>
      <c r="AM7">
        <v>200</v>
      </c>
      <c r="AN7" s="2" t="s">
        <v>114</v>
      </c>
      <c r="AO7">
        <v>1</v>
      </c>
      <c r="AP7" s="2" t="s">
        <v>166</v>
      </c>
      <c r="AQ7" s="17">
        <v>1</v>
      </c>
      <c r="AR7">
        <v>200</v>
      </c>
      <c r="AS7" s="2" t="s">
        <v>113</v>
      </c>
      <c r="AT7" s="12">
        <v>0.25</v>
      </c>
      <c r="AU7" s="12">
        <v>0.14499999999999999</v>
      </c>
      <c r="AV7" s="12">
        <v>0.05</v>
      </c>
      <c r="AW7" s="18" t="b">
        <v>0</v>
      </c>
      <c r="AX7" s="18" t="b">
        <v>0</v>
      </c>
      <c r="AY7" s="18" t="b">
        <v>0</v>
      </c>
    </row>
    <row r="8" spans="1:51" x14ac:dyDescent="0.25">
      <c r="A8" t="s">
        <v>197</v>
      </c>
      <c r="B8" s="19" t="s">
        <v>174</v>
      </c>
      <c r="C8" s="11" t="b">
        <v>0</v>
      </c>
      <c r="D8" s="44" t="b">
        <v>0</v>
      </c>
      <c r="E8" t="s">
        <v>209</v>
      </c>
      <c r="F8" t="s">
        <v>193</v>
      </c>
      <c r="G8">
        <v>1000</v>
      </c>
      <c r="H8">
        <v>600</v>
      </c>
      <c r="I8" t="s">
        <v>109</v>
      </c>
      <c r="J8" t="s">
        <v>109</v>
      </c>
      <c r="K8" t="s">
        <v>206</v>
      </c>
      <c r="L8" t="s">
        <v>167</v>
      </c>
      <c r="M8" t="s">
        <v>211</v>
      </c>
      <c r="N8" t="s">
        <v>198</v>
      </c>
      <c r="O8" s="26">
        <v>-0.01</v>
      </c>
      <c r="P8" s="18" t="b">
        <v>0</v>
      </c>
      <c r="Q8" s="26">
        <v>2.1999999999999999E-2</v>
      </c>
      <c r="R8">
        <v>3</v>
      </c>
      <c r="S8">
        <v>75</v>
      </c>
      <c r="T8">
        <v>50</v>
      </c>
      <c r="U8">
        <v>60</v>
      </c>
      <c r="V8" s="26">
        <v>0.02</v>
      </c>
      <c r="W8">
        <v>0</v>
      </c>
      <c r="X8">
        <v>10</v>
      </c>
      <c r="Y8" s="26">
        <v>0.04</v>
      </c>
      <c r="Z8" s="26">
        <v>0.04</v>
      </c>
      <c r="AA8" s="26">
        <v>0.03</v>
      </c>
      <c r="AB8" s="26">
        <v>0.01</v>
      </c>
      <c r="AC8" s="26">
        <v>7.4999999999999997E-2</v>
      </c>
      <c r="AD8" s="26" t="s">
        <v>156</v>
      </c>
      <c r="AE8" s="41">
        <v>7.4999999999999997E-2</v>
      </c>
      <c r="AF8" s="26">
        <v>0</v>
      </c>
      <c r="AG8" t="s">
        <v>112</v>
      </c>
      <c r="AH8" s="2" t="s">
        <v>158</v>
      </c>
      <c r="AI8" s="2" t="s">
        <v>175</v>
      </c>
      <c r="AJ8">
        <v>1</v>
      </c>
      <c r="AK8" t="s">
        <v>142</v>
      </c>
      <c r="AL8">
        <v>5</v>
      </c>
      <c r="AM8">
        <v>200</v>
      </c>
      <c r="AN8" s="2" t="s">
        <v>114</v>
      </c>
      <c r="AO8">
        <v>1</v>
      </c>
      <c r="AP8" s="2" t="s">
        <v>166</v>
      </c>
      <c r="AQ8" s="17">
        <v>1</v>
      </c>
      <c r="AR8">
        <v>200</v>
      </c>
      <c r="AS8" s="2" t="s">
        <v>113</v>
      </c>
      <c r="AT8" s="12">
        <v>0.25</v>
      </c>
      <c r="AU8" s="12">
        <v>0.14499999999999999</v>
      </c>
      <c r="AV8" s="12">
        <v>0.05</v>
      </c>
      <c r="AW8" s="18" t="b">
        <v>0</v>
      </c>
      <c r="AX8" s="18" t="b">
        <v>0</v>
      </c>
      <c r="AY8" s="18" t="b">
        <v>0</v>
      </c>
    </row>
    <row r="9" spans="1:51" x14ac:dyDescent="0.25">
      <c r="A9" t="s">
        <v>196</v>
      </c>
      <c r="B9" s="19" t="s">
        <v>174</v>
      </c>
      <c r="C9" s="11" t="b">
        <v>0</v>
      </c>
      <c r="D9" s="44" t="b">
        <v>0</v>
      </c>
      <c r="E9" t="s">
        <v>210</v>
      </c>
      <c r="F9" t="s">
        <v>194</v>
      </c>
      <c r="G9">
        <v>1000</v>
      </c>
      <c r="H9">
        <v>300</v>
      </c>
      <c r="I9" t="s">
        <v>109</v>
      </c>
      <c r="J9" t="s">
        <v>109</v>
      </c>
      <c r="K9" t="s">
        <v>203</v>
      </c>
      <c r="L9" t="s">
        <v>167</v>
      </c>
      <c r="M9" t="s">
        <v>211</v>
      </c>
      <c r="N9" t="s">
        <v>198</v>
      </c>
      <c r="O9" s="26">
        <v>0.01</v>
      </c>
      <c r="P9" s="18" t="b">
        <v>0</v>
      </c>
      <c r="Q9" s="26">
        <v>2.1999999999999999E-2</v>
      </c>
      <c r="R9">
        <v>3</v>
      </c>
      <c r="S9">
        <v>75</v>
      </c>
      <c r="T9">
        <v>50</v>
      </c>
      <c r="U9">
        <v>60</v>
      </c>
      <c r="V9" s="26">
        <v>0.02</v>
      </c>
      <c r="W9">
        <v>0</v>
      </c>
      <c r="X9">
        <v>10</v>
      </c>
      <c r="Y9" s="26">
        <v>0.04</v>
      </c>
      <c r="Z9" s="26">
        <v>0.04</v>
      </c>
      <c r="AA9" s="26">
        <v>0.03</v>
      </c>
      <c r="AB9" s="26">
        <v>0.01</v>
      </c>
      <c r="AC9" s="26">
        <v>7.4999999999999997E-2</v>
      </c>
      <c r="AD9" s="26" t="s">
        <v>156</v>
      </c>
      <c r="AE9" s="41">
        <v>7.4999999999999997E-2</v>
      </c>
      <c r="AF9" s="26">
        <v>0</v>
      </c>
      <c r="AG9" t="s">
        <v>112</v>
      </c>
      <c r="AH9" s="2" t="s">
        <v>158</v>
      </c>
      <c r="AI9" s="2" t="s">
        <v>175</v>
      </c>
      <c r="AJ9">
        <v>1</v>
      </c>
      <c r="AK9" t="s">
        <v>142</v>
      </c>
      <c r="AL9">
        <v>5</v>
      </c>
      <c r="AM9">
        <v>200</v>
      </c>
      <c r="AN9" s="2" t="s">
        <v>114</v>
      </c>
      <c r="AO9">
        <v>1</v>
      </c>
      <c r="AP9" s="2" t="s">
        <v>166</v>
      </c>
      <c r="AQ9" s="17">
        <v>1</v>
      </c>
      <c r="AR9">
        <v>200</v>
      </c>
      <c r="AS9" s="2" t="s">
        <v>113</v>
      </c>
      <c r="AT9" s="12">
        <v>0.25</v>
      </c>
      <c r="AU9" s="12">
        <v>0.14499999999999999</v>
      </c>
      <c r="AV9" s="12">
        <v>0.05</v>
      </c>
      <c r="AW9" s="18" t="b">
        <v>0</v>
      </c>
      <c r="AX9" s="18" t="b">
        <v>0</v>
      </c>
      <c r="AY9" s="18" t="b">
        <v>0</v>
      </c>
    </row>
    <row r="10" spans="1:51" x14ac:dyDescent="0.25">
      <c r="C10" s="11"/>
      <c r="D10" s="44"/>
    </row>
    <row r="13" spans="1:51" x14ac:dyDescent="0.25">
      <c r="B13" s="31" t="s">
        <v>287</v>
      </c>
      <c r="C13" s="11"/>
      <c r="D13" s="44"/>
      <c r="O13" s="26"/>
      <c r="P13" s="18"/>
      <c r="Q13" s="26"/>
      <c r="V13" s="26"/>
      <c r="Y13" s="26"/>
      <c r="Z13" s="26"/>
      <c r="AA13" s="26"/>
      <c r="AB13" s="26"/>
      <c r="AC13" s="26"/>
      <c r="AD13" s="26"/>
      <c r="AE13" s="41"/>
      <c r="AF13" s="26"/>
      <c r="AH13" s="2"/>
      <c r="AI13" s="2"/>
      <c r="AN13" s="2"/>
      <c r="AP13" s="2"/>
      <c r="AQ13" s="17"/>
      <c r="AS13" s="2"/>
      <c r="AT13" s="12"/>
      <c r="AU13" s="12"/>
      <c r="AV13" s="12"/>
      <c r="AW13" s="18"/>
      <c r="AX13" s="18"/>
      <c r="AY13" s="18"/>
    </row>
    <row r="14" spans="1:51" x14ac:dyDescent="0.25">
      <c r="A14" t="s">
        <v>289</v>
      </c>
      <c r="B14" s="19" t="s">
        <v>290</v>
      </c>
      <c r="C14" s="44" t="b">
        <v>0</v>
      </c>
      <c r="D14" s="44" t="b">
        <v>1</v>
      </c>
      <c r="E14" t="s">
        <v>207</v>
      </c>
      <c r="F14" t="s">
        <v>184</v>
      </c>
      <c r="G14">
        <v>1000</v>
      </c>
      <c r="H14">
        <v>500</v>
      </c>
      <c r="I14" t="s">
        <v>109</v>
      </c>
      <c r="J14" t="s">
        <v>109</v>
      </c>
      <c r="K14" t="s">
        <v>204</v>
      </c>
      <c r="L14" t="s">
        <v>167</v>
      </c>
      <c r="M14" t="s">
        <v>211</v>
      </c>
      <c r="N14" t="s">
        <v>198</v>
      </c>
      <c r="O14" s="26">
        <v>0</v>
      </c>
      <c r="P14" s="18" t="b">
        <v>0</v>
      </c>
      <c r="Q14" s="26">
        <v>2.1999999999999999E-2</v>
      </c>
      <c r="R14">
        <v>3</v>
      </c>
      <c r="S14">
        <v>75</v>
      </c>
      <c r="T14">
        <v>50</v>
      </c>
      <c r="U14">
        <v>60</v>
      </c>
      <c r="V14" s="26">
        <v>0.02</v>
      </c>
      <c r="W14">
        <v>0</v>
      </c>
      <c r="X14">
        <v>10</v>
      </c>
      <c r="Y14" s="26">
        <v>0.04</v>
      </c>
      <c r="Z14" s="26">
        <v>0.04</v>
      </c>
      <c r="AA14" s="26">
        <v>0.03</v>
      </c>
      <c r="AB14" s="26">
        <v>0.01</v>
      </c>
      <c r="AC14" s="26">
        <v>7.4999999999999997E-2</v>
      </c>
      <c r="AD14" s="26" t="s">
        <v>156</v>
      </c>
      <c r="AE14" s="41">
        <v>8.2199999999999995E-2</v>
      </c>
      <c r="AF14" s="26">
        <v>0.12</v>
      </c>
      <c r="AG14" t="s">
        <v>112</v>
      </c>
      <c r="AH14" s="2" t="s">
        <v>158</v>
      </c>
      <c r="AI14" s="2" t="s">
        <v>342</v>
      </c>
      <c r="AJ14">
        <v>30</v>
      </c>
      <c r="AK14" t="s">
        <v>115</v>
      </c>
      <c r="AL14">
        <v>5</v>
      </c>
      <c r="AM14">
        <v>200</v>
      </c>
      <c r="AN14" s="2" t="s">
        <v>114</v>
      </c>
      <c r="AO14">
        <v>1</v>
      </c>
      <c r="AP14" s="2" t="s">
        <v>166</v>
      </c>
      <c r="AQ14" s="17">
        <v>0.75</v>
      </c>
      <c r="AR14">
        <v>200</v>
      </c>
      <c r="AS14" s="2" t="s">
        <v>113</v>
      </c>
      <c r="AT14" s="12">
        <v>0.25</v>
      </c>
      <c r="AU14" s="12">
        <v>0.14499999999999999</v>
      </c>
      <c r="AV14" s="12">
        <v>0.05</v>
      </c>
      <c r="AW14" s="18" t="b">
        <v>0</v>
      </c>
      <c r="AX14" s="18" t="b">
        <v>1</v>
      </c>
      <c r="AY14" s="18" t="b">
        <v>0</v>
      </c>
    </row>
    <row r="15" spans="1:51" x14ac:dyDescent="0.25">
      <c r="A15" t="s">
        <v>292</v>
      </c>
      <c r="B15" s="19" t="s">
        <v>290</v>
      </c>
      <c r="C15" s="67" t="b">
        <v>0</v>
      </c>
      <c r="D15" s="44" t="b">
        <v>1</v>
      </c>
      <c r="E15" t="s">
        <v>207</v>
      </c>
      <c r="F15" t="s">
        <v>184</v>
      </c>
      <c r="G15">
        <v>1000</v>
      </c>
      <c r="H15">
        <v>500</v>
      </c>
      <c r="I15" t="s">
        <v>109</v>
      </c>
      <c r="J15" t="s">
        <v>109</v>
      </c>
      <c r="K15" t="s">
        <v>204</v>
      </c>
      <c r="L15" t="s">
        <v>167</v>
      </c>
      <c r="M15" t="s">
        <v>211</v>
      </c>
      <c r="N15" t="s">
        <v>198</v>
      </c>
      <c r="O15" s="26">
        <v>0.01</v>
      </c>
      <c r="P15" s="18" t="b">
        <v>0</v>
      </c>
      <c r="Q15" s="26">
        <v>2.1999999999999999E-2</v>
      </c>
      <c r="R15">
        <v>3</v>
      </c>
      <c r="S15">
        <v>75</v>
      </c>
      <c r="T15">
        <v>50</v>
      </c>
      <c r="U15">
        <v>60</v>
      </c>
      <c r="V15" s="26">
        <v>0.02</v>
      </c>
      <c r="W15">
        <v>0</v>
      </c>
      <c r="X15">
        <v>10</v>
      </c>
      <c r="Y15" s="26">
        <v>0.04</v>
      </c>
      <c r="Z15" s="26">
        <v>0.04</v>
      </c>
      <c r="AA15" s="26">
        <v>0.03</v>
      </c>
      <c r="AB15" s="26">
        <v>0.01</v>
      </c>
      <c r="AC15" s="26">
        <v>7.4999999999999997E-2</v>
      </c>
      <c r="AD15" s="26" t="s">
        <v>156</v>
      </c>
      <c r="AE15" s="41">
        <v>8.2199999999999995E-2</v>
      </c>
      <c r="AF15" s="26">
        <v>0.12</v>
      </c>
      <c r="AG15" t="s">
        <v>112</v>
      </c>
      <c r="AH15" s="2" t="s">
        <v>158</v>
      </c>
      <c r="AI15" s="2" t="s">
        <v>342</v>
      </c>
      <c r="AJ15">
        <v>30</v>
      </c>
      <c r="AK15" t="s">
        <v>115</v>
      </c>
      <c r="AL15">
        <v>5</v>
      </c>
      <c r="AM15">
        <v>200</v>
      </c>
      <c r="AN15" s="2" t="s">
        <v>114</v>
      </c>
      <c r="AO15">
        <v>1</v>
      </c>
      <c r="AP15" s="2" t="s">
        <v>166</v>
      </c>
      <c r="AQ15" s="17">
        <v>0.75</v>
      </c>
      <c r="AR15">
        <v>200</v>
      </c>
      <c r="AS15" s="2" t="s">
        <v>113</v>
      </c>
      <c r="AT15" s="12">
        <v>0.25</v>
      </c>
      <c r="AU15" s="12">
        <v>0.14499999999999999</v>
      </c>
      <c r="AV15" s="12">
        <v>0.05</v>
      </c>
      <c r="AW15" s="18" t="b">
        <v>0</v>
      </c>
      <c r="AX15" s="18" t="b">
        <v>1</v>
      </c>
      <c r="AY15" s="18" t="b">
        <v>0</v>
      </c>
    </row>
    <row r="16" spans="1:51" x14ac:dyDescent="0.25">
      <c r="A16" t="s">
        <v>294</v>
      </c>
      <c r="B16" s="19" t="s">
        <v>290</v>
      </c>
      <c r="C16" s="67" t="b">
        <v>0</v>
      </c>
      <c r="D16" s="44" t="b">
        <v>1</v>
      </c>
      <c r="E16" t="s">
        <v>207</v>
      </c>
      <c r="F16" t="s">
        <v>184</v>
      </c>
      <c r="G16">
        <v>1000</v>
      </c>
      <c r="H16">
        <v>500</v>
      </c>
      <c r="I16" t="s">
        <v>109</v>
      </c>
      <c r="J16" t="s">
        <v>109</v>
      </c>
      <c r="K16" t="s">
        <v>204</v>
      </c>
      <c r="L16" t="s">
        <v>167</v>
      </c>
      <c r="M16" t="s">
        <v>211</v>
      </c>
      <c r="N16" t="s">
        <v>198</v>
      </c>
      <c r="O16" s="26">
        <v>-0.01</v>
      </c>
      <c r="P16" s="18" t="b">
        <v>0</v>
      </c>
      <c r="Q16" s="26">
        <v>2.1999999999999999E-2</v>
      </c>
      <c r="R16">
        <v>3</v>
      </c>
      <c r="S16">
        <v>75</v>
      </c>
      <c r="T16">
        <v>50</v>
      </c>
      <c r="U16">
        <v>60</v>
      </c>
      <c r="V16" s="26">
        <v>0.02</v>
      </c>
      <c r="W16">
        <v>0</v>
      </c>
      <c r="X16">
        <v>10</v>
      </c>
      <c r="Y16" s="26">
        <v>0.04</v>
      </c>
      <c r="Z16" s="26">
        <v>0.04</v>
      </c>
      <c r="AA16" s="26">
        <v>0.03</v>
      </c>
      <c r="AB16" s="26">
        <v>0.01</v>
      </c>
      <c r="AC16" s="26">
        <v>7.4999999999999997E-2</v>
      </c>
      <c r="AD16" s="26" t="s">
        <v>156</v>
      </c>
      <c r="AE16" s="41">
        <v>8.2199999999999995E-2</v>
      </c>
      <c r="AF16" s="26">
        <v>0.12</v>
      </c>
      <c r="AG16" t="s">
        <v>112</v>
      </c>
      <c r="AH16" s="2" t="s">
        <v>158</v>
      </c>
      <c r="AI16" s="2" t="s">
        <v>342</v>
      </c>
      <c r="AJ16">
        <v>30</v>
      </c>
      <c r="AK16" t="s">
        <v>115</v>
      </c>
      <c r="AL16">
        <v>5</v>
      </c>
      <c r="AM16">
        <v>200</v>
      </c>
      <c r="AN16" s="2" t="s">
        <v>114</v>
      </c>
      <c r="AO16">
        <v>1</v>
      </c>
      <c r="AP16" s="2" t="s">
        <v>166</v>
      </c>
      <c r="AQ16" s="17">
        <v>0.75</v>
      </c>
      <c r="AR16">
        <v>200</v>
      </c>
      <c r="AS16" s="2" t="s">
        <v>113</v>
      </c>
      <c r="AT16" s="12">
        <v>0.25</v>
      </c>
      <c r="AU16" s="12">
        <v>0.14499999999999999</v>
      </c>
      <c r="AV16" s="12">
        <v>0.05</v>
      </c>
      <c r="AW16" s="18" t="b">
        <v>0</v>
      </c>
      <c r="AX16" s="18" t="b">
        <v>1</v>
      </c>
      <c r="AY16" s="18" t="b">
        <v>0</v>
      </c>
    </row>
    <row r="17" spans="1:51" s="42" customFormat="1" x14ac:dyDescent="0.25">
      <c r="A17" s="42" t="s">
        <v>356</v>
      </c>
      <c r="B17" s="48" t="s">
        <v>290</v>
      </c>
      <c r="C17" s="67" t="b">
        <v>0</v>
      </c>
      <c r="D17" s="44" t="b">
        <v>1</v>
      </c>
      <c r="E17" s="42" t="s">
        <v>207</v>
      </c>
      <c r="F17" s="42" t="s">
        <v>184</v>
      </c>
      <c r="G17" s="42">
        <v>1000</v>
      </c>
      <c r="H17" s="42">
        <v>500</v>
      </c>
      <c r="I17" s="42" t="s">
        <v>109</v>
      </c>
      <c r="J17" s="42" t="s">
        <v>109</v>
      </c>
      <c r="K17" s="42" t="s">
        <v>204</v>
      </c>
      <c r="L17" s="42" t="s">
        <v>167</v>
      </c>
      <c r="M17" s="42" t="s">
        <v>211</v>
      </c>
      <c r="N17" s="42" t="s">
        <v>198</v>
      </c>
      <c r="O17" s="50">
        <v>0.02</v>
      </c>
      <c r="P17" s="47" t="b">
        <v>0</v>
      </c>
      <c r="Q17" s="50">
        <v>2.1999999999999999E-2</v>
      </c>
      <c r="R17" s="42">
        <v>3</v>
      </c>
      <c r="S17" s="42">
        <v>75</v>
      </c>
      <c r="T17" s="42">
        <v>50</v>
      </c>
      <c r="U17" s="42">
        <v>60</v>
      </c>
      <c r="V17" s="50">
        <v>0.02</v>
      </c>
      <c r="W17" s="42">
        <v>0</v>
      </c>
      <c r="X17" s="42">
        <v>10</v>
      </c>
      <c r="Y17" s="50">
        <v>0.04</v>
      </c>
      <c r="Z17" s="50">
        <v>0.04</v>
      </c>
      <c r="AA17" s="50">
        <v>0.03</v>
      </c>
      <c r="AB17" s="50">
        <v>0.01</v>
      </c>
      <c r="AC17" s="50">
        <v>7.4999999999999997E-2</v>
      </c>
      <c r="AD17" s="50" t="s">
        <v>156</v>
      </c>
      <c r="AE17" s="51">
        <v>8.2199999999999995E-2</v>
      </c>
      <c r="AF17" s="50">
        <v>0.12</v>
      </c>
      <c r="AG17" s="42" t="s">
        <v>112</v>
      </c>
      <c r="AH17" s="43" t="s">
        <v>158</v>
      </c>
      <c r="AI17" s="43" t="s">
        <v>342</v>
      </c>
      <c r="AJ17" s="42">
        <v>30</v>
      </c>
      <c r="AK17" s="42" t="s">
        <v>115</v>
      </c>
      <c r="AL17" s="42">
        <v>5</v>
      </c>
      <c r="AM17" s="42">
        <v>200</v>
      </c>
      <c r="AN17" s="43" t="s">
        <v>114</v>
      </c>
      <c r="AO17" s="42">
        <v>1</v>
      </c>
      <c r="AP17" s="43" t="s">
        <v>166</v>
      </c>
      <c r="AQ17" s="46">
        <v>0.75</v>
      </c>
      <c r="AR17" s="42">
        <v>200</v>
      </c>
      <c r="AS17" s="43" t="s">
        <v>113</v>
      </c>
      <c r="AT17" s="45">
        <v>0.25</v>
      </c>
      <c r="AU17" s="45">
        <v>0.14499999999999999</v>
      </c>
      <c r="AV17" s="45">
        <v>0.05</v>
      </c>
      <c r="AW17" s="47" t="b">
        <v>0</v>
      </c>
      <c r="AX17" s="47" t="b">
        <v>1</v>
      </c>
      <c r="AY17" s="47" t="b">
        <v>0</v>
      </c>
    </row>
    <row r="18" spans="1:51" s="42" customFormat="1" x14ac:dyDescent="0.25">
      <c r="A18" s="42" t="s">
        <v>357</v>
      </c>
      <c r="B18" s="48" t="s">
        <v>290</v>
      </c>
      <c r="C18" s="67" t="b">
        <v>0</v>
      </c>
      <c r="D18" s="44" t="b">
        <v>1</v>
      </c>
      <c r="E18" s="42" t="s">
        <v>207</v>
      </c>
      <c r="F18" s="42" t="s">
        <v>184</v>
      </c>
      <c r="G18" s="42">
        <v>1000</v>
      </c>
      <c r="H18" s="42">
        <v>500</v>
      </c>
      <c r="I18" s="42" t="s">
        <v>109</v>
      </c>
      <c r="J18" s="42" t="s">
        <v>109</v>
      </c>
      <c r="K18" s="42" t="s">
        <v>204</v>
      </c>
      <c r="L18" s="42" t="s">
        <v>167</v>
      </c>
      <c r="M18" s="42" t="s">
        <v>211</v>
      </c>
      <c r="N18" s="42" t="s">
        <v>198</v>
      </c>
      <c r="O18" s="50">
        <v>-0.02</v>
      </c>
      <c r="P18" s="47" t="b">
        <v>0</v>
      </c>
      <c r="Q18" s="50">
        <v>2.1999999999999999E-2</v>
      </c>
      <c r="R18" s="42">
        <v>3</v>
      </c>
      <c r="S18" s="42">
        <v>75</v>
      </c>
      <c r="T18" s="42">
        <v>50</v>
      </c>
      <c r="U18" s="42">
        <v>60</v>
      </c>
      <c r="V18" s="50">
        <v>0.02</v>
      </c>
      <c r="W18" s="42">
        <v>0</v>
      </c>
      <c r="X18" s="42">
        <v>10</v>
      </c>
      <c r="Y18" s="50">
        <v>0.04</v>
      </c>
      <c r="Z18" s="50">
        <v>0.04</v>
      </c>
      <c r="AA18" s="50">
        <v>0.03</v>
      </c>
      <c r="AB18" s="50">
        <v>0.01</v>
      </c>
      <c r="AC18" s="50">
        <v>7.4999999999999997E-2</v>
      </c>
      <c r="AD18" s="50" t="s">
        <v>156</v>
      </c>
      <c r="AE18" s="51">
        <v>8.2199999999999995E-2</v>
      </c>
      <c r="AF18" s="50">
        <v>0.12</v>
      </c>
      <c r="AG18" s="42" t="s">
        <v>112</v>
      </c>
      <c r="AH18" s="43" t="s">
        <v>158</v>
      </c>
      <c r="AI18" s="43" t="s">
        <v>342</v>
      </c>
      <c r="AJ18" s="42">
        <v>30</v>
      </c>
      <c r="AK18" s="42" t="s">
        <v>115</v>
      </c>
      <c r="AL18" s="42">
        <v>5</v>
      </c>
      <c r="AM18" s="42">
        <v>200</v>
      </c>
      <c r="AN18" s="43" t="s">
        <v>114</v>
      </c>
      <c r="AO18" s="42">
        <v>1</v>
      </c>
      <c r="AP18" s="43" t="s">
        <v>166</v>
      </c>
      <c r="AQ18" s="46">
        <v>0.75</v>
      </c>
      <c r="AR18" s="42">
        <v>200</v>
      </c>
      <c r="AS18" s="43" t="s">
        <v>113</v>
      </c>
      <c r="AT18" s="45">
        <v>0.25</v>
      </c>
      <c r="AU18" s="45">
        <v>0.14499999999999999</v>
      </c>
      <c r="AV18" s="45">
        <v>0.05</v>
      </c>
      <c r="AW18" s="47" t="b">
        <v>0</v>
      </c>
      <c r="AX18" s="47" t="b">
        <v>1</v>
      </c>
      <c r="AY18" s="47" t="b">
        <v>0</v>
      </c>
    </row>
    <row r="19" spans="1:51" x14ac:dyDescent="0.25">
      <c r="A19" s="34" t="s">
        <v>343</v>
      </c>
      <c r="B19" s="19" t="s">
        <v>298</v>
      </c>
      <c r="C19" s="67" t="b">
        <v>0</v>
      </c>
      <c r="D19" s="44" t="b">
        <v>1</v>
      </c>
      <c r="E19" t="s">
        <v>208</v>
      </c>
      <c r="F19" t="s">
        <v>192</v>
      </c>
      <c r="G19">
        <v>1000</v>
      </c>
      <c r="H19">
        <v>600</v>
      </c>
      <c r="I19" t="s">
        <v>109</v>
      </c>
      <c r="J19" t="s">
        <v>109</v>
      </c>
      <c r="K19" t="s">
        <v>205</v>
      </c>
      <c r="L19" t="s">
        <v>167</v>
      </c>
      <c r="M19" t="s">
        <v>211</v>
      </c>
      <c r="N19" t="s">
        <v>198</v>
      </c>
      <c r="O19" s="26">
        <v>0</v>
      </c>
      <c r="P19" s="18" t="b">
        <v>0</v>
      </c>
      <c r="Q19" s="26">
        <v>2.1999999999999999E-2</v>
      </c>
      <c r="R19">
        <v>3</v>
      </c>
      <c r="S19">
        <v>75</v>
      </c>
      <c r="T19">
        <v>50</v>
      </c>
      <c r="U19">
        <v>60</v>
      </c>
      <c r="V19" s="26">
        <v>0.02</v>
      </c>
      <c r="W19">
        <v>0</v>
      </c>
      <c r="X19">
        <v>10</v>
      </c>
      <c r="Y19" s="26">
        <v>0.04</v>
      </c>
      <c r="Z19" s="26">
        <v>0.04</v>
      </c>
      <c r="AA19" s="26">
        <v>0.03</v>
      </c>
      <c r="AB19" s="26">
        <v>0.01</v>
      </c>
      <c r="AC19" s="26">
        <v>7.4999999999999997E-2</v>
      </c>
      <c r="AD19" s="26" t="s">
        <v>156</v>
      </c>
      <c r="AE19" s="41">
        <v>8.2199999999999995E-2</v>
      </c>
      <c r="AF19" s="26">
        <v>0.12</v>
      </c>
      <c r="AG19" t="s">
        <v>112</v>
      </c>
      <c r="AH19" s="2" t="s">
        <v>158</v>
      </c>
      <c r="AI19" s="2" t="s">
        <v>342</v>
      </c>
      <c r="AJ19">
        <v>30</v>
      </c>
      <c r="AK19" t="s">
        <v>115</v>
      </c>
      <c r="AL19">
        <v>5</v>
      </c>
      <c r="AM19">
        <v>200</v>
      </c>
      <c r="AN19" s="2" t="s">
        <v>114</v>
      </c>
      <c r="AO19">
        <v>1</v>
      </c>
      <c r="AP19" s="2" t="s">
        <v>166</v>
      </c>
      <c r="AQ19" s="17">
        <v>0.75</v>
      </c>
      <c r="AR19">
        <v>200</v>
      </c>
      <c r="AS19" s="2" t="s">
        <v>113</v>
      </c>
      <c r="AT19" s="12">
        <v>0.25</v>
      </c>
      <c r="AU19" s="12">
        <v>0.14499999999999999</v>
      </c>
      <c r="AV19" s="12">
        <v>0.05</v>
      </c>
      <c r="AW19" s="18" t="b">
        <v>0</v>
      </c>
      <c r="AX19" s="18" t="b">
        <v>1</v>
      </c>
      <c r="AY19" s="18" t="b">
        <v>0</v>
      </c>
    </row>
    <row r="20" spans="1:51" x14ac:dyDescent="0.25">
      <c r="A20" s="34" t="s">
        <v>346</v>
      </c>
      <c r="B20" s="19" t="s">
        <v>298</v>
      </c>
      <c r="C20" s="67" t="b">
        <v>0</v>
      </c>
      <c r="D20" s="44" t="b">
        <v>1</v>
      </c>
      <c r="E20" t="s">
        <v>208</v>
      </c>
      <c r="F20" t="s">
        <v>192</v>
      </c>
      <c r="G20">
        <v>1000</v>
      </c>
      <c r="H20">
        <v>600</v>
      </c>
      <c r="I20" t="s">
        <v>109</v>
      </c>
      <c r="J20" t="s">
        <v>109</v>
      </c>
      <c r="K20" t="s">
        <v>205</v>
      </c>
      <c r="L20" t="s">
        <v>167</v>
      </c>
      <c r="M20" t="s">
        <v>211</v>
      </c>
      <c r="N20" t="s">
        <v>198</v>
      </c>
      <c r="O20" s="26">
        <v>-0.01</v>
      </c>
      <c r="P20" s="18" t="b">
        <v>0</v>
      </c>
      <c r="Q20" s="26">
        <v>2.1999999999999999E-2</v>
      </c>
      <c r="R20">
        <v>3</v>
      </c>
      <c r="S20">
        <v>75</v>
      </c>
      <c r="T20">
        <v>50</v>
      </c>
      <c r="U20">
        <v>60</v>
      </c>
      <c r="V20" s="26">
        <v>0.02</v>
      </c>
      <c r="W20">
        <v>0</v>
      </c>
      <c r="X20">
        <v>10</v>
      </c>
      <c r="Y20" s="26">
        <v>0.04</v>
      </c>
      <c r="Z20" s="26">
        <v>0.04</v>
      </c>
      <c r="AA20" s="26">
        <v>0.03</v>
      </c>
      <c r="AB20" s="26">
        <v>0.01</v>
      </c>
      <c r="AC20" s="26">
        <v>7.4999999999999997E-2</v>
      </c>
      <c r="AD20" s="26" t="s">
        <v>156</v>
      </c>
      <c r="AE20" s="41">
        <v>8.2199999999999995E-2</v>
      </c>
      <c r="AF20" s="26">
        <v>0.12</v>
      </c>
      <c r="AG20" t="s">
        <v>112</v>
      </c>
      <c r="AH20" s="2" t="s">
        <v>158</v>
      </c>
      <c r="AI20" s="2" t="s">
        <v>342</v>
      </c>
      <c r="AJ20">
        <v>30</v>
      </c>
      <c r="AK20" t="s">
        <v>115</v>
      </c>
      <c r="AL20">
        <v>5</v>
      </c>
      <c r="AM20">
        <v>200</v>
      </c>
      <c r="AN20" s="2" t="s">
        <v>114</v>
      </c>
      <c r="AO20">
        <v>1</v>
      </c>
      <c r="AP20" s="2" t="s">
        <v>166</v>
      </c>
      <c r="AQ20" s="17">
        <v>0.75</v>
      </c>
      <c r="AR20">
        <v>200</v>
      </c>
      <c r="AS20" s="2" t="s">
        <v>113</v>
      </c>
      <c r="AT20" s="12">
        <v>0.25</v>
      </c>
      <c r="AU20" s="12">
        <v>0.14499999999999999</v>
      </c>
      <c r="AV20" s="12">
        <v>0.05</v>
      </c>
      <c r="AW20" s="18" t="b">
        <v>0</v>
      </c>
      <c r="AX20" s="18" t="b">
        <v>1</v>
      </c>
      <c r="AY20" s="18" t="b">
        <v>0</v>
      </c>
    </row>
    <row r="21" spans="1:51" x14ac:dyDescent="0.25">
      <c r="A21" s="34" t="s">
        <v>344</v>
      </c>
      <c r="B21" s="19" t="s">
        <v>298</v>
      </c>
      <c r="C21" s="67" t="b">
        <v>0</v>
      </c>
      <c r="D21" s="44" t="b">
        <v>1</v>
      </c>
      <c r="E21" t="s">
        <v>209</v>
      </c>
      <c r="F21" t="s">
        <v>193</v>
      </c>
      <c r="G21">
        <v>1000</v>
      </c>
      <c r="H21">
        <v>600</v>
      </c>
      <c r="I21" t="s">
        <v>109</v>
      </c>
      <c r="J21" t="s">
        <v>109</v>
      </c>
      <c r="K21" t="s">
        <v>206</v>
      </c>
      <c r="L21" t="s">
        <v>167</v>
      </c>
      <c r="M21" t="s">
        <v>211</v>
      </c>
      <c r="N21" t="s">
        <v>198</v>
      </c>
      <c r="O21" s="26">
        <v>0</v>
      </c>
      <c r="P21" s="18" t="b">
        <v>0</v>
      </c>
      <c r="Q21" s="26">
        <v>2.1999999999999999E-2</v>
      </c>
      <c r="R21">
        <v>3</v>
      </c>
      <c r="S21">
        <v>75</v>
      </c>
      <c r="T21">
        <v>50</v>
      </c>
      <c r="U21">
        <v>60</v>
      </c>
      <c r="V21" s="26">
        <v>0.02</v>
      </c>
      <c r="W21">
        <v>0</v>
      </c>
      <c r="X21">
        <v>10</v>
      </c>
      <c r="Y21" s="26">
        <v>0.04</v>
      </c>
      <c r="Z21" s="26">
        <v>0.04</v>
      </c>
      <c r="AA21" s="26">
        <v>0.03</v>
      </c>
      <c r="AB21" s="26">
        <v>0.01</v>
      </c>
      <c r="AC21" s="26">
        <v>7.4999999999999997E-2</v>
      </c>
      <c r="AD21" s="26" t="s">
        <v>156</v>
      </c>
      <c r="AE21" s="41">
        <v>8.2199999999999995E-2</v>
      </c>
      <c r="AF21" s="26">
        <v>0.12</v>
      </c>
      <c r="AG21" t="s">
        <v>112</v>
      </c>
      <c r="AH21" s="2" t="s">
        <v>158</v>
      </c>
      <c r="AI21" s="2" t="s">
        <v>342</v>
      </c>
      <c r="AJ21">
        <v>30</v>
      </c>
      <c r="AK21" t="s">
        <v>115</v>
      </c>
      <c r="AL21">
        <v>5</v>
      </c>
      <c r="AM21">
        <v>200</v>
      </c>
      <c r="AN21" s="2" t="s">
        <v>114</v>
      </c>
      <c r="AO21">
        <v>1</v>
      </c>
      <c r="AP21" s="2" t="s">
        <v>166</v>
      </c>
      <c r="AQ21" s="17">
        <v>0.75</v>
      </c>
      <c r="AR21">
        <v>200</v>
      </c>
      <c r="AS21" s="2" t="s">
        <v>113</v>
      </c>
      <c r="AT21" s="12">
        <v>0.25</v>
      </c>
      <c r="AU21" s="12">
        <v>0.14499999999999999</v>
      </c>
      <c r="AV21" s="12">
        <v>0.05</v>
      </c>
      <c r="AW21" s="18" t="b">
        <v>0</v>
      </c>
      <c r="AX21" s="18" t="b">
        <v>1</v>
      </c>
      <c r="AY21" s="18" t="b">
        <v>0</v>
      </c>
    </row>
    <row r="22" spans="1:51" x14ac:dyDescent="0.25">
      <c r="A22" s="34" t="s">
        <v>347</v>
      </c>
      <c r="B22" s="19" t="s">
        <v>298</v>
      </c>
      <c r="C22" s="67" t="b">
        <v>0</v>
      </c>
      <c r="D22" s="44" t="b">
        <v>1</v>
      </c>
      <c r="E22" t="s">
        <v>209</v>
      </c>
      <c r="F22" t="s">
        <v>193</v>
      </c>
      <c r="G22">
        <v>1000</v>
      </c>
      <c r="H22">
        <v>600</v>
      </c>
      <c r="I22" t="s">
        <v>109</v>
      </c>
      <c r="J22" t="s">
        <v>109</v>
      </c>
      <c r="K22" t="s">
        <v>206</v>
      </c>
      <c r="L22" t="s">
        <v>167</v>
      </c>
      <c r="M22" t="s">
        <v>211</v>
      </c>
      <c r="N22" t="s">
        <v>198</v>
      </c>
      <c r="O22" s="26">
        <v>-0.01</v>
      </c>
      <c r="P22" s="18" t="b">
        <v>0</v>
      </c>
      <c r="Q22" s="26">
        <v>2.1999999999999999E-2</v>
      </c>
      <c r="R22">
        <v>3</v>
      </c>
      <c r="S22">
        <v>75</v>
      </c>
      <c r="T22">
        <v>50</v>
      </c>
      <c r="U22">
        <v>60</v>
      </c>
      <c r="V22" s="26">
        <v>0.02</v>
      </c>
      <c r="W22">
        <v>0</v>
      </c>
      <c r="X22">
        <v>10</v>
      </c>
      <c r="Y22" s="26">
        <v>0.04</v>
      </c>
      <c r="Z22" s="26">
        <v>0.04</v>
      </c>
      <c r="AA22" s="26">
        <v>0.03</v>
      </c>
      <c r="AB22" s="26">
        <v>0.01</v>
      </c>
      <c r="AC22" s="26">
        <v>7.4999999999999997E-2</v>
      </c>
      <c r="AD22" s="26" t="s">
        <v>156</v>
      </c>
      <c r="AE22" s="41">
        <v>8.2199999999999995E-2</v>
      </c>
      <c r="AF22" s="26">
        <v>0.12</v>
      </c>
      <c r="AG22" t="s">
        <v>112</v>
      </c>
      <c r="AH22" s="2" t="s">
        <v>158</v>
      </c>
      <c r="AI22" s="2" t="s">
        <v>342</v>
      </c>
      <c r="AJ22">
        <v>30</v>
      </c>
      <c r="AK22" t="s">
        <v>115</v>
      </c>
      <c r="AL22">
        <v>5</v>
      </c>
      <c r="AM22">
        <v>200</v>
      </c>
      <c r="AN22" s="2" t="s">
        <v>114</v>
      </c>
      <c r="AO22">
        <v>1</v>
      </c>
      <c r="AP22" s="2" t="s">
        <v>166</v>
      </c>
      <c r="AQ22" s="17">
        <v>0.75</v>
      </c>
      <c r="AR22">
        <v>200</v>
      </c>
      <c r="AS22" s="2" t="s">
        <v>113</v>
      </c>
      <c r="AT22" s="12">
        <v>0.25</v>
      </c>
      <c r="AU22" s="12">
        <v>0.14499999999999999</v>
      </c>
      <c r="AV22" s="12">
        <v>0.05</v>
      </c>
      <c r="AW22" s="18" t="b">
        <v>0</v>
      </c>
      <c r="AX22" s="18" t="b">
        <v>1</v>
      </c>
      <c r="AY22" s="18" t="b">
        <v>0</v>
      </c>
    </row>
    <row r="23" spans="1:51" x14ac:dyDescent="0.25">
      <c r="A23" s="34" t="s">
        <v>345</v>
      </c>
      <c r="B23" s="19" t="s">
        <v>298</v>
      </c>
      <c r="C23" s="67" t="b">
        <v>0</v>
      </c>
      <c r="D23" s="44" t="b">
        <v>1</v>
      </c>
      <c r="E23" t="s">
        <v>210</v>
      </c>
      <c r="F23" t="s">
        <v>194</v>
      </c>
      <c r="G23">
        <v>1000</v>
      </c>
      <c r="H23">
        <v>300</v>
      </c>
      <c r="I23" t="s">
        <v>109</v>
      </c>
      <c r="J23" t="s">
        <v>109</v>
      </c>
      <c r="K23" t="s">
        <v>203</v>
      </c>
      <c r="L23" t="s">
        <v>167</v>
      </c>
      <c r="M23" t="s">
        <v>211</v>
      </c>
      <c r="N23" t="s">
        <v>198</v>
      </c>
      <c r="O23" s="26">
        <v>0</v>
      </c>
      <c r="P23" s="18" t="b">
        <v>0</v>
      </c>
      <c r="Q23" s="26">
        <v>2.1999999999999999E-2</v>
      </c>
      <c r="R23">
        <v>3</v>
      </c>
      <c r="S23">
        <v>75</v>
      </c>
      <c r="T23">
        <v>50</v>
      </c>
      <c r="U23">
        <v>60</v>
      </c>
      <c r="V23" s="26">
        <v>0.02</v>
      </c>
      <c r="W23">
        <v>0</v>
      </c>
      <c r="X23">
        <v>10</v>
      </c>
      <c r="Y23" s="26">
        <v>0.04</v>
      </c>
      <c r="Z23" s="26">
        <v>0.04</v>
      </c>
      <c r="AA23" s="26">
        <v>0.03</v>
      </c>
      <c r="AB23" s="26">
        <v>0.01</v>
      </c>
      <c r="AC23" s="26">
        <v>7.4999999999999997E-2</v>
      </c>
      <c r="AD23" s="26" t="s">
        <v>156</v>
      </c>
      <c r="AE23" s="41">
        <v>8.2199999999999995E-2</v>
      </c>
      <c r="AF23" s="26">
        <v>0.12</v>
      </c>
      <c r="AG23" t="s">
        <v>112</v>
      </c>
      <c r="AH23" s="2" t="s">
        <v>158</v>
      </c>
      <c r="AI23" s="2" t="s">
        <v>342</v>
      </c>
      <c r="AJ23">
        <v>30</v>
      </c>
      <c r="AK23" t="s">
        <v>115</v>
      </c>
      <c r="AL23">
        <v>5</v>
      </c>
      <c r="AM23">
        <v>200</v>
      </c>
      <c r="AN23" s="2" t="s">
        <v>114</v>
      </c>
      <c r="AO23">
        <v>1</v>
      </c>
      <c r="AP23" s="2" t="s">
        <v>166</v>
      </c>
      <c r="AQ23" s="17">
        <v>0.75</v>
      </c>
      <c r="AR23">
        <v>200</v>
      </c>
      <c r="AS23" s="2" t="s">
        <v>113</v>
      </c>
      <c r="AT23" s="12">
        <v>0.25</v>
      </c>
      <c r="AU23" s="12">
        <v>0.14499999999999999</v>
      </c>
      <c r="AV23" s="12">
        <v>0.05</v>
      </c>
      <c r="AW23" s="18" t="b">
        <v>0</v>
      </c>
      <c r="AX23" s="18" t="b">
        <v>1</v>
      </c>
      <c r="AY23" s="18" t="b">
        <v>0</v>
      </c>
    </row>
    <row r="24" spans="1:51" x14ac:dyDescent="0.25">
      <c r="A24" s="34" t="s">
        <v>348</v>
      </c>
      <c r="B24" s="19" t="s">
        <v>298</v>
      </c>
      <c r="C24" s="67" t="b">
        <v>0</v>
      </c>
      <c r="D24" s="44" t="b">
        <v>1</v>
      </c>
      <c r="E24" t="s">
        <v>210</v>
      </c>
      <c r="F24" t="s">
        <v>194</v>
      </c>
      <c r="G24">
        <v>1000</v>
      </c>
      <c r="H24">
        <v>300</v>
      </c>
      <c r="I24" t="s">
        <v>109</v>
      </c>
      <c r="J24" t="s">
        <v>109</v>
      </c>
      <c r="K24" t="s">
        <v>203</v>
      </c>
      <c r="L24" t="s">
        <v>167</v>
      </c>
      <c r="M24" t="s">
        <v>211</v>
      </c>
      <c r="N24" t="s">
        <v>198</v>
      </c>
      <c r="O24" s="26">
        <v>0.01</v>
      </c>
      <c r="P24" s="18" t="b">
        <v>0</v>
      </c>
      <c r="Q24" s="26">
        <v>2.1999999999999999E-2</v>
      </c>
      <c r="R24">
        <v>3</v>
      </c>
      <c r="S24">
        <v>75</v>
      </c>
      <c r="T24">
        <v>50</v>
      </c>
      <c r="U24">
        <v>60</v>
      </c>
      <c r="V24" s="26">
        <v>0.02</v>
      </c>
      <c r="W24">
        <v>0</v>
      </c>
      <c r="X24">
        <v>10</v>
      </c>
      <c r="Y24" s="26">
        <v>0.04</v>
      </c>
      <c r="Z24" s="26">
        <v>0.04</v>
      </c>
      <c r="AA24" s="26">
        <v>0.03</v>
      </c>
      <c r="AB24" s="26">
        <v>0.01</v>
      </c>
      <c r="AC24" s="26">
        <v>7.4999999999999997E-2</v>
      </c>
      <c r="AD24" s="26" t="s">
        <v>156</v>
      </c>
      <c r="AE24" s="41">
        <v>8.2199999999999995E-2</v>
      </c>
      <c r="AF24" s="26">
        <v>0.12</v>
      </c>
      <c r="AG24" t="s">
        <v>112</v>
      </c>
      <c r="AH24" s="2" t="s">
        <v>158</v>
      </c>
      <c r="AI24" s="2" t="s">
        <v>342</v>
      </c>
      <c r="AJ24">
        <v>30</v>
      </c>
      <c r="AK24" t="s">
        <v>115</v>
      </c>
      <c r="AL24">
        <v>5</v>
      </c>
      <c r="AM24">
        <v>200</v>
      </c>
      <c r="AN24" s="2" t="s">
        <v>114</v>
      </c>
      <c r="AO24">
        <v>1</v>
      </c>
      <c r="AP24" s="2" t="s">
        <v>166</v>
      </c>
      <c r="AQ24" s="17">
        <v>0.75</v>
      </c>
      <c r="AR24">
        <v>200</v>
      </c>
      <c r="AS24" s="2" t="s">
        <v>113</v>
      </c>
      <c r="AT24" s="12">
        <v>0.25</v>
      </c>
      <c r="AU24" s="12">
        <v>0.14499999999999999</v>
      </c>
      <c r="AV24" s="12">
        <v>0.05</v>
      </c>
      <c r="AW24" s="18" t="b">
        <v>0</v>
      </c>
      <c r="AX24" s="18" t="b">
        <v>1</v>
      </c>
      <c r="AY24" s="18" t="b">
        <v>0</v>
      </c>
    </row>
    <row r="25" spans="1:51" s="65" customFormat="1" x14ac:dyDescent="0.25">
      <c r="A25" s="75"/>
      <c r="B25" s="71"/>
      <c r="C25" s="67"/>
      <c r="D25" s="67"/>
      <c r="O25" s="73"/>
      <c r="P25" s="70"/>
      <c r="Q25" s="73"/>
      <c r="V25" s="73"/>
      <c r="Y25" s="73"/>
      <c r="Z25" s="73"/>
      <c r="AA25" s="73"/>
      <c r="AB25" s="73"/>
      <c r="AC25" s="73"/>
      <c r="AD25" s="73"/>
      <c r="AE25" s="76"/>
      <c r="AF25" s="73"/>
      <c r="AH25" s="66"/>
      <c r="AI25" s="66"/>
      <c r="AN25" s="66"/>
      <c r="AP25" s="66"/>
      <c r="AQ25" s="69"/>
      <c r="AS25" s="66"/>
      <c r="AT25" s="68"/>
      <c r="AU25" s="68"/>
      <c r="AV25" s="68"/>
      <c r="AW25" s="70"/>
      <c r="AX25" s="70"/>
      <c r="AY25" s="70"/>
    </row>
    <row r="26" spans="1:51" s="65" customFormat="1" x14ac:dyDescent="0.25">
      <c r="A26" s="75" t="s">
        <v>484</v>
      </c>
      <c r="B26" s="71" t="s">
        <v>486</v>
      </c>
      <c r="C26" s="67" t="b">
        <v>0</v>
      </c>
      <c r="D26" s="67" t="b">
        <v>1</v>
      </c>
      <c r="E26" s="65" t="s">
        <v>208</v>
      </c>
      <c r="F26" s="65" t="s">
        <v>192</v>
      </c>
      <c r="G26" s="65">
        <v>1000</v>
      </c>
      <c r="H26" s="65">
        <v>600</v>
      </c>
      <c r="I26" s="65" t="s">
        <v>109</v>
      </c>
      <c r="J26" s="65" t="s">
        <v>109</v>
      </c>
      <c r="K26" s="65" t="s">
        <v>205</v>
      </c>
      <c r="L26" s="65" t="s">
        <v>167</v>
      </c>
      <c r="M26" s="65" t="s">
        <v>211</v>
      </c>
      <c r="N26" s="65" t="s">
        <v>198</v>
      </c>
      <c r="O26" s="73">
        <v>-0.01</v>
      </c>
      <c r="P26" s="70" t="b">
        <v>0</v>
      </c>
      <c r="Q26" s="73">
        <v>2.1999999999999999E-2</v>
      </c>
      <c r="R26" s="65">
        <v>3</v>
      </c>
      <c r="S26" s="65">
        <v>75</v>
      </c>
      <c r="T26" s="65">
        <v>50</v>
      </c>
      <c r="U26" s="65">
        <v>60</v>
      </c>
      <c r="V26" s="73">
        <v>0.02</v>
      </c>
      <c r="W26" s="65">
        <v>0</v>
      </c>
      <c r="X26" s="65">
        <v>10</v>
      </c>
      <c r="Y26" s="73">
        <v>0.04</v>
      </c>
      <c r="Z26" s="73">
        <v>0.04</v>
      </c>
      <c r="AA26" s="73">
        <v>0.03</v>
      </c>
      <c r="AB26" s="73">
        <v>0.01</v>
      </c>
      <c r="AC26" s="73">
        <v>7.4999999999999997E-2</v>
      </c>
      <c r="AD26" s="73" t="s">
        <v>156</v>
      </c>
      <c r="AE26" s="76">
        <v>8.2199999999999995E-2</v>
      </c>
      <c r="AF26" s="73">
        <v>0.12</v>
      </c>
      <c r="AG26" s="65" t="s">
        <v>112</v>
      </c>
      <c r="AH26" s="66" t="s">
        <v>158</v>
      </c>
      <c r="AI26" s="66" t="s">
        <v>342</v>
      </c>
      <c r="AJ26" s="65">
        <v>30</v>
      </c>
      <c r="AK26" s="65" t="s">
        <v>115</v>
      </c>
      <c r="AL26" s="65">
        <v>5</v>
      </c>
      <c r="AM26" s="65">
        <v>200</v>
      </c>
      <c r="AN26" s="66" t="s">
        <v>114</v>
      </c>
      <c r="AO26" s="65">
        <v>1</v>
      </c>
      <c r="AP26" s="66" t="s">
        <v>166</v>
      </c>
      <c r="AQ26" s="69">
        <v>0.5</v>
      </c>
      <c r="AR26" s="65">
        <v>200</v>
      </c>
      <c r="AS26" s="66" t="s">
        <v>113</v>
      </c>
      <c r="AT26" s="68">
        <v>0.25</v>
      </c>
      <c r="AU26" s="68">
        <v>0.14499999999999999</v>
      </c>
      <c r="AV26" s="68">
        <v>0.05</v>
      </c>
      <c r="AW26" s="70" t="b">
        <v>0</v>
      </c>
      <c r="AX26" s="70" t="b">
        <v>1</v>
      </c>
      <c r="AY26" s="70" t="b">
        <v>0</v>
      </c>
    </row>
    <row r="27" spans="1:51" s="65" customFormat="1" x14ac:dyDescent="0.25">
      <c r="A27" s="75" t="s">
        <v>485</v>
      </c>
      <c r="B27" s="71" t="s">
        <v>486</v>
      </c>
      <c r="C27" s="67" t="b">
        <v>0</v>
      </c>
      <c r="D27" s="67" t="b">
        <v>1</v>
      </c>
      <c r="E27" s="65" t="s">
        <v>209</v>
      </c>
      <c r="F27" s="65" t="s">
        <v>193</v>
      </c>
      <c r="G27" s="65">
        <v>1000</v>
      </c>
      <c r="H27" s="65">
        <v>600</v>
      </c>
      <c r="I27" s="65" t="s">
        <v>109</v>
      </c>
      <c r="J27" s="65" t="s">
        <v>109</v>
      </c>
      <c r="K27" s="65" t="s">
        <v>206</v>
      </c>
      <c r="L27" s="65" t="s">
        <v>167</v>
      </c>
      <c r="M27" s="65" t="s">
        <v>211</v>
      </c>
      <c r="N27" s="65" t="s">
        <v>198</v>
      </c>
      <c r="O27" s="73">
        <v>-0.01</v>
      </c>
      <c r="P27" s="70" t="b">
        <v>0</v>
      </c>
      <c r="Q27" s="73">
        <v>2.1999999999999999E-2</v>
      </c>
      <c r="R27" s="65">
        <v>3</v>
      </c>
      <c r="S27" s="65">
        <v>75</v>
      </c>
      <c r="T27" s="65">
        <v>50</v>
      </c>
      <c r="U27" s="65">
        <v>60</v>
      </c>
      <c r="V27" s="73">
        <v>0.02</v>
      </c>
      <c r="W27" s="65">
        <v>0</v>
      </c>
      <c r="X27" s="65">
        <v>10</v>
      </c>
      <c r="Y27" s="73">
        <v>0.04</v>
      </c>
      <c r="Z27" s="73">
        <v>0.04</v>
      </c>
      <c r="AA27" s="73">
        <v>0.03</v>
      </c>
      <c r="AB27" s="73">
        <v>0.01</v>
      </c>
      <c r="AC27" s="73">
        <v>7.4999999999999997E-2</v>
      </c>
      <c r="AD27" s="73" t="s">
        <v>156</v>
      </c>
      <c r="AE27" s="76">
        <v>8.2199999999999995E-2</v>
      </c>
      <c r="AF27" s="73">
        <v>0.12</v>
      </c>
      <c r="AG27" s="65" t="s">
        <v>112</v>
      </c>
      <c r="AH27" s="66" t="s">
        <v>158</v>
      </c>
      <c r="AI27" s="66" t="s">
        <v>342</v>
      </c>
      <c r="AJ27" s="65">
        <v>30</v>
      </c>
      <c r="AK27" s="65" t="s">
        <v>115</v>
      </c>
      <c r="AL27" s="65">
        <v>5</v>
      </c>
      <c r="AM27" s="65">
        <v>200</v>
      </c>
      <c r="AN27" s="66" t="s">
        <v>114</v>
      </c>
      <c r="AO27" s="65">
        <v>1</v>
      </c>
      <c r="AP27" s="66" t="s">
        <v>166</v>
      </c>
      <c r="AQ27" s="69">
        <v>0.5</v>
      </c>
      <c r="AR27" s="65">
        <v>200</v>
      </c>
      <c r="AS27" s="66" t="s">
        <v>113</v>
      </c>
      <c r="AT27" s="68">
        <v>0.25</v>
      </c>
      <c r="AU27" s="68">
        <v>0.14499999999999999</v>
      </c>
      <c r="AV27" s="68">
        <v>0.05</v>
      </c>
      <c r="AW27" s="70" t="b">
        <v>0</v>
      </c>
      <c r="AX27" s="70" t="b">
        <v>1</v>
      </c>
      <c r="AY27" s="70" t="b">
        <v>0</v>
      </c>
    </row>
    <row r="28" spans="1:51" x14ac:dyDescent="0.25">
      <c r="B28" s="19"/>
      <c r="C28" s="44"/>
      <c r="D28" s="44"/>
      <c r="O28" s="26"/>
      <c r="P28" s="18"/>
      <c r="Q28" s="26"/>
      <c r="V28" s="26"/>
      <c r="Y28" s="26"/>
      <c r="Z28" s="26"/>
      <c r="AA28" s="26"/>
      <c r="AB28" s="26"/>
      <c r="AC28" s="26"/>
      <c r="AD28" s="26"/>
      <c r="AE28" s="41"/>
      <c r="AF28" s="26"/>
      <c r="AH28" s="2"/>
      <c r="AI28" s="2"/>
      <c r="AN28" s="2"/>
      <c r="AP28" s="2"/>
      <c r="AQ28" s="17"/>
      <c r="AS28" s="2"/>
      <c r="AT28" s="12"/>
      <c r="AU28" s="12"/>
      <c r="AV28" s="12"/>
      <c r="AW28" s="18"/>
      <c r="AX28" s="18"/>
      <c r="AY28" s="18"/>
    </row>
    <row r="29" spans="1:51" x14ac:dyDescent="0.25">
      <c r="B29" s="31" t="s">
        <v>314</v>
      </c>
      <c r="C29" s="44"/>
      <c r="D29" s="44"/>
      <c r="O29" s="26"/>
      <c r="P29" s="18"/>
      <c r="Q29" s="26"/>
      <c r="V29" s="26"/>
      <c r="Y29" s="26"/>
      <c r="Z29" s="26"/>
      <c r="AA29" s="26"/>
      <c r="AB29" s="26"/>
      <c r="AC29" s="26"/>
      <c r="AD29" s="26"/>
      <c r="AE29" s="41"/>
      <c r="AF29" s="26"/>
      <c r="AH29" s="2"/>
      <c r="AI29" s="2"/>
      <c r="AN29" s="2"/>
      <c r="AP29" s="2"/>
      <c r="AQ29" s="17"/>
      <c r="AS29" s="2"/>
      <c r="AT29" s="12"/>
      <c r="AU29" s="12"/>
      <c r="AV29" s="12"/>
      <c r="AW29" s="18"/>
      <c r="AX29" s="18"/>
      <c r="AY29" s="18"/>
    </row>
    <row r="30" spans="1:51" s="65" customFormat="1" x14ac:dyDescent="0.25">
      <c r="B30" s="31" t="s">
        <v>463</v>
      </c>
      <c r="C30" s="67"/>
      <c r="D30" s="67"/>
      <c r="O30" s="73"/>
      <c r="P30" s="70"/>
      <c r="Q30" s="73"/>
      <c r="V30" s="73"/>
      <c r="Y30" s="73"/>
      <c r="Z30" s="73"/>
      <c r="AA30" s="73"/>
      <c r="AB30" s="73"/>
      <c r="AC30" s="73"/>
      <c r="AD30" s="73"/>
      <c r="AE30" s="76"/>
      <c r="AF30" s="73"/>
      <c r="AH30" s="66"/>
      <c r="AI30" s="66"/>
      <c r="AN30" s="66"/>
      <c r="AP30" s="66"/>
      <c r="AQ30" s="69"/>
      <c r="AS30" s="66"/>
      <c r="AT30" s="68"/>
      <c r="AU30" s="68"/>
      <c r="AV30" s="68"/>
      <c r="AW30" s="70"/>
      <c r="AX30" s="70"/>
      <c r="AY30" s="70"/>
    </row>
    <row r="31" spans="1:51" s="65" customFormat="1" x14ac:dyDescent="0.25">
      <c r="A31" s="75" t="s">
        <v>315</v>
      </c>
      <c r="B31" s="71" t="s">
        <v>412</v>
      </c>
      <c r="C31" s="67" t="b">
        <v>0</v>
      </c>
      <c r="D31" s="67" t="b">
        <v>0</v>
      </c>
      <c r="E31" s="65" t="s">
        <v>207</v>
      </c>
      <c r="F31" s="65" t="s">
        <v>184</v>
      </c>
      <c r="G31" s="65">
        <v>1000</v>
      </c>
      <c r="H31" s="65">
        <v>500</v>
      </c>
      <c r="I31" s="65" t="s">
        <v>109</v>
      </c>
      <c r="J31" s="65" t="s">
        <v>109</v>
      </c>
      <c r="K31" s="65" t="s">
        <v>204</v>
      </c>
      <c r="L31" s="65" t="s">
        <v>167</v>
      </c>
      <c r="M31" s="65" t="s">
        <v>211</v>
      </c>
      <c r="N31" s="65" t="s">
        <v>198</v>
      </c>
      <c r="O31" s="73">
        <v>0</v>
      </c>
      <c r="P31" s="70" t="b">
        <v>0</v>
      </c>
      <c r="Q31" s="73">
        <v>2.1999999999999999E-2</v>
      </c>
      <c r="R31" s="65">
        <v>3</v>
      </c>
      <c r="S31" s="65">
        <v>75</v>
      </c>
      <c r="T31" s="65">
        <v>50</v>
      </c>
      <c r="U31" s="65">
        <v>60</v>
      </c>
      <c r="V31" s="73">
        <v>0.02</v>
      </c>
      <c r="W31" s="65">
        <v>0</v>
      </c>
      <c r="X31" s="65">
        <v>10</v>
      </c>
      <c r="Y31" s="73">
        <v>0.04</v>
      </c>
      <c r="Z31" s="73">
        <v>0.04</v>
      </c>
      <c r="AA31" s="73">
        <v>0.03</v>
      </c>
      <c r="AB31" s="73">
        <v>0.01</v>
      </c>
      <c r="AC31" s="73">
        <v>7.4999999999999997E-2</v>
      </c>
      <c r="AD31" s="73" t="s">
        <v>156</v>
      </c>
      <c r="AE31" s="62">
        <v>7.5157231635036972E-2</v>
      </c>
      <c r="AF31" s="77">
        <v>1.7733112250080396E-2</v>
      </c>
      <c r="AG31" s="65" t="s">
        <v>112</v>
      </c>
      <c r="AH31" s="66" t="s">
        <v>158</v>
      </c>
      <c r="AI31" s="66" t="s">
        <v>342</v>
      </c>
      <c r="AJ31" s="65">
        <v>30</v>
      </c>
      <c r="AK31" s="65" t="s">
        <v>115</v>
      </c>
      <c r="AL31" s="65">
        <v>5</v>
      </c>
      <c r="AM31" s="65">
        <v>200</v>
      </c>
      <c r="AN31" s="66" t="s">
        <v>114</v>
      </c>
      <c r="AO31" s="65">
        <v>1</v>
      </c>
      <c r="AP31" s="66" t="s">
        <v>114</v>
      </c>
      <c r="AQ31" s="69">
        <v>0.75</v>
      </c>
      <c r="AR31" s="72">
        <v>168732127</v>
      </c>
      <c r="AS31" s="66" t="s">
        <v>113</v>
      </c>
      <c r="AT31" s="68">
        <v>0.25</v>
      </c>
      <c r="AU31" s="68">
        <v>0.14499999999999999</v>
      </c>
      <c r="AV31" s="68">
        <v>0.05</v>
      </c>
      <c r="AW31" s="70" t="b">
        <v>0</v>
      </c>
      <c r="AX31" s="70" t="b">
        <v>1</v>
      </c>
      <c r="AY31" s="70" t="b">
        <v>0</v>
      </c>
    </row>
    <row r="32" spans="1:51" s="65" customFormat="1" x14ac:dyDescent="0.25">
      <c r="A32" s="75" t="s">
        <v>317</v>
      </c>
      <c r="B32" s="71" t="s">
        <v>413</v>
      </c>
      <c r="C32" s="67" t="b">
        <v>0</v>
      </c>
      <c r="D32" s="67" t="b">
        <v>0</v>
      </c>
      <c r="E32" s="65" t="s">
        <v>207</v>
      </c>
      <c r="F32" s="65" t="s">
        <v>184</v>
      </c>
      <c r="G32" s="65">
        <v>1000</v>
      </c>
      <c r="H32" s="65">
        <v>500</v>
      </c>
      <c r="I32" s="65" t="s">
        <v>109</v>
      </c>
      <c r="J32" s="65" t="s">
        <v>109</v>
      </c>
      <c r="K32" s="65" t="s">
        <v>204</v>
      </c>
      <c r="L32" s="65" t="s">
        <v>167</v>
      </c>
      <c r="M32" s="65" t="s">
        <v>211</v>
      </c>
      <c r="N32" s="65" t="s">
        <v>198</v>
      </c>
      <c r="O32" s="73">
        <v>0</v>
      </c>
      <c r="P32" s="70" t="b">
        <v>0</v>
      </c>
      <c r="Q32" s="73">
        <v>2.1999999999999999E-2</v>
      </c>
      <c r="R32" s="65">
        <v>3</v>
      </c>
      <c r="S32" s="65">
        <v>75</v>
      </c>
      <c r="T32" s="65">
        <v>50</v>
      </c>
      <c r="U32" s="65">
        <v>60</v>
      </c>
      <c r="V32" s="73">
        <v>0.02</v>
      </c>
      <c r="W32" s="65">
        <v>0</v>
      </c>
      <c r="X32" s="65">
        <v>10</v>
      </c>
      <c r="Y32" s="73">
        <v>0.04</v>
      </c>
      <c r="Z32" s="73">
        <v>0.04</v>
      </c>
      <c r="AA32" s="73">
        <v>0.03</v>
      </c>
      <c r="AB32" s="73">
        <v>0.01</v>
      </c>
      <c r="AC32" s="73">
        <v>7.4999999999999997E-2</v>
      </c>
      <c r="AD32" s="73" t="s">
        <v>156</v>
      </c>
      <c r="AE32" s="62">
        <v>7.5838593074235933E-2</v>
      </c>
      <c r="AF32" s="77">
        <v>4.0953463204860707E-2</v>
      </c>
      <c r="AG32" s="65" t="s">
        <v>112</v>
      </c>
      <c r="AH32" s="66" t="s">
        <v>158</v>
      </c>
      <c r="AI32" s="66" t="s">
        <v>342</v>
      </c>
      <c r="AJ32" s="65">
        <v>30</v>
      </c>
      <c r="AK32" s="65" t="s">
        <v>115</v>
      </c>
      <c r="AL32" s="65">
        <v>5</v>
      </c>
      <c r="AM32" s="65">
        <v>200</v>
      </c>
      <c r="AN32" s="66" t="s">
        <v>114</v>
      </c>
      <c r="AO32" s="65">
        <v>1</v>
      </c>
      <c r="AP32" s="66" t="s">
        <v>114</v>
      </c>
      <c r="AQ32" s="69">
        <v>0.75</v>
      </c>
      <c r="AR32" s="72">
        <v>168732127</v>
      </c>
      <c r="AS32" s="66" t="s">
        <v>113</v>
      </c>
      <c r="AT32" s="68">
        <v>0.25</v>
      </c>
      <c r="AU32" s="68">
        <v>0.14499999999999999</v>
      </c>
      <c r="AV32" s="68">
        <v>0.05</v>
      </c>
      <c r="AW32" s="70" t="b">
        <v>0</v>
      </c>
      <c r="AX32" s="70" t="b">
        <v>1</v>
      </c>
      <c r="AY32" s="70" t="b">
        <v>0</v>
      </c>
    </row>
    <row r="33" spans="1:51" s="65" customFormat="1" x14ac:dyDescent="0.25">
      <c r="A33" s="75" t="s">
        <v>319</v>
      </c>
      <c r="B33" s="71" t="s">
        <v>414</v>
      </c>
      <c r="C33" s="67" t="b">
        <v>0</v>
      </c>
      <c r="D33" s="67" t="b">
        <v>0</v>
      </c>
      <c r="E33" s="65" t="s">
        <v>207</v>
      </c>
      <c r="F33" s="65" t="s">
        <v>184</v>
      </c>
      <c r="G33" s="65">
        <v>1000</v>
      </c>
      <c r="H33" s="65">
        <v>500</v>
      </c>
      <c r="I33" s="65" t="s">
        <v>109</v>
      </c>
      <c r="J33" s="65" t="s">
        <v>109</v>
      </c>
      <c r="K33" s="65" t="s">
        <v>204</v>
      </c>
      <c r="L33" s="65" t="s">
        <v>167</v>
      </c>
      <c r="M33" s="65" t="s">
        <v>211</v>
      </c>
      <c r="N33" s="65" t="s">
        <v>198</v>
      </c>
      <c r="O33" s="73">
        <v>0</v>
      </c>
      <c r="P33" s="70" t="b">
        <v>0</v>
      </c>
      <c r="Q33" s="73">
        <v>2.1999999999999999E-2</v>
      </c>
      <c r="R33" s="65">
        <v>3</v>
      </c>
      <c r="S33" s="65">
        <v>75</v>
      </c>
      <c r="T33" s="65">
        <v>50</v>
      </c>
      <c r="U33" s="65">
        <v>60</v>
      </c>
      <c r="V33" s="73">
        <v>0.02</v>
      </c>
      <c r="W33" s="65">
        <v>0</v>
      </c>
      <c r="X33" s="65">
        <v>10</v>
      </c>
      <c r="Y33" s="73">
        <v>0.04</v>
      </c>
      <c r="Z33" s="73">
        <v>0.04</v>
      </c>
      <c r="AA33" s="73">
        <v>0.03</v>
      </c>
      <c r="AB33" s="73">
        <v>0.01</v>
      </c>
      <c r="AC33" s="73">
        <v>7.4999999999999997E-2</v>
      </c>
      <c r="AD33" s="73" t="s">
        <v>156</v>
      </c>
      <c r="AE33" s="62">
        <v>7.714763710549262E-2</v>
      </c>
      <c r="AF33" s="77">
        <v>6.55383415336796E-2</v>
      </c>
      <c r="AG33" s="65" t="s">
        <v>112</v>
      </c>
      <c r="AH33" s="66" t="s">
        <v>158</v>
      </c>
      <c r="AI33" s="66" t="s">
        <v>342</v>
      </c>
      <c r="AJ33" s="65">
        <v>30</v>
      </c>
      <c r="AK33" s="65" t="s">
        <v>115</v>
      </c>
      <c r="AL33" s="65">
        <v>5</v>
      </c>
      <c r="AM33" s="65">
        <v>200</v>
      </c>
      <c r="AN33" s="66" t="s">
        <v>114</v>
      </c>
      <c r="AO33" s="65">
        <v>1</v>
      </c>
      <c r="AP33" s="66" t="s">
        <v>114</v>
      </c>
      <c r="AQ33" s="69">
        <v>0.75</v>
      </c>
      <c r="AR33" s="72">
        <v>168732127</v>
      </c>
      <c r="AS33" s="66" t="s">
        <v>113</v>
      </c>
      <c r="AT33" s="68">
        <v>0.25</v>
      </c>
      <c r="AU33" s="68">
        <v>0.14499999999999999</v>
      </c>
      <c r="AV33" s="68">
        <v>0.05</v>
      </c>
      <c r="AW33" s="70" t="b">
        <v>0</v>
      </c>
      <c r="AX33" s="70" t="b">
        <v>1</v>
      </c>
      <c r="AY33" s="70" t="b">
        <v>0</v>
      </c>
    </row>
    <row r="34" spans="1:51" x14ac:dyDescent="0.25">
      <c r="A34" s="75" t="s">
        <v>321</v>
      </c>
      <c r="B34" s="19" t="s">
        <v>384</v>
      </c>
      <c r="C34" s="67" t="b">
        <v>0</v>
      </c>
      <c r="D34" s="44" t="b">
        <v>0</v>
      </c>
      <c r="E34" t="s">
        <v>207</v>
      </c>
      <c r="F34" t="s">
        <v>184</v>
      </c>
      <c r="G34">
        <v>1000</v>
      </c>
      <c r="H34">
        <v>500</v>
      </c>
      <c r="I34" t="s">
        <v>109</v>
      </c>
      <c r="J34" t="s">
        <v>109</v>
      </c>
      <c r="K34" t="s">
        <v>204</v>
      </c>
      <c r="L34" t="s">
        <v>167</v>
      </c>
      <c r="M34" t="s">
        <v>211</v>
      </c>
      <c r="N34" t="s">
        <v>198</v>
      </c>
      <c r="O34" s="26">
        <v>0</v>
      </c>
      <c r="P34" s="18" t="b">
        <v>0</v>
      </c>
      <c r="Q34" s="26">
        <v>2.1999999999999999E-2</v>
      </c>
      <c r="R34">
        <v>3</v>
      </c>
      <c r="S34">
        <v>75</v>
      </c>
      <c r="T34">
        <v>50</v>
      </c>
      <c r="U34">
        <v>60</v>
      </c>
      <c r="V34" s="26">
        <v>0.02</v>
      </c>
      <c r="W34">
        <v>0</v>
      </c>
      <c r="X34">
        <v>10</v>
      </c>
      <c r="Y34" s="26">
        <v>0.04</v>
      </c>
      <c r="Z34" s="26">
        <v>0.04</v>
      </c>
      <c r="AA34" s="26">
        <v>0.03</v>
      </c>
      <c r="AB34" s="26">
        <v>0.01</v>
      </c>
      <c r="AC34" s="26">
        <v>7.4999999999999997E-2</v>
      </c>
      <c r="AD34" s="26" t="s">
        <v>156</v>
      </c>
      <c r="AE34" s="41">
        <v>7.9210035716397884E-2</v>
      </c>
      <c r="AF34" s="26">
        <v>9.1760947209560628E-2</v>
      </c>
      <c r="AG34" t="s">
        <v>112</v>
      </c>
      <c r="AH34" s="2" t="s">
        <v>158</v>
      </c>
      <c r="AI34" s="2" t="s">
        <v>342</v>
      </c>
      <c r="AJ34">
        <v>30</v>
      </c>
      <c r="AK34" t="s">
        <v>115</v>
      </c>
      <c r="AL34">
        <v>5</v>
      </c>
      <c r="AM34">
        <v>200</v>
      </c>
      <c r="AN34" s="2" t="s">
        <v>114</v>
      </c>
      <c r="AO34">
        <v>1</v>
      </c>
      <c r="AP34" s="2" t="s">
        <v>114</v>
      </c>
      <c r="AQ34" s="17">
        <v>0.75</v>
      </c>
      <c r="AR34" s="49">
        <v>168732127</v>
      </c>
      <c r="AS34" s="2" t="s">
        <v>113</v>
      </c>
      <c r="AT34" s="12">
        <v>0.25</v>
      </c>
      <c r="AU34" s="12">
        <v>0.14499999999999999</v>
      </c>
      <c r="AV34" s="12">
        <v>0.05</v>
      </c>
      <c r="AW34" s="18" t="b">
        <v>0</v>
      </c>
      <c r="AX34" s="18" t="b">
        <v>1</v>
      </c>
      <c r="AY34" s="18" t="b">
        <v>0</v>
      </c>
    </row>
    <row r="35" spans="1:51" x14ac:dyDescent="0.25">
      <c r="A35" s="75" t="s">
        <v>323</v>
      </c>
      <c r="B35" s="19" t="s">
        <v>385</v>
      </c>
      <c r="C35" s="67" t="b">
        <v>0</v>
      </c>
      <c r="D35" s="44" t="b">
        <v>0</v>
      </c>
      <c r="E35" t="s">
        <v>207</v>
      </c>
      <c r="F35" t="s">
        <v>184</v>
      </c>
      <c r="G35">
        <v>1000</v>
      </c>
      <c r="H35">
        <v>500</v>
      </c>
      <c r="I35" t="s">
        <v>109</v>
      </c>
      <c r="J35" t="s">
        <v>109</v>
      </c>
      <c r="K35" t="s">
        <v>204</v>
      </c>
      <c r="L35" t="s">
        <v>167</v>
      </c>
      <c r="M35" t="s">
        <v>211</v>
      </c>
      <c r="N35" t="s">
        <v>198</v>
      </c>
      <c r="O35" s="26">
        <v>0</v>
      </c>
      <c r="P35" s="18" t="b">
        <v>0</v>
      </c>
      <c r="Q35" s="26">
        <v>2.1999999999999999E-2</v>
      </c>
      <c r="R35">
        <v>3</v>
      </c>
      <c r="S35">
        <v>75</v>
      </c>
      <c r="T35">
        <v>50</v>
      </c>
      <c r="U35">
        <v>60</v>
      </c>
      <c r="V35" s="26">
        <v>0.02</v>
      </c>
      <c r="W35">
        <v>0</v>
      </c>
      <c r="X35">
        <v>10</v>
      </c>
      <c r="Y35" s="26">
        <v>0.04</v>
      </c>
      <c r="Z35" s="26">
        <v>0.04</v>
      </c>
      <c r="AA35" s="26">
        <v>0.03</v>
      </c>
      <c r="AB35" s="26">
        <v>0.01</v>
      </c>
      <c r="AC35" s="26">
        <v>7.4999999999999997E-2</v>
      </c>
      <c r="AD35" s="26" t="s">
        <v>156</v>
      </c>
      <c r="AE35" s="41">
        <v>8.0575584650641977E-2</v>
      </c>
      <c r="AF35" s="26">
        <v>0.10559909706661297</v>
      </c>
      <c r="AG35" t="s">
        <v>112</v>
      </c>
      <c r="AH35" s="2" t="s">
        <v>158</v>
      </c>
      <c r="AI35" s="2" t="s">
        <v>342</v>
      </c>
      <c r="AJ35">
        <v>30</v>
      </c>
      <c r="AK35" t="s">
        <v>115</v>
      </c>
      <c r="AL35">
        <v>5</v>
      </c>
      <c r="AM35">
        <v>200</v>
      </c>
      <c r="AN35" s="2" t="s">
        <v>114</v>
      </c>
      <c r="AO35">
        <v>1</v>
      </c>
      <c r="AP35" s="43" t="s">
        <v>114</v>
      </c>
      <c r="AQ35" s="17">
        <v>0.75</v>
      </c>
      <c r="AR35" s="49">
        <v>168732127</v>
      </c>
      <c r="AS35" s="2" t="s">
        <v>113</v>
      </c>
      <c r="AT35" s="12">
        <v>0.25</v>
      </c>
      <c r="AU35" s="12">
        <v>0.14499999999999999</v>
      </c>
      <c r="AV35" s="12">
        <v>0.05</v>
      </c>
      <c r="AW35" s="18" t="b">
        <v>0</v>
      </c>
      <c r="AX35" s="18" t="b">
        <v>1</v>
      </c>
      <c r="AY35" s="18" t="b">
        <v>0</v>
      </c>
    </row>
    <row r="36" spans="1:51" x14ac:dyDescent="0.25">
      <c r="A36" s="75" t="s">
        <v>401</v>
      </c>
      <c r="B36" s="19" t="s">
        <v>500</v>
      </c>
      <c r="C36" s="67" t="b">
        <v>0</v>
      </c>
      <c r="D36" s="44" t="b">
        <v>0</v>
      </c>
      <c r="E36" t="s">
        <v>207</v>
      </c>
      <c r="F36" t="s">
        <v>184</v>
      </c>
      <c r="G36">
        <v>1000</v>
      </c>
      <c r="H36">
        <v>500</v>
      </c>
      <c r="I36" t="s">
        <v>109</v>
      </c>
      <c r="J36" t="s">
        <v>109</v>
      </c>
      <c r="K36" t="s">
        <v>204</v>
      </c>
      <c r="L36" t="s">
        <v>167</v>
      </c>
      <c r="M36" t="s">
        <v>211</v>
      </c>
      <c r="N36" t="s">
        <v>198</v>
      </c>
      <c r="O36" s="26">
        <v>0</v>
      </c>
      <c r="P36" s="18" t="b">
        <v>0</v>
      </c>
      <c r="Q36" s="26">
        <v>2.1999999999999999E-2</v>
      </c>
      <c r="R36">
        <v>3</v>
      </c>
      <c r="S36">
        <v>75</v>
      </c>
      <c r="T36">
        <v>50</v>
      </c>
      <c r="U36">
        <v>60</v>
      </c>
      <c r="V36" s="26">
        <v>0.02</v>
      </c>
      <c r="W36">
        <v>0</v>
      </c>
      <c r="X36">
        <v>10</v>
      </c>
      <c r="Y36" s="26">
        <v>0.04</v>
      </c>
      <c r="Z36" s="26">
        <v>0.04</v>
      </c>
      <c r="AA36" s="26">
        <v>0.03</v>
      </c>
      <c r="AB36" s="26">
        <v>0.01</v>
      </c>
      <c r="AC36" s="26">
        <v>7.4999999999999997E-2</v>
      </c>
      <c r="AD36" s="26" t="s">
        <v>156</v>
      </c>
      <c r="AE36" s="41">
        <v>8.2199999999999995E-2</v>
      </c>
      <c r="AF36" s="26">
        <v>0.12</v>
      </c>
      <c r="AG36" t="s">
        <v>112</v>
      </c>
      <c r="AH36" s="2" t="s">
        <v>158</v>
      </c>
      <c r="AI36" s="2" t="s">
        <v>342</v>
      </c>
      <c r="AJ36">
        <v>30</v>
      </c>
      <c r="AK36" t="s">
        <v>115</v>
      </c>
      <c r="AL36">
        <v>5</v>
      </c>
      <c r="AM36">
        <v>200</v>
      </c>
      <c r="AN36" s="2" t="s">
        <v>114</v>
      </c>
      <c r="AO36">
        <v>1</v>
      </c>
      <c r="AP36" s="43" t="s">
        <v>114</v>
      </c>
      <c r="AQ36" s="17">
        <v>0.75</v>
      </c>
      <c r="AR36" s="49">
        <v>168732127</v>
      </c>
      <c r="AS36" s="2" t="s">
        <v>113</v>
      </c>
      <c r="AT36" s="12">
        <v>0.25</v>
      </c>
      <c r="AU36" s="12">
        <v>0.14499999999999999</v>
      </c>
      <c r="AV36" s="12">
        <v>0.05</v>
      </c>
      <c r="AW36" s="18" t="b">
        <v>0</v>
      </c>
      <c r="AX36" s="18" t="b">
        <v>1</v>
      </c>
      <c r="AY36" s="18" t="b">
        <v>0</v>
      </c>
    </row>
    <row r="37" spans="1:51" s="65" customFormat="1" x14ac:dyDescent="0.25">
      <c r="A37" s="75" t="s">
        <v>453</v>
      </c>
      <c r="B37" s="71" t="s">
        <v>454</v>
      </c>
      <c r="C37" s="67" t="b">
        <v>0</v>
      </c>
      <c r="D37" s="67" t="b">
        <v>0</v>
      </c>
      <c r="E37" s="65" t="s">
        <v>207</v>
      </c>
      <c r="F37" s="65" t="s">
        <v>184</v>
      </c>
      <c r="G37" s="65">
        <v>1000</v>
      </c>
      <c r="H37" s="65">
        <v>500</v>
      </c>
      <c r="I37" s="65" t="s">
        <v>109</v>
      </c>
      <c r="J37" s="65" t="s">
        <v>109</v>
      </c>
      <c r="K37" s="65" t="s">
        <v>204</v>
      </c>
      <c r="L37" s="65" t="s">
        <v>167</v>
      </c>
      <c r="M37" s="65" t="s">
        <v>211</v>
      </c>
      <c r="N37" s="65" t="s">
        <v>198</v>
      </c>
      <c r="O37" s="73">
        <v>0</v>
      </c>
      <c r="P37" s="70" t="b">
        <v>0</v>
      </c>
      <c r="Q37" s="73">
        <v>2.1999999999999999E-2</v>
      </c>
      <c r="R37" s="65">
        <v>3</v>
      </c>
      <c r="S37" s="65">
        <v>75</v>
      </c>
      <c r="T37" s="65">
        <v>50</v>
      </c>
      <c r="U37" s="65">
        <v>60</v>
      </c>
      <c r="V37" s="73">
        <v>0.02</v>
      </c>
      <c r="W37" s="65">
        <v>0</v>
      </c>
      <c r="X37" s="65">
        <v>10</v>
      </c>
      <c r="Y37" s="73">
        <v>0.04</v>
      </c>
      <c r="Z37" s="73">
        <v>0.04</v>
      </c>
      <c r="AA37" s="73">
        <v>0.03</v>
      </c>
      <c r="AB37" s="73">
        <v>0.01</v>
      </c>
      <c r="AC37" s="73">
        <v>7.4999999999999997E-2</v>
      </c>
      <c r="AD37" s="73" t="s">
        <v>156</v>
      </c>
      <c r="AE37" s="76">
        <v>8.2199999999999995E-2</v>
      </c>
      <c r="AF37" s="73">
        <v>0.12</v>
      </c>
      <c r="AG37" s="65" t="s">
        <v>112</v>
      </c>
      <c r="AH37" s="66" t="s">
        <v>359</v>
      </c>
      <c r="AI37" s="66" t="s">
        <v>342</v>
      </c>
      <c r="AJ37" s="65">
        <v>15</v>
      </c>
      <c r="AK37" s="65" t="s">
        <v>115</v>
      </c>
      <c r="AL37" s="65">
        <v>5</v>
      </c>
      <c r="AM37" s="65">
        <v>200</v>
      </c>
      <c r="AN37" s="66" t="s">
        <v>114</v>
      </c>
      <c r="AO37" s="65">
        <v>1</v>
      </c>
      <c r="AP37" s="66" t="s">
        <v>114</v>
      </c>
      <c r="AQ37" s="69">
        <v>0.75</v>
      </c>
      <c r="AR37" s="72">
        <v>168732127</v>
      </c>
      <c r="AS37" s="66" t="s">
        <v>113</v>
      </c>
      <c r="AT37" s="68">
        <v>0.25</v>
      </c>
      <c r="AU37" s="68">
        <v>0.14499999999999999</v>
      </c>
      <c r="AV37" s="68">
        <v>0.05</v>
      </c>
      <c r="AW37" s="70" t="b">
        <v>0</v>
      </c>
      <c r="AX37" s="70" t="b">
        <v>1</v>
      </c>
      <c r="AY37" s="70" t="b">
        <v>0</v>
      </c>
    </row>
    <row r="38" spans="1:51" s="65" customFormat="1" x14ac:dyDescent="0.25">
      <c r="A38" s="75" t="s">
        <v>497</v>
      </c>
      <c r="B38" s="71" t="s">
        <v>498</v>
      </c>
      <c r="C38" s="67" t="b">
        <v>1</v>
      </c>
      <c r="D38" s="67" t="b">
        <v>0</v>
      </c>
      <c r="E38" s="65" t="s">
        <v>207</v>
      </c>
      <c r="F38" s="65" t="s">
        <v>184</v>
      </c>
      <c r="G38" s="65">
        <v>1000</v>
      </c>
      <c r="H38" s="65">
        <v>500</v>
      </c>
      <c r="I38" s="65" t="s">
        <v>109</v>
      </c>
      <c r="J38" s="65" t="s">
        <v>109</v>
      </c>
      <c r="K38" s="65" t="s">
        <v>204</v>
      </c>
      <c r="L38" s="65" t="s">
        <v>167</v>
      </c>
      <c r="M38" s="65" t="s">
        <v>211</v>
      </c>
      <c r="N38" s="65" t="s">
        <v>198</v>
      </c>
      <c r="O38" s="73">
        <v>0</v>
      </c>
      <c r="P38" s="70" t="b">
        <v>0</v>
      </c>
      <c r="Q38" s="73">
        <v>2.1999999999999999E-2</v>
      </c>
      <c r="R38" s="65">
        <v>3</v>
      </c>
      <c r="S38" s="65">
        <v>75</v>
      </c>
      <c r="T38" s="65">
        <v>50</v>
      </c>
      <c r="U38" s="65">
        <v>60</v>
      </c>
      <c r="V38" s="73">
        <v>0.02</v>
      </c>
      <c r="W38" s="65">
        <v>0</v>
      </c>
      <c r="X38" s="65">
        <v>10</v>
      </c>
      <c r="Y38" s="73">
        <v>0.04</v>
      </c>
      <c r="Z38" s="73">
        <v>0.04</v>
      </c>
      <c r="AA38" s="73">
        <v>0.03</v>
      </c>
      <c r="AB38" s="73">
        <v>0.01</v>
      </c>
      <c r="AC38" s="73">
        <v>7.4999999999999997E-2</v>
      </c>
      <c r="AD38" s="73" t="s">
        <v>156</v>
      </c>
      <c r="AE38" s="76">
        <v>6.7199999999999996E-2</v>
      </c>
      <c r="AF38" s="73">
        <v>0.12</v>
      </c>
      <c r="AG38" s="65" t="s">
        <v>112</v>
      </c>
      <c r="AH38" s="66" t="s">
        <v>158</v>
      </c>
      <c r="AI38" s="66" t="s">
        <v>342</v>
      </c>
      <c r="AJ38" s="65">
        <v>30</v>
      </c>
      <c r="AK38" s="65" t="s">
        <v>115</v>
      </c>
      <c r="AL38" s="65">
        <v>5</v>
      </c>
      <c r="AM38" s="65">
        <v>200</v>
      </c>
      <c r="AN38" s="66" t="s">
        <v>114</v>
      </c>
      <c r="AO38" s="65">
        <v>1</v>
      </c>
      <c r="AP38" s="66" t="s">
        <v>114</v>
      </c>
      <c r="AQ38" s="69">
        <v>0.75</v>
      </c>
      <c r="AR38" s="72">
        <v>168732127</v>
      </c>
      <c r="AS38" s="66" t="s">
        <v>113</v>
      </c>
      <c r="AT38" s="68">
        <v>0.25</v>
      </c>
      <c r="AU38" s="68">
        <v>0.14499999999999999</v>
      </c>
      <c r="AV38" s="68">
        <v>0.05</v>
      </c>
      <c r="AW38" s="70" t="b">
        <v>0</v>
      </c>
      <c r="AX38" s="70" t="b">
        <v>1</v>
      </c>
      <c r="AY38" s="70" t="b">
        <v>0</v>
      </c>
    </row>
    <row r="39" spans="1:51" x14ac:dyDescent="0.25">
      <c r="A39" s="75" t="s">
        <v>402</v>
      </c>
      <c r="B39" s="19" t="s">
        <v>386</v>
      </c>
      <c r="C39" s="67" t="b">
        <v>0</v>
      </c>
      <c r="D39" s="44" t="b">
        <v>0</v>
      </c>
      <c r="E39" t="s">
        <v>207</v>
      </c>
      <c r="F39" t="s">
        <v>184</v>
      </c>
      <c r="G39">
        <v>1000</v>
      </c>
      <c r="H39">
        <v>500</v>
      </c>
      <c r="I39" t="s">
        <v>109</v>
      </c>
      <c r="J39" t="s">
        <v>109</v>
      </c>
      <c r="K39" t="s">
        <v>204</v>
      </c>
      <c r="L39" t="s">
        <v>167</v>
      </c>
      <c r="M39" t="s">
        <v>211</v>
      </c>
      <c r="N39" t="s">
        <v>198</v>
      </c>
      <c r="O39" s="26">
        <v>0</v>
      </c>
      <c r="P39" s="18" t="b">
        <v>0</v>
      </c>
      <c r="Q39" s="26">
        <v>2.1999999999999999E-2</v>
      </c>
      <c r="R39">
        <v>3</v>
      </c>
      <c r="S39">
        <v>75</v>
      </c>
      <c r="T39">
        <v>50</v>
      </c>
      <c r="U39">
        <v>60</v>
      </c>
      <c r="V39" s="26">
        <v>0.02</v>
      </c>
      <c r="W39">
        <v>0</v>
      </c>
      <c r="X39">
        <v>10</v>
      </c>
      <c r="Y39" s="26">
        <v>0.04</v>
      </c>
      <c r="Z39" s="26">
        <v>0.04</v>
      </c>
      <c r="AA39" s="26">
        <v>0.03</v>
      </c>
      <c r="AB39" s="26">
        <v>0.01</v>
      </c>
      <c r="AC39" s="26">
        <v>7.4999999999999997E-2</v>
      </c>
      <c r="AD39" s="26" t="s">
        <v>156</v>
      </c>
      <c r="AE39" s="41">
        <v>8.411769335469832E-2</v>
      </c>
      <c r="AF39" s="26">
        <v>0.13503846381456158</v>
      </c>
      <c r="AG39" t="s">
        <v>112</v>
      </c>
      <c r="AH39" s="2" t="s">
        <v>158</v>
      </c>
      <c r="AI39" s="2" t="s">
        <v>342</v>
      </c>
      <c r="AJ39">
        <v>30</v>
      </c>
      <c r="AK39" t="s">
        <v>115</v>
      </c>
      <c r="AL39">
        <v>5</v>
      </c>
      <c r="AM39">
        <v>200</v>
      </c>
      <c r="AN39" s="2" t="s">
        <v>114</v>
      </c>
      <c r="AO39">
        <v>1</v>
      </c>
      <c r="AP39" s="43" t="s">
        <v>114</v>
      </c>
      <c r="AQ39" s="17">
        <v>0.75</v>
      </c>
      <c r="AR39" s="49">
        <v>168732127</v>
      </c>
      <c r="AS39" s="2" t="s">
        <v>113</v>
      </c>
      <c r="AT39" s="12">
        <v>0.25</v>
      </c>
      <c r="AU39" s="12">
        <v>0.14499999999999999</v>
      </c>
      <c r="AV39" s="12">
        <v>0.05</v>
      </c>
      <c r="AW39" s="18" t="b">
        <v>0</v>
      </c>
      <c r="AX39" s="18" t="b">
        <v>1</v>
      </c>
      <c r="AY39" s="18" t="b">
        <v>0</v>
      </c>
    </row>
    <row r="40" spans="1:51" x14ac:dyDescent="0.25">
      <c r="A40" s="75" t="s">
        <v>403</v>
      </c>
      <c r="B40" s="19" t="s">
        <v>387</v>
      </c>
      <c r="C40" s="67" t="b">
        <v>0</v>
      </c>
      <c r="D40" s="44" t="b">
        <v>0</v>
      </c>
      <c r="E40" t="s">
        <v>207</v>
      </c>
      <c r="F40" t="s">
        <v>184</v>
      </c>
      <c r="G40">
        <v>1000</v>
      </c>
      <c r="H40">
        <v>500</v>
      </c>
      <c r="I40" t="s">
        <v>109</v>
      </c>
      <c r="J40" t="s">
        <v>109</v>
      </c>
      <c r="K40" t="s">
        <v>204</v>
      </c>
      <c r="L40" t="s">
        <v>167</v>
      </c>
      <c r="M40" t="s">
        <v>211</v>
      </c>
      <c r="N40" t="s">
        <v>198</v>
      </c>
      <c r="O40" s="26">
        <v>0</v>
      </c>
      <c r="P40" s="18" t="b">
        <v>0</v>
      </c>
      <c r="Q40" s="26">
        <v>2.1999999999999999E-2</v>
      </c>
      <c r="R40">
        <v>3</v>
      </c>
      <c r="S40">
        <v>75</v>
      </c>
      <c r="T40">
        <v>50</v>
      </c>
      <c r="U40">
        <v>60</v>
      </c>
      <c r="V40" s="26">
        <v>0.02</v>
      </c>
      <c r="W40">
        <v>0</v>
      </c>
      <c r="X40">
        <v>10</v>
      </c>
      <c r="Y40" s="26">
        <v>0.04</v>
      </c>
      <c r="Z40" s="26">
        <v>0.04</v>
      </c>
      <c r="AA40" s="26">
        <v>0.03</v>
      </c>
      <c r="AB40" s="26">
        <v>0.01</v>
      </c>
      <c r="AC40" s="26">
        <v>7.4999999999999997E-2</v>
      </c>
      <c r="AD40" s="26" t="s">
        <v>156</v>
      </c>
      <c r="AE40" s="41">
        <v>8.637145152958918E-2</v>
      </c>
      <c r="AF40" s="26">
        <v>0.15080750332519388</v>
      </c>
      <c r="AG40" t="s">
        <v>112</v>
      </c>
      <c r="AH40" s="2" t="s">
        <v>158</v>
      </c>
      <c r="AI40" s="2" t="s">
        <v>342</v>
      </c>
      <c r="AJ40">
        <v>30</v>
      </c>
      <c r="AK40" t="s">
        <v>115</v>
      </c>
      <c r="AL40">
        <v>5</v>
      </c>
      <c r="AM40">
        <v>200</v>
      </c>
      <c r="AN40" s="2" t="s">
        <v>114</v>
      </c>
      <c r="AO40">
        <v>1</v>
      </c>
      <c r="AP40" s="43" t="s">
        <v>114</v>
      </c>
      <c r="AQ40" s="17">
        <v>0.75</v>
      </c>
      <c r="AR40" s="49">
        <v>168732127</v>
      </c>
      <c r="AS40" s="2" t="s">
        <v>113</v>
      </c>
      <c r="AT40" s="12">
        <v>0.25</v>
      </c>
      <c r="AU40" s="12">
        <v>0.14499999999999999</v>
      </c>
      <c r="AV40" s="12">
        <v>0.05</v>
      </c>
      <c r="AW40" s="18" t="b">
        <v>0</v>
      </c>
      <c r="AX40" s="18" t="b">
        <v>1</v>
      </c>
      <c r="AY40" s="18" t="b">
        <v>0</v>
      </c>
    </row>
    <row r="41" spans="1:51" x14ac:dyDescent="0.25">
      <c r="B41" s="19"/>
      <c r="C41" s="44"/>
      <c r="D41" s="44"/>
      <c r="O41" s="26"/>
      <c r="P41" s="18"/>
      <c r="Q41" s="26"/>
      <c r="V41" s="26"/>
      <c r="Y41" s="26"/>
      <c r="Z41" s="26"/>
      <c r="AA41" s="26"/>
      <c r="AB41" s="26"/>
      <c r="AC41" s="26"/>
      <c r="AD41" s="26"/>
      <c r="AE41" s="41"/>
      <c r="AF41" s="26"/>
      <c r="AH41" s="2"/>
      <c r="AI41" s="2"/>
      <c r="AN41" s="2"/>
      <c r="AP41" s="2"/>
      <c r="AQ41" s="17"/>
      <c r="AS41" s="2"/>
      <c r="AT41" s="12"/>
      <c r="AU41" s="12"/>
      <c r="AV41" s="12"/>
      <c r="AW41" s="18"/>
      <c r="AX41" s="18"/>
      <c r="AY41" s="18"/>
    </row>
    <row r="42" spans="1:51" s="65" customFormat="1" x14ac:dyDescent="0.25">
      <c r="A42" s="65" t="s">
        <v>326</v>
      </c>
      <c r="B42" s="71" t="s">
        <v>415</v>
      </c>
      <c r="C42" s="67" t="b">
        <v>0</v>
      </c>
      <c r="D42" s="67" t="b">
        <v>0</v>
      </c>
      <c r="E42" s="65" t="s">
        <v>207</v>
      </c>
      <c r="F42" s="65" t="s">
        <v>184</v>
      </c>
      <c r="G42" s="65">
        <v>1000</v>
      </c>
      <c r="H42" s="65">
        <v>500</v>
      </c>
      <c r="I42" s="65" t="s">
        <v>109</v>
      </c>
      <c r="J42" s="65" t="s">
        <v>109</v>
      </c>
      <c r="K42" s="65" t="s">
        <v>204</v>
      </c>
      <c r="L42" s="65" t="s">
        <v>167</v>
      </c>
      <c r="M42" s="65" t="s">
        <v>211</v>
      </c>
      <c r="N42" s="65" t="s">
        <v>198</v>
      </c>
      <c r="O42" s="73">
        <v>0</v>
      </c>
      <c r="P42" s="70" t="b">
        <v>0</v>
      </c>
      <c r="Q42" s="73">
        <v>2.1999999999999999E-2</v>
      </c>
      <c r="R42" s="65">
        <v>3</v>
      </c>
      <c r="S42" s="65">
        <v>75</v>
      </c>
      <c r="T42" s="65">
        <v>50</v>
      </c>
      <c r="U42" s="65">
        <v>60</v>
      </c>
      <c r="V42" s="73">
        <v>0.02</v>
      </c>
      <c r="W42" s="65">
        <v>0</v>
      </c>
      <c r="X42" s="65">
        <v>10</v>
      </c>
      <c r="Y42" s="73">
        <v>0.04</v>
      </c>
      <c r="Z42" s="73">
        <v>0.04</v>
      </c>
      <c r="AA42" s="73">
        <v>0.03</v>
      </c>
      <c r="AB42" s="73">
        <v>0.01</v>
      </c>
      <c r="AC42" s="79">
        <v>0.115</v>
      </c>
      <c r="AD42" s="73" t="s">
        <v>156</v>
      </c>
      <c r="AE42" s="76">
        <v>0.1222</v>
      </c>
      <c r="AF42" s="73">
        <v>0.12</v>
      </c>
      <c r="AG42" s="65" t="s">
        <v>112</v>
      </c>
      <c r="AH42" s="66" t="s">
        <v>158</v>
      </c>
      <c r="AI42" s="66" t="s">
        <v>342</v>
      </c>
      <c r="AJ42" s="65">
        <v>30</v>
      </c>
      <c r="AK42" s="65" t="s">
        <v>115</v>
      </c>
      <c r="AL42" s="65">
        <v>5</v>
      </c>
      <c r="AM42" s="65">
        <v>200</v>
      </c>
      <c r="AN42" s="66" t="s">
        <v>114</v>
      </c>
      <c r="AO42" s="65">
        <v>1</v>
      </c>
      <c r="AP42" s="66" t="s">
        <v>114</v>
      </c>
      <c r="AQ42" s="69">
        <v>0.75</v>
      </c>
      <c r="AR42" s="72">
        <v>168732127</v>
      </c>
      <c r="AS42" s="66" t="s">
        <v>113</v>
      </c>
      <c r="AT42" s="68">
        <v>0.25</v>
      </c>
      <c r="AU42" s="68">
        <v>0.14499999999999999</v>
      </c>
      <c r="AV42" s="68">
        <v>0.05</v>
      </c>
      <c r="AW42" s="70" t="b">
        <v>0</v>
      </c>
      <c r="AX42" s="70" t="b">
        <v>1</v>
      </c>
      <c r="AY42" s="70" t="b">
        <v>0</v>
      </c>
    </row>
    <row r="43" spans="1:51" s="65" customFormat="1" x14ac:dyDescent="0.25">
      <c r="A43" s="65" t="s">
        <v>328</v>
      </c>
      <c r="B43" s="71" t="s">
        <v>416</v>
      </c>
      <c r="C43" s="67" t="b">
        <v>0</v>
      </c>
      <c r="D43" s="67" t="b">
        <v>0</v>
      </c>
      <c r="E43" s="65" t="s">
        <v>207</v>
      </c>
      <c r="F43" s="65" t="s">
        <v>184</v>
      </c>
      <c r="G43" s="65">
        <v>1000</v>
      </c>
      <c r="H43" s="65">
        <v>500</v>
      </c>
      <c r="I43" s="65" t="s">
        <v>109</v>
      </c>
      <c r="J43" s="65" t="s">
        <v>109</v>
      </c>
      <c r="K43" s="65" t="s">
        <v>204</v>
      </c>
      <c r="L43" s="65" t="s">
        <v>167</v>
      </c>
      <c r="M43" s="65" t="s">
        <v>211</v>
      </c>
      <c r="N43" s="65" t="s">
        <v>198</v>
      </c>
      <c r="O43" s="73">
        <v>0</v>
      </c>
      <c r="P43" s="70" t="b">
        <v>0</v>
      </c>
      <c r="Q43" s="73">
        <v>2.1999999999999999E-2</v>
      </c>
      <c r="R43" s="65">
        <v>3</v>
      </c>
      <c r="S43" s="65">
        <v>75</v>
      </c>
      <c r="T43" s="65">
        <v>50</v>
      </c>
      <c r="U43" s="65">
        <v>60</v>
      </c>
      <c r="V43" s="73">
        <v>0.02</v>
      </c>
      <c r="W43" s="65">
        <v>0</v>
      </c>
      <c r="X43" s="65">
        <v>10</v>
      </c>
      <c r="Y43" s="73">
        <v>0.04</v>
      </c>
      <c r="Z43" s="73">
        <v>0.04</v>
      </c>
      <c r="AA43" s="73">
        <v>0.03</v>
      </c>
      <c r="AB43" s="73">
        <v>0.01</v>
      </c>
      <c r="AC43" s="79">
        <v>0.105</v>
      </c>
      <c r="AD43" s="73" t="s">
        <v>156</v>
      </c>
      <c r="AE43" s="76">
        <v>0.11219999999999999</v>
      </c>
      <c r="AF43" s="73">
        <v>0.12</v>
      </c>
      <c r="AG43" s="65" t="s">
        <v>112</v>
      </c>
      <c r="AH43" s="66" t="s">
        <v>158</v>
      </c>
      <c r="AI43" s="66" t="s">
        <v>342</v>
      </c>
      <c r="AJ43" s="65">
        <v>30</v>
      </c>
      <c r="AK43" s="65" t="s">
        <v>115</v>
      </c>
      <c r="AL43" s="65">
        <v>5</v>
      </c>
      <c r="AM43" s="65">
        <v>200</v>
      </c>
      <c r="AN43" s="66" t="s">
        <v>114</v>
      </c>
      <c r="AO43" s="65">
        <v>1</v>
      </c>
      <c r="AP43" s="66" t="s">
        <v>114</v>
      </c>
      <c r="AQ43" s="69">
        <v>0.75</v>
      </c>
      <c r="AR43" s="72">
        <v>168732127</v>
      </c>
      <c r="AS43" s="66" t="s">
        <v>113</v>
      </c>
      <c r="AT43" s="68">
        <v>0.25</v>
      </c>
      <c r="AU43" s="68">
        <v>0.14499999999999999</v>
      </c>
      <c r="AV43" s="68">
        <v>0.05</v>
      </c>
      <c r="AW43" s="70" t="b">
        <v>0</v>
      </c>
      <c r="AX43" s="70" t="b">
        <v>1</v>
      </c>
      <c r="AY43" s="70" t="b">
        <v>0</v>
      </c>
    </row>
    <row r="44" spans="1:51" s="65" customFormat="1" x14ac:dyDescent="0.25">
      <c r="A44" s="65" t="s">
        <v>330</v>
      </c>
      <c r="B44" s="71" t="s">
        <v>417</v>
      </c>
      <c r="C44" s="67" t="b">
        <v>0</v>
      </c>
      <c r="D44" s="67" t="b">
        <v>0</v>
      </c>
      <c r="E44" s="65" t="s">
        <v>207</v>
      </c>
      <c r="F44" s="65" t="s">
        <v>184</v>
      </c>
      <c r="G44" s="65">
        <v>1000</v>
      </c>
      <c r="H44" s="65">
        <v>500</v>
      </c>
      <c r="I44" s="65" t="s">
        <v>109</v>
      </c>
      <c r="J44" s="65" t="s">
        <v>109</v>
      </c>
      <c r="K44" s="65" t="s">
        <v>204</v>
      </c>
      <c r="L44" s="65" t="s">
        <v>167</v>
      </c>
      <c r="M44" s="65" t="s">
        <v>211</v>
      </c>
      <c r="N44" s="65" t="s">
        <v>198</v>
      </c>
      <c r="O44" s="73">
        <v>0</v>
      </c>
      <c r="P44" s="70" t="b">
        <v>0</v>
      </c>
      <c r="Q44" s="73">
        <v>2.1999999999999999E-2</v>
      </c>
      <c r="R44" s="65">
        <v>3</v>
      </c>
      <c r="S44" s="65">
        <v>75</v>
      </c>
      <c r="T44" s="65">
        <v>50</v>
      </c>
      <c r="U44" s="65">
        <v>60</v>
      </c>
      <c r="V44" s="73">
        <v>0.02</v>
      </c>
      <c r="W44" s="65">
        <v>0</v>
      </c>
      <c r="X44" s="65">
        <v>10</v>
      </c>
      <c r="Y44" s="73">
        <v>0.04</v>
      </c>
      <c r="Z44" s="73">
        <v>0.04</v>
      </c>
      <c r="AA44" s="73">
        <v>0.03</v>
      </c>
      <c r="AB44" s="73">
        <v>0.01</v>
      </c>
      <c r="AC44" s="79">
        <v>9.5000000000000001E-2</v>
      </c>
      <c r="AD44" s="73" t="s">
        <v>156</v>
      </c>
      <c r="AE44" s="76">
        <v>0.1022</v>
      </c>
      <c r="AF44" s="73">
        <v>0.12</v>
      </c>
      <c r="AG44" s="65" t="s">
        <v>112</v>
      </c>
      <c r="AH44" s="66" t="s">
        <v>158</v>
      </c>
      <c r="AI44" s="66" t="s">
        <v>342</v>
      </c>
      <c r="AJ44" s="65">
        <v>30</v>
      </c>
      <c r="AK44" s="65" t="s">
        <v>115</v>
      </c>
      <c r="AL44" s="65">
        <v>5</v>
      </c>
      <c r="AM44" s="65">
        <v>200</v>
      </c>
      <c r="AN44" s="66" t="s">
        <v>114</v>
      </c>
      <c r="AO44" s="65">
        <v>1</v>
      </c>
      <c r="AP44" s="66" t="s">
        <v>114</v>
      </c>
      <c r="AQ44" s="69">
        <v>0.75</v>
      </c>
      <c r="AR44" s="72">
        <v>168732127</v>
      </c>
      <c r="AS44" s="66" t="s">
        <v>113</v>
      </c>
      <c r="AT44" s="68">
        <v>0.25</v>
      </c>
      <c r="AU44" s="68">
        <v>0.14499999999999999</v>
      </c>
      <c r="AV44" s="68">
        <v>0.05</v>
      </c>
      <c r="AW44" s="70" t="b">
        <v>0</v>
      </c>
      <c r="AX44" s="70" t="b">
        <v>1</v>
      </c>
      <c r="AY44" s="70" t="b">
        <v>0</v>
      </c>
    </row>
    <row r="45" spans="1:51" x14ac:dyDescent="0.25">
      <c r="A45" s="65" t="s">
        <v>332</v>
      </c>
      <c r="B45" s="19" t="s">
        <v>388</v>
      </c>
      <c r="C45" s="67" t="b">
        <v>0</v>
      </c>
      <c r="D45" s="44" t="b">
        <v>0</v>
      </c>
      <c r="E45" t="s">
        <v>207</v>
      </c>
      <c r="F45" t="s">
        <v>184</v>
      </c>
      <c r="G45">
        <v>1000</v>
      </c>
      <c r="H45">
        <v>500</v>
      </c>
      <c r="I45" t="s">
        <v>109</v>
      </c>
      <c r="J45" t="s">
        <v>109</v>
      </c>
      <c r="K45" t="s">
        <v>204</v>
      </c>
      <c r="L45" t="s">
        <v>167</v>
      </c>
      <c r="M45" t="s">
        <v>211</v>
      </c>
      <c r="N45" t="s">
        <v>198</v>
      </c>
      <c r="O45" s="26">
        <v>0</v>
      </c>
      <c r="P45" s="18" t="b">
        <v>0</v>
      </c>
      <c r="Q45" s="26">
        <v>2.1999999999999999E-2</v>
      </c>
      <c r="R45">
        <v>3</v>
      </c>
      <c r="S45">
        <v>75</v>
      </c>
      <c r="T45">
        <v>50</v>
      </c>
      <c r="U45">
        <v>60</v>
      </c>
      <c r="V45" s="26">
        <v>0.02</v>
      </c>
      <c r="W45">
        <v>0</v>
      </c>
      <c r="X45">
        <v>10</v>
      </c>
      <c r="Y45" s="26">
        <v>0.04</v>
      </c>
      <c r="Z45" s="26">
        <v>0.04</v>
      </c>
      <c r="AA45" s="26">
        <v>0.03</v>
      </c>
      <c r="AB45" s="26">
        <v>0.01</v>
      </c>
      <c r="AC45" s="26">
        <v>8.5000000000000006E-2</v>
      </c>
      <c r="AD45" s="26" t="s">
        <v>156</v>
      </c>
      <c r="AE45" s="41">
        <v>9.2200000000000004E-2</v>
      </c>
      <c r="AF45" s="26">
        <v>0.12</v>
      </c>
      <c r="AG45" t="s">
        <v>112</v>
      </c>
      <c r="AH45" s="2" t="s">
        <v>158</v>
      </c>
      <c r="AI45" s="2" t="s">
        <v>342</v>
      </c>
      <c r="AJ45">
        <v>30</v>
      </c>
      <c r="AK45" t="s">
        <v>115</v>
      </c>
      <c r="AL45">
        <v>5</v>
      </c>
      <c r="AM45">
        <v>200</v>
      </c>
      <c r="AN45" s="2" t="s">
        <v>114</v>
      </c>
      <c r="AO45">
        <v>1</v>
      </c>
      <c r="AP45" s="2" t="s">
        <v>114</v>
      </c>
      <c r="AQ45" s="17">
        <v>0.75</v>
      </c>
      <c r="AR45" s="49">
        <v>168732127</v>
      </c>
      <c r="AS45" s="2" t="s">
        <v>113</v>
      </c>
      <c r="AT45" s="12">
        <v>0.25</v>
      </c>
      <c r="AU45" s="12">
        <v>0.14499999999999999</v>
      </c>
      <c r="AV45" s="12">
        <v>0.05</v>
      </c>
      <c r="AW45" s="18" t="b">
        <v>0</v>
      </c>
      <c r="AX45" s="18" t="b">
        <v>1</v>
      </c>
      <c r="AY45" s="18" t="b">
        <v>0</v>
      </c>
    </row>
    <row r="46" spans="1:51" x14ac:dyDescent="0.25">
      <c r="A46" s="65" t="s">
        <v>334</v>
      </c>
      <c r="B46" s="19" t="s">
        <v>389</v>
      </c>
      <c r="C46" s="67" t="b">
        <v>0</v>
      </c>
      <c r="D46" s="44" t="b">
        <v>0</v>
      </c>
      <c r="E46" t="s">
        <v>207</v>
      </c>
      <c r="F46" t="s">
        <v>184</v>
      </c>
      <c r="G46">
        <v>1000</v>
      </c>
      <c r="H46">
        <v>500</v>
      </c>
      <c r="I46" t="s">
        <v>109</v>
      </c>
      <c r="J46" t="s">
        <v>109</v>
      </c>
      <c r="K46" t="s">
        <v>204</v>
      </c>
      <c r="L46" t="s">
        <v>167</v>
      </c>
      <c r="M46" t="s">
        <v>211</v>
      </c>
      <c r="N46" t="s">
        <v>198</v>
      </c>
      <c r="O46" s="26">
        <v>0</v>
      </c>
      <c r="P46" s="18" t="b">
        <v>0</v>
      </c>
      <c r="Q46" s="26">
        <v>2.1999999999999999E-2</v>
      </c>
      <c r="R46">
        <v>3</v>
      </c>
      <c r="S46">
        <v>75</v>
      </c>
      <c r="T46">
        <v>50</v>
      </c>
      <c r="U46">
        <v>60</v>
      </c>
      <c r="V46" s="26">
        <v>0.02</v>
      </c>
      <c r="W46">
        <v>0</v>
      </c>
      <c r="X46">
        <v>10</v>
      </c>
      <c r="Y46" s="26">
        <v>0.04</v>
      </c>
      <c r="Z46" s="26">
        <v>0.04</v>
      </c>
      <c r="AA46" s="26">
        <v>0.03</v>
      </c>
      <c r="AB46" s="26">
        <v>0.01</v>
      </c>
      <c r="AC46" s="26">
        <v>0.08</v>
      </c>
      <c r="AD46" s="26" t="s">
        <v>156</v>
      </c>
      <c r="AE46" s="41">
        <v>8.72E-2</v>
      </c>
      <c r="AF46" s="50">
        <v>0.12</v>
      </c>
      <c r="AG46" t="s">
        <v>112</v>
      </c>
      <c r="AH46" s="2" t="s">
        <v>158</v>
      </c>
      <c r="AI46" s="2" t="s">
        <v>342</v>
      </c>
      <c r="AJ46">
        <v>30</v>
      </c>
      <c r="AK46" t="s">
        <v>115</v>
      </c>
      <c r="AL46">
        <v>5</v>
      </c>
      <c r="AM46">
        <v>200</v>
      </c>
      <c r="AN46" s="2" t="s">
        <v>114</v>
      </c>
      <c r="AO46">
        <v>1</v>
      </c>
      <c r="AP46" s="43" t="s">
        <v>114</v>
      </c>
      <c r="AQ46" s="17">
        <v>0.75</v>
      </c>
      <c r="AR46" s="49">
        <v>168732127</v>
      </c>
      <c r="AS46" s="2" t="s">
        <v>113</v>
      </c>
      <c r="AT46" s="12">
        <v>0.25</v>
      </c>
      <c r="AU46" s="12">
        <v>0.14499999999999999</v>
      </c>
      <c r="AV46" s="12">
        <v>0.05</v>
      </c>
      <c r="AW46" s="18" t="b">
        <v>0</v>
      </c>
      <c r="AX46" s="18" t="b">
        <v>1</v>
      </c>
      <c r="AY46" s="18" t="b">
        <v>0</v>
      </c>
    </row>
    <row r="47" spans="1:51" x14ac:dyDescent="0.25">
      <c r="A47" s="65" t="s">
        <v>404</v>
      </c>
      <c r="B47" s="19" t="s">
        <v>361</v>
      </c>
      <c r="C47" s="67" t="b">
        <v>0</v>
      </c>
      <c r="D47" s="44" t="b">
        <v>0</v>
      </c>
      <c r="E47" t="s">
        <v>207</v>
      </c>
      <c r="F47" t="s">
        <v>184</v>
      </c>
      <c r="G47">
        <v>1000</v>
      </c>
      <c r="H47">
        <v>500</v>
      </c>
      <c r="I47" t="s">
        <v>109</v>
      </c>
      <c r="J47" t="s">
        <v>109</v>
      </c>
      <c r="K47" t="s">
        <v>204</v>
      </c>
      <c r="L47" t="s">
        <v>167</v>
      </c>
      <c r="M47" t="s">
        <v>211</v>
      </c>
      <c r="N47" t="s">
        <v>198</v>
      </c>
      <c r="O47" s="26">
        <v>0</v>
      </c>
      <c r="P47" s="18" t="b">
        <v>0</v>
      </c>
      <c r="Q47" s="26">
        <v>2.1999999999999999E-2</v>
      </c>
      <c r="R47">
        <v>3</v>
      </c>
      <c r="S47">
        <v>75</v>
      </c>
      <c r="T47">
        <v>50</v>
      </c>
      <c r="U47">
        <v>60</v>
      </c>
      <c r="V47" s="26">
        <v>0.02</v>
      </c>
      <c r="W47">
        <v>0</v>
      </c>
      <c r="X47">
        <v>10</v>
      </c>
      <c r="Y47" s="26">
        <v>0.04</v>
      </c>
      <c r="Z47" s="26">
        <v>0.04</v>
      </c>
      <c r="AA47" s="26">
        <v>0.03</v>
      </c>
      <c r="AB47" s="26">
        <v>0.01</v>
      </c>
      <c r="AC47" s="26">
        <v>7.4999999999999997E-2</v>
      </c>
      <c r="AD47" s="26" t="s">
        <v>156</v>
      </c>
      <c r="AE47" s="41">
        <v>8.2199999999999995E-2</v>
      </c>
      <c r="AF47" s="50">
        <v>0.12</v>
      </c>
      <c r="AG47" t="s">
        <v>112</v>
      </c>
      <c r="AH47" s="2" t="s">
        <v>158</v>
      </c>
      <c r="AI47" s="2" t="s">
        <v>342</v>
      </c>
      <c r="AJ47">
        <v>30</v>
      </c>
      <c r="AK47" t="s">
        <v>115</v>
      </c>
      <c r="AL47">
        <v>5</v>
      </c>
      <c r="AM47">
        <v>200</v>
      </c>
      <c r="AN47" s="2" t="s">
        <v>114</v>
      </c>
      <c r="AO47">
        <v>1</v>
      </c>
      <c r="AP47" s="43" t="s">
        <v>114</v>
      </c>
      <c r="AQ47" s="17">
        <v>0.75</v>
      </c>
      <c r="AR47" s="49">
        <v>168732127</v>
      </c>
      <c r="AS47" s="2" t="s">
        <v>113</v>
      </c>
      <c r="AT47" s="12">
        <v>0.25</v>
      </c>
      <c r="AU47" s="12">
        <v>0.14499999999999999</v>
      </c>
      <c r="AV47" s="12">
        <v>0.05</v>
      </c>
      <c r="AW47" s="18" t="b">
        <v>0</v>
      </c>
      <c r="AX47" s="18" t="b">
        <v>1</v>
      </c>
      <c r="AY47" s="18" t="b">
        <v>0</v>
      </c>
    </row>
    <row r="48" spans="1:51" x14ac:dyDescent="0.25">
      <c r="A48" s="65" t="s">
        <v>405</v>
      </c>
      <c r="B48" s="19" t="s">
        <v>411</v>
      </c>
      <c r="C48" s="67" t="b">
        <v>0</v>
      </c>
      <c r="D48" s="44" t="b">
        <v>0</v>
      </c>
      <c r="E48" t="s">
        <v>207</v>
      </c>
      <c r="F48" t="s">
        <v>184</v>
      </c>
      <c r="G48">
        <v>1000</v>
      </c>
      <c r="H48">
        <v>500</v>
      </c>
      <c r="I48" t="s">
        <v>109</v>
      </c>
      <c r="J48" t="s">
        <v>109</v>
      </c>
      <c r="K48" t="s">
        <v>204</v>
      </c>
      <c r="L48" t="s">
        <v>167</v>
      </c>
      <c r="M48" t="s">
        <v>211</v>
      </c>
      <c r="N48" t="s">
        <v>198</v>
      </c>
      <c r="O48" s="26">
        <v>0</v>
      </c>
      <c r="P48" s="18" t="b">
        <v>0</v>
      </c>
      <c r="Q48" s="26">
        <v>2.1999999999999999E-2</v>
      </c>
      <c r="R48">
        <v>3</v>
      </c>
      <c r="S48">
        <v>75</v>
      </c>
      <c r="T48">
        <v>50</v>
      </c>
      <c r="U48">
        <v>60</v>
      </c>
      <c r="V48" s="26">
        <v>0.02</v>
      </c>
      <c r="W48">
        <v>0</v>
      </c>
      <c r="X48">
        <v>10</v>
      </c>
      <c r="Y48" s="26">
        <v>0.04</v>
      </c>
      <c r="Z48" s="26">
        <v>0.04</v>
      </c>
      <c r="AA48" s="26">
        <v>0.03</v>
      </c>
      <c r="AB48" s="26">
        <v>0.01</v>
      </c>
      <c r="AC48" s="26">
        <v>6.9999999999999993E-2</v>
      </c>
      <c r="AD48" s="26" t="s">
        <v>156</v>
      </c>
      <c r="AE48" s="41">
        <v>7.7199999999999991E-2</v>
      </c>
      <c r="AF48" s="50">
        <v>0.12</v>
      </c>
      <c r="AG48" t="s">
        <v>112</v>
      </c>
      <c r="AH48" s="2" t="s">
        <v>158</v>
      </c>
      <c r="AI48" s="2" t="s">
        <v>342</v>
      </c>
      <c r="AJ48">
        <v>30</v>
      </c>
      <c r="AK48" t="s">
        <v>115</v>
      </c>
      <c r="AL48">
        <v>5</v>
      </c>
      <c r="AM48">
        <v>200</v>
      </c>
      <c r="AN48" s="2" t="s">
        <v>114</v>
      </c>
      <c r="AO48">
        <v>1</v>
      </c>
      <c r="AP48" s="43" t="s">
        <v>114</v>
      </c>
      <c r="AQ48" s="17">
        <v>0.75</v>
      </c>
      <c r="AR48" s="49">
        <v>168732127</v>
      </c>
      <c r="AS48" s="2" t="s">
        <v>113</v>
      </c>
      <c r="AT48" s="12">
        <v>0.25</v>
      </c>
      <c r="AU48" s="12">
        <v>0.14499999999999999</v>
      </c>
      <c r="AV48" s="12">
        <v>0.05</v>
      </c>
      <c r="AW48" s="18" t="b">
        <v>0</v>
      </c>
      <c r="AX48" s="18" t="b">
        <v>1</v>
      </c>
      <c r="AY48" s="18" t="b">
        <v>0</v>
      </c>
    </row>
    <row r="49" spans="1:51" x14ac:dyDescent="0.25">
      <c r="A49" s="65" t="s">
        <v>406</v>
      </c>
      <c r="B49" s="19" t="s">
        <v>390</v>
      </c>
      <c r="C49" s="67" t="b">
        <v>0</v>
      </c>
      <c r="D49" s="44" t="b">
        <v>0</v>
      </c>
      <c r="E49" t="s">
        <v>207</v>
      </c>
      <c r="F49" t="s">
        <v>184</v>
      </c>
      <c r="G49">
        <v>1000</v>
      </c>
      <c r="H49">
        <v>500</v>
      </c>
      <c r="I49" t="s">
        <v>109</v>
      </c>
      <c r="J49" t="s">
        <v>109</v>
      </c>
      <c r="K49" t="s">
        <v>204</v>
      </c>
      <c r="L49" t="s">
        <v>167</v>
      </c>
      <c r="M49" t="s">
        <v>211</v>
      </c>
      <c r="N49" t="s">
        <v>198</v>
      </c>
      <c r="O49" s="26">
        <v>0</v>
      </c>
      <c r="P49" s="18" t="b">
        <v>0</v>
      </c>
      <c r="Q49" s="26">
        <v>2.1999999999999999E-2</v>
      </c>
      <c r="R49">
        <v>3</v>
      </c>
      <c r="S49">
        <v>75</v>
      </c>
      <c r="T49">
        <v>50</v>
      </c>
      <c r="U49">
        <v>60</v>
      </c>
      <c r="V49" s="26">
        <v>0.02</v>
      </c>
      <c r="W49">
        <v>0</v>
      </c>
      <c r="X49">
        <v>10</v>
      </c>
      <c r="Y49" s="26">
        <v>0.04</v>
      </c>
      <c r="Z49" s="26">
        <v>0.04</v>
      </c>
      <c r="AA49" s="26">
        <v>0.03</v>
      </c>
      <c r="AB49" s="26">
        <v>0.01</v>
      </c>
      <c r="AC49" s="26">
        <v>6.5000000000000002E-2</v>
      </c>
      <c r="AD49" s="26" t="s">
        <v>156</v>
      </c>
      <c r="AE49" s="41">
        <v>7.22E-2</v>
      </c>
      <c r="AF49" s="50">
        <v>0.12</v>
      </c>
      <c r="AG49" t="s">
        <v>112</v>
      </c>
      <c r="AH49" s="2" t="s">
        <v>158</v>
      </c>
      <c r="AI49" s="2" t="s">
        <v>342</v>
      </c>
      <c r="AJ49">
        <v>30</v>
      </c>
      <c r="AK49" t="s">
        <v>115</v>
      </c>
      <c r="AL49">
        <v>5</v>
      </c>
      <c r="AM49">
        <v>200</v>
      </c>
      <c r="AN49" s="2" t="s">
        <v>114</v>
      </c>
      <c r="AO49">
        <v>1</v>
      </c>
      <c r="AP49" s="43" t="s">
        <v>114</v>
      </c>
      <c r="AQ49" s="17">
        <v>0.75</v>
      </c>
      <c r="AR49" s="49">
        <v>168732127</v>
      </c>
      <c r="AS49" s="2" t="s">
        <v>113</v>
      </c>
      <c r="AT49" s="12">
        <v>0.25</v>
      </c>
      <c r="AU49" s="12">
        <v>0.14499999999999999</v>
      </c>
      <c r="AV49" s="12">
        <v>0.05</v>
      </c>
      <c r="AW49" s="18" t="b">
        <v>0</v>
      </c>
      <c r="AX49" s="18" t="b">
        <v>1</v>
      </c>
      <c r="AY49" s="18" t="b">
        <v>0</v>
      </c>
    </row>
    <row r="50" spans="1:51" x14ac:dyDescent="0.25">
      <c r="B50" s="19"/>
      <c r="C50" s="44"/>
      <c r="D50" s="44"/>
      <c r="O50" s="26"/>
      <c r="P50" s="18"/>
      <c r="Q50" s="26"/>
      <c r="V50" s="26"/>
      <c r="Y50" s="26"/>
      <c r="Z50" s="26"/>
      <c r="AA50" s="26"/>
      <c r="AB50" s="26"/>
      <c r="AC50" s="26"/>
      <c r="AD50" s="26"/>
      <c r="AE50" s="41"/>
      <c r="AF50" s="26"/>
      <c r="AH50" s="2"/>
      <c r="AI50" s="2"/>
      <c r="AN50" s="2"/>
      <c r="AP50" s="2"/>
      <c r="AQ50" s="17"/>
      <c r="AS50" s="2"/>
      <c r="AT50" s="12"/>
      <c r="AU50" s="12"/>
      <c r="AV50" s="12"/>
      <c r="AW50" s="18"/>
      <c r="AX50" s="18"/>
      <c r="AY50" s="18"/>
    </row>
    <row r="51" spans="1:51" s="65" customFormat="1" x14ac:dyDescent="0.25">
      <c r="A51" s="65" t="s">
        <v>351</v>
      </c>
      <c r="B51" s="71" t="s">
        <v>418</v>
      </c>
      <c r="C51" s="67" t="b">
        <v>0</v>
      </c>
      <c r="D51" s="67" t="b">
        <v>0</v>
      </c>
      <c r="E51" s="65" t="s">
        <v>207</v>
      </c>
      <c r="F51" s="65" t="s">
        <v>184</v>
      </c>
      <c r="G51" s="65">
        <v>1000</v>
      </c>
      <c r="H51" s="65">
        <v>500</v>
      </c>
      <c r="I51" s="65" t="s">
        <v>109</v>
      </c>
      <c r="J51" s="65" t="s">
        <v>109</v>
      </c>
      <c r="K51" s="65" t="s">
        <v>204</v>
      </c>
      <c r="L51" s="65" t="s">
        <v>167</v>
      </c>
      <c r="M51" s="65" t="s">
        <v>211</v>
      </c>
      <c r="N51" s="65" t="s">
        <v>198</v>
      </c>
      <c r="O51" s="73">
        <v>0</v>
      </c>
      <c r="P51" s="70" t="b">
        <v>0</v>
      </c>
      <c r="Q51" s="73">
        <v>2.1999999999999999E-2</v>
      </c>
      <c r="R51" s="65">
        <v>3</v>
      </c>
      <c r="S51" s="65">
        <v>75</v>
      </c>
      <c r="T51" s="65">
        <v>50</v>
      </c>
      <c r="U51" s="65">
        <v>60</v>
      </c>
      <c r="V51" s="73">
        <v>0.02</v>
      </c>
      <c r="W51" s="65">
        <v>0</v>
      </c>
      <c r="X51" s="65">
        <v>10</v>
      </c>
      <c r="Y51" s="73">
        <v>0.04</v>
      </c>
      <c r="Z51" s="73">
        <v>0.04</v>
      </c>
      <c r="AA51" s="73">
        <v>0.03</v>
      </c>
      <c r="AB51" s="73">
        <v>0.01</v>
      </c>
      <c r="AC51" s="74">
        <v>7.4999999999999997E-2</v>
      </c>
      <c r="AD51" s="73" t="s">
        <v>156</v>
      </c>
      <c r="AE51" s="76">
        <v>0.1222</v>
      </c>
      <c r="AF51" s="73">
        <v>0.12</v>
      </c>
      <c r="AG51" s="65" t="s">
        <v>112</v>
      </c>
      <c r="AH51" s="66" t="s">
        <v>158</v>
      </c>
      <c r="AI51" s="66" t="s">
        <v>342</v>
      </c>
      <c r="AJ51" s="65">
        <v>30</v>
      </c>
      <c r="AK51" s="65" t="s">
        <v>115</v>
      </c>
      <c r="AL51" s="65">
        <v>5</v>
      </c>
      <c r="AM51" s="65">
        <v>200</v>
      </c>
      <c r="AN51" s="66" t="s">
        <v>114</v>
      </c>
      <c r="AO51" s="65">
        <v>1</v>
      </c>
      <c r="AP51" s="66" t="s">
        <v>114</v>
      </c>
      <c r="AQ51" s="69">
        <v>0.75</v>
      </c>
      <c r="AR51" s="72">
        <v>168732127</v>
      </c>
      <c r="AS51" s="66" t="s">
        <v>113</v>
      </c>
      <c r="AT51" s="68">
        <v>0.25</v>
      </c>
      <c r="AU51" s="68">
        <v>0.14499999999999999</v>
      </c>
      <c r="AV51" s="68">
        <v>0.05</v>
      </c>
      <c r="AW51" s="70" t="b">
        <v>0</v>
      </c>
      <c r="AX51" s="70" t="b">
        <v>1</v>
      </c>
      <c r="AY51" s="70" t="b">
        <v>0</v>
      </c>
    </row>
    <row r="52" spans="1:51" s="65" customFormat="1" x14ac:dyDescent="0.25">
      <c r="A52" s="65" t="s">
        <v>352</v>
      </c>
      <c r="B52" s="71" t="s">
        <v>419</v>
      </c>
      <c r="C52" s="67" t="b">
        <v>0</v>
      </c>
      <c r="D52" s="67" t="b">
        <v>0</v>
      </c>
      <c r="E52" s="65" t="s">
        <v>207</v>
      </c>
      <c r="F52" s="65" t="s">
        <v>184</v>
      </c>
      <c r="G52" s="65">
        <v>1000</v>
      </c>
      <c r="H52" s="65">
        <v>500</v>
      </c>
      <c r="I52" s="65" t="s">
        <v>109</v>
      </c>
      <c r="J52" s="65" t="s">
        <v>109</v>
      </c>
      <c r="K52" s="65" t="s">
        <v>204</v>
      </c>
      <c r="L52" s="65" t="s">
        <v>167</v>
      </c>
      <c r="M52" s="65" t="s">
        <v>211</v>
      </c>
      <c r="N52" s="65" t="s">
        <v>198</v>
      </c>
      <c r="O52" s="73">
        <v>0</v>
      </c>
      <c r="P52" s="70" t="b">
        <v>0</v>
      </c>
      <c r="Q52" s="73">
        <v>2.1999999999999999E-2</v>
      </c>
      <c r="R52" s="65">
        <v>3</v>
      </c>
      <c r="S52" s="65">
        <v>75</v>
      </c>
      <c r="T52" s="65">
        <v>50</v>
      </c>
      <c r="U52" s="65">
        <v>60</v>
      </c>
      <c r="V52" s="73">
        <v>0.02</v>
      </c>
      <c r="W52" s="65">
        <v>0</v>
      </c>
      <c r="X52" s="65">
        <v>10</v>
      </c>
      <c r="Y52" s="73">
        <v>0.04</v>
      </c>
      <c r="Z52" s="73">
        <v>0.04</v>
      </c>
      <c r="AA52" s="73">
        <v>0.03</v>
      </c>
      <c r="AB52" s="73">
        <v>0.01</v>
      </c>
      <c r="AC52" s="74">
        <v>7.4999999999999997E-2</v>
      </c>
      <c r="AD52" s="73" t="s">
        <v>156</v>
      </c>
      <c r="AE52" s="76">
        <v>0.11219999999999999</v>
      </c>
      <c r="AF52" s="73">
        <v>0.12</v>
      </c>
      <c r="AG52" s="65" t="s">
        <v>112</v>
      </c>
      <c r="AH52" s="66" t="s">
        <v>158</v>
      </c>
      <c r="AI52" s="66" t="s">
        <v>342</v>
      </c>
      <c r="AJ52" s="65">
        <v>30</v>
      </c>
      <c r="AK52" s="65" t="s">
        <v>115</v>
      </c>
      <c r="AL52" s="65">
        <v>5</v>
      </c>
      <c r="AM52" s="65">
        <v>200</v>
      </c>
      <c r="AN52" s="66" t="s">
        <v>114</v>
      </c>
      <c r="AO52" s="65">
        <v>1</v>
      </c>
      <c r="AP52" s="66" t="s">
        <v>114</v>
      </c>
      <c r="AQ52" s="69">
        <v>0.75</v>
      </c>
      <c r="AR52" s="72">
        <v>168732127</v>
      </c>
      <c r="AS52" s="66" t="s">
        <v>113</v>
      </c>
      <c r="AT52" s="68">
        <v>0.25</v>
      </c>
      <c r="AU52" s="68">
        <v>0.14499999999999999</v>
      </c>
      <c r="AV52" s="68">
        <v>0.05</v>
      </c>
      <c r="AW52" s="70" t="b">
        <v>0</v>
      </c>
      <c r="AX52" s="70" t="b">
        <v>1</v>
      </c>
      <c r="AY52" s="70" t="b">
        <v>0</v>
      </c>
    </row>
    <row r="53" spans="1:51" s="65" customFormat="1" x14ac:dyDescent="0.25">
      <c r="A53" s="65" t="s">
        <v>353</v>
      </c>
      <c r="B53" s="71" t="s">
        <v>420</v>
      </c>
      <c r="C53" s="67" t="b">
        <v>0</v>
      </c>
      <c r="D53" s="67" t="b">
        <v>0</v>
      </c>
      <c r="E53" s="65" t="s">
        <v>207</v>
      </c>
      <c r="F53" s="65" t="s">
        <v>184</v>
      </c>
      <c r="G53" s="65">
        <v>1000</v>
      </c>
      <c r="H53" s="65">
        <v>500</v>
      </c>
      <c r="I53" s="65" t="s">
        <v>109</v>
      </c>
      <c r="J53" s="65" t="s">
        <v>109</v>
      </c>
      <c r="K53" s="65" t="s">
        <v>204</v>
      </c>
      <c r="L53" s="65" t="s">
        <v>167</v>
      </c>
      <c r="M53" s="65" t="s">
        <v>211</v>
      </c>
      <c r="N53" s="65" t="s">
        <v>198</v>
      </c>
      <c r="O53" s="73">
        <v>0</v>
      </c>
      <c r="P53" s="70" t="b">
        <v>0</v>
      </c>
      <c r="Q53" s="73">
        <v>2.1999999999999999E-2</v>
      </c>
      <c r="R53" s="65">
        <v>3</v>
      </c>
      <c r="S53" s="65">
        <v>75</v>
      </c>
      <c r="T53" s="65">
        <v>50</v>
      </c>
      <c r="U53" s="65">
        <v>60</v>
      </c>
      <c r="V53" s="73">
        <v>0.02</v>
      </c>
      <c r="W53" s="65">
        <v>0</v>
      </c>
      <c r="X53" s="65">
        <v>10</v>
      </c>
      <c r="Y53" s="73">
        <v>0.04</v>
      </c>
      <c r="Z53" s="73">
        <v>0.04</v>
      </c>
      <c r="AA53" s="73">
        <v>0.03</v>
      </c>
      <c r="AB53" s="73">
        <v>0.01</v>
      </c>
      <c r="AC53" s="74">
        <v>7.4999999999999997E-2</v>
      </c>
      <c r="AD53" s="73" t="s">
        <v>156</v>
      </c>
      <c r="AE53" s="76">
        <v>0.1022</v>
      </c>
      <c r="AF53" s="73">
        <v>0.12</v>
      </c>
      <c r="AG53" s="65" t="s">
        <v>112</v>
      </c>
      <c r="AH53" s="66" t="s">
        <v>158</v>
      </c>
      <c r="AI53" s="66" t="s">
        <v>342</v>
      </c>
      <c r="AJ53" s="65">
        <v>30</v>
      </c>
      <c r="AK53" s="65" t="s">
        <v>115</v>
      </c>
      <c r="AL53" s="65">
        <v>5</v>
      </c>
      <c r="AM53" s="65">
        <v>200</v>
      </c>
      <c r="AN53" s="66" t="s">
        <v>114</v>
      </c>
      <c r="AO53" s="65">
        <v>1</v>
      </c>
      <c r="AP53" s="66" t="s">
        <v>114</v>
      </c>
      <c r="AQ53" s="69">
        <v>0.75</v>
      </c>
      <c r="AR53" s="72">
        <v>168732127</v>
      </c>
      <c r="AS53" s="66" t="s">
        <v>113</v>
      </c>
      <c r="AT53" s="68">
        <v>0.25</v>
      </c>
      <c r="AU53" s="68">
        <v>0.14499999999999999</v>
      </c>
      <c r="AV53" s="68">
        <v>0.05</v>
      </c>
      <c r="AW53" s="70" t="b">
        <v>0</v>
      </c>
      <c r="AX53" s="70" t="b">
        <v>1</v>
      </c>
      <c r="AY53" s="70" t="b">
        <v>0</v>
      </c>
    </row>
    <row r="54" spans="1:51" x14ac:dyDescent="0.25">
      <c r="A54" s="65" t="s">
        <v>354</v>
      </c>
      <c r="B54" s="48" t="s">
        <v>392</v>
      </c>
      <c r="C54" s="67" t="b">
        <v>0</v>
      </c>
      <c r="D54" s="44" t="b">
        <v>0</v>
      </c>
      <c r="E54" t="s">
        <v>207</v>
      </c>
      <c r="F54" t="s">
        <v>184</v>
      </c>
      <c r="G54">
        <v>1000</v>
      </c>
      <c r="H54">
        <v>500</v>
      </c>
      <c r="I54" t="s">
        <v>109</v>
      </c>
      <c r="J54" t="s">
        <v>109</v>
      </c>
      <c r="K54" t="s">
        <v>204</v>
      </c>
      <c r="L54" t="s">
        <v>167</v>
      </c>
      <c r="M54" t="s">
        <v>211</v>
      </c>
      <c r="N54" t="s">
        <v>198</v>
      </c>
      <c r="O54" s="26">
        <v>0</v>
      </c>
      <c r="P54" s="18" t="b">
        <v>0</v>
      </c>
      <c r="Q54" s="26">
        <v>2.1999999999999999E-2</v>
      </c>
      <c r="R54">
        <v>3</v>
      </c>
      <c r="S54">
        <v>75</v>
      </c>
      <c r="T54">
        <v>50</v>
      </c>
      <c r="U54">
        <v>60</v>
      </c>
      <c r="V54" s="26">
        <v>0.02</v>
      </c>
      <c r="W54">
        <v>0</v>
      </c>
      <c r="X54">
        <v>10</v>
      </c>
      <c r="Y54" s="26">
        <v>0.04</v>
      </c>
      <c r="Z54" s="26">
        <v>0.04</v>
      </c>
      <c r="AA54" s="26">
        <v>0.03</v>
      </c>
      <c r="AB54" s="26">
        <v>0.01</v>
      </c>
      <c r="AC54" s="33">
        <v>7.4999999999999997E-2</v>
      </c>
      <c r="AD54" s="26" t="s">
        <v>156</v>
      </c>
      <c r="AE54" s="51">
        <v>9.2200000000000004E-2</v>
      </c>
      <c r="AF54" s="50">
        <v>0.12</v>
      </c>
      <c r="AG54" t="s">
        <v>112</v>
      </c>
      <c r="AH54" s="2" t="s">
        <v>158</v>
      </c>
      <c r="AI54" s="2" t="s">
        <v>342</v>
      </c>
      <c r="AJ54">
        <v>30</v>
      </c>
      <c r="AK54" t="s">
        <v>115</v>
      </c>
      <c r="AL54">
        <v>5</v>
      </c>
      <c r="AM54">
        <v>200</v>
      </c>
      <c r="AN54" s="2" t="s">
        <v>114</v>
      </c>
      <c r="AO54">
        <v>1</v>
      </c>
      <c r="AP54" s="2" t="s">
        <v>114</v>
      </c>
      <c r="AQ54" s="17">
        <v>0.75</v>
      </c>
      <c r="AR54" s="49">
        <v>168732127</v>
      </c>
      <c r="AS54" s="2" t="s">
        <v>113</v>
      </c>
      <c r="AT54" s="12">
        <v>0.25</v>
      </c>
      <c r="AU54" s="12">
        <v>0.14499999999999999</v>
      </c>
      <c r="AV54" s="12">
        <v>0.05</v>
      </c>
      <c r="AW54" s="18" t="b">
        <v>0</v>
      </c>
      <c r="AX54" s="18" t="b">
        <v>1</v>
      </c>
      <c r="AY54" s="18" t="b">
        <v>0</v>
      </c>
    </row>
    <row r="55" spans="1:51" x14ac:dyDescent="0.25">
      <c r="A55" s="65" t="s">
        <v>355</v>
      </c>
      <c r="B55" s="48" t="s">
        <v>393</v>
      </c>
      <c r="C55" s="67" t="b">
        <v>0</v>
      </c>
      <c r="D55" s="44" t="b">
        <v>0</v>
      </c>
      <c r="E55" t="s">
        <v>207</v>
      </c>
      <c r="F55" t="s">
        <v>184</v>
      </c>
      <c r="G55">
        <v>1000</v>
      </c>
      <c r="H55">
        <v>500</v>
      </c>
      <c r="I55" t="s">
        <v>109</v>
      </c>
      <c r="J55" t="s">
        <v>109</v>
      </c>
      <c r="K55" t="s">
        <v>204</v>
      </c>
      <c r="L55" t="s">
        <v>167</v>
      </c>
      <c r="M55" t="s">
        <v>211</v>
      </c>
      <c r="N55" t="s">
        <v>198</v>
      </c>
      <c r="O55" s="26">
        <v>0</v>
      </c>
      <c r="P55" s="18" t="b">
        <v>0</v>
      </c>
      <c r="Q55" s="26">
        <v>2.1999999999999999E-2</v>
      </c>
      <c r="R55">
        <v>3</v>
      </c>
      <c r="S55">
        <v>75</v>
      </c>
      <c r="T55">
        <v>50</v>
      </c>
      <c r="U55">
        <v>60</v>
      </c>
      <c r="V55" s="26">
        <v>0.02</v>
      </c>
      <c r="W55">
        <v>0</v>
      </c>
      <c r="X55">
        <v>10</v>
      </c>
      <c r="Y55" s="26">
        <v>0.04</v>
      </c>
      <c r="Z55" s="26">
        <v>0.04</v>
      </c>
      <c r="AA55" s="26">
        <v>0.03</v>
      </c>
      <c r="AB55" s="26">
        <v>0.01</v>
      </c>
      <c r="AC55" s="33">
        <v>7.4999999999999997E-2</v>
      </c>
      <c r="AD55" s="26" t="s">
        <v>156</v>
      </c>
      <c r="AE55" s="51">
        <v>8.72E-2</v>
      </c>
      <c r="AF55" s="50">
        <v>0.12</v>
      </c>
      <c r="AG55" t="s">
        <v>112</v>
      </c>
      <c r="AH55" s="2" t="s">
        <v>158</v>
      </c>
      <c r="AI55" s="2" t="s">
        <v>342</v>
      </c>
      <c r="AJ55">
        <v>30</v>
      </c>
      <c r="AK55" t="s">
        <v>115</v>
      </c>
      <c r="AL55">
        <v>5</v>
      </c>
      <c r="AM55">
        <v>200</v>
      </c>
      <c r="AN55" s="2" t="s">
        <v>114</v>
      </c>
      <c r="AO55">
        <v>1</v>
      </c>
      <c r="AP55" s="43" t="s">
        <v>114</v>
      </c>
      <c r="AQ55" s="17">
        <v>0.75</v>
      </c>
      <c r="AR55" s="49">
        <v>168732127</v>
      </c>
      <c r="AS55" s="2" t="s">
        <v>113</v>
      </c>
      <c r="AT55" s="12">
        <v>0.25</v>
      </c>
      <c r="AU55" s="12">
        <v>0.14499999999999999</v>
      </c>
      <c r="AV55" s="12">
        <v>0.05</v>
      </c>
      <c r="AW55" s="18" t="b">
        <v>0</v>
      </c>
      <c r="AX55" s="18" t="b">
        <v>1</v>
      </c>
      <c r="AY55" s="18" t="b">
        <v>0</v>
      </c>
    </row>
    <row r="56" spans="1:51" x14ac:dyDescent="0.25">
      <c r="A56" s="65" t="s">
        <v>407</v>
      </c>
      <c r="B56" s="48" t="s">
        <v>361</v>
      </c>
      <c r="C56" s="67" t="b">
        <v>0</v>
      </c>
      <c r="D56" s="44" t="b">
        <v>0</v>
      </c>
      <c r="E56" t="s">
        <v>207</v>
      </c>
      <c r="F56" t="s">
        <v>184</v>
      </c>
      <c r="G56">
        <v>1000</v>
      </c>
      <c r="H56">
        <v>500</v>
      </c>
      <c r="I56" t="s">
        <v>109</v>
      </c>
      <c r="J56" t="s">
        <v>109</v>
      </c>
      <c r="K56" t="s">
        <v>204</v>
      </c>
      <c r="L56" t="s">
        <v>167</v>
      </c>
      <c r="M56" t="s">
        <v>211</v>
      </c>
      <c r="N56" t="s">
        <v>198</v>
      </c>
      <c r="O56" s="26">
        <v>0</v>
      </c>
      <c r="P56" s="18" t="b">
        <v>0</v>
      </c>
      <c r="Q56" s="26">
        <v>2.1999999999999999E-2</v>
      </c>
      <c r="R56">
        <v>3</v>
      </c>
      <c r="S56">
        <v>75</v>
      </c>
      <c r="T56">
        <v>50</v>
      </c>
      <c r="U56">
        <v>60</v>
      </c>
      <c r="V56" s="26">
        <v>0.02</v>
      </c>
      <c r="W56">
        <v>0</v>
      </c>
      <c r="X56">
        <v>10</v>
      </c>
      <c r="Y56" s="26">
        <v>0.04</v>
      </c>
      <c r="Z56" s="26">
        <v>0.04</v>
      </c>
      <c r="AA56" s="26">
        <v>0.03</v>
      </c>
      <c r="AB56" s="26">
        <v>0.01</v>
      </c>
      <c r="AC56" s="33">
        <v>7.4999999999999997E-2</v>
      </c>
      <c r="AD56" s="26" t="s">
        <v>156</v>
      </c>
      <c r="AE56" s="51">
        <v>8.2199999999999995E-2</v>
      </c>
      <c r="AF56" s="50">
        <v>0.12</v>
      </c>
      <c r="AG56" t="s">
        <v>112</v>
      </c>
      <c r="AH56" s="2" t="s">
        <v>158</v>
      </c>
      <c r="AI56" s="2" t="s">
        <v>342</v>
      </c>
      <c r="AJ56">
        <v>30</v>
      </c>
      <c r="AK56" t="s">
        <v>115</v>
      </c>
      <c r="AL56">
        <v>5</v>
      </c>
      <c r="AM56">
        <v>200</v>
      </c>
      <c r="AN56" s="2" t="s">
        <v>114</v>
      </c>
      <c r="AO56">
        <v>1</v>
      </c>
      <c r="AP56" s="43" t="s">
        <v>114</v>
      </c>
      <c r="AQ56" s="17">
        <v>0.75</v>
      </c>
      <c r="AR56" s="49">
        <v>168732127</v>
      </c>
      <c r="AS56" s="2" t="s">
        <v>113</v>
      </c>
      <c r="AT56" s="12">
        <v>0.25</v>
      </c>
      <c r="AU56" s="12">
        <v>0.14499999999999999</v>
      </c>
      <c r="AV56" s="12">
        <v>0.05</v>
      </c>
      <c r="AW56" s="18" t="b">
        <v>0</v>
      </c>
      <c r="AX56" s="18" t="b">
        <v>1</v>
      </c>
      <c r="AY56" s="18" t="b">
        <v>0</v>
      </c>
    </row>
    <row r="57" spans="1:51" x14ac:dyDescent="0.25">
      <c r="A57" s="65" t="s">
        <v>408</v>
      </c>
      <c r="B57" s="48" t="s">
        <v>410</v>
      </c>
      <c r="C57" s="67" t="b">
        <v>0</v>
      </c>
      <c r="D57" s="44" t="b">
        <v>0</v>
      </c>
      <c r="E57" t="s">
        <v>207</v>
      </c>
      <c r="F57" t="s">
        <v>184</v>
      </c>
      <c r="G57">
        <v>1000</v>
      </c>
      <c r="H57">
        <v>500</v>
      </c>
      <c r="I57" t="s">
        <v>109</v>
      </c>
      <c r="J57" t="s">
        <v>109</v>
      </c>
      <c r="K57" t="s">
        <v>204</v>
      </c>
      <c r="L57" t="s">
        <v>167</v>
      </c>
      <c r="M57" t="s">
        <v>211</v>
      </c>
      <c r="N57" t="s">
        <v>198</v>
      </c>
      <c r="O57" s="26">
        <v>0</v>
      </c>
      <c r="P57" s="18" t="b">
        <v>0</v>
      </c>
      <c r="Q57" s="26">
        <v>2.1999999999999999E-2</v>
      </c>
      <c r="R57">
        <v>3</v>
      </c>
      <c r="S57">
        <v>75</v>
      </c>
      <c r="T57">
        <v>50</v>
      </c>
      <c r="U57">
        <v>60</v>
      </c>
      <c r="V57" s="26">
        <v>0.02</v>
      </c>
      <c r="W57">
        <v>0</v>
      </c>
      <c r="X57">
        <v>10</v>
      </c>
      <c r="Y57" s="26">
        <v>0.04</v>
      </c>
      <c r="Z57" s="26">
        <v>0.04</v>
      </c>
      <c r="AA57" s="26">
        <v>0.03</v>
      </c>
      <c r="AB57" s="26">
        <v>0.01</v>
      </c>
      <c r="AC57" s="33">
        <v>7.4999999999999997E-2</v>
      </c>
      <c r="AD57" s="26" t="s">
        <v>156</v>
      </c>
      <c r="AE57" s="51">
        <v>7.7199999999999991E-2</v>
      </c>
      <c r="AF57" s="50">
        <v>0.12</v>
      </c>
      <c r="AG57" t="s">
        <v>112</v>
      </c>
      <c r="AH57" s="2" t="s">
        <v>158</v>
      </c>
      <c r="AI57" s="2" t="s">
        <v>342</v>
      </c>
      <c r="AJ57">
        <v>30</v>
      </c>
      <c r="AK57" t="s">
        <v>115</v>
      </c>
      <c r="AL57">
        <v>5</v>
      </c>
      <c r="AM57">
        <v>200</v>
      </c>
      <c r="AN57" s="2" t="s">
        <v>114</v>
      </c>
      <c r="AO57">
        <v>1</v>
      </c>
      <c r="AP57" s="43" t="s">
        <v>114</v>
      </c>
      <c r="AQ57" s="17">
        <v>0.75</v>
      </c>
      <c r="AR57" s="49">
        <v>168732127</v>
      </c>
      <c r="AS57" s="2" t="s">
        <v>113</v>
      </c>
      <c r="AT57" s="12">
        <v>0.25</v>
      </c>
      <c r="AU57" s="12">
        <v>0.14499999999999999</v>
      </c>
      <c r="AV57" s="12">
        <v>0.05</v>
      </c>
      <c r="AW57" s="18" t="b">
        <v>0</v>
      </c>
      <c r="AX57" s="18" t="b">
        <v>1</v>
      </c>
      <c r="AY57" s="18" t="b">
        <v>0</v>
      </c>
    </row>
    <row r="58" spans="1:51" x14ac:dyDescent="0.25">
      <c r="A58" s="65" t="s">
        <v>409</v>
      </c>
      <c r="B58" s="48" t="s">
        <v>394</v>
      </c>
      <c r="C58" s="67" t="b">
        <v>0</v>
      </c>
      <c r="D58" s="44" t="b">
        <v>0</v>
      </c>
      <c r="E58" t="s">
        <v>207</v>
      </c>
      <c r="F58" t="s">
        <v>184</v>
      </c>
      <c r="G58">
        <v>1000</v>
      </c>
      <c r="H58">
        <v>500</v>
      </c>
      <c r="I58" t="s">
        <v>109</v>
      </c>
      <c r="J58" t="s">
        <v>109</v>
      </c>
      <c r="K58" t="s">
        <v>204</v>
      </c>
      <c r="L58" t="s">
        <v>167</v>
      </c>
      <c r="M58" t="s">
        <v>211</v>
      </c>
      <c r="N58" t="s">
        <v>198</v>
      </c>
      <c r="O58" s="26">
        <v>0</v>
      </c>
      <c r="P58" s="18" t="b">
        <v>0</v>
      </c>
      <c r="Q58" s="26">
        <v>2.1999999999999999E-2</v>
      </c>
      <c r="R58">
        <v>3</v>
      </c>
      <c r="S58">
        <v>75</v>
      </c>
      <c r="T58">
        <v>50</v>
      </c>
      <c r="U58">
        <v>60</v>
      </c>
      <c r="V58" s="26">
        <v>0.02</v>
      </c>
      <c r="W58">
        <v>0</v>
      </c>
      <c r="X58">
        <v>10</v>
      </c>
      <c r="Y58" s="26">
        <v>0.04</v>
      </c>
      <c r="Z58" s="26">
        <v>0.04</v>
      </c>
      <c r="AA58" s="26">
        <v>0.03</v>
      </c>
      <c r="AB58" s="26">
        <v>0.01</v>
      </c>
      <c r="AC58" s="33">
        <v>7.4999999999999997E-2</v>
      </c>
      <c r="AD58" s="26" t="s">
        <v>156</v>
      </c>
      <c r="AE58" s="51">
        <v>7.22E-2</v>
      </c>
      <c r="AF58" s="50">
        <v>0.12</v>
      </c>
      <c r="AG58" t="s">
        <v>112</v>
      </c>
      <c r="AH58" s="2" t="s">
        <v>158</v>
      </c>
      <c r="AI58" s="2" t="s">
        <v>342</v>
      </c>
      <c r="AJ58">
        <v>30</v>
      </c>
      <c r="AK58" t="s">
        <v>115</v>
      </c>
      <c r="AL58">
        <v>5</v>
      </c>
      <c r="AM58">
        <v>200</v>
      </c>
      <c r="AN58" s="2" t="s">
        <v>114</v>
      </c>
      <c r="AO58">
        <v>1</v>
      </c>
      <c r="AP58" s="43" t="s">
        <v>114</v>
      </c>
      <c r="AQ58" s="17">
        <v>0.75</v>
      </c>
      <c r="AR58" s="49">
        <v>168732127</v>
      </c>
      <c r="AS58" s="2" t="s">
        <v>113</v>
      </c>
      <c r="AT58" s="12">
        <v>0.25</v>
      </c>
      <c r="AU58" s="12">
        <v>0.14499999999999999</v>
      </c>
      <c r="AV58" s="12">
        <v>0.05</v>
      </c>
      <c r="AW58" s="18" t="b">
        <v>0</v>
      </c>
      <c r="AX58" s="18" t="b">
        <v>1</v>
      </c>
      <c r="AY58" s="18" t="b">
        <v>0</v>
      </c>
    </row>
    <row r="59" spans="1:51" s="65" customFormat="1" x14ac:dyDescent="0.25">
      <c r="B59" s="71"/>
      <c r="C59" s="67"/>
      <c r="D59" s="67"/>
      <c r="O59" s="73"/>
      <c r="P59" s="70"/>
      <c r="Q59" s="73"/>
      <c r="V59" s="73"/>
      <c r="Y59" s="73"/>
      <c r="Z59" s="73"/>
      <c r="AA59" s="73"/>
      <c r="AB59" s="73"/>
      <c r="AC59" s="74"/>
      <c r="AD59" s="73"/>
      <c r="AE59" s="76"/>
      <c r="AF59" s="73"/>
      <c r="AH59" s="66"/>
      <c r="AI59" s="66"/>
      <c r="AN59" s="66"/>
      <c r="AP59" s="66"/>
      <c r="AQ59" s="69"/>
      <c r="AR59" s="72"/>
      <c r="AS59" s="66"/>
      <c r="AT59" s="68"/>
      <c r="AU59" s="68"/>
      <c r="AV59" s="68"/>
      <c r="AW59" s="70"/>
      <c r="AX59" s="70"/>
      <c r="AY59" s="70"/>
    </row>
    <row r="60" spans="1:51" s="65" customFormat="1" x14ac:dyDescent="0.25">
      <c r="B60" s="71"/>
      <c r="C60" s="67"/>
      <c r="D60" s="67"/>
      <c r="O60" s="73"/>
      <c r="P60" s="70"/>
      <c r="Q60" s="73"/>
      <c r="V60" s="73"/>
      <c r="Y60" s="73"/>
      <c r="Z60" s="73"/>
      <c r="AA60" s="73"/>
      <c r="AB60" s="73"/>
      <c r="AC60" s="74"/>
      <c r="AD60" s="73"/>
      <c r="AE60" s="76"/>
      <c r="AF60" s="73"/>
      <c r="AH60" s="66"/>
      <c r="AI60" s="66"/>
      <c r="AN60" s="66"/>
      <c r="AP60" s="66"/>
      <c r="AQ60" s="69"/>
      <c r="AR60" s="72"/>
      <c r="AS60" s="66"/>
      <c r="AT60" s="68"/>
      <c r="AU60" s="68"/>
      <c r="AV60" s="68"/>
      <c r="AW60" s="70"/>
      <c r="AX60" s="70"/>
      <c r="AY60" s="70"/>
    </row>
    <row r="61" spans="1:51" x14ac:dyDescent="0.25">
      <c r="B61" s="91" t="s">
        <v>462</v>
      </c>
      <c r="C61" s="11"/>
      <c r="D61" s="44"/>
      <c r="O61" s="26"/>
      <c r="P61" s="18"/>
      <c r="Q61" s="26"/>
      <c r="V61" s="26"/>
      <c r="Y61" s="26"/>
      <c r="Z61" s="26"/>
      <c r="AA61" s="26"/>
      <c r="AB61" s="26"/>
      <c r="AC61" s="85"/>
      <c r="AD61" s="85"/>
      <c r="AE61" s="86"/>
      <c r="AF61" s="85"/>
      <c r="AH61" s="2"/>
      <c r="AI61" s="2"/>
      <c r="AN61" s="2"/>
      <c r="AP61" s="2"/>
      <c r="AQ61" s="17"/>
      <c r="AS61" s="2"/>
      <c r="AT61" s="12"/>
      <c r="AU61" s="12"/>
      <c r="AV61" s="12"/>
      <c r="AW61" s="18"/>
      <c r="AX61" s="18"/>
      <c r="AY61" s="18"/>
    </row>
    <row r="62" spans="1:51" s="65" customFormat="1" x14ac:dyDescent="0.25">
      <c r="A62" s="65" t="s">
        <v>421</v>
      </c>
      <c r="B62" s="71" t="s">
        <v>429</v>
      </c>
      <c r="C62" s="67" t="b">
        <v>0</v>
      </c>
      <c r="D62" s="67" t="b">
        <v>0</v>
      </c>
      <c r="E62" s="65" t="s">
        <v>207</v>
      </c>
      <c r="F62" s="65" t="s">
        <v>184</v>
      </c>
      <c r="G62" s="65">
        <v>1000</v>
      </c>
      <c r="H62" s="65">
        <v>500</v>
      </c>
      <c r="I62" s="65" t="s">
        <v>109</v>
      </c>
      <c r="J62" s="65" t="s">
        <v>109</v>
      </c>
      <c r="K62" s="65" t="s">
        <v>204</v>
      </c>
      <c r="L62" s="65" t="s">
        <v>167</v>
      </c>
      <c r="M62" s="65" t="s">
        <v>211</v>
      </c>
      <c r="N62" s="65" t="s">
        <v>198</v>
      </c>
      <c r="O62" s="73">
        <v>0</v>
      </c>
      <c r="P62" s="70" t="b">
        <v>0</v>
      </c>
      <c r="Q62" s="73">
        <v>2.1999999999999999E-2</v>
      </c>
      <c r="R62" s="65">
        <v>3</v>
      </c>
      <c r="S62" s="65">
        <v>75</v>
      </c>
      <c r="T62" s="65">
        <v>50</v>
      </c>
      <c r="U62" s="65">
        <v>60</v>
      </c>
      <c r="V62" s="73">
        <v>0.02</v>
      </c>
      <c r="W62" s="65">
        <v>0</v>
      </c>
      <c r="X62" s="65">
        <v>10</v>
      </c>
      <c r="Y62" s="73">
        <v>0.04</v>
      </c>
      <c r="Z62" s="73">
        <v>0.04</v>
      </c>
      <c r="AA62" s="73">
        <v>0.03</v>
      </c>
      <c r="AB62" s="73">
        <v>0.01</v>
      </c>
      <c r="AC62" s="87">
        <v>7.4999999999999997E-2</v>
      </c>
      <c r="AD62" s="85" t="s">
        <v>156</v>
      </c>
      <c r="AE62" s="87">
        <v>7.5157231635036972E-2</v>
      </c>
      <c r="AF62" s="89">
        <v>1.7733112250080365E-2</v>
      </c>
      <c r="AG62" s="65" t="s">
        <v>112</v>
      </c>
      <c r="AH62" s="66" t="s">
        <v>158</v>
      </c>
      <c r="AI62" s="66" t="s">
        <v>342</v>
      </c>
      <c r="AJ62" s="65">
        <v>30</v>
      </c>
      <c r="AK62" s="65" t="s">
        <v>115</v>
      </c>
      <c r="AL62" s="65">
        <v>5</v>
      </c>
      <c r="AM62" s="65">
        <v>200</v>
      </c>
      <c r="AN62" s="66" t="s">
        <v>114</v>
      </c>
      <c r="AO62" s="65">
        <v>1</v>
      </c>
      <c r="AP62" s="66" t="s">
        <v>114</v>
      </c>
      <c r="AQ62" s="69">
        <v>0.75</v>
      </c>
      <c r="AR62" s="72">
        <v>168732127</v>
      </c>
      <c r="AS62" s="66" t="s">
        <v>113</v>
      </c>
      <c r="AT62" s="68">
        <v>0.25</v>
      </c>
      <c r="AU62" s="68">
        <v>0.14499999999999999</v>
      </c>
      <c r="AV62" s="68">
        <v>0.05</v>
      </c>
      <c r="AW62" s="70" t="b">
        <v>0</v>
      </c>
      <c r="AX62" s="70" t="b">
        <v>1</v>
      </c>
      <c r="AY62" s="70" t="b">
        <v>0</v>
      </c>
    </row>
    <row r="63" spans="1:51" s="65" customFormat="1" x14ac:dyDescent="0.25">
      <c r="A63" s="65" t="s">
        <v>422</v>
      </c>
      <c r="B63" s="71" t="s">
        <v>430</v>
      </c>
      <c r="C63" s="67" t="b">
        <v>0</v>
      </c>
      <c r="D63" s="67" t="b">
        <v>0</v>
      </c>
      <c r="E63" s="65" t="s">
        <v>207</v>
      </c>
      <c r="F63" s="65" t="s">
        <v>184</v>
      </c>
      <c r="G63" s="65">
        <v>1000</v>
      </c>
      <c r="H63" s="65">
        <v>500</v>
      </c>
      <c r="I63" s="65" t="s">
        <v>109</v>
      </c>
      <c r="J63" s="65" t="s">
        <v>109</v>
      </c>
      <c r="K63" s="65" t="s">
        <v>204</v>
      </c>
      <c r="L63" s="65" t="s">
        <v>167</v>
      </c>
      <c r="M63" s="65" t="s">
        <v>211</v>
      </c>
      <c r="N63" s="65" t="s">
        <v>198</v>
      </c>
      <c r="O63" s="73">
        <v>0</v>
      </c>
      <c r="P63" s="70" t="b">
        <v>0</v>
      </c>
      <c r="Q63" s="73">
        <v>2.1999999999999999E-2</v>
      </c>
      <c r="R63" s="65">
        <v>3</v>
      </c>
      <c r="S63" s="65">
        <v>75</v>
      </c>
      <c r="T63" s="65">
        <v>50</v>
      </c>
      <c r="U63" s="65">
        <v>60</v>
      </c>
      <c r="V63" s="73">
        <v>0.02</v>
      </c>
      <c r="W63" s="65">
        <v>0</v>
      </c>
      <c r="X63" s="65">
        <v>10</v>
      </c>
      <c r="Y63" s="73">
        <v>0.04</v>
      </c>
      <c r="Z63" s="73">
        <v>0.04</v>
      </c>
      <c r="AA63" s="73">
        <v>0.03</v>
      </c>
      <c r="AB63" s="73">
        <v>0.01</v>
      </c>
      <c r="AC63" s="88">
        <v>6.5000000000000002E-2</v>
      </c>
      <c r="AD63" s="85" t="s">
        <v>156</v>
      </c>
      <c r="AE63" s="88">
        <v>6.5157231635036977E-2</v>
      </c>
      <c r="AF63" s="90">
        <v>1.7733112250080365E-2</v>
      </c>
      <c r="AG63" s="65" t="s">
        <v>112</v>
      </c>
      <c r="AH63" s="66" t="s">
        <v>158</v>
      </c>
      <c r="AI63" s="66" t="s">
        <v>342</v>
      </c>
      <c r="AJ63" s="65">
        <v>30</v>
      </c>
      <c r="AK63" s="65" t="s">
        <v>115</v>
      </c>
      <c r="AL63" s="65">
        <v>5</v>
      </c>
      <c r="AM63" s="65">
        <v>200</v>
      </c>
      <c r="AN63" s="66" t="s">
        <v>114</v>
      </c>
      <c r="AO63" s="65">
        <v>1</v>
      </c>
      <c r="AP63" s="66" t="s">
        <v>114</v>
      </c>
      <c r="AQ63" s="69">
        <v>0.75</v>
      </c>
      <c r="AR63" s="72">
        <v>168732127</v>
      </c>
      <c r="AS63" s="66" t="s">
        <v>113</v>
      </c>
      <c r="AT63" s="68">
        <v>0.25</v>
      </c>
      <c r="AU63" s="68">
        <v>0.14499999999999999</v>
      </c>
      <c r="AV63" s="68">
        <v>0.05</v>
      </c>
      <c r="AW63" s="70" t="b">
        <v>0</v>
      </c>
      <c r="AX63" s="70" t="b">
        <v>1</v>
      </c>
      <c r="AY63" s="70" t="b">
        <v>0</v>
      </c>
    </row>
    <row r="64" spans="1:51" s="65" customFormat="1" x14ac:dyDescent="0.25">
      <c r="A64" s="65" t="s">
        <v>423</v>
      </c>
      <c r="B64" s="71" t="s">
        <v>431</v>
      </c>
      <c r="C64" s="67" t="b">
        <v>0</v>
      </c>
      <c r="D64" s="67" t="b">
        <v>0</v>
      </c>
      <c r="E64" s="65" t="s">
        <v>207</v>
      </c>
      <c r="F64" s="65" t="s">
        <v>184</v>
      </c>
      <c r="G64" s="65">
        <v>1000</v>
      </c>
      <c r="H64" s="65">
        <v>500</v>
      </c>
      <c r="I64" s="65" t="s">
        <v>109</v>
      </c>
      <c r="J64" s="65" t="s">
        <v>109</v>
      </c>
      <c r="K64" s="65" t="s">
        <v>204</v>
      </c>
      <c r="L64" s="65" t="s">
        <v>167</v>
      </c>
      <c r="M64" s="65" t="s">
        <v>211</v>
      </c>
      <c r="N64" s="65" t="s">
        <v>198</v>
      </c>
      <c r="O64" s="73">
        <v>0</v>
      </c>
      <c r="P64" s="70" t="b">
        <v>0</v>
      </c>
      <c r="Q64" s="73">
        <v>2.1999999999999999E-2</v>
      </c>
      <c r="R64" s="65">
        <v>3</v>
      </c>
      <c r="S64" s="65">
        <v>75</v>
      </c>
      <c r="T64" s="65">
        <v>50</v>
      </c>
      <c r="U64" s="65">
        <v>60</v>
      </c>
      <c r="V64" s="73">
        <v>0.02</v>
      </c>
      <c r="W64" s="65">
        <v>0</v>
      </c>
      <c r="X64" s="65">
        <v>10</v>
      </c>
      <c r="Y64" s="73">
        <v>0.04</v>
      </c>
      <c r="Z64" s="73">
        <v>0.04</v>
      </c>
      <c r="AA64" s="73">
        <v>0.03</v>
      </c>
      <c r="AB64" s="73">
        <v>0.01</v>
      </c>
      <c r="AC64" s="88">
        <v>5.4999999999999993E-2</v>
      </c>
      <c r="AD64" s="85" t="s">
        <v>156</v>
      </c>
      <c r="AE64" s="88">
        <v>5.5157231635036968E-2</v>
      </c>
      <c r="AF64" s="90">
        <v>1.7733112250080365E-2</v>
      </c>
      <c r="AG64" s="65" t="s">
        <v>112</v>
      </c>
      <c r="AH64" s="66" t="s">
        <v>158</v>
      </c>
      <c r="AI64" s="66" t="s">
        <v>342</v>
      </c>
      <c r="AJ64" s="65">
        <v>30</v>
      </c>
      <c r="AK64" s="65" t="s">
        <v>115</v>
      </c>
      <c r="AL64" s="65">
        <v>5</v>
      </c>
      <c r="AM64" s="65">
        <v>200</v>
      </c>
      <c r="AN64" s="66" t="s">
        <v>114</v>
      </c>
      <c r="AO64" s="65">
        <v>1</v>
      </c>
      <c r="AP64" s="66" t="s">
        <v>114</v>
      </c>
      <c r="AQ64" s="69">
        <v>0.75</v>
      </c>
      <c r="AR64" s="72">
        <v>168732127</v>
      </c>
      <c r="AS64" s="66" t="s">
        <v>113</v>
      </c>
      <c r="AT64" s="68">
        <v>0.25</v>
      </c>
      <c r="AU64" s="68">
        <v>0.14499999999999999</v>
      </c>
      <c r="AV64" s="68">
        <v>0.05</v>
      </c>
      <c r="AW64" s="70" t="b">
        <v>0</v>
      </c>
      <c r="AX64" s="70" t="b">
        <v>1</v>
      </c>
      <c r="AY64" s="70" t="b">
        <v>0</v>
      </c>
    </row>
    <row r="65" spans="1:51" s="65" customFormat="1" x14ac:dyDescent="0.25">
      <c r="A65" s="65" t="s">
        <v>424</v>
      </c>
      <c r="B65" s="71" t="s">
        <v>432</v>
      </c>
      <c r="C65" s="67" t="b">
        <v>0</v>
      </c>
      <c r="D65" s="67" t="b">
        <v>0</v>
      </c>
      <c r="E65" s="65" t="s">
        <v>207</v>
      </c>
      <c r="F65" s="65" t="s">
        <v>184</v>
      </c>
      <c r="G65" s="65">
        <v>1000</v>
      </c>
      <c r="H65" s="65">
        <v>500</v>
      </c>
      <c r="I65" s="65" t="s">
        <v>109</v>
      </c>
      <c r="J65" s="65" t="s">
        <v>109</v>
      </c>
      <c r="K65" s="65" t="s">
        <v>204</v>
      </c>
      <c r="L65" s="65" t="s">
        <v>167</v>
      </c>
      <c r="M65" s="65" t="s">
        <v>211</v>
      </c>
      <c r="N65" s="65" t="s">
        <v>198</v>
      </c>
      <c r="O65" s="73">
        <v>0</v>
      </c>
      <c r="P65" s="70" t="b">
        <v>0</v>
      </c>
      <c r="Q65" s="73">
        <v>2.1999999999999999E-2</v>
      </c>
      <c r="R65" s="65">
        <v>3</v>
      </c>
      <c r="S65" s="65">
        <v>75</v>
      </c>
      <c r="T65" s="65">
        <v>50</v>
      </c>
      <c r="U65" s="65">
        <v>60</v>
      </c>
      <c r="V65" s="73">
        <v>0.02</v>
      </c>
      <c r="W65" s="65">
        <v>0</v>
      </c>
      <c r="X65" s="65">
        <v>10</v>
      </c>
      <c r="Y65" s="73">
        <v>0.04</v>
      </c>
      <c r="Z65" s="73">
        <v>0.04</v>
      </c>
      <c r="AA65" s="73">
        <v>0.03</v>
      </c>
      <c r="AB65" s="73">
        <v>0.01</v>
      </c>
      <c r="AC65" s="88">
        <v>4.4999999999999991E-2</v>
      </c>
      <c r="AD65" s="85" t="s">
        <v>156</v>
      </c>
      <c r="AE65" s="88">
        <v>4.5157231635036967E-2</v>
      </c>
      <c r="AF65" s="90">
        <v>1.7733112250080365E-2</v>
      </c>
      <c r="AG65" s="65" t="s">
        <v>112</v>
      </c>
      <c r="AH65" s="66" t="s">
        <v>158</v>
      </c>
      <c r="AI65" s="66" t="s">
        <v>342</v>
      </c>
      <c r="AJ65" s="65">
        <v>30</v>
      </c>
      <c r="AK65" s="65" t="s">
        <v>115</v>
      </c>
      <c r="AL65" s="65">
        <v>5</v>
      </c>
      <c r="AM65" s="65">
        <v>200</v>
      </c>
      <c r="AN65" s="66" t="s">
        <v>114</v>
      </c>
      <c r="AO65" s="65">
        <v>1</v>
      </c>
      <c r="AP65" s="66" t="s">
        <v>114</v>
      </c>
      <c r="AQ65" s="69">
        <v>0.75</v>
      </c>
      <c r="AR65" s="72">
        <v>168732127</v>
      </c>
      <c r="AS65" s="66" t="s">
        <v>113</v>
      </c>
      <c r="AT65" s="68">
        <v>0.25</v>
      </c>
      <c r="AU65" s="68">
        <v>0.14499999999999999</v>
      </c>
      <c r="AV65" s="68">
        <v>0.05</v>
      </c>
      <c r="AW65" s="70" t="b">
        <v>0</v>
      </c>
      <c r="AX65" s="70" t="b">
        <v>1</v>
      </c>
      <c r="AY65" s="70" t="b">
        <v>0</v>
      </c>
    </row>
    <row r="66" spans="1:51" s="65" customFormat="1" x14ac:dyDescent="0.25">
      <c r="A66" s="65" t="s">
        <v>425</v>
      </c>
      <c r="B66" s="71" t="s">
        <v>435</v>
      </c>
      <c r="C66" s="67" t="b">
        <v>0</v>
      </c>
      <c r="D66" s="67" t="b">
        <v>0</v>
      </c>
      <c r="E66" s="65" t="s">
        <v>207</v>
      </c>
      <c r="F66" s="65" t="s">
        <v>184</v>
      </c>
      <c r="G66" s="65">
        <v>1000</v>
      </c>
      <c r="H66" s="65">
        <v>500</v>
      </c>
      <c r="I66" s="65" t="s">
        <v>109</v>
      </c>
      <c r="J66" s="65" t="s">
        <v>109</v>
      </c>
      <c r="K66" s="65" t="s">
        <v>204</v>
      </c>
      <c r="L66" s="65" t="s">
        <v>167</v>
      </c>
      <c r="M66" s="65" t="s">
        <v>211</v>
      </c>
      <c r="N66" s="65" t="s">
        <v>198</v>
      </c>
      <c r="O66" s="73">
        <v>0</v>
      </c>
      <c r="P66" s="70" t="b">
        <v>0</v>
      </c>
      <c r="Q66" s="73">
        <v>2.1999999999999999E-2</v>
      </c>
      <c r="R66" s="65">
        <v>3</v>
      </c>
      <c r="S66" s="65">
        <v>75</v>
      </c>
      <c r="T66" s="65">
        <v>50</v>
      </c>
      <c r="U66" s="65">
        <v>60</v>
      </c>
      <c r="V66" s="73">
        <v>0.02</v>
      </c>
      <c r="W66" s="65">
        <v>0</v>
      </c>
      <c r="X66" s="65">
        <v>10</v>
      </c>
      <c r="Y66" s="73">
        <v>0.04</v>
      </c>
      <c r="Z66" s="73">
        <v>0.04</v>
      </c>
      <c r="AA66" s="73">
        <v>0.03</v>
      </c>
      <c r="AB66" s="73">
        <v>0.01</v>
      </c>
      <c r="AC66" s="88">
        <v>0.04</v>
      </c>
      <c r="AD66" s="85" t="s">
        <v>156</v>
      </c>
      <c r="AE66" s="88">
        <v>4.02E-2</v>
      </c>
      <c r="AF66" s="90">
        <v>1.7733112250080365E-2</v>
      </c>
      <c r="AG66" s="65" t="s">
        <v>112</v>
      </c>
      <c r="AH66" s="66" t="s">
        <v>158</v>
      </c>
      <c r="AI66" s="66" t="s">
        <v>342</v>
      </c>
      <c r="AJ66" s="65">
        <v>30</v>
      </c>
      <c r="AK66" s="65" t="s">
        <v>115</v>
      </c>
      <c r="AL66" s="65">
        <v>5</v>
      </c>
      <c r="AM66" s="65">
        <v>200</v>
      </c>
      <c r="AN66" s="66" t="s">
        <v>114</v>
      </c>
      <c r="AO66" s="65">
        <v>1</v>
      </c>
      <c r="AP66" s="66" t="s">
        <v>114</v>
      </c>
      <c r="AQ66" s="69">
        <v>0.75</v>
      </c>
      <c r="AR66" s="72">
        <v>168732127</v>
      </c>
      <c r="AS66" s="66" t="s">
        <v>113</v>
      </c>
      <c r="AT66" s="68">
        <v>0.25</v>
      </c>
      <c r="AU66" s="68">
        <v>0.14499999999999999</v>
      </c>
      <c r="AV66" s="68">
        <v>0.05</v>
      </c>
      <c r="AW66" s="70" t="b">
        <v>0</v>
      </c>
      <c r="AX66" s="70" t="b">
        <v>1</v>
      </c>
      <c r="AY66" s="70" t="b">
        <v>0</v>
      </c>
    </row>
    <row r="67" spans="1:51" s="65" customFormat="1" x14ac:dyDescent="0.25">
      <c r="A67" s="65" t="s">
        <v>426</v>
      </c>
      <c r="B67" s="71" t="s">
        <v>501</v>
      </c>
      <c r="C67" s="67" t="b">
        <v>0</v>
      </c>
      <c r="D67" s="67" t="b">
        <v>0</v>
      </c>
      <c r="E67" s="65" t="s">
        <v>207</v>
      </c>
      <c r="F67" s="65" t="s">
        <v>184</v>
      </c>
      <c r="G67" s="65">
        <v>1000</v>
      </c>
      <c r="H67" s="65">
        <v>500</v>
      </c>
      <c r="I67" s="65" t="s">
        <v>109</v>
      </c>
      <c r="J67" s="65" t="s">
        <v>109</v>
      </c>
      <c r="K67" s="65" t="s">
        <v>204</v>
      </c>
      <c r="L67" s="65" t="s">
        <v>167</v>
      </c>
      <c r="M67" s="65" t="s">
        <v>211</v>
      </c>
      <c r="N67" s="65" t="s">
        <v>198</v>
      </c>
      <c r="O67" s="73">
        <v>0</v>
      </c>
      <c r="P67" s="70" t="b">
        <v>0</v>
      </c>
      <c r="Q67" s="73">
        <v>2.1999999999999999E-2</v>
      </c>
      <c r="R67" s="65">
        <v>3</v>
      </c>
      <c r="S67" s="65">
        <v>75</v>
      </c>
      <c r="T67" s="65">
        <v>50</v>
      </c>
      <c r="U67" s="65">
        <v>60</v>
      </c>
      <c r="V67" s="73">
        <v>0.02</v>
      </c>
      <c r="W67" s="65">
        <v>0</v>
      </c>
      <c r="X67" s="65">
        <v>10</v>
      </c>
      <c r="Y67" s="73">
        <v>0.04</v>
      </c>
      <c r="Z67" s="73">
        <v>0.04</v>
      </c>
      <c r="AA67" s="73">
        <v>0.03</v>
      </c>
      <c r="AB67" s="73">
        <v>0.01</v>
      </c>
      <c r="AC67" s="87">
        <v>3.4999999999999989E-2</v>
      </c>
      <c r="AD67" s="85" t="s">
        <v>156</v>
      </c>
      <c r="AE67" s="87">
        <v>3.5157231635036965E-2</v>
      </c>
      <c r="AF67" s="89">
        <v>1.7733112250080365E-2</v>
      </c>
      <c r="AG67" s="65" t="s">
        <v>112</v>
      </c>
      <c r="AH67" s="66" t="s">
        <v>158</v>
      </c>
      <c r="AI67" s="66" t="s">
        <v>342</v>
      </c>
      <c r="AJ67" s="65">
        <v>30</v>
      </c>
      <c r="AK67" s="65" t="s">
        <v>115</v>
      </c>
      <c r="AL67" s="65">
        <v>5</v>
      </c>
      <c r="AM67" s="65">
        <v>200</v>
      </c>
      <c r="AN67" s="66" t="s">
        <v>114</v>
      </c>
      <c r="AO67" s="65">
        <v>1</v>
      </c>
      <c r="AP67" s="66" t="s">
        <v>114</v>
      </c>
      <c r="AQ67" s="69">
        <v>0.75</v>
      </c>
      <c r="AR67" s="72">
        <v>168732127</v>
      </c>
      <c r="AS67" s="66" t="s">
        <v>113</v>
      </c>
      <c r="AT67" s="68">
        <v>0.25</v>
      </c>
      <c r="AU67" s="68">
        <v>0.14499999999999999</v>
      </c>
      <c r="AV67" s="68">
        <v>0.05</v>
      </c>
      <c r="AW67" s="70" t="b">
        <v>0</v>
      </c>
      <c r="AX67" s="70" t="b">
        <v>1</v>
      </c>
      <c r="AY67" s="70" t="b">
        <v>0</v>
      </c>
    </row>
    <row r="68" spans="1:51" s="65" customFormat="1" x14ac:dyDescent="0.25">
      <c r="A68" s="65" t="s">
        <v>427</v>
      </c>
      <c r="B68" s="71" t="s">
        <v>433</v>
      </c>
      <c r="C68" s="67" t="b">
        <v>0</v>
      </c>
      <c r="D68" s="67" t="b">
        <v>0</v>
      </c>
      <c r="E68" s="65" t="s">
        <v>207</v>
      </c>
      <c r="F68" s="65" t="s">
        <v>184</v>
      </c>
      <c r="G68" s="65">
        <v>1000</v>
      </c>
      <c r="H68" s="65">
        <v>500</v>
      </c>
      <c r="I68" s="65" t="s">
        <v>109</v>
      </c>
      <c r="J68" s="65" t="s">
        <v>109</v>
      </c>
      <c r="K68" s="65" t="s">
        <v>204</v>
      </c>
      <c r="L68" s="65" t="s">
        <v>167</v>
      </c>
      <c r="M68" s="65" t="s">
        <v>211</v>
      </c>
      <c r="N68" s="65" t="s">
        <v>198</v>
      </c>
      <c r="O68" s="73">
        <v>0</v>
      </c>
      <c r="P68" s="70" t="b">
        <v>0</v>
      </c>
      <c r="Q68" s="73">
        <v>2.1999999999999999E-2</v>
      </c>
      <c r="R68" s="65">
        <v>3</v>
      </c>
      <c r="S68" s="65">
        <v>75</v>
      </c>
      <c r="T68" s="65">
        <v>50</v>
      </c>
      <c r="U68" s="65">
        <v>60</v>
      </c>
      <c r="V68" s="73">
        <v>0.02</v>
      </c>
      <c r="W68" s="65">
        <v>0</v>
      </c>
      <c r="X68" s="65">
        <v>10</v>
      </c>
      <c r="Y68" s="73">
        <v>0.04</v>
      </c>
      <c r="Z68" s="73">
        <v>0.04</v>
      </c>
      <c r="AA68" s="73">
        <v>0.03</v>
      </c>
      <c r="AB68" s="73">
        <v>0.01</v>
      </c>
      <c r="AC68" s="88">
        <v>2.9999999999999992E-2</v>
      </c>
      <c r="AD68" s="85" t="s">
        <v>156</v>
      </c>
      <c r="AE68" s="88">
        <v>3.0157231635036967E-2</v>
      </c>
      <c r="AF68" s="90">
        <v>1.7733112250080365E-2</v>
      </c>
      <c r="AG68" s="65" t="s">
        <v>112</v>
      </c>
      <c r="AH68" s="66" t="s">
        <v>158</v>
      </c>
      <c r="AI68" s="66" t="s">
        <v>342</v>
      </c>
      <c r="AJ68" s="65">
        <v>30</v>
      </c>
      <c r="AK68" s="65" t="s">
        <v>115</v>
      </c>
      <c r="AL68" s="65">
        <v>5</v>
      </c>
      <c r="AM68" s="65">
        <v>200</v>
      </c>
      <c r="AN68" s="66" t="s">
        <v>114</v>
      </c>
      <c r="AO68" s="65">
        <v>1</v>
      </c>
      <c r="AP68" s="66" t="s">
        <v>114</v>
      </c>
      <c r="AQ68" s="69">
        <v>0.75</v>
      </c>
      <c r="AR68" s="72">
        <v>168732127</v>
      </c>
      <c r="AS68" s="66" t="s">
        <v>113</v>
      </c>
      <c r="AT68" s="68">
        <v>0.25</v>
      </c>
      <c r="AU68" s="68">
        <v>0.14499999999999999</v>
      </c>
      <c r="AV68" s="68">
        <v>0.05</v>
      </c>
      <c r="AW68" s="70" t="b">
        <v>0</v>
      </c>
      <c r="AX68" s="70" t="b">
        <v>1</v>
      </c>
      <c r="AY68" s="70" t="b">
        <v>0</v>
      </c>
    </row>
    <row r="69" spans="1:51" s="65" customFormat="1" x14ac:dyDescent="0.25">
      <c r="A69" s="65" t="s">
        <v>428</v>
      </c>
      <c r="B69" s="71" t="s">
        <v>434</v>
      </c>
      <c r="C69" s="67" t="b">
        <v>0</v>
      </c>
      <c r="D69" s="67" t="b">
        <v>0</v>
      </c>
      <c r="E69" s="65" t="s">
        <v>207</v>
      </c>
      <c r="F69" s="65" t="s">
        <v>184</v>
      </c>
      <c r="G69" s="65">
        <v>1000</v>
      </c>
      <c r="H69" s="65">
        <v>500</v>
      </c>
      <c r="I69" s="65" t="s">
        <v>109</v>
      </c>
      <c r="J69" s="65" t="s">
        <v>109</v>
      </c>
      <c r="K69" s="65" t="s">
        <v>204</v>
      </c>
      <c r="L69" s="65" t="s">
        <v>167</v>
      </c>
      <c r="M69" s="65" t="s">
        <v>211</v>
      </c>
      <c r="N69" s="65" t="s">
        <v>198</v>
      </c>
      <c r="O69" s="73">
        <v>0</v>
      </c>
      <c r="P69" s="70" t="b">
        <v>0</v>
      </c>
      <c r="Q69" s="73">
        <v>2.1999999999999999E-2</v>
      </c>
      <c r="R69" s="65">
        <v>3</v>
      </c>
      <c r="S69" s="65">
        <v>75</v>
      </c>
      <c r="T69" s="65">
        <v>50</v>
      </c>
      <c r="U69" s="65">
        <v>60</v>
      </c>
      <c r="V69" s="73">
        <v>0.02</v>
      </c>
      <c r="W69" s="65">
        <v>0</v>
      </c>
      <c r="X69" s="65">
        <v>10</v>
      </c>
      <c r="Y69" s="73">
        <v>0.04</v>
      </c>
      <c r="Z69" s="73">
        <v>0.04</v>
      </c>
      <c r="AA69" s="73">
        <v>0.03</v>
      </c>
      <c r="AB69" s="73">
        <v>0.01</v>
      </c>
      <c r="AC69" s="88">
        <v>2.4999999999999994E-2</v>
      </c>
      <c r="AD69" s="85" t="s">
        <v>156</v>
      </c>
      <c r="AE69" s="88">
        <v>2.515723163503697E-2</v>
      </c>
      <c r="AF69" s="90">
        <v>1.7733112250080365E-2</v>
      </c>
      <c r="AG69" s="65" t="s">
        <v>112</v>
      </c>
      <c r="AH69" s="66" t="s">
        <v>158</v>
      </c>
      <c r="AI69" s="66" t="s">
        <v>342</v>
      </c>
      <c r="AJ69" s="65">
        <v>30</v>
      </c>
      <c r="AK69" s="65" t="s">
        <v>115</v>
      </c>
      <c r="AL69" s="65">
        <v>5</v>
      </c>
      <c r="AM69" s="65">
        <v>200</v>
      </c>
      <c r="AN69" s="66" t="s">
        <v>114</v>
      </c>
      <c r="AO69" s="65">
        <v>1</v>
      </c>
      <c r="AP69" s="66" t="s">
        <v>114</v>
      </c>
      <c r="AQ69" s="69">
        <v>0.75</v>
      </c>
      <c r="AR69" s="72">
        <v>168732127</v>
      </c>
      <c r="AS69" s="66" t="s">
        <v>113</v>
      </c>
      <c r="AT69" s="68">
        <v>0.25</v>
      </c>
      <c r="AU69" s="68">
        <v>0.14499999999999999</v>
      </c>
      <c r="AV69" s="68">
        <v>0.05</v>
      </c>
      <c r="AW69" s="70" t="b">
        <v>0</v>
      </c>
      <c r="AX69" s="70" t="b">
        <v>1</v>
      </c>
      <c r="AY69" s="70" t="b">
        <v>0</v>
      </c>
    </row>
    <row r="70" spans="1:51" s="65" customFormat="1" x14ac:dyDescent="0.25">
      <c r="B70" s="71"/>
      <c r="C70" s="67"/>
      <c r="D70" s="67"/>
      <c r="O70" s="73"/>
      <c r="P70" s="70"/>
      <c r="Q70" s="73"/>
      <c r="V70" s="73"/>
      <c r="Y70" s="73"/>
      <c r="Z70" s="73"/>
      <c r="AA70" s="73"/>
      <c r="AB70" s="73"/>
      <c r="AC70" s="88"/>
      <c r="AD70" s="85"/>
      <c r="AE70" s="88"/>
      <c r="AF70" s="90"/>
      <c r="AH70" s="66"/>
      <c r="AI70" s="66"/>
      <c r="AN70" s="66"/>
      <c r="AP70" s="66"/>
      <c r="AQ70" s="69"/>
      <c r="AR70" s="72"/>
      <c r="AS70" s="66"/>
      <c r="AT70" s="68"/>
      <c r="AU70" s="68"/>
      <c r="AV70" s="68"/>
      <c r="AW70" s="70"/>
      <c r="AX70" s="70"/>
      <c r="AY70" s="70"/>
    </row>
    <row r="71" spans="1:51" s="65" customFormat="1" x14ac:dyDescent="0.25">
      <c r="A71" s="65" t="s">
        <v>451</v>
      </c>
      <c r="B71" s="71" t="s">
        <v>452</v>
      </c>
      <c r="C71" s="67" t="b">
        <v>0</v>
      </c>
      <c r="D71" s="67" t="b">
        <v>0</v>
      </c>
      <c r="E71" s="65" t="s">
        <v>207</v>
      </c>
      <c r="F71" s="65" t="s">
        <v>184</v>
      </c>
      <c r="G71" s="65">
        <v>1000</v>
      </c>
      <c r="H71" s="65">
        <v>500</v>
      </c>
      <c r="I71" s="65" t="s">
        <v>109</v>
      </c>
      <c r="J71" s="65" t="s">
        <v>109</v>
      </c>
      <c r="K71" s="65" t="s">
        <v>204</v>
      </c>
      <c r="L71" s="65" t="s">
        <v>167</v>
      </c>
      <c r="M71" s="65" t="s">
        <v>211</v>
      </c>
      <c r="N71" s="65" t="s">
        <v>198</v>
      </c>
      <c r="O71" s="73">
        <v>0</v>
      </c>
      <c r="P71" s="70" t="b">
        <v>0</v>
      </c>
      <c r="Q71" s="73">
        <v>2.1999999999999999E-2</v>
      </c>
      <c r="R71" s="65">
        <v>3</v>
      </c>
      <c r="S71" s="65">
        <v>75</v>
      </c>
      <c r="T71" s="65">
        <v>50</v>
      </c>
      <c r="U71" s="65">
        <v>60</v>
      </c>
      <c r="V71" s="73">
        <v>0.02</v>
      </c>
      <c r="W71" s="65">
        <v>0</v>
      </c>
      <c r="X71" s="65">
        <v>10</v>
      </c>
      <c r="Y71" s="73">
        <v>0.04</v>
      </c>
      <c r="Z71" s="73">
        <v>0.04</v>
      </c>
      <c r="AA71" s="73">
        <v>0.03</v>
      </c>
      <c r="AB71" s="73">
        <v>0.01</v>
      </c>
      <c r="AC71" s="87">
        <v>3.4999999999999989E-2</v>
      </c>
      <c r="AD71" s="85" t="s">
        <v>156</v>
      </c>
      <c r="AE71" s="87">
        <v>3.5157231635036965E-2</v>
      </c>
      <c r="AF71" s="89">
        <v>1.7733112250080365E-2</v>
      </c>
      <c r="AG71" s="65" t="s">
        <v>112</v>
      </c>
      <c r="AH71" s="66" t="s">
        <v>359</v>
      </c>
      <c r="AI71" s="66" t="s">
        <v>342</v>
      </c>
      <c r="AJ71" s="65">
        <v>15</v>
      </c>
      <c r="AK71" s="65" t="s">
        <v>115</v>
      </c>
      <c r="AL71" s="65">
        <v>5</v>
      </c>
      <c r="AM71" s="65">
        <v>200</v>
      </c>
      <c r="AN71" s="66" t="s">
        <v>114</v>
      </c>
      <c r="AO71" s="65">
        <v>1</v>
      </c>
      <c r="AP71" s="66" t="s">
        <v>114</v>
      </c>
      <c r="AQ71" s="69">
        <v>0.75</v>
      </c>
      <c r="AR71" s="72">
        <v>168732127</v>
      </c>
      <c r="AS71" s="66" t="s">
        <v>113</v>
      </c>
      <c r="AT71" s="68">
        <v>0.25</v>
      </c>
      <c r="AU71" s="68">
        <v>0.14499999999999999</v>
      </c>
      <c r="AV71" s="68">
        <v>0.05</v>
      </c>
      <c r="AW71" s="70" t="b">
        <v>0</v>
      </c>
      <c r="AX71" s="70" t="b">
        <v>1</v>
      </c>
      <c r="AY71" s="70" t="b">
        <v>0</v>
      </c>
    </row>
    <row r="72" spans="1:51" s="65" customFormat="1" x14ac:dyDescent="0.25">
      <c r="B72" s="71"/>
      <c r="C72" s="67"/>
      <c r="D72" s="67"/>
      <c r="O72" s="73"/>
      <c r="P72" s="70"/>
      <c r="Q72" s="73"/>
      <c r="V72" s="73"/>
      <c r="Y72" s="73"/>
      <c r="Z72" s="73"/>
      <c r="AA72" s="73"/>
      <c r="AB72" s="73"/>
      <c r="AC72" s="87"/>
      <c r="AD72" s="85"/>
      <c r="AE72" s="87"/>
      <c r="AF72" s="89"/>
      <c r="AH72" s="66"/>
      <c r="AI72" s="66"/>
      <c r="AN72" s="66"/>
      <c r="AP72" s="66"/>
      <c r="AQ72" s="69"/>
      <c r="AR72" s="72"/>
      <c r="AS72" s="66"/>
      <c r="AT72" s="68"/>
      <c r="AU72" s="68"/>
      <c r="AV72" s="68"/>
      <c r="AW72" s="70"/>
      <c r="AX72" s="70"/>
      <c r="AY72" s="70"/>
    </row>
    <row r="73" spans="1:51" s="65" customFormat="1" x14ac:dyDescent="0.25">
      <c r="B73" s="91" t="s">
        <v>461</v>
      </c>
      <c r="C73" s="67"/>
      <c r="D73" s="67"/>
      <c r="O73" s="73"/>
      <c r="P73" s="70"/>
      <c r="Q73" s="73"/>
      <c r="V73" s="73"/>
      <c r="Y73" s="73"/>
      <c r="Z73" s="73"/>
      <c r="AA73" s="73"/>
      <c r="AB73" s="73"/>
      <c r="AC73" s="74"/>
      <c r="AD73" s="73"/>
      <c r="AE73" s="76"/>
      <c r="AF73" s="73"/>
      <c r="AH73" s="66"/>
      <c r="AI73" s="66"/>
      <c r="AN73" s="66"/>
      <c r="AP73" s="66"/>
      <c r="AQ73" s="69"/>
      <c r="AR73" s="72"/>
      <c r="AS73" s="66"/>
      <c r="AT73" s="68"/>
      <c r="AU73" s="68"/>
      <c r="AV73" s="68"/>
      <c r="AW73" s="70"/>
      <c r="AX73" s="70"/>
      <c r="AY73" s="70"/>
    </row>
    <row r="74" spans="1:51" s="65" customFormat="1" x14ac:dyDescent="0.25">
      <c r="A74" s="65" t="s">
        <v>436</v>
      </c>
      <c r="B74" s="71" t="s">
        <v>499</v>
      </c>
      <c r="C74" s="67" t="b">
        <v>0</v>
      </c>
      <c r="D74" s="67" t="b">
        <v>0</v>
      </c>
      <c r="E74" s="65" t="s">
        <v>207</v>
      </c>
      <c r="F74" s="65" t="s">
        <v>184</v>
      </c>
      <c r="G74" s="65">
        <v>1000</v>
      </c>
      <c r="H74" s="65">
        <v>500</v>
      </c>
      <c r="I74" s="65" t="s">
        <v>109</v>
      </c>
      <c r="J74" s="65" t="s">
        <v>109</v>
      </c>
      <c r="K74" s="65" t="s">
        <v>204</v>
      </c>
      <c r="L74" s="65" t="s">
        <v>167</v>
      </c>
      <c r="M74" s="65" t="s">
        <v>211</v>
      </c>
      <c r="N74" s="65" t="s">
        <v>198</v>
      </c>
      <c r="O74" s="73">
        <v>0</v>
      </c>
      <c r="P74" s="70" t="b">
        <v>0</v>
      </c>
      <c r="Q74" s="73">
        <v>2.1999999999999999E-2</v>
      </c>
      <c r="R74" s="65">
        <v>3</v>
      </c>
      <c r="S74" s="65">
        <v>75</v>
      </c>
      <c r="T74" s="65">
        <v>50</v>
      </c>
      <c r="U74" s="65">
        <v>60</v>
      </c>
      <c r="V74" s="73">
        <v>0.02</v>
      </c>
      <c r="W74" s="65">
        <v>0</v>
      </c>
      <c r="X74" s="65">
        <v>10</v>
      </c>
      <c r="Y74" s="73">
        <v>0.04</v>
      </c>
      <c r="Z74" s="73">
        <v>0.04</v>
      </c>
      <c r="AA74" s="73">
        <v>0.03</v>
      </c>
      <c r="AB74" s="73">
        <v>0.01</v>
      </c>
      <c r="AC74" s="87">
        <v>7.4999999999999997E-2</v>
      </c>
      <c r="AD74" s="85" t="s">
        <v>156</v>
      </c>
      <c r="AE74" s="87">
        <v>7.5157231635036972E-2</v>
      </c>
      <c r="AF74" s="89">
        <v>1.7733112250080365E-2</v>
      </c>
      <c r="AG74" s="65" t="s">
        <v>112</v>
      </c>
      <c r="AH74" s="66" t="s">
        <v>158</v>
      </c>
      <c r="AI74" s="66" t="s">
        <v>342</v>
      </c>
      <c r="AJ74" s="65">
        <v>30</v>
      </c>
      <c r="AK74" s="65" t="s">
        <v>115</v>
      </c>
      <c r="AL74" s="65">
        <v>5</v>
      </c>
      <c r="AM74" s="65">
        <v>200</v>
      </c>
      <c r="AN74" s="66" t="s">
        <v>114</v>
      </c>
      <c r="AO74" s="65">
        <v>1</v>
      </c>
      <c r="AP74" s="66" t="s">
        <v>114</v>
      </c>
      <c r="AQ74" s="69">
        <v>0.75</v>
      </c>
      <c r="AR74" s="72">
        <v>168732127</v>
      </c>
      <c r="AS74" s="66" t="s">
        <v>113</v>
      </c>
      <c r="AT74" s="68">
        <v>0.25</v>
      </c>
      <c r="AU74" s="68">
        <v>0.14499999999999999</v>
      </c>
      <c r="AV74" s="68">
        <v>0.05</v>
      </c>
      <c r="AW74" s="70" t="b">
        <v>0</v>
      </c>
      <c r="AX74" s="70" t="b">
        <v>1</v>
      </c>
      <c r="AY74" s="70" t="b">
        <v>0</v>
      </c>
    </row>
    <row r="75" spans="1:51" s="65" customFormat="1" x14ac:dyDescent="0.25">
      <c r="A75" s="65" t="s">
        <v>437</v>
      </c>
      <c r="B75" s="71" t="s">
        <v>444</v>
      </c>
      <c r="C75" s="67" t="b">
        <v>0</v>
      </c>
      <c r="D75" s="67" t="b">
        <v>0</v>
      </c>
      <c r="E75" s="65" t="s">
        <v>207</v>
      </c>
      <c r="F75" s="65" t="s">
        <v>184</v>
      </c>
      <c r="G75" s="65">
        <v>1000</v>
      </c>
      <c r="H75" s="65">
        <v>500</v>
      </c>
      <c r="I75" s="65" t="s">
        <v>109</v>
      </c>
      <c r="J75" s="65" t="s">
        <v>109</v>
      </c>
      <c r="K75" s="65" t="s">
        <v>204</v>
      </c>
      <c r="L75" s="65" t="s">
        <v>167</v>
      </c>
      <c r="M75" s="65" t="s">
        <v>211</v>
      </c>
      <c r="N75" s="65" t="s">
        <v>198</v>
      </c>
      <c r="O75" s="73">
        <v>0</v>
      </c>
      <c r="P75" s="70" t="b">
        <v>0</v>
      </c>
      <c r="Q75" s="73">
        <v>2.1999999999999999E-2</v>
      </c>
      <c r="R75" s="65">
        <v>3</v>
      </c>
      <c r="S75" s="65">
        <v>75</v>
      </c>
      <c r="T75" s="65">
        <v>50</v>
      </c>
      <c r="U75" s="65">
        <v>60</v>
      </c>
      <c r="V75" s="73">
        <v>0.02</v>
      </c>
      <c r="W75" s="65">
        <v>0</v>
      </c>
      <c r="X75" s="65">
        <v>10</v>
      </c>
      <c r="Y75" s="73">
        <v>0.04</v>
      </c>
      <c r="Z75" s="73">
        <v>0.04</v>
      </c>
      <c r="AA75" s="73">
        <v>0.03</v>
      </c>
      <c r="AB75" s="73">
        <v>0.01</v>
      </c>
      <c r="AC75" s="87">
        <v>7.4999999999999997E-2</v>
      </c>
      <c r="AD75" s="85" t="s">
        <v>156</v>
      </c>
      <c r="AE75" s="88">
        <v>6.5157231635036977E-2</v>
      </c>
      <c r="AF75" s="90">
        <v>1.7733112250080365E-2</v>
      </c>
      <c r="AG75" s="65" t="s">
        <v>112</v>
      </c>
      <c r="AH75" s="66" t="s">
        <v>158</v>
      </c>
      <c r="AI75" s="66" t="s">
        <v>342</v>
      </c>
      <c r="AJ75" s="65">
        <v>30</v>
      </c>
      <c r="AK75" s="65" t="s">
        <v>115</v>
      </c>
      <c r="AL75" s="65">
        <v>5</v>
      </c>
      <c r="AM75" s="65">
        <v>200</v>
      </c>
      <c r="AN75" s="66" t="s">
        <v>114</v>
      </c>
      <c r="AO75" s="65">
        <v>1</v>
      </c>
      <c r="AP75" s="66" t="s">
        <v>114</v>
      </c>
      <c r="AQ75" s="69">
        <v>0.75</v>
      </c>
      <c r="AR75" s="72">
        <v>168732127</v>
      </c>
      <c r="AS75" s="66" t="s">
        <v>113</v>
      </c>
      <c r="AT75" s="68">
        <v>0.25</v>
      </c>
      <c r="AU75" s="68">
        <v>0.14499999999999999</v>
      </c>
      <c r="AV75" s="68">
        <v>0.05</v>
      </c>
      <c r="AW75" s="70" t="b">
        <v>0</v>
      </c>
      <c r="AX75" s="70" t="b">
        <v>1</v>
      </c>
      <c r="AY75" s="70" t="b">
        <v>0</v>
      </c>
    </row>
    <row r="76" spans="1:51" s="65" customFormat="1" x14ac:dyDescent="0.25">
      <c r="A76" s="65" t="s">
        <v>438</v>
      </c>
      <c r="B76" s="71" t="s">
        <v>445</v>
      </c>
      <c r="C76" s="67" t="b">
        <v>0</v>
      </c>
      <c r="D76" s="67" t="b">
        <v>0</v>
      </c>
      <c r="E76" s="65" t="s">
        <v>207</v>
      </c>
      <c r="F76" s="65" t="s">
        <v>184</v>
      </c>
      <c r="G76" s="65">
        <v>1000</v>
      </c>
      <c r="H76" s="65">
        <v>500</v>
      </c>
      <c r="I76" s="65" t="s">
        <v>109</v>
      </c>
      <c r="J76" s="65" t="s">
        <v>109</v>
      </c>
      <c r="K76" s="65" t="s">
        <v>204</v>
      </c>
      <c r="L76" s="65" t="s">
        <v>167</v>
      </c>
      <c r="M76" s="65" t="s">
        <v>211</v>
      </c>
      <c r="N76" s="65" t="s">
        <v>198</v>
      </c>
      <c r="O76" s="73">
        <v>0</v>
      </c>
      <c r="P76" s="70" t="b">
        <v>0</v>
      </c>
      <c r="Q76" s="73">
        <v>2.1999999999999999E-2</v>
      </c>
      <c r="R76" s="65">
        <v>3</v>
      </c>
      <c r="S76" s="65">
        <v>75</v>
      </c>
      <c r="T76" s="65">
        <v>50</v>
      </c>
      <c r="U76" s="65">
        <v>60</v>
      </c>
      <c r="V76" s="73">
        <v>0.02</v>
      </c>
      <c r="W76" s="65">
        <v>0</v>
      </c>
      <c r="X76" s="65">
        <v>10</v>
      </c>
      <c r="Y76" s="73">
        <v>0.04</v>
      </c>
      <c r="Z76" s="73">
        <v>0.04</v>
      </c>
      <c r="AA76" s="73">
        <v>0.03</v>
      </c>
      <c r="AB76" s="73">
        <v>0.01</v>
      </c>
      <c r="AC76" s="87">
        <v>7.4999999999999997E-2</v>
      </c>
      <c r="AD76" s="85" t="s">
        <v>156</v>
      </c>
      <c r="AE76" s="88">
        <v>5.5157231635036968E-2</v>
      </c>
      <c r="AF76" s="90">
        <v>1.7733112250080365E-2</v>
      </c>
      <c r="AG76" s="65" t="s">
        <v>112</v>
      </c>
      <c r="AH76" s="66" t="s">
        <v>158</v>
      </c>
      <c r="AI76" s="66" t="s">
        <v>342</v>
      </c>
      <c r="AJ76" s="65">
        <v>30</v>
      </c>
      <c r="AK76" s="65" t="s">
        <v>115</v>
      </c>
      <c r="AL76" s="65">
        <v>5</v>
      </c>
      <c r="AM76" s="65">
        <v>200</v>
      </c>
      <c r="AN76" s="66" t="s">
        <v>114</v>
      </c>
      <c r="AO76" s="65">
        <v>1</v>
      </c>
      <c r="AP76" s="66" t="s">
        <v>114</v>
      </c>
      <c r="AQ76" s="69">
        <v>0.75</v>
      </c>
      <c r="AR76" s="72">
        <v>168732127</v>
      </c>
      <c r="AS76" s="66" t="s">
        <v>113</v>
      </c>
      <c r="AT76" s="68">
        <v>0.25</v>
      </c>
      <c r="AU76" s="68">
        <v>0.14499999999999999</v>
      </c>
      <c r="AV76" s="68">
        <v>0.05</v>
      </c>
      <c r="AW76" s="70" t="b">
        <v>0</v>
      </c>
      <c r="AX76" s="70" t="b">
        <v>1</v>
      </c>
      <c r="AY76" s="70" t="b">
        <v>0</v>
      </c>
    </row>
    <row r="77" spans="1:51" s="65" customFormat="1" x14ac:dyDescent="0.25">
      <c r="A77" s="65" t="s">
        <v>439</v>
      </c>
      <c r="B77" s="71" t="s">
        <v>446</v>
      </c>
      <c r="C77" s="67" t="b">
        <v>0</v>
      </c>
      <c r="D77" s="67" t="b">
        <v>0</v>
      </c>
      <c r="E77" s="65" t="s">
        <v>207</v>
      </c>
      <c r="F77" s="65" t="s">
        <v>184</v>
      </c>
      <c r="G77" s="65">
        <v>1000</v>
      </c>
      <c r="H77" s="65">
        <v>500</v>
      </c>
      <c r="I77" s="65" t="s">
        <v>109</v>
      </c>
      <c r="J77" s="65" t="s">
        <v>109</v>
      </c>
      <c r="K77" s="65" t="s">
        <v>204</v>
      </c>
      <c r="L77" s="65" t="s">
        <v>167</v>
      </c>
      <c r="M77" s="65" t="s">
        <v>211</v>
      </c>
      <c r="N77" s="65" t="s">
        <v>198</v>
      </c>
      <c r="O77" s="73">
        <v>0</v>
      </c>
      <c r="P77" s="70" t="b">
        <v>0</v>
      </c>
      <c r="Q77" s="73">
        <v>2.1999999999999999E-2</v>
      </c>
      <c r="R77" s="65">
        <v>3</v>
      </c>
      <c r="S77" s="65">
        <v>75</v>
      </c>
      <c r="T77" s="65">
        <v>50</v>
      </c>
      <c r="U77" s="65">
        <v>60</v>
      </c>
      <c r="V77" s="73">
        <v>0.02</v>
      </c>
      <c r="W77" s="65">
        <v>0</v>
      </c>
      <c r="X77" s="65">
        <v>10</v>
      </c>
      <c r="Y77" s="73">
        <v>0.04</v>
      </c>
      <c r="Z77" s="73">
        <v>0.04</v>
      </c>
      <c r="AA77" s="73">
        <v>0.03</v>
      </c>
      <c r="AB77" s="73">
        <v>0.01</v>
      </c>
      <c r="AC77" s="87">
        <v>7.4999999999999997E-2</v>
      </c>
      <c r="AD77" s="85" t="s">
        <v>156</v>
      </c>
      <c r="AE77" s="88">
        <v>4.5157231635036967E-2</v>
      </c>
      <c r="AF77" s="90">
        <v>1.7733112250080365E-2</v>
      </c>
      <c r="AG77" s="65" t="s">
        <v>112</v>
      </c>
      <c r="AH77" s="66" t="s">
        <v>158</v>
      </c>
      <c r="AI77" s="66" t="s">
        <v>342</v>
      </c>
      <c r="AJ77" s="65">
        <v>30</v>
      </c>
      <c r="AK77" s="65" t="s">
        <v>115</v>
      </c>
      <c r="AL77" s="65">
        <v>5</v>
      </c>
      <c r="AM77" s="65">
        <v>200</v>
      </c>
      <c r="AN77" s="66" t="s">
        <v>114</v>
      </c>
      <c r="AO77" s="65">
        <v>1</v>
      </c>
      <c r="AP77" s="66" t="s">
        <v>114</v>
      </c>
      <c r="AQ77" s="69">
        <v>0.75</v>
      </c>
      <c r="AR77" s="72">
        <v>168732127</v>
      </c>
      <c r="AS77" s="66" t="s">
        <v>113</v>
      </c>
      <c r="AT77" s="68">
        <v>0.25</v>
      </c>
      <c r="AU77" s="68">
        <v>0.14499999999999999</v>
      </c>
      <c r="AV77" s="68">
        <v>0.05</v>
      </c>
      <c r="AW77" s="70" t="b">
        <v>0</v>
      </c>
      <c r="AX77" s="70" t="b">
        <v>1</v>
      </c>
      <c r="AY77" s="70" t="b">
        <v>0</v>
      </c>
    </row>
    <row r="78" spans="1:51" s="65" customFormat="1" x14ac:dyDescent="0.25">
      <c r="A78" s="65" t="s">
        <v>440</v>
      </c>
      <c r="B78" s="71" t="s">
        <v>447</v>
      </c>
      <c r="C78" s="67" t="b">
        <v>0</v>
      </c>
      <c r="D78" s="67" t="b">
        <v>0</v>
      </c>
      <c r="E78" s="65" t="s">
        <v>207</v>
      </c>
      <c r="F78" s="65" t="s">
        <v>184</v>
      </c>
      <c r="G78" s="65">
        <v>1000</v>
      </c>
      <c r="H78" s="65">
        <v>500</v>
      </c>
      <c r="I78" s="65" t="s">
        <v>109</v>
      </c>
      <c r="J78" s="65" t="s">
        <v>109</v>
      </c>
      <c r="K78" s="65" t="s">
        <v>204</v>
      </c>
      <c r="L78" s="65" t="s">
        <v>167</v>
      </c>
      <c r="M78" s="65" t="s">
        <v>211</v>
      </c>
      <c r="N78" s="65" t="s">
        <v>198</v>
      </c>
      <c r="O78" s="73">
        <v>0</v>
      </c>
      <c r="P78" s="70" t="b">
        <v>0</v>
      </c>
      <c r="Q78" s="73">
        <v>2.1999999999999999E-2</v>
      </c>
      <c r="R78" s="65">
        <v>3</v>
      </c>
      <c r="S78" s="65">
        <v>75</v>
      </c>
      <c r="T78" s="65">
        <v>50</v>
      </c>
      <c r="U78" s="65">
        <v>60</v>
      </c>
      <c r="V78" s="73">
        <v>0.02</v>
      </c>
      <c r="W78" s="65">
        <v>0</v>
      </c>
      <c r="X78" s="65">
        <v>10</v>
      </c>
      <c r="Y78" s="73">
        <v>0.04</v>
      </c>
      <c r="Z78" s="73">
        <v>0.04</v>
      </c>
      <c r="AA78" s="73">
        <v>0.03</v>
      </c>
      <c r="AB78" s="73">
        <v>0.01</v>
      </c>
      <c r="AC78" s="87">
        <v>7.4999999999999997E-2</v>
      </c>
      <c r="AD78" s="85" t="s">
        <v>156</v>
      </c>
      <c r="AE78" s="88">
        <v>4.02E-2</v>
      </c>
      <c r="AF78" s="90">
        <v>1.7733112250080365E-2</v>
      </c>
      <c r="AG78" s="65" t="s">
        <v>112</v>
      </c>
      <c r="AH78" s="66" t="s">
        <v>158</v>
      </c>
      <c r="AI78" s="66" t="s">
        <v>342</v>
      </c>
      <c r="AJ78" s="65">
        <v>30</v>
      </c>
      <c r="AK78" s="65" t="s">
        <v>115</v>
      </c>
      <c r="AL78" s="65">
        <v>5</v>
      </c>
      <c r="AM78" s="65">
        <v>200</v>
      </c>
      <c r="AN78" s="66" t="s">
        <v>114</v>
      </c>
      <c r="AO78" s="65">
        <v>1</v>
      </c>
      <c r="AP78" s="66" t="s">
        <v>114</v>
      </c>
      <c r="AQ78" s="69">
        <v>0.75</v>
      </c>
      <c r="AR78" s="72">
        <v>168732127</v>
      </c>
      <c r="AS78" s="66" t="s">
        <v>113</v>
      </c>
      <c r="AT78" s="68">
        <v>0.25</v>
      </c>
      <c r="AU78" s="68">
        <v>0.14499999999999999</v>
      </c>
      <c r="AV78" s="68">
        <v>0.05</v>
      </c>
      <c r="AW78" s="70" t="b">
        <v>0</v>
      </c>
      <c r="AX78" s="70" t="b">
        <v>1</v>
      </c>
      <c r="AY78" s="70" t="b">
        <v>0</v>
      </c>
    </row>
    <row r="79" spans="1:51" s="65" customFormat="1" x14ac:dyDescent="0.25">
      <c r="A79" s="65" t="s">
        <v>441</v>
      </c>
      <c r="B79" s="71" t="s">
        <v>448</v>
      </c>
      <c r="C79" s="67" t="b">
        <v>0</v>
      </c>
      <c r="D79" s="67" t="b">
        <v>0</v>
      </c>
      <c r="E79" s="65" t="s">
        <v>207</v>
      </c>
      <c r="F79" s="65" t="s">
        <v>184</v>
      </c>
      <c r="G79" s="65">
        <v>1000</v>
      </c>
      <c r="H79" s="65">
        <v>500</v>
      </c>
      <c r="I79" s="65" t="s">
        <v>109</v>
      </c>
      <c r="J79" s="65" t="s">
        <v>109</v>
      </c>
      <c r="K79" s="65" t="s">
        <v>204</v>
      </c>
      <c r="L79" s="65" t="s">
        <v>167</v>
      </c>
      <c r="M79" s="65" t="s">
        <v>211</v>
      </c>
      <c r="N79" s="65" t="s">
        <v>198</v>
      </c>
      <c r="O79" s="73">
        <v>0</v>
      </c>
      <c r="P79" s="70" t="b">
        <v>0</v>
      </c>
      <c r="Q79" s="73">
        <v>2.1999999999999999E-2</v>
      </c>
      <c r="R79" s="65">
        <v>3</v>
      </c>
      <c r="S79" s="65">
        <v>75</v>
      </c>
      <c r="T79" s="65">
        <v>50</v>
      </c>
      <c r="U79" s="65">
        <v>60</v>
      </c>
      <c r="V79" s="73">
        <v>0.02</v>
      </c>
      <c r="W79" s="65">
        <v>0</v>
      </c>
      <c r="X79" s="65">
        <v>10</v>
      </c>
      <c r="Y79" s="73">
        <v>0.04</v>
      </c>
      <c r="Z79" s="73">
        <v>0.04</v>
      </c>
      <c r="AA79" s="73">
        <v>0.03</v>
      </c>
      <c r="AB79" s="73">
        <v>0.01</v>
      </c>
      <c r="AC79" s="87">
        <v>7.4999999999999997E-2</v>
      </c>
      <c r="AD79" s="85" t="s">
        <v>156</v>
      </c>
      <c r="AE79" s="87">
        <v>3.5157231635036965E-2</v>
      </c>
      <c r="AF79" s="89">
        <v>1.7733112250080365E-2</v>
      </c>
      <c r="AG79" s="65" t="s">
        <v>112</v>
      </c>
      <c r="AH79" s="66" t="s">
        <v>158</v>
      </c>
      <c r="AI79" s="66" t="s">
        <v>342</v>
      </c>
      <c r="AJ79" s="65">
        <v>30</v>
      </c>
      <c r="AK79" s="65" t="s">
        <v>115</v>
      </c>
      <c r="AL79" s="65">
        <v>5</v>
      </c>
      <c r="AM79" s="65">
        <v>200</v>
      </c>
      <c r="AN79" s="66" t="s">
        <v>114</v>
      </c>
      <c r="AO79" s="65">
        <v>1</v>
      </c>
      <c r="AP79" s="66" t="s">
        <v>114</v>
      </c>
      <c r="AQ79" s="69">
        <v>0.75</v>
      </c>
      <c r="AR79" s="72">
        <v>168732127</v>
      </c>
      <c r="AS79" s="66" t="s">
        <v>113</v>
      </c>
      <c r="AT79" s="68">
        <v>0.25</v>
      </c>
      <c r="AU79" s="68">
        <v>0.14499999999999999</v>
      </c>
      <c r="AV79" s="68">
        <v>0.05</v>
      </c>
      <c r="AW79" s="70" t="b">
        <v>0</v>
      </c>
      <c r="AX79" s="70" t="b">
        <v>1</v>
      </c>
      <c r="AY79" s="70" t="b">
        <v>0</v>
      </c>
    </row>
    <row r="80" spans="1:51" s="65" customFormat="1" x14ac:dyDescent="0.25">
      <c r="A80" s="65" t="s">
        <v>442</v>
      </c>
      <c r="B80" s="71" t="s">
        <v>449</v>
      </c>
      <c r="C80" s="67" t="b">
        <v>0</v>
      </c>
      <c r="D80" s="67" t="b">
        <v>0</v>
      </c>
      <c r="E80" s="65" t="s">
        <v>207</v>
      </c>
      <c r="F80" s="65" t="s">
        <v>184</v>
      </c>
      <c r="G80" s="65">
        <v>1000</v>
      </c>
      <c r="H80" s="65">
        <v>500</v>
      </c>
      <c r="I80" s="65" t="s">
        <v>109</v>
      </c>
      <c r="J80" s="65" t="s">
        <v>109</v>
      </c>
      <c r="K80" s="65" t="s">
        <v>204</v>
      </c>
      <c r="L80" s="65" t="s">
        <v>167</v>
      </c>
      <c r="M80" s="65" t="s">
        <v>211</v>
      </c>
      <c r="N80" s="65" t="s">
        <v>198</v>
      </c>
      <c r="O80" s="73">
        <v>0</v>
      </c>
      <c r="P80" s="70" t="b">
        <v>0</v>
      </c>
      <c r="Q80" s="73">
        <v>2.1999999999999999E-2</v>
      </c>
      <c r="R80" s="65">
        <v>3</v>
      </c>
      <c r="S80" s="65">
        <v>75</v>
      </c>
      <c r="T80" s="65">
        <v>50</v>
      </c>
      <c r="U80" s="65">
        <v>60</v>
      </c>
      <c r="V80" s="73">
        <v>0.02</v>
      </c>
      <c r="W80" s="65">
        <v>0</v>
      </c>
      <c r="X80" s="65">
        <v>10</v>
      </c>
      <c r="Y80" s="73">
        <v>0.04</v>
      </c>
      <c r="Z80" s="73">
        <v>0.04</v>
      </c>
      <c r="AA80" s="73">
        <v>0.03</v>
      </c>
      <c r="AB80" s="73">
        <v>0.01</v>
      </c>
      <c r="AC80" s="87">
        <v>7.4999999999999997E-2</v>
      </c>
      <c r="AD80" s="85" t="s">
        <v>156</v>
      </c>
      <c r="AE80" s="88">
        <v>3.0157231635036967E-2</v>
      </c>
      <c r="AF80" s="90">
        <v>1.7733112250080365E-2</v>
      </c>
      <c r="AG80" s="65" t="s">
        <v>112</v>
      </c>
      <c r="AH80" s="66" t="s">
        <v>158</v>
      </c>
      <c r="AI80" s="66" t="s">
        <v>342</v>
      </c>
      <c r="AJ80" s="65">
        <v>30</v>
      </c>
      <c r="AK80" s="65" t="s">
        <v>115</v>
      </c>
      <c r="AL80" s="65">
        <v>5</v>
      </c>
      <c r="AM80" s="65">
        <v>200</v>
      </c>
      <c r="AN80" s="66" t="s">
        <v>114</v>
      </c>
      <c r="AO80" s="65">
        <v>1</v>
      </c>
      <c r="AP80" s="66" t="s">
        <v>114</v>
      </c>
      <c r="AQ80" s="69">
        <v>0.75</v>
      </c>
      <c r="AR80" s="72">
        <v>168732127</v>
      </c>
      <c r="AS80" s="66" t="s">
        <v>113</v>
      </c>
      <c r="AT80" s="68">
        <v>0.25</v>
      </c>
      <c r="AU80" s="68">
        <v>0.14499999999999999</v>
      </c>
      <c r="AV80" s="68">
        <v>0.05</v>
      </c>
      <c r="AW80" s="70" t="b">
        <v>0</v>
      </c>
      <c r="AX80" s="70" t="b">
        <v>1</v>
      </c>
      <c r="AY80" s="70" t="b">
        <v>0</v>
      </c>
    </row>
    <row r="81" spans="1:51" s="65" customFormat="1" x14ac:dyDescent="0.25">
      <c r="A81" s="65" t="s">
        <v>443</v>
      </c>
      <c r="B81" s="71" t="s">
        <v>450</v>
      </c>
      <c r="C81" s="67" t="b">
        <v>0</v>
      </c>
      <c r="D81" s="67" t="b">
        <v>0</v>
      </c>
      <c r="E81" s="65" t="s">
        <v>207</v>
      </c>
      <c r="F81" s="65" t="s">
        <v>184</v>
      </c>
      <c r="G81" s="65">
        <v>1000</v>
      </c>
      <c r="H81" s="65">
        <v>500</v>
      </c>
      <c r="I81" s="65" t="s">
        <v>109</v>
      </c>
      <c r="J81" s="65" t="s">
        <v>109</v>
      </c>
      <c r="K81" s="65" t="s">
        <v>204</v>
      </c>
      <c r="L81" s="65" t="s">
        <v>167</v>
      </c>
      <c r="M81" s="65" t="s">
        <v>211</v>
      </c>
      <c r="N81" s="65" t="s">
        <v>198</v>
      </c>
      <c r="O81" s="73">
        <v>0</v>
      </c>
      <c r="P81" s="70" t="b">
        <v>0</v>
      </c>
      <c r="Q81" s="73">
        <v>2.1999999999999999E-2</v>
      </c>
      <c r="R81" s="65">
        <v>3</v>
      </c>
      <c r="S81" s="65">
        <v>75</v>
      </c>
      <c r="T81" s="65">
        <v>50</v>
      </c>
      <c r="U81" s="65">
        <v>60</v>
      </c>
      <c r="V81" s="73">
        <v>0.02</v>
      </c>
      <c r="W81" s="65">
        <v>0</v>
      </c>
      <c r="X81" s="65">
        <v>10</v>
      </c>
      <c r="Y81" s="73">
        <v>0.04</v>
      </c>
      <c r="Z81" s="73">
        <v>0.04</v>
      </c>
      <c r="AA81" s="73">
        <v>0.03</v>
      </c>
      <c r="AB81" s="73">
        <v>0.01</v>
      </c>
      <c r="AC81" s="87">
        <v>7.4999999999999997E-2</v>
      </c>
      <c r="AD81" s="85" t="s">
        <v>156</v>
      </c>
      <c r="AE81" s="88">
        <v>2.515723163503697E-2</v>
      </c>
      <c r="AF81" s="90">
        <v>1.7733112250080365E-2</v>
      </c>
      <c r="AG81" s="65" t="s">
        <v>112</v>
      </c>
      <c r="AH81" s="66" t="s">
        <v>158</v>
      </c>
      <c r="AI81" s="66" t="s">
        <v>342</v>
      </c>
      <c r="AJ81" s="65">
        <v>30</v>
      </c>
      <c r="AK81" s="65" t="s">
        <v>115</v>
      </c>
      <c r="AL81" s="65">
        <v>5</v>
      </c>
      <c r="AM81" s="65">
        <v>200</v>
      </c>
      <c r="AN81" s="66" t="s">
        <v>114</v>
      </c>
      <c r="AO81" s="65">
        <v>1</v>
      </c>
      <c r="AP81" s="66" t="s">
        <v>114</v>
      </c>
      <c r="AQ81" s="69">
        <v>0.75</v>
      </c>
      <c r="AR81" s="72">
        <v>168732127</v>
      </c>
      <c r="AS81" s="66" t="s">
        <v>113</v>
      </c>
      <c r="AT81" s="68">
        <v>0.25</v>
      </c>
      <c r="AU81" s="68">
        <v>0.14499999999999999</v>
      </c>
      <c r="AV81" s="68">
        <v>0.05</v>
      </c>
      <c r="AW81" s="70" t="b">
        <v>0</v>
      </c>
      <c r="AX81" s="70" t="b">
        <v>1</v>
      </c>
      <c r="AY81" s="70" t="b">
        <v>0</v>
      </c>
    </row>
    <row r="82" spans="1:51" s="65" customFormat="1" x14ac:dyDescent="0.25">
      <c r="B82" s="71"/>
      <c r="C82" s="67"/>
      <c r="D82" s="67"/>
      <c r="O82" s="73"/>
      <c r="P82" s="70"/>
      <c r="Q82" s="73"/>
      <c r="V82" s="73"/>
      <c r="Y82" s="73"/>
      <c r="Z82" s="73"/>
      <c r="AA82" s="73"/>
      <c r="AB82" s="73"/>
      <c r="AC82" s="87"/>
      <c r="AD82" s="85"/>
      <c r="AE82" s="88"/>
      <c r="AF82" s="90"/>
      <c r="AH82" s="66"/>
      <c r="AI82" s="66"/>
      <c r="AN82" s="66"/>
      <c r="AP82" s="66"/>
      <c r="AQ82" s="69"/>
      <c r="AR82" s="72"/>
      <c r="AS82" s="66"/>
      <c r="AT82" s="68"/>
      <c r="AU82" s="68"/>
      <c r="AV82" s="68"/>
      <c r="AW82" s="70"/>
      <c r="AX82" s="70"/>
      <c r="AY82" s="70"/>
    </row>
    <row r="83" spans="1:51" s="65" customFormat="1" x14ac:dyDescent="0.25">
      <c r="B83" s="91" t="s">
        <v>464</v>
      </c>
      <c r="C83" s="67"/>
      <c r="D83" s="67"/>
      <c r="O83" s="73"/>
      <c r="P83" s="70"/>
      <c r="Q83" s="73"/>
      <c r="V83" s="73"/>
      <c r="Y83" s="73"/>
      <c r="Z83" s="73"/>
      <c r="AA83" s="73"/>
      <c r="AB83" s="73"/>
      <c r="AC83" s="74"/>
      <c r="AD83" s="73"/>
      <c r="AE83" s="76"/>
      <c r="AF83" s="73"/>
      <c r="AH83" s="66"/>
      <c r="AI83" s="66"/>
      <c r="AN83" s="66"/>
      <c r="AP83" s="66"/>
      <c r="AQ83" s="69"/>
      <c r="AR83" s="72"/>
      <c r="AS83" s="66"/>
      <c r="AT83" s="68"/>
      <c r="AU83" s="68"/>
      <c r="AV83" s="68"/>
      <c r="AW83" s="70"/>
      <c r="AX83" s="70"/>
      <c r="AY83" s="70"/>
    </row>
    <row r="84" spans="1:51" s="42" customFormat="1" x14ac:dyDescent="0.25">
      <c r="A84" s="42" t="s">
        <v>365</v>
      </c>
      <c r="B84" s="48" t="s">
        <v>363</v>
      </c>
      <c r="C84" s="44" t="b">
        <v>0</v>
      </c>
      <c r="D84" s="44" t="b">
        <v>0</v>
      </c>
      <c r="E84" s="42" t="s">
        <v>207</v>
      </c>
      <c r="F84" s="42" t="s">
        <v>184</v>
      </c>
      <c r="G84" s="42">
        <v>1000</v>
      </c>
      <c r="H84" s="42">
        <v>500</v>
      </c>
      <c r="I84" s="42" t="s">
        <v>109</v>
      </c>
      <c r="J84" s="42" t="s">
        <v>109</v>
      </c>
      <c r="K84" s="42" t="s">
        <v>204</v>
      </c>
      <c r="L84" s="42" t="s">
        <v>167</v>
      </c>
      <c r="M84" s="42" t="s">
        <v>211</v>
      </c>
      <c r="N84" s="42" t="s">
        <v>198</v>
      </c>
      <c r="O84" s="50">
        <v>0</v>
      </c>
      <c r="P84" s="47" t="b">
        <v>0</v>
      </c>
      <c r="Q84" s="50">
        <v>2.1999999999999999E-2</v>
      </c>
      <c r="R84" s="42">
        <v>3</v>
      </c>
      <c r="S84" s="42">
        <v>75</v>
      </c>
      <c r="T84" s="42">
        <v>50</v>
      </c>
      <c r="U84" s="42">
        <v>60</v>
      </c>
      <c r="V84" s="50">
        <v>0.02</v>
      </c>
      <c r="W84" s="42">
        <v>0</v>
      </c>
      <c r="X84" s="42">
        <v>10</v>
      </c>
      <c r="Y84" s="50">
        <v>0.04</v>
      </c>
      <c r="Z84" s="50">
        <v>0.04</v>
      </c>
      <c r="AA84" s="50">
        <v>0.03</v>
      </c>
      <c r="AB84" s="50">
        <v>0.01</v>
      </c>
      <c r="AC84" s="33">
        <v>4.4234404536862004E-2</v>
      </c>
      <c r="AD84" s="50" t="s">
        <v>156</v>
      </c>
      <c r="AE84" s="51">
        <v>4.4999999999999998E-2</v>
      </c>
      <c r="AF84" s="24">
        <v>3.9130434782608692E-2</v>
      </c>
      <c r="AG84" s="42" t="s">
        <v>112</v>
      </c>
      <c r="AH84" s="43" t="s">
        <v>158</v>
      </c>
      <c r="AI84" s="43" t="s">
        <v>342</v>
      </c>
      <c r="AJ84" s="42">
        <v>30</v>
      </c>
      <c r="AK84" s="42" t="s">
        <v>115</v>
      </c>
      <c r="AL84" s="42">
        <v>5</v>
      </c>
      <c r="AM84" s="42">
        <v>200</v>
      </c>
      <c r="AN84" s="43" t="s">
        <v>114</v>
      </c>
      <c r="AO84" s="42">
        <v>1</v>
      </c>
      <c r="AP84" s="43" t="s">
        <v>114</v>
      </c>
      <c r="AQ84" s="46">
        <v>0.75</v>
      </c>
      <c r="AR84" s="49">
        <v>168732127</v>
      </c>
      <c r="AS84" s="43" t="s">
        <v>113</v>
      </c>
      <c r="AT84" s="45">
        <v>0.25</v>
      </c>
      <c r="AU84" s="45">
        <v>0.14499999999999999</v>
      </c>
      <c r="AV84" s="45">
        <v>0.05</v>
      </c>
      <c r="AW84" s="47" t="b">
        <v>0</v>
      </c>
      <c r="AX84" s="47" t="b">
        <v>1</v>
      </c>
      <c r="AY84" s="47" t="b">
        <v>0</v>
      </c>
    </row>
    <row r="85" spans="1:51" s="42" customFormat="1" x14ac:dyDescent="0.25">
      <c r="A85" s="42" t="s">
        <v>366</v>
      </c>
      <c r="B85" s="48" t="s">
        <v>395</v>
      </c>
      <c r="C85" s="67" t="b">
        <v>0</v>
      </c>
      <c r="D85" s="44" t="b">
        <v>0</v>
      </c>
      <c r="E85" s="42" t="s">
        <v>207</v>
      </c>
      <c r="F85" s="42" t="s">
        <v>184</v>
      </c>
      <c r="G85" s="42">
        <v>1000</v>
      </c>
      <c r="H85" s="42">
        <v>500</v>
      </c>
      <c r="I85" s="42" t="s">
        <v>109</v>
      </c>
      <c r="J85" s="42" t="s">
        <v>109</v>
      </c>
      <c r="K85" s="42" t="s">
        <v>204</v>
      </c>
      <c r="L85" s="42" t="s">
        <v>167</v>
      </c>
      <c r="M85" s="42" t="s">
        <v>211</v>
      </c>
      <c r="N85" s="42" t="s">
        <v>198</v>
      </c>
      <c r="O85" s="50">
        <v>0</v>
      </c>
      <c r="P85" s="47" t="b">
        <v>0</v>
      </c>
      <c r="Q85" s="50">
        <v>2.1999999999999999E-2</v>
      </c>
      <c r="R85" s="42">
        <v>3</v>
      </c>
      <c r="S85" s="42">
        <v>75</v>
      </c>
      <c r="T85" s="42">
        <v>50</v>
      </c>
      <c r="U85" s="42">
        <v>60</v>
      </c>
      <c r="V85" s="50">
        <v>0.02</v>
      </c>
      <c r="W85" s="42">
        <v>0</v>
      </c>
      <c r="X85" s="42">
        <v>10</v>
      </c>
      <c r="Y85" s="50">
        <v>0.04</v>
      </c>
      <c r="Z85" s="50">
        <v>0.04</v>
      </c>
      <c r="AA85" s="50">
        <v>0.03</v>
      </c>
      <c r="AB85" s="50">
        <v>0.01</v>
      </c>
      <c r="AC85" s="33">
        <v>5.7426748582230625E-2</v>
      </c>
      <c r="AD85" s="50" t="s">
        <v>156</v>
      </c>
      <c r="AE85" s="51">
        <v>0.06</v>
      </c>
      <c r="AF85" s="24">
        <v>7.1739130434782611E-2</v>
      </c>
      <c r="AG85" s="42" t="s">
        <v>112</v>
      </c>
      <c r="AH85" s="43" t="s">
        <v>158</v>
      </c>
      <c r="AI85" s="43" t="s">
        <v>342</v>
      </c>
      <c r="AJ85" s="42">
        <v>30</v>
      </c>
      <c r="AK85" s="42" t="s">
        <v>115</v>
      </c>
      <c r="AL85" s="42">
        <v>5</v>
      </c>
      <c r="AM85" s="42">
        <v>200</v>
      </c>
      <c r="AN85" s="43" t="s">
        <v>114</v>
      </c>
      <c r="AO85" s="42">
        <v>1</v>
      </c>
      <c r="AP85" s="43" t="s">
        <v>114</v>
      </c>
      <c r="AQ85" s="46">
        <v>0.75</v>
      </c>
      <c r="AR85" s="49">
        <v>168732127</v>
      </c>
      <c r="AS85" s="43" t="s">
        <v>113</v>
      </c>
      <c r="AT85" s="45">
        <v>0.25</v>
      </c>
      <c r="AU85" s="45">
        <v>0.14499999999999999</v>
      </c>
      <c r="AV85" s="45">
        <v>0.05</v>
      </c>
      <c r="AW85" s="47" t="b">
        <v>0</v>
      </c>
      <c r="AX85" s="47" t="b">
        <v>1</v>
      </c>
      <c r="AY85" s="47" t="b">
        <v>0</v>
      </c>
    </row>
    <row r="86" spans="1:51" s="42" customFormat="1" x14ac:dyDescent="0.25">
      <c r="A86" s="42" t="s">
        <v>367</v>
      </c>
      <c r="B86" s="48" t="s">
        <v>361</v>
      </c>
      <c r="C86" s="67" t="b">
        <v>0</v>
      </c>
      <c r="D86" s="44" t="b">
        <v>0</v>
      </c>
      <c r="E86" s="42" t="s">
        <v>207</v>
      </c>
      <c r="F86" s="42" t="s">
        <v>184</v>
      </c>
      <c r="G86" s="42">
        <v>1000</v>
      </c>
      <c r="H86" s="42">
        <v>500</v>
      </c>
      <c r="I86" s="42" t="s">
        <v>109</v>
      </c>
      <c r="J86" s="42" t="s">
        <v>109</v>
      </c>
      <c r="K86" s="42" t="s">
        <v>204</v>
      </c>
      <c r="L86" s="42" t="s">
        <v>167</v>
      </c>
      <c r="M86" s="42" t="s">
        <v>211</v>
      </c>
      <c r="N86" s="42" t="s">
        <v>198</v>
      </c>
      <c r="O86" s="50">
        <v>0</v>
      </c>
      <c r="P86" s="47" t="b">
        <v>0</v>
      </c>
      <c r="Q86" s="50">
        <v>2.1999999999999999E-2</v>
      </c>
      <c r="R86" s="42">
        <v>3</v>
      </c>
      <c r="S86" s="42">
        <v>75</v>
      </c>
      <c r="T86" s="42">
        <v>50</v>
      </c>
      <c r="U86" s="42">
        <v>60</v>
      </c>
      <c r="V86" s="50">
        <v>0.02</v>
      </c>
      <c r="W86" s="42">
        <v>0</v>
      </c>
      <c r="X86" s="42">
        <v>10</v>
      </c>
      <c r="Y86" s="50">
        <v>0.04</v>
      </c>
      <c r="Z86" s="50">
        <v>0.04</v>
      </c>
      <c r="AA86" s="50">
        <v>0.03</v>
      </c>
      <c r="AB86" s="50">
        <v>0.01</v>
      </c>
      <c r="AC86" s="33">
        <v>7.4999999999999997E-2</v>
      </c>
      <c r="AD86" s="50" t="s">
        <v>156</v>
      </c>
      <c r="AE86" s="51">
        <v>8.2199999999999995E-2</v>
      </c>
      <c r="AF86" s="24">
        <v>0.12</v>
      </c>
      <c r="AG86" s="42" t="s">
        <v>112</v>
      </c>
      <c r="AH86" s="43" t="s">
        <v>158</v>
      </c>
      <c r="AI86" s="43" t="s">
        <v>342</v>
      </c>
      <c r="AJ86" s="42">
        <v>30</v>
      </c>
      <c r="AK86" s="42" t="s">
        <v>115</v>
      </c>
      <c r="AL86" s="42">
        <v>5</v>
      </c>
      <c r="AM86" s="42">
        <v>200</v>
      </c>
      <c r="AN86" s="43" t="s">
        <v>114</v>
      </c>
      <c r="AO86" s="42">
        <v>1</v>
      </c>
      <c r="AP86" s="43" t="s">
        <v>114</v>
      </c>
      <c r="AQ86" s="46">
        <v>0.75</v>
      </c>
      <c r="AR86" s="49">
        <v>168732127</v>
      </c>
      <c r="AS86" s="43" t="s">
        <v>113</v>
      </c>
      <c r="AT86" s="45">
        <v>0.25</v>
      </c>
      <c r="AU86" s="45">
        <v>0.14499999999999999</v>
      </c>
      <c r="AV86" s="45">
        <v>0.05</v>
      </c>
      <c r="AW86" s="47" t="b">
        <v>0</v>
      </c>
      <c r="AX86" s="47" t="b">
        <v>1</v>
      </c>
      <c r="AY86" s="47" t="b">
        <v>0</v>
      </c>
    </row>
    <row r="87" spans="1:51" s="42" customFormat="1" x14ac:dyDescent="0.25">
      <c r="A87" s="42" t="s">
        <v>368</v>
      </c>
      <c r="B87" s="48" t="s">
        <v>364</v>
      </c>
      <c r="C87" s="67" t="b">
        <v>0</v>
      </c>
      <c r="D87" s="44" t="b">
        <v>0</v>
      </c>
      <c r="E87" s="42" t="s">
        <v>207</v>
      </c>
      <c r="F87" s="42" t="s">
        <v>184</v>
      </c>
      <c r="G87" s="42">
        <v>1000</v>
      </c>
      <c r="H87" s="42">
        <v>500</v>
      </c>
      <c r="I87" s="42" t="s">
        <v>109</v>
      </c>
      <c r="J87" s="42" t="s">
        <v>109</v>
      </c>
      <c r="K87" s="42" t="s">
        <v>204</v>
      </c>
      <c r="L87" s="42" t="s">
        <v>167</v>
      </c>
      <c r="M87" s="42" t="s">
        <v>211</v>
      </c>
      <c r="N87" s="42" t="s">
        <v>198</v>
      </c>
      <c r="O87" s="50">
        <v>0</v>
      </c>
      <c r="P87" s="47" t="b">
        <v>0</v>
      </c>
      <c r="Q87" s="50">
        <v>2.1999999999999999E-2</v>
      </c>
      <c r="R87" s="42">
        <v>3</v>
      </c>
      <c r="S87" s="42">
        <v>75</v>
      </c>
      <c r="T87" s="42">
        <v>50</v>
      </c>
      <c r="U87" s="42">
        <v>60</v>
      </c>
      <c r="V87" s="50">
        <v>0.02</v>
      </c>
      <c r="W87" s="42">
        <v>0</v>
      </c>
      <c r="X87" s="42">
        <v>10</v>
      </c>
      <c r="Y87" s="50">
        <v>0.04</v>
      </c>
      <c r="Z87" s="50">
        <v>0.04</v>
      </c>
      <c r="AA87" s="50">
        <v>0.03</v>
      </c>
      <c r="AB87" s="50">
        <v>0.01</v>
      </c>
      <c r="AC87" s="33">
        <v>8.0621455576559545E-2</v>
      </c>
      <c r="AD87" s="50" t="s">
        <v>156</v>
      </c>
      <c r="AE87" s="51">
        <v>0.09</v>
      </c>
      <c r="AF87" s="24">
        <v>0.13695652173913042</v>
      </c>
      <c r="AG87" s="42" t="s">
        <v>112</v>
      </c>
      <c r="AH87" s="43" t="s">
        <v>158</v>
      </c>
      <c r="AI87" s="43" t="s">
        <v>342</v>
      </c>
      <c r="AJ87" s="42">
        <v>30</v>
      </c>
      <c r="AK87" s="42" t="s">
        <v>115</v>
      </c>
      <c r="AL87" s="42">
        <v>5</v>
      </c>
      <c r="AM87" s="42">
        <v>200</v>
      </c>
      <c r="AN87" s="43" t="s">
        <v>114</v>
      </c>
      <c r="AO87" s="42">
        <v>1</v>
      </c>
      <c r="AP87" s="43" t="s">
        <v>114</v>
      </c>
      <c r="AQ87" s="46">
        <v>0.75</v>
      </c>
      <c r="AR87" s="49">
        <v>168732127</v>
      </c>
      <c r="AS87" s="43" t="s">
        <v>113</v>
      </c>
      <c r="AT87" s="45">
        <v>0.25</v>
      </c>
      <c r="AU87" s="45">
        <v>0.14499999999999999</v>
      </c>
      <c r="AV87" s="45">
        <v>0.05</v>
      </c>
      <c r="AW87" s="47" t="b">
        <v>0</v>
      </c>
      <c r="AX87" s="47" t="b">
        <v>1</v>
      </c>
      <c r="AY87" s="47" t="b">
        <v>0</v>
      </c>
    </row>
    <row r="88" spans="1:51" s="42" customFormat="1" x14ac:dyDescent="0.25">
      <c r="A88" s="42" t="s">
        <v>369</v>
      </c>
      <c r="B88" s="48" t="s">
        <v>396</v>
      </c>
      <c r="C88" s="67" t="b">
        <v>0</v>
      </c>
      <c r="D88" s="44" t="b">
        <v>0</v>
      </c>
      <c r="E88" s="42" t="s">
        <v>207</v>
      </c>
      <c r="F88" s="42" t="s">
        <v>184</v>
      </c>
      <c r="G88" s="42">
        <v>1000</v>
      </c>
      <c r="H88" s="42">
        <v>500</v>
      </c>
      <c r="I88" s="42" t="s">
        <v>109</v>
      </c>
      <c r="J88" s="42" t="s">
        <v>109</v>
      </c>
      <c r="K88" s="42" t="s">
        <v>204</v>
      </c>
      <c r="L88" s="42" t="s">
        <v>167</v>
      </c>
      <c r="M88" s="42" t="s">
        <v>211</v>
      </c>
      <c r="N88" s="42" t="s">
        <v>198</v>
      </c>
      <c r="O88" s="50">
        <v>0</v>
      </c>
      <c r="P88" s="47" t="b">
        <v>0</v>
      </c>
      <c r="Q88" s="50">
        <v>2.1999999999999999E-2</v>
      </c>
      <c r="R88" s="42">
        <v>3</v>
      </c>
      <c r="S88" s="42">
        <v>75</v>
      </c>
      <c r="T88" s="42">
        <v>50</v>
      </c>
      <c r="U88" s="42">
        <v>60</v>
      </c>
      <c r="V88" s="50">
        <v>0.02</v>
      </c>
      <c r="W88" s="42">
        <v>0</v>
      </c>
      <c r="X88" s="42">
        <v>10</v>
      </c>
      <c r="Y88" s="50">
        <v>0.04</v>
      </c>
      <c r="Z88" s="50">
        <v>0.04</v>
      </c>
      <c r="AA88" s="50">
        <v>0.03</v>
      </c>
      <c r="AB88" s="50">
        <v>0.01</v>
      </c>
      <c r="AC88" s="33">
        <v>9.0623818525519845E-2</v>
      </c>
      <c r="AD88" s="50" t="s">
        <v>156</v>
      </c>
      <c r="AE88" s="51">
        <v>0.105</v>
      </c>
      <c r="AF88" s="24">
        <v>0.16956521739130434</v>
      </c>
      <c r="AG88" s="42" t="s">
        <v>112</v>
      </c>
      <c r="AH88" s="43" t="s">
        <v>158</v>
      </c>
      <c r="AI88" s="43" t="s">
        <v>342</v>
      </c>
      <c r="AJ88" s="42">
        <v>30</v>
      </c>
      <c r="AK88" s="42" t="s">
        <v>115</v>
      </c>
      <c r="AL88" s="42">
        <v>5</v>
      </c>
      <c r="AM88" s="42">
        <v>200</v>
      </c>
      <c r="AN88" s="43" t="s">
        <v>114</v>
      </c>
      <c r="AO88" s="42">
        <v>1</v>
      </c>
      <c r="AP88" s="43" t="s">
        <v>114</v>
      </c>
      <c r="AQ88" s="46">
        <v>0.75</v>
      </c>
      <c r="AR88" s="49">
        <v>168732127</v>
      </c>
      <c r="AS88" s="43" t="s">
        <v>113</v>
      </c>
      <c r="AT88" s="45">
        <v>0.25</v>
      </c>
      <c r="AU88" s="45">
        <v>0.14499999999999999</v>
      </c>
      <c r="AV88" s="45">
        <v>0.05</v>
      </c>
      <c r="AW88" s="47" t="b">
        <v>0</v>
      </c>
      <c r="AX88" s="47" t="b">
        <v>1</v>
      </c>
      <c r="AY88" s="47" t="b">
        <v>0</v>
      </c>
    </row>
    <row r="89" spans="1:51" s="65" customFormat="1" x14ac:dyDescent="0.25">
      <c r="B89" s="71"/>
      <c r="C89" s="67"/>
      <c r="D89" s="67"/>
      <c r="O89" s="73"/>
      <c r="P89" s="70"/>
      <c r="Q89" s="73"/>
      <c r="V89" s="73"/>
      <c r="Y89" s="73"/>
      <c r="Z89" s="73"/>
      <c r="AA89" s="73"/>
      <c r="AB89" s="73"/>
      <c r="AC89" s="74"/>
      <c r="AD89" s="73"/>
      <c r="AE89" s="76"/>
      <c r="AF89" s="24"/>
      <c r="AH89" s="66"/>
      <c r="AI89" s="66"/>
      <c r="AN89" s="66"/>
      <c r="AP89" s="66"/>
      <c r="AQ89" s="69"/>
      <c r="AR89" s="72"/>
      <c r="AS89" s="66"/>
      <c r="AT89" s="68"/>
      <c r="AU89" s="68"/>
      <c r="AV89" s="68"/>
      <c r="AW89" s="70"/>
      <c r="AX89" s="70"/>
      <c r="AY89" s="70"/>
    </row>
    <row r="90" spans="1:51" s="42" customFormat="1" x14ac:dyDescent="0.25">
      <c r="B90" s="91" t="s">
        <v>465</v>
      </c>
      <c r="C90" s="67"/>
      <c r="D90" s="44"/>
      <c r="O90" s="50"/>
      <c r="P90" s="47"/>
      <c r="Q90" s="50"/>
      <c r="V90" s="50"/>
      <c r="Y90" s="50"/>
      <c r="Z90" s="50"/>
      <c r="AA90" s="50"/>
      <c r="AB90" s="50"/>
      <c r="AC90" s="33"/>
      <c r="AD90" s="50"/>
      <c r="AE90" s="51"/>
      <c r="AF90" s="24"/>
      <c r="AH90" s="43"/>
      <c r="AI90" s="43"/>
      <c r="AN90" s="43"/>
      <c r="AP90" s="43"/>
      <c r="AQ90" s="46"/>
      <c r="AR90" s="49"/>
      <c r="AS90" s="43"/>
      <c r="AT90" s="45"/>
      <c r="AU90" s="45"/>
      <c r="AV90" s="45"/>
      <c r="AW90" s="47"/>
      <c r="AX90" s="47"/>
      <c r="AY90" s="47"/>
    </row>
    <row r="91" spans="1:51" s="42" customFormat="1" x14ac:dyDescent="0.25">
      <c r="A91" s="42" t="s">
        <v>379</v>
      </c>
      <c r="B91" s="48" t="s">
        <v>391</v>
      </c>
      <c r="C91" s="67" t="b">
        <v>0</v>
      </c>
      <c r="D91" s="44" t="b">
        <v>0</v>
      </c>
      <c r="E91" s="42" t="s">
        <v>207</v>
      </c>
      <c r="F91" s="42" t="s">
        <v>184</v>
      </c>
      <c r="G91" s="42">
        <v>1000</v>
      </c>
      <c r="H91" s="42">
        <v>500</v>
      </c>
      <c r="I91" s="42" t="s">
        <v>109</v>
      </c>
      <c r="J91" s="42" t="s">
        <v>109</v>
      </c>
      <c r="K91" s="42" t="s">
        <v>204</v>
      </c>
      <c r="L91" s="42" t="s">
        <v>167</v>
      </c>
      <c r="M91" s="42" t="s">
        <v>211</v>
      </c>
      <c r="N91" s="42" t="s">
        <v>198</v>
      </c>
      <c r="O91" s="50">
        <v>0</v>
      </c>
      <c r="P91" s="47" t="b">
        <v>0</v>
      </c>
      <c r="Q91" s="50">
        <v>2.1999999999999999E-2</v>
      </c>
      <c r="R91" s="42">
        <v>3</v>
      </c>
      <c r="S91" s="42">
        <v>75</v>
      </c>
      <c r="T91" s="42">
        <v>50</v>
      </c>
      <c r="U91" s="42">
        <v>60</v>
      </c>
      <c r="V91" s="50">
        <v>0.02</v>
      </c>
      <c r="W91" s="42">
        <v>0</v>
      </c>
      <c r="X91" s="42">
        <v>10</v>
      </c>
      <c r="Y91" s="50">
        <v>0.04</v>
      </c>
      <c r="Z91" s="50">
        <v>0.04</v>
      </c>
      <c r="AA91" s="50">
        <v>0.03</v>
      </c>
      <c r="AB91" s="50">
        <v>0.01</v>
      </c>
      <c r="AC91" s="33">
        <v>7.4999999999999997E-2</v>
      </c>
      <c r="AD91" s="50" t="s">
        <v>156</v>
      </c>
      <c r="AE91" s="51">
        <v>4.4999999999999998E-2</v>
      </c>
      <c r="AF91" s="24">
        <v>3.9130434782608692E-2</v>
      </c>
      <c r="AG91" s="42" t="s">
        <v>112</v>
      </c>
      <c r="AH91" s="43" t="s">
        <v>158</v>
      </c>
      <c r="AI91" s="43" t="s">
        <v>342</v>
      </c>
      <c r="AJ91" s="42">
        <v>30</v>
      </c>
      <c r="AK91" s="42" t="s">
        <v>115</v>
      </c>
      <c r="AL91" s="42">
        <v>5</v>
      </c>
      <c r="AM91" s="42">
        <v>200</v>
      </c>
      <c r="AN91" s="43" t="s">
        <v>114</v>
      </c>
      <c r="AO91" s="42">
        <v>1</v>
      </c>
      <c r="AP91" s="43" t="s">
        <v>114</v>
      </c>
      <c r="AQ91" s="46">
        <v>0.75</v>
      </c>
      <c r="AR91" s="49">
        <v>168732127</v>
      </c>
      <c r="AS91" s="43" t="s">
        <v>113</v>
      </c>
      <c r="AT91" s="45">
        <v>0.25</v>
      </c>
      <c r="AU91" s="45">
        <v>0.14499999999999999</v>
      </c>
      <c r="AV91" s="45">
        <v>0.05</v>
      </c>
      <c r="AW91" s="47" t="b">
        <v>0</v>
      </c>
      <c r="AX91" s="47" t="b">
        <v>1</v>
      </c>
      <c r="AY91" s="47" t="b">
        <v>0</v>
      </c>
    </row>
    <row r="92" spans="1:51" s="42" customFormat="1" x14ac:dyDescent="0.25">
      <c r="A92" s="42" t="s">
        <v>380</v>
      </c>
      <c r="B92" s="48" t="s">
        <v>397</v>
      </c>
      <c r="C92" s="67" t="b">
        <v>0</v>
      </c>
      <c r="D92" s="44" t="b">
        <v>0</v>
      </c>
      <c r="E92" s="42" t="s">
        <v>207</v>
      </c>
      <c r="F92" s="42" t="s">
        <v>184</v>
      </c>
      <c r="G92" s="42">
        <v>1000</v>
      </c>
      <c r="H92" s="42">
        <v>500</v>
      </c>
      <c r="I92" s="42" t="s">
        <v>109</v>
      </c>
      <c r="J92" s="42" t="s">
        <v>109</v>
      </c>
      <c r="K92" s="42" t="s">
        <v>204</v>
      </c>
      <c r="L92" s="42" t="s">
        <v>167</v>
      </c>
      <c r="M92" s="42" t="s">
        <v>211</v>
      </c>
      <c r="N92" s="42" t="s">
        <v>198</v>
      </c>
      <c r="O92" s="50">
        <v>0</v>
      </c>
      <c r="P92" s="47" t="b">
        <v>0</v>
      </c>
      <c r="Q92" s="50">
        <v>2.1999999999999999E-2</v>
      </c>
      <c r="R92" s="42">
        <v>3</v>
      </c>
      <c r="S92" s="42">
        <v>75</v>
      </c>
      <c r="T92" s="42">
        <v>50</v>
      </c>
      <c r="U92" s="42">
        <v>60</v>
      </c>
      <c r="V92" s="50">
        <v>0.02</v>
      </c>
      <c r="W92" s="42">
        <v>0</v>
      </c>
      <c r="X92" s="42">
        <v>10</v>
      </c>
      <c r="Y92" s="50">
        <v>0.04</v>
      </c>
      <c r="Z92" s="50">
        <v>0.04</v>
      </c>
      <c r="AA92" s="50">
        <v>0.03</v>
      </c>
      <c r="AB92" s="50">
        <v>0.01</v>
      </c>
      <c r="AC92" s="33">
        <v>7.4999999999999997E-2</v>
      </c>
      <c r="AD92" s="50" t="s">
        <v>156</v>
      </c>
      <c r="AE92" s="51">
        <v>0.06</v>
      </c>
      <c r="AF92" s="24">
        <v>7.1739130434782611E-2</v>
      </c>
      <c r="AG92" s="42" t="s">
        <v>112</v>
      </c>
      <c r="AH92" s="43" t="s">
        <v>158</v>
      </c>
      <c r="AI92" s="43" t="s">
        <v>342</v>
      </c>
      <c r="AJ92" s="42">
        <v>30</v>
      </c>
      <c r="AK92" s="42" t="s">
        <v>115</v>
      </c>
      <c r="AL92" s="42">
        <v>5</v>
      </c>
      <c r="AM92" s="42">
        <v>200</v>
      </c>
      <c r="AN92" s="43" t="s">
        <v>114</v>
      </c>
      <c r="AO92" s="42">
        <v>1</v>
      </c>
      <c r="AP92" s="43" t="s">
        <v>114</v>
      </c>
      <c r="AQ92" s="46">
        <v>0.75</v>
      </c>
      <c r="AR92" s="49">
        <v>168732127</v>
      </c>
      <c r="AS92" s="43" t="s">
        <v>113</v>
      </c>
      <c r="AT92" s="45">
        <v>0.25</v>
      </c>
      <c r="AU92" s="45">
        <v>0.14499999999999999</v>
      </c>
      <c r="AV92" s="45">
        <v>0.05</v>
      </c>
      <c r="AW92" s="47" t="b">
        <v>0</v>
      </c>
      <c r="AX92" s="47" t="b">
        <v>1</v>
      </c>
      <c r="AY92" s="47" t="b">
        <v>0</v>
      </c>
    </row>
    <row r="93" spans="1:51" s="42" customFormat="1" x14ac:dyDescent="0.25">
      <c r="A93" s="42" t="s">
        <v>381</v>
      </c>
      <c r="B93" s="48" t="s">
        <v>361</v>
      </c>
      <c r="C93" s="67" t="b">
        <v>0</v>
      </c>
      <c r="D93" s="44" t="b">
        <v>0</v>
      </c>
      <c r="E93" s="42" t="s">
        <v>207</v>
      </c>
      <c r="F93" s="42" t="s">
        <v>184</v>
      </c>
      <c r="G93" s="42">
        <v>1000</v>
      </c>
      <c r="H93" s="42">
        <v>500</v>
      </c>
      <c r="I93" s="42" t="s">
        <v>109</v>
      </c>
      <c r="J93" s="42" t="s">
        <v>109</v>
      </c>
      <c r="K93" s="42" t="s">
        <v>204</v>
      </c>
      <c r="L93" s="42" t="s">
        <v>167</v>
      </c>
      <c r="M93" s="42" t="s">
        <v>211</v>
      </c>
      <c r="N93" s="42" t="s">
        <v>198</v>
      </c>
      <c r="O93" s="50">
        <v>0</v>
      </c>
      <c r="P93" s="47" t="b">
        <v>0</v>
      </c>
      <c r="Q93" s="50">
        <v>2.1999999999999999E-2</v>
      </c>
      <c r="R93" s="42">
        <v>3</v>
      </c>
      <c r="S93" s="42">
        <v>75</v>
      </c>
      <c r="T93" s="42">
        <v>50</v>
      </c>
      <c r="U93" s="42">
        <v>60</v>
      </c>
      <c r="V93" s="50">
        <v>0.02</v>
      </c>
      <c r="W93" s="42">
        <v>0</v>
      </c>
      <c r="X93" s="42">
        <v>10</v>
      </c>
      <c r="Y93" s="50">
        <v>0.04</v>
      </c>
      <c r="Z93" s="50">
        <v>0.04</v>
      </c>
      <c r="AA93" s="50">
        <v>0.03</v>
      </c>
      <c r="AB93" s="50">
        <v>0.01</v>
      </c>
      <c r="AC93" s="33">
        <v>7.4999999999999997E-2</v>
      </c>
      <c r="AD93" s="50" t="s">
        <v>156</v>
      </c>
      <c r="AE93" s="51">
        <v>8.2199999999999995E-2</v>
      </c>
      <c r="AF93" s="24">
        <v>0.12</v>
      </c>
      <c r="AG93" s="42" t="s">
        <v>112</v>
      </c>
      <c r="AH93" s="43" t="s">
        <v>158</v>
      </c>
      <c r="AI93" s="43" t="s">
        <v>342</v>
      </c>
      <c r="AJ93" s="42">
        <v>30</v>
      </c>
      <c r="AK93" s="42" t="s">
        <v>115</v>
      </c>
      <c r="AL93" s="42">
        <v>5</v>
      </c>
      <c r="AM93" s="42">
        <v>200</v>
      </c>
      <c r="AN93" s="43" t="s">
        <v>114</v>
      </c>
      <c r="AO93" s="42">
        <v>1</v>
      </c>
      <c r="AP93" s="43" t="s">
        <v>114</v>
      </c>
      <c r="AQ93" s="46">
        <v>0.75</v>
      </c>
      <c r="AR93" s="49">
        <v>168732127</v>
      </c>
      <c r="AS93" s="43" t="s">
        <v>113</v>
      </c>
      <c r="AT93" s="45">
        <v>0.25</v>
      </c>
      <c r="AU93" s="45">
        <v>0.14499999999999999</v>
      </c>
      <c r="AV93" s="45">
        <v>0.05</v>
      </c>
      <c r="AW93" s="47" t="b">
        <v>0</v>
      </c>
      <c r="AX93" s="47" t="b">
        <v>1</v>
      </c>
      <c r="AY93" s="47" t="b">
        <v>0</v>
      </c>
    </row>
    <row r="94" spans="1:51" s="42" customFormat="1" x14ac:dyDescent="0.25">
      <c r="A94" s="42" t="s">
        <v>382</v>
      </c>
      <c r="B94" s="48" t="s">
        <v>362</v>
      </c>
      <c r="C94" s="67" t="b">
        <v>0</v>
      </c>
      <c r="D94" s="44" t="b">
        <v>0</v>
      </c>
      <c r="E94" s="42" t="s">
        <v>207</v>
      </c>
      <c r="F94" s="42" t="s">
        <v>184</v>
      </c>
      <c r="G94" s="42">
        <v>1000</v>
      </c>
      <c r="H94" s="42">
        <v>500</v>
      </c>
      <c r="I94" s="42" t="s">
        <v>109</v>
      </c>
      <c r="J94" s="42" t="s">
        <v>109</v>
      </c>
      <c r="K94" s="42" t="s">
        <v>204</v>
      </c>
      <c r="L94" s="42" t="s">
        <v>167</v>
      </c>
      <c r="M94" s="42" t="s">
        <v>211</v>
      </c>
      <c r="N94" s="42" t="s">
        <v>198</v>
      </c>
      <c r="O94" s="50">
        <v>0</v>
      </c>
      <c r="P94" s="47" t="b">
        <v>0</v>
      </c>
      <c r="Q94" s="50">
        <v>2.1999999999999999E-2</v>
      </c>
      <c r="R94" s="42">
        <v>3</v>
      </c>
      <c r="S94" s="42">
        <v>75</v>
      </c>
      <c r="T94" s="42">
        <v>50</v>
      </c>
      <c r="U94" s="42">
        <v>60</v>
      </c>
      <c r="V94" s="50">
        <v>0.02</v>
      </c>
      <c r="W94" s="42">
        <v>0</v>
      </c>
      <c r="X94" s="42">
        <v>10</v>
      </c>
      <c r="Y94" s="50">
        <v>0.04</v>
      </c>
      <c r="Z94" s="50">
        <v>0.04</v>
      </c>
      <c r="AA94" s="50">
        <v>0.03</v>
      </c>
      <c r="AB94" s="50">
        <v>0.01</v>
      </c>
      <c r="AC94" s="33">
        <v>7.4999999999999997E-2</v>
      </c>
      <c r="AD94" s="50" t="s">
        <v>156</v>
      </c>
      <c r="AE94" s="51">
        <v>0.09</v>
      </c>
      <c r="AF94" s="24">
        <v>0.13695652173913042</v>
      </c>
      <c r="AG94" s="42" t="s">
        <v>112</v>
      </c>
      <c r="AH94" s="43" t="s">
        <v>158</v>
      </c>
      <c r="AI94" s="43" t="s">
        <v>342</v>
      </c>
      <c r="AJ94" s="42">
        <v>30</v>
      </c>
      <c r="AK94" s="42" t="s">
        <v>115</v>
      </c>
      <c r="AL94" s="42">
        <v>5</v>
      </c>
      <c r="AM94" s="42">
        <v>200</v>
      </c>
      <c r="AN94" s="43" t="s">
        <v>114</v>
      </c>
      <c r="AO94" s="42">
        <v>1</v>
      </c>
      <c r="AP94" s="43" t="s">
        <v>114</v>
      </c>
      <c r="AQ94" s="46">
        <v>0.75</v>
      </c>
      <c r="AR94" s="49">
        <v>168732127</v>
      </c>
      <c r="AS94" s="43" t="s">
        <v>113</v>
      </c>
      <c r="AT94" s="45">
        <v>0.25</v>
      </c>
      <c r="AU94" s="45">
        <v>0.14499999999999999</v>
      </c>
      <c r="AV94" s="45">
        <v>0.05</v>
      </c>
      <c r="AW94" s="47" t="b">
        <v>0</v>
      </c>
      <c r="AX94" s="47" t="b">
        <v>1</v>
      </c>
      <c r="AY94" s="47" t="b">
        <v>0</v>
      </c>
    </row>
    <row r="95" spans="1:51" s="42" customFormat="1" x14ac:dyDescent="0.25">
      <c r="A95" s="42" t="s">
        <v>383</v>
      </c>
      <c r="B95" s="48" t="s">
        <v>398</v>
      </c>
      <c r="C95" s="67" t="b">
        <v>0</v>
      </c>
      <c r="D95" s="44" t="b">
        <v>0</v>
      </c>
      <c r="E95" s="42" t="s">
        <v>207</v>
      </c>
      <c r="F95" s="42" t="s">
        <v>184</v>
      </c>
      <c r="G95" s="42">
        <v>1000</v>
      </c>
      <c r="H95" s="42">
        <v>500</v>
      </c>
      <c r="I95" s="42" t="s">
        <v>109</v>
      </c>
      <c r="J95" s="42" t="s">
        <v>109</v>
      </c>
      <c r="K95" s="42" t="s">
        <v>204</v>
      </c>
      <c r="L95" s="42" t="s">
        <v>167</v>
      </c>
      <c r="M95" s="42" t="s">
        <v>211</v>
      </c>
      <c r="N95" s="42" t="s">
        <v>198</v>
      </c>
      <c r="O95" s="50">
        <v>0</v>
      </c>
      <c r="P95" s="47" t="b">
        <v>0</v>
      </c>
      <c r="Q95" s="50">
        <v>2.1999999999999999E-2</v>
      </c>
      <c r="R95" s="42">
        <v>3</v>
      </c>
      <c r="S95" s="42">
        <v>75</v>
      </c>
      <c r="T95" s="42">
        <v>50</v>
      </c>
      <c r="U95" s="42">
        <v>60</v>
      </c>
      <c r="V95" s="50">
        <v>0.02</v>
      </c>
      <c r="W95" s="42">
        <v>0</v>
      </c>
      <c r="X95" s="42">
        <v>10</v>
      </c>
      <c r="Y95" s="50">
        <v>0.04</v>
      </c>
      <c r="Z95" s="50">
        <v>0.04</v>
      </c>
      <c r="AA95" s="50">
        <v>0.03</v>
      </c>
      <c r="AB95" s="50">
        <v>0.01</v>
      </c>
      <c r="AC95" s="33">
        <v>7.4999999999999997E-2</v>
      </c>
      <c r="AD95" s="50" t="s">
        <v>156</v>
      </c>
      <c r="AE95" s="51">
        <v>0.105</v>
      </c>
      <c r="AF95" s="24">
        <v>0.16956521739130434</v>
      </c>
      <c r="AG95" s="42" t="s">
        <v>112</v>
      </c>
      <c r="AH95" s="43" t="s">
        <v>158</v>
      </c>
      <c r="AI95" s="43" t="s">
        <v>342</v>
      </c>
      <c r="AJ95" s="42">
        <v>30</v>
      </c>
      <c r="AK95" s="42" t="s">
        <v>115</v>
      </c>
      <c r="AL95" s="42">
        <v>5</v>
      </c>
      <c r="AM95" s="42">
        <v>200</v>
      </c>
      <c r="AN95" s="43" t="s">
        <v>114</v>
      </c>
      <c r="AO95" s="42">
        <v>1</v>
      </c>
      <c r="AP95" s="43" t="s">
        <v>114</v>
      </c>
      <c r="AQ95" s="46">
        <v>0.75</v>
      </c>
      <c r="AR95" s="49">
        <v>168732127</v>
      </c>
      <c r="AS95" s="43" t="s">
        <v>113</v>
      </c>
      <c r="AT95" s="45">
        <v>0.25</v>
      </c>
      <c r="AU95" s="45">
        <v>0.14499999999999999</v>
      </c>
      <c r="AV95" s="45">
        <v>0.05</v>
      </c>
      <c r="AW95" s="47" t="b">
        <v>0</v>
      </c>
      <c r="AX95" s="47" t="b">
        <v>1</v>
      </c>
      <c r="AY95" s="47" t="b">
        <v>0</v>
      </c>
    </row>
    <row r="96" spans="1:51" s="65" customFormat="1" x14ac:dyDescent="0.25">
      <c r="B96" s="71"/>
      <c r="C96" s="67"/>
      <c r="D96" s="67"/>
      <c r="O96" s="73"/>
      <c r="P96" s="70"/>
      <c r="Q96" s="73"/>
      <c r="V96" s="73"/>
      <c r="Y96" s="73"/>
      <c r="Z96" s="73"/>
      <c r="AA96" s="73"/>
      <c r="AB96" s="73"/>
      <c r="AC96" s="74"/>
      <c r="AD96" s="73"/>
      <c r="AE96" s="76"/>
      <c r="AF96" s="24"/>
      <c r="AH96" s="66"/>
      <c r="AI96" s="66"/>
      <c r="AN96" s="66"/>
      <c r="AP96" s="66"/>
      <c r="AQ96" s="69"/>
      <c r="AR96" s="72"/>
      <c r="AS96" s="66"/>
      <c r="AT96" s="68"/>
      <c r="AU96" s="68"/>
      <c r="AV96" s="68"/>
      <c r="AW96" s="70"/>
      <c r="AX96" s="70"/>
      <c r="AY96" s="70"/>
    </row>
    <row r="97" spans="1:51" x14ac:dyDescent="0.25">
      <c r="B97" s="31" t="s">
        <v>336</v>
      </c>
      <c r="C97" s="11"/>
      <c r="D97" s="44"/>
      <c r="O97" s="26"/>
      <c r="P97" s="18"/>
      <c r="Q97" s="26"/>
      <c r="V97" s="26"/>
      <c r="Y97" s="26"/>
      <c r="Z97" s="26"/>
      <c r="AA97" s="26"/>
      <c r="AB97" s="26"/>
      <c r="AC97" s="26"/>
      <c r="AD97" s="26"/>
      <c r="AE97" s="41"/>
      <c r="AF97" s="26"/>
      <c r="AH97" s="2"/>
      <c r="AI97" s="2"/>
      <c r="AN97" s="2"/>
      <c r="AP97" s="2"/>
      <c r="AQ97" s="17"/>
      <c r="AS97" s="2"/>
      <c r="AT97" s="12"/>
      <c r="AU97" s="12"/>
      <c r="AV97" s="12"/>
      <c r="AW97" s="18"/>
      <c r="AX97" s="18"/>
      <c r="AY97" s="18"/>
    </row>
    <row r="98" spans="1:51" x14ac:dyDescent="0.25">
      <c r="A98" s="34" t="s">
        <v>457</v>
      </c>
      <c r="B98" s="19" t="s">
        <v>349</v>
      </c>
      <c r="C98" s="11" t="b">
        <v>0</v>
      </c>
      <c r="D98" s="44" t="b">
        <v>0</v>
      </c>
      <c r="E98" t="s">
        <v>207</v>
      </c>
      <c r="F98" t="s">
        <v>184</v>
      </c>
      <c r="G98">
        <v>1000</v>
      </c>
      <c r="H98">
        <v>500</v>
      </c>
      <c r="I98" t="s">
        <v>109</v>
      </c>
      <c r="J98" t="s">
        <v>109</v>
      </c>
      <c r="K98" t="s">
        <v>204</v>
      </c>
      <c r="L98" t="s">
        <v>167</v>
      </c>
      <c r="M98" t="s">
        <v>211</v>
      </c>
      <c r="N98" t="s">
        <v>198</v>
      </c>
      <c r="O98" s="26">
        <v>0</v>
      </c>
      <c r="P98" s="18" t="b">
        <v>0</v>
      </c>
      <c r="Q98" s="26">
        <v>2.1999999999999999E-2</v>
      </c>
      <c r="R98">
        <v>3</v>
      </c>
      <c r="S98">
        <v>75</v>
      </c>
      <c r="T98">
        <v>50</v>
      </c>
      <c r="U98">
        <v>60</v>
      </c>
      <c r="V98" s="26">
        <v>0</v>
      </c>
      <c r="W98">
        <v>0</v>
      </c>
      <c r="X98">
        <v>10</v>
      </c>
      <c r="Y98" s="26">
        <v>0.04</v>
      </c>
      <c r="Z98" s="26">
        <v>0.04</v>
      </c>
      <c r="AA98" s="26">
        <v>0.03</v>
      </c>
      <c r="AB98" s="26">
        <v>0.01</v>
      </c>
      <c r="AC98" s="26">
        <v>7.4999999999999997E-2</v>
      </c>
      <c r="AD98" s="26" t="s">
        <v>156</v>
      </c>
      <c r="AE98" s="41">
        <v>8.2199999999999995E-2</v>
      </c>
      <c r="AF98" s="26">
        <v>0.12</v>
      </c>
      <c r="AG98" t="s">
        <v>112</v>
      </c>
      <c r="AH98" s="2" t="s">
        <v>158</v>
      </c>
      <c r="AI98" s="2" t="s">
        <v>342</v>
      </c>
      <c r="AJ98">
        <v>30</v>
      </c>
      <c r="AK98" t="s">
        <v>115</v>
      </c>
      <c r="AL98">
        <v>5</v>
      </c>
      <c r="AM98">
        <v>200</v>
      </c>
      <c r="AN98" s="2" t="s">
        <v>114</v>
      </c>
      <c r="AO98">
        <v>1</v>
      </c>
      <c r="AP98" s="2" t="s">
        <v>166</v>
      </c>
      <c r="AQ98" s="17">
        <v>0.75</v>
      </c>
      <c r="AR98">
        <v>200</v>
      </c>
      <c r="AS98" s="2" t="s">
        <v>113</v>
      </c>
      <c r="AT98" s="12">
        <v>0.25</v>
      </c>
      <c r="AU98" s="12">
        <v>0.14499999999999999</v>
      </c>
      <c r="AV98" s="12">
        <v>0.05</v>
      </c>
      <c r="AW98" s="18" t="b">
        <v>0</v>
      </c>
      <c r="AX98" s="18" t="b">
        <v>1</v>
      </c>
      <c r="AY98" s="18" t="b">
        <v>0</v>
      </c>
    </row>
    <row r="99" spans="1:51" s="65" customFormat="1" x14ac:dyDescent="0.25">
      <c r="A99" s="75" t="s">
        <v>337</v>
      </c>
      <c r="B99" s="71" t="s">
        <v>459</v>
      </c>
      <c r="C99" s="67" t="b">
        <v>0</v>
      </c>
      <c r="D99" s="67" t="b">
        <v>0</v>
      </c>
      <c r="E99" s="65" t="s">
        <v>207</v>
      </c>
      <c r="F99" s="65" t="s">
        <v>184</v>
      </c>
      <c r="G99" s="65">
        <v>1000</v>
      </c>
      <c r="H99" s="65">
        <v>500</v>
      </c>
      <c r="I99" s="65" t="s">
        <v>109</v>
      </c>
      <c r="J99" s="65" t="s">
        <v>109</v>
      </c>
      <c r="K99" s="65" t="s">
        <v>204</v>
      </c>
      <c r="L99" s="65" t="s">
        <v>167</v>
      </c>
      <c r="M99" s="65" t="s">
        <v>211</v>
      </c>
      <c r="N99" s="65" t="s">
        <v>198</v>
      </c>
      <c r="O99" s="73">
        <v>0</v>
      </c>
      <c r="P99" s="70" t="b">
        <v>0</v>
      </c>
      <c r="Q99" s="73">
        <v>2.1999999999999999E-2</v>
      </c>
      <c r="R99" s="65">
        <v>3</v>
      </c>
      <c r="S99" s="65">
        <v>75</v>
      </c>
      <c r="T99" s="65">
        <v>50</v>
      </c>
      <c r="U99" s="65">
        <v>60</v>
      </c>
      <c r="V99" s="73">
        <v>0.01</v>
      </c>
      <c r="W99" s="65">
        <v>0</v>
      </c>
      <c r="X99" s="65">
        <v>10</v>
      </c>
      <c r="Y99" s="73">
        <v>0.04</v>
      </c>
      <c r="Z99" s="73">
        <v>0.04</v>
      </c>
      <c r="AA99" s="73">
        <v>0.03</v>
      </c>
      <c r="AB99" s="73">
        <v>0.01</v>
      </c>
      <c r="AC99" s="73">
        <v>7.4999999999999997E-2</v>
      </c>
      <c r="AD99" s="73" t="s">
        <v>156</v>
      </c>
      <c r="AE99" s="76">
        <v>8.2199999999999995E-2</v>
      </c>
      <c r="AF99" s="73">
        <v>0.12</v>
      </c>
      <c r="AG99" s="65" t="s">
        <v>112</v>
      </c>
      <c r="AH99" s="66" t="s">
        <v>158</v>
      </c>
      <c r="AI99" s="66" t="s">
        <v>342</v>
      </c>
      <c r="AJ99" s="65">
        <v>30</v>
      </c>
      <c r="AK99" s="65" t="s">
        <v>115</v>
      </c>
      <c r="AL99" s="65">
        <v>5</v>
      </c>
      <c r="AM99" s="65">
        <v>200</v>
      </c>
      <c r="AN99" s="66" t="s">
        <v>114</v>
      </c>
      <c r="AO99" s="65">
        <v>1</v>
      </c>
      <c r="AP99" s="66" t="s">
        <v>166</v>
      </c>
      <c r="AQ99" s="69">
        <v>0.75</v>
      </c>
      <c r="AR99" s="65">
        <v>200</v>
      </c>
      <c r="AS99" s="66" t="s">
        <v>113</v>
      </c>
      <c r="AT99" s="68">
        <v>0.25</v>
      </c>
      <c r="AU99" s="68">
        <v>0.14499999999999999</v>
      </c>
      <c r="AV99" s="68">
        <v>0.05</v>
      </c>
      <c r="AW99" s="70" t="b">
        <v>0</v>
      </c>
      <c r="AX99" s="70" t="b">
        <v>1</v>
      </c>
      <c r="AY99" s="70" t="b">
        <v>0</v>
      </c>
    </row>
    <row r="100" spans="1:51" s="65" customFormat="1" x14ac:dyDescent="0.25">
      <c r="A100" s="75" t="s">
        <v>339</v>
      </c>
      <c r="B100" s="71" t="s">
        <v>350</v>
      </c>
      <c r="C100" s="67" t="b">
        <v>0</v>
      </c>
      <c r="D100" s="67" t="b">
        <v>0</v>
      </c>
      <c r="E100" s="65" t="s">
        <v>207</v>
      </c>
      <c r="F100" s="65" t="s">
        <v>184</v>
      </c>
      <c r="G100" s="65">
        <v>1000</v>
      </c>
      <c r="H100" s="65">
        <v>500</v>
      </c>
      <c r="I100" s="65" t="s">
        <v>109</v>
      </c>
      <c r="J100" s="65" t="s">
        <v>109</v>
      </c>
      <c r="K100" s="65" t="s">
        <v>204</v>
      </c>
      <c r="L100" s="65" t="s">
        <v>167</v>
      </c>
      <c r="M100" s="65" t="s">
        <v>211</v>
      </c>
      <c r="N100" s="65" t="s">
        <v>198</v>
      </c>
      <c r="O100" s="73">
        <v>0</v>
      </c>
      <c r="P100" s="70" t="b">
        <v>0</v>
      </c>
      <c r="Q100" s="73">
        <v>2.1999999999999999E-2</v>
      </c>
      <c r="R100" s="65">
        <v>3</v>
      </c>
      <c r="S100" s="65">
        <v>75</v>
      </c>
      <c r="T100" s="65">
        <v>50</v>
      </c>
      <c r="U100" s="65">
        <v>60</v>
      </c>
      <c r="V100" s="73">
        <v>0.02</v>
      </c>
      <c r="W100" s="65">
        <v>0</v>
      </c>
      <c r="X100" s="65">
        <v>10</v>
      </c>
      <c r="Y100" s="73">
        <v>0.04</v>
      </c>
      <c r="Z100" s="73">
        <v>0.04</v>
      </c>
      <c r="AA100" s="73">
        <v>0.03</v>
      </c>
      <c r="AB100" s="73">
        <v>0.01</v>
      </c>
      <c r="AC100" s="73">
        <v>7.4999999999999997E-2</v>
      </c>
      <c r="AD100" s="73" t="s">
        <v>156</v>
      </c>
      <c r="AE100" s="76">
        <v>8.2199999999999995E-2</v>
      </c>
      <c r="AF100" s="73">
        <v>0.12</v>
      </c>
      <c r="AG100" s="65" t="s">
        <v>112</v>
      </c>
      <c r="AH100" s="66" t="s">
        <v>158</v>
      </c>
      <c r="AI100" s="66" t="s">
        <v>342</v>
      </c>
      <c r="AJ100" s="65">
        <v>30</v>
      </c>
      <c r="AK100" s="65" t="s">
        <v>115</v>
      </c>
      <c r="AL100" s="65">
        <v>5</v>
      </c>
      <c r="AM100" s="65">
        <v>200</v>
      </c>
      <c r="AN100" s="66" t="s">
        <v>114</v>
      </c>
      <c r="AO100" s="65">
        <v>1</v>
      </c>
      <c r="AP100" s="66" t="s">
        <v>166</v>
      </c>
      <c r="AQ100" s="69">
        <v>0.75</v>
      </c>
      <c r="AR100" s="65">
        <v>200</v>
      </c>
      <c r="AS100" s="66" t="s">
        <v>113</v>
      </c>
      <c r="AT100" s="68">
        <v>0.25</v>
      </c>
      <c r="AU100" s="68">
        <v>0.14499999999999999</v>
      </c>
      <c r="AV100" s="68">
        <v>0.05</v>
      </c>
      <c r="AW100" s="70" t="b">
        <v>0</v>
      </c>
      <c r="AX100" s="70" t="b">
        <v>1</v>
      </c>
      <c r="AY100" s="70" t="b">
        <v>0</v>
      </c>
    </row>
    <row r="101" spans="1:51" x14ac:dyDescent="0.25">
      <c r="A101" s="34" t="s">
        <v>458</v>
      </c>
      <c r="B101" s="19" t="s">
        <v>455</v>
      </c>
      <c r="C101" s="67" t="b">
        <v>0</v>
      </c>
      <c r="D101" s="44" t="b">
        <v>0</v>
      </c>
      <c r="E101" t="s">
        <v>207</v>
      </c>
      <c r="F101" t="s">
        <v>184</v>
      </c>
      <c r="G101">
        <v>1000</v>
      </c>
      <c r="H101">
        <v>500</v>
      </c>
      <c r="I101" t="s">
        <v>109</v>
      </c>
      <c r="J101" t="s">
        <v>109</v>
      </c>
      <c r="K101" t="s">
        <v>204</v>
      </c>
      <c r="L101" t="s">
        <v>167</v>
      </c>
      <c r="M101" t="s">
        <v>211</v>
      </c>
      <c r="N101" t="s">
        <v>198</v>
      </c>
      <c r="O101" s="26">
        <v>0</v>
      </c>
      <c r="P101" s="18" t="b">
        <v>0</v>
      </c>
      <c r="Q101" s="26">
        <v>2.1999999999999999E-2</v>
      </c>
      <c r="R101">
        <v>3</v>
      </c>
      <c r="S101">
        <v>75</v>
      </c>
      <c r="T101">
        <v>50</v>
      </c>
      <c r="U101">
        <v>60</v>
      </c>
      <c r="V101" s="26">
        <v>0.03</v>
      </c>
      <c r="W101">
        <v>0</v>
      </c>
      <c r="X101">
        <v>10</v>
      </c>
      <c r="Y101" s="26">
        <v>0.04</v>
      </c>
      <c r="Z101" s="26">
        <v>0.04</v>
      </c>
      <c r="AA101" s="26">
        <v>0.03</v>
      </c>
      <c r="AB101" s="26">
        <v>0.01</v>
      </c>
      <c r="AC101" s="26">
        <v>7.4999999999999997E-2</v>
      </c>
      <c r="AD101" s="26" t="s">
        <v>156</v>
      </c>
      <c r="AE101" s="41">
        <v>8.2199999999999995E-2</v>
      </c>
      <c r="AF101" s="26">
        <v>0.12</v>
      </c>
      <c r="AG101" t="s">
        <v>112</v>
      </c>
      <c r="AH101" s="2" t="s">
        <v>158</v>
      </c>
      <c r="AI101" s="2" t="s">
        <v>342</v>
      </c>
      <c r="AJ101">
        <v>30</v>
      </c>
      <c r="AK101" t="s">
        <v>115</v>
      </c>
      <c r="AL101">
        <v>5</v>
      </c>
      <c r="AM101">
        <v>200</v>
      </c>
      <c r="AN101" s="2" t="s">
        <v>114</v>
      </c>
      <c r="AO101">
        <v>1</v>
      </c>
      <c r="AP101" s="2" t="s">
        <v>166</v>
      </c>
      <c r="AQ101" s="17">
        <v>0.75</v>
      </c>
      <c r="AR101">
        <v>200</v>
      </c>
      <c r="AS101" s="2" t="s">
        <v>113</v>
      </c>
      <c r="AT101" s="12">
        <v>0.25</v>
      </c>
      <c r="AU101" s="12">
        <v>0.14499999999999999</v>
      </c>
      <c r="AV101" s="12">
        <v>0.05</v>
      </c>
      <c r="AW101" s="18" t="b">
        <v>0</v>
      </c>
      <c r="AX101" s="18" t="b">
        <v>1</v>
      </c>
      <c r="AY101" s="18" t="b">
        <v>0</v>
      </c>
    </row>
    <row r="102" spans="1:51" s="65" customFormat="1" x14ac:dyDescent="0.25">
      <c r="A102" s="75" t="s">
        <v>460</v>
      </c>
      <c r="B102" s="71" t="s">
        <v>456</v>
      </c>
      <c r="C102" s="67" t="b">
        <v>0</v>
      </c>
      <c r="D102" s="67" t="b">
        <v>0</v>
      </c>
      <c r="E102" s="65" t="s">
        <v>207</v>
      </c>
      <c r="F102" s="65" t="s">
        <v>184</v>
      </c>
      <c r="G102" s="65">
        <v>1000</v>
      </c>
      <c r="H102" s="65">
        <v>500</v>
      </c>
      <c r="I102" s="65" t="s">
        <v>109</v>
      </c>
      <c r="J102" s="65" t="s">
        <v>109</v>
      </c>
      <c r="K102" s="65" t="s">
        <v>204</v>
      </c>
      <c r="L102" s="65" t="s">
        <v>167</v>
      </c>
      <c r="M102" s="65" t="s">
        <v>211</v>
      </c>
      <c r="N102" s="65" t="s">
        <v>198</v>
      </c>
      <c r="O102" s="73">
        <v>0</v>
      </c>
      <c r="P102" s="70" t="b">
        <v>0</v>
      </c>
      <c r="Q102" s="73">
        <v>2.1999999999999999E-2</v>
      </c>
      <c r="R102" s="65">
        <v>3</v>
      </c>
      <c r="S102" s="65">
        <v>75</v>
      </c>
      <c r="T102" s="65">
        <v>50</v>
      </c>
      <c r="U102" s="65">
        <v>60</v>
      </c>
      <c r="V102" s="73">
        <v>0.03</v>
      </c>
      <c r="W102" s="65">
        <v>0</v>
      </c>
      <c r="X102" s="65">
        <v>10</v>
      </c>
      <c r="Y102" s="73">
        <v>0.04</v>
      </c>
      <c r="Z102" s="73">
        <v>0.04</v>
      </c>
      <c r="AA102" s="73">
        <v>0.03</v>
      </c>
      <c r="AB102" s="73">
        <v>0.01</v>
      </c>
      <c r="AC102" s="73">
        <v>7.4999999999999997E-2</v>
      </c>
      <c r="AD102" s="73" t="s">
        <v>156</v>
      </c>
      <c r="AE102" s="76">
        <v>8.2199999999999995E-2</v>
      </c>
      <c r="AF102" s="73">
        <v>0.12</v>
      </c>
      <c r="AG102" s="65" t="s">
        <v>112</v>
      </c>
      <c r="AH102" s="66" t="s">
        <v>158</v>
      </c>
      <c r="AI102" s="66" t="s">
        <v>342</v>
      </c>
      <c r="AJ102" s="65">
        <v>30</v>
      </c>
      <c r="AK102" s="65" t="s">
        <v>115</v>
      </c>
      <c r="AL102" s="65">
        <v>5</v>
      </c>
      <c r="AM102" s="65">
        <v>200</v>
      </c>
      <c r="AN102" s="66" t="s">
        <v>114</v>
      </c>
      <c r="AO102" s="65">
        <v>1</v>
      </c>
      <c r="AP102" s="66" t="s">
        <v>114</v>
      </c>
      <c r="AQ102" s="69">
        <v>0.75</v>
      </c>
      <c r="AR102" s="72">
        <v>140108493</v>
      </c>
      <c r="AS102" s="66" t="s">
        <v>113</v>
      </c>
      <c r="AT102" s="68">
        <v>0.25</v>
      </c>
      <c r="AU102" s="68">
        <v>0.14499999999999999</v>
      </c>
      <c r="AV102" s="68">
        <v>0.05</v>
      </c>
      <c r="AW102" s="70" t="b">
        <v>0</v>
      </c>
      <c r="AX102" s="70" t="b">
        <v>1</v>
      </c>
      <c r="AY102" s="70" t="b">
        <v>0</v>
      </c>
    </row>
    <row r="104" spans="1:51" x14ac:dyDescent="0.25">
      <c r="B104" s="71" t="s">
        <v>466</v>
      </c>
      <c r="AC104" s="52"/>
    </row>
    <row r="105" spans="1:51" s="65" customFormat="1" x14ac:dyDescent="0.25">
      <c r="A105" s="65" t="s">
        <v>467</v>
      </c>
      <c r="B105" s="71" t="s">
        <v>472</v>
      </c>
      <c r="C105" s="67" t="b">
        <v>0</v>
      </c>
      <c r="D105" s="67" t="b">
        <v>0</v>
      </c>
      <c r="E105" s="65" t="s">
        <v>207</v>
      </c>
      <c r="F105" s="65" t="s">
        <v>184</v>
      </c>
      <c r="G105" s="65">
        <v>1000</v>
      </c>
      <c r="H105" s="65">
        <v>500</v>
      </c>
      <c r="I105" s="65" t="s">
        <v>109</v>
      </c>
      <c r="J105" s="65" t="s">
        <v>109</v>
      </c>
      <c r="K105" s="65" t="s">
        <v>204</v>
      </c>
      <c r="L105" s="65" t="s">
        <v>167</v>
      </c>
      <c r="M105" s="65" t="s">
        <v>211</v>
      </c>
      <c r="N105" s="65" t="s">
        <v>198</v>
      </c>
      <c r="O105" s="73">
        <v>0</v>
      </c>
      <c r="P105" s="70" t="b">
        <v>0</v>
      </c>
      <c r="Q105" s="73">
        <v>2.1999999999999999E-2</v>
      </c>
      <c r="R105" s="65">
        <v>3</v>
      </c>
      <c r="S105" s="65">
        <v>75</v>
      </c>
      <c r="T105" s="65">
        <v>50</v>
      </c>
      <c r="U105" s="65">
        <v>60</v>
      </c>
      <c r="V105" s="73">
        <v>0.02</v>
      </c>
      <c r="W105" s="65">
        <v>0</v>
      </c>
      <c r="X105" s="65">
        <v>10</v>
      </c>
      <c r="Y105" s="73">
        <v>0.04</v>
      </c>
      <c r="Z105" s="73">
        <v>0.04</v>
      </c>
      <c r="AA105" s="73">
        <v>0.03</v>
      </c>
      <c r="AB105" s="73">
        <v>0.01</v>
      </c>
      <c r="AC105" s="74">
        <v>7.4999999999999997E-2</v>
      </c>
      <c r="AD105" s="73" t="s">
        <v>156</v>
      </c>
      <c r="AE105" s="76">
        <f>AC105+AF105^2/2</f>
        <v>7.5799999999999992E-2</v>
      </c>
      <c r="AF105" s="24">
        <v>0.04</v>
      </c>
      <c r="AG105" s="65" t="s">
        <v>112</v>
      </c>
      <c r="AH105" s="66" t="s">
        <v>158</v>
      </c>
      <c r="AI105" s="66" t="s">
        <v>342</v>
      </c>
      <c r="AJ105" s="65">
        <v>30</v>
      </c>
      <c r="AK105" s="65" t="s">
        <v>115</v>
      </c>
      <c r="AL105" s="65">
        <v>5</v>
      </c>
      <c r="AM105" s="65">
        <v>200</v>
      </c>
      <c r="AN105" s="66" t="s">
        <v>114</v>
      </c>
      <c r="AO105" s="65">
        <v>1</v>
      </c>
      <c r="AP105" s="66" t="s">
        <v>114</v>
      </c>
      <c r="AQ105" s="69">
        <v>0.75</v>
      </c>
      <c r="AR105" s="72">
        <v>168732127</v>
      </c>
      <c r="AS105" s="66" t="s">
        <v>113</v>
      </c>
      <c r="AT105" s="68">
        <v>0.25</v>
      </c>
      <c r="AU105" s="68">
        <v>0.14499999999999999</v>
      </c>
      <c r="AV105" s="68">
        <v>0.05</v>
      </c>
      <c r="AW105" s="70" t="b">
        <v>0</v>
      </c>
      <c r="AX105" s="70" t="b">
        <v>1</v>
      </c>
      <c r="AY105" s="70" t="b">
        <v>0</v>
      </c>
    </row>
    <row r="106" spans="1:51" s="65" customFormat="1" x14ac:dyDescent="0.25">
      <c r="A106" s="65" t="s">
        <v>468</v>
      </c>
      <c r="B106" s="71" t="s">
        <v>473</v>
      </c>
      <c r="C106" s="67" t="b">
        <v>0</v>
      </c>
      <c r="D106" s="67" t="b">
        <v>0</v>
      </c>
      <c r="E106" s="65" t="s">
        <v>207</v>
      </c>
      <c r="F106" s="65" t="s">
        <v>184</v>
      </c>
      <c r="G106" s="65">
        <v>1000</v>
      </c>
      <c r="H106" s="65">
        <v>500</v>
      </c>
      <c r="I106" s="65" t="s">
        <v>109</v>
      </c>
      <c r="J106" s="65" t="s">
        <v>109</v>
      </c>
      <c r="K106" s="65" t="s">
        <v>204</v>
      </c>
      <c r="L106" s="65" t="s">
        <v>167</v>
      </c>
      <c r="M106" s="65" t="s">
        <v>211</v>
      </c>
      <c r="N106" s="65" t="s">
        <v>198</v>
      </c>
      <c r="O106" s="73">
        <v>0</v>
      </c>
      <c r="P106" s="70" t="b">
        <v>0</v>
      </c>
      <c r="Q106" s="73">
        <v>2.1999999999999999E-2</v>
      </c>
      <c r="R106" s="65">
        <v>3</v>
      </c>
      <c r="S106" s="65">
        <v>75</v>
      </c>
      <c r="T106" s="65">
        <v>50</v>
      </c>
      <c r="U106" s="65">
        <v>60</v>
      </c>
      <c r="V106" s="73">
        <v>0.02</v>
      </c>
      <c r="W106" s="65">
        <v>0</v>
      </c>
      <c r="X106" s="65">
        <v>10</v>
      </c>
      <c r="Y106" s="73">
        <v>0.04</v>
      </c>
      <c r="Z106" s="73">
        <v>0.04</v>
      </c>
      <c r="AA106" s="73">
        <v>0.03</v>
      </c>
      <c r="AB106" s="73">
        <v>0.01</v>
      </c>
      <c r="AC106" s="74">
        <v>7.4999999999999997E-2</v>
      </c>
      <c r="AD106" s="73" t="s">
        <v>156</v>
      </c>
      <c r="AE106" s="76">
        <f t="shared" ref="AE106:AE109" si="0">AC106+AF106^2/2</f>
        <v>7.8199999999999992E-2</v>
      </c>
      <c r="AF106" s="24">
        <v>0.08</v>
      </c>
      <c r="AG106" s="65" t="s">
        <v>112</v>
      </c>
      <c r="AH106" s="66" t="s">
        <v>158</v>
      </c>
      <c r="AI106" s="66" t="s">
        <v>342</v>
      </c>
      <c r="AJ106" s="65">
        <v>30</v>
      </c>
      <c r="AK106" s="65" t="s">
        <v>115</v>
      </c>
      <c r="AL106" s="65">
        <v>5</v>
      </c>
      <c r="AM106" s="65">
        <v>200</v>
      </c>
      <c r="AN106" s="66" t="s">
        <v>114</v>
      </c>
      <c r="AO106" s="65">
        <v>1</v>
      </c>
      <c r="AP106" s="66" t="s">
        <v>114</v>
      </c>
      <c r="AQ106" s="69">
        <v>0.75</v>
      </c>
      <c r="AR106" s="72">
        <v>168732127</v>
      </c>
      <c r="AS106" s="66" t="s">
        <v>113</v>
      </c>
      <c r="AT106" s="68">
        <v>0.25</v>
      </c>
      <c r="AU106" s="68">
        <v>0.14499999999999999</v>
      </c>
      <c r="AV106" s="68">
        <v>0.05</v>
      </c>
      <c r="AW106" s="70" t="b">
        <v>0</v>
      </c>
      <c r="AX106" s="70" t="b">
        <v>1</v>
      </c>
      <c r="AY106" s="70" t="b">
        <v>0</v>
      </c>
    </row>
    <row r="107" spans="1:51" s="65" customFormat="1" x14ac:dyDescent="0.25">
      <c r="A107" s="65" t="s">
        <v>469</v>
      </c>
      <c r="B107" s="71" t="s">
        <v>331</v>
      </c>
      <c r="C107" s="67" t="b">
        <v>0</v>
      </c>
      <c r="D107" s="67" t="b">
        <v>0</v>
      </c>
      <c r="E107" s="65" t="s">
        <v>207</v>
      </c>
      <c r="F107" s="65" t="s">
        <v>184</v>
      </c>
      <c r="G107" s="65">
        <v>1000</v>
      </c>
      <c r="H107" s="65">
        <v>500</v>
      </c>
      <c r="I107" s="65" t="s">
        <v>109</v>
      </c>
      <c r="J107" s="65" t="s">
        <v>109</v>
      </c>
      <c r="K107" s="65" t="s">
        <v>204</v>
      </c>
      <c r="L107" s="65" t="s">
        <v>167</v>
      </c>
      <c r="M107" s="65" t="s">
        <v>211</v>
      </c>
      <c r="N107" s="65" t="s">
        <v>198</v>
      </c>
      <c r="O107" s="73">
        <v>0</v>
      </c>
      <c r="P107" s="70" t="b">
        <v>0</v>
      </c>
      <c r="Q107" s="73">
        <v>2.1999999999999999E-2</v>
      </c>
      <c r="R107" s="65">
        <v>3</v>
      </c>
      <c r="S107" s="65">
        <v>75</v>
      </c>
      <c r="T107" s="65">
        <v>50</v>
      </c>
      <c r="U107" s="65">
        <v>60</v>
      </c>
      <c r="V107" s="73">
        <v>0.02</v>
      </c>
      <c r="W107" s="65">
        <v>0</v>
      </c>
      <c r="X107" s="65">
        <v>10</v>
      </c>
      <c r="Y107" s="73">
        <v>0.04</v>
      </c>
      <c r="Z107" s="73">
        <v>0.04</v>
      </c>
      <c r="AA107" s="73">
        <v>0.03</v>
      </c>
      <c r="AB107" s="73">
        <v>0.01</v>
      </c>
      <c r="AC107" s="74">
        <v>7.4999999999999997E-2</v>
      </c>
      <c r="AD107" s="73" t="s">
        <v>156</v>
      </c>
      <c r="AE107" s="76">
        <f t="shared" si="0"/>
        <v>8.2199999999999995E-2</v>
      </c>
      <c r="AF107" s="24">
        <v>0.12</v>
      </c>
      <c r="AG107" s="65" t="s">
        <v>112</v>
      </c>
      <c r="AH107" s="66" t="s">
        <v>158</v>
      </c>
      <c r="AI107" s="66" t="s">
        <v>342</v>
      </c>
      <c r="AJ107" s="65">
        <v>30</v>
      </c>
      <c r="AK107" s="65" t="s">
        <v>115</v>
      </c>
      <c r="AL107" s="65">
        <v>5</v>
      </c>
      <c r="AM107" s="65">
        <v>200</v>
      </c>
      <c r="AN107" s="66" t="s">
        <v>114</v>
      </c>
      <c r="AO107" s="65">
        <v>1</v>
      </c>
      <c r="AP107" s="66" t="s">
        <v>114</v>
      </c>
      <c r="AQ107" s="69">
        <v>0.75</v>
      </c>
      <c r="AR107" s="72">
        <v>168732127</v>
      </c>
      <c r="AS107" s="66" t="s">
        <v>113</v>
      </c>
      <c r="AT107" s="68">
        <v>0.25</v>
      </c>
      <c r="AU107" s="68">
        <v>0.14499999999999999</v>
      </c>
      <c r="AV107" s="68">
        <v>0.05</v>
      </c>
      <c r="AW107" s="70" t="b">
        <v>0</v>
      </c>
      <c r="AX107" s="70" t="b">
        <v>1</v>
      </c>
      <c r="AY107" s="70" t="b">
        <v>0</v>
      </c>
    </row>
    <row r="108" spans="1:51" s="65" customFormat="1" x14ac:dyDescent="0.25">
      <c r="A108" s="65" t="s">
        <v>470</v>
      </c>
      <c r="B108" s="71" t="s">
        <v>474</v>
      </c>
      <c r="C108" s="67" t="b">
        <v>0</v>
      </c>
      <c r="D108" s="67" t="b">
        <v>0</v>
      </c>
      <c r="E108" s="65" t="s">
        <v>207</v>
      </c>
      <c r="F108" s="65" t="s">
        <v>184</v>
      </c>
      <c r="G108" s="65">
        <v>1000</v>
      </c>
      <c r="H108" s="65">
        <v>500</v>
      </c>
      <c r="I108" s="65" t="s">
        <v>109</v>
      </c>
      <c r="J108" s="65" t="s">
        <v>109</v>
      </c>
      <c r="K108" s="65" t="s">
        <v>204</v>
      </c>
      <c r="L108" s="65" t="s">
        <v>167</v>
      </c>
      <c r="M108" s="65" t="s">
        <v>211</v>
      </c>
      <c r="N108" s="65" t="s">
        <v>198</v>
      </c>
      <c r="O108" s="73">
        <v>0</v>
      </c>
      <c r="P108" s="70" t="b">
        <v>0</v>
      </c>
      <c r="Q108" s="73">
        <v>2.1999999999999999E-2</v>
      </c>
      <c r="R108" s="65">
        <v>3</v>
      </c>
      <c r="S108" s="65">
        <v>75</v>
      </c>
      <c r="T108" s="65">
        <v>50</v>
      </c>
      <c r="U108" s="65">
        <v>60</v>
      </c>
      <c r="V108" s="73">
        <v>0.02</v>
      </c>
      <c r="W108" s="65">
        <v>0</v>
      </c>
      <c r="X108" s="65">
        <v>10</v>
      </c>
      <c r="Y108" s="73">
        <v>0.04</v>
      </c>
      <c r="Z108" s="73">
        <v>0.04</v>
      </c>
      <c r="AA108" s="73">
        <v>0.03</v>
      </c>
      <c r="AB108" s="73">
        <v>0.01</v>
      </c>
      <c r="AC108" s="74">
        <v>7.4999999999999997E-2</v>
      </c>
      <c r="AD108" s="73" t="s">
        <v>156</v>
      </c>
      <c r="AE108" s="76">
        <f t="shared" si="0"/>
        <v>8.7800000000000003E-2</v>
      </c>
      <c r="AF108" s="24">
        <v>0.16</v>
      </c>
      <c r="AG108" s="65" t="s">
        <v>112</v>
      </c>
      <c r="AH108" s="66" t="s">
        <v>158</v>
      </c>
      <c r="AI108" s="66" t="s">
        <v>342</v>
      </c>
      <c r="AJ108" s="65">
        <v>30</v>
      </c>
      <c r="AK108" s="65" t="s">
        <v>115</v>
      </c>
      <c r="AL108" s="65">
        <v>5</v>
      </c>
      <c r="AM108" s="65">
        <v>200</v>
      </c>
      <c r="AN108" s="66" t="s">
        <v>114</v>
      </c>
      <c r="AO108" s="65">
        <v>1</v>
      </c>
      <c r="AP108" s="66" t="s">
        <v>114</v>
      </c>
      <c r="AQ108" s="69">
        <v>0.75</v>
      </c>
      <c r="AR108" s="72">
        <v>168732127</v>
      </c>
      <c r="AS108" s="66" t="s">
        <v>113</v>
      </c>
      <c r="AT108" s="68">
        <v>0.25</v>
      </c>
      <c r="AU108" s="68">
        <v>0.14499999999999999</v>
      </c>
      <c r="AV108" s="68">
        <v>0.05</v>
      </c>
      <c r="AW108" s="70" t="b">
        <v>0</v>
      </c>
      <c r="AX108" s="70" t="b">
        <v>1</v>
      </c>
      <c r="AY108" s="70" t="b">
        <v>0</v>
      </c>
    </row>
    <row r="109" spans="1:51" s="65" customFormat="1" x14ac:dyDescent="0.25">
      <c r="A109" s="65" t="s">
        <v>471</v>
      </c>
      <c r="B109" s="71" t="s">
        <v>475</v>
      </c>
      <c r="C109" s="67" t="b">
        <v>0</v>
      </c>
      <c r="D109" s="67" t="b">
        <v>0</v>
      </c>
      <c r="E109" s="65" t="s">
        <v>207</v>
      </c>
      <c r="F109" s="65" t="s">
        <v>184</v>
      </c>
      <c r="G109" s="65">
        <v>1000</v>
      </c>
      <c r="H109" s="65">
        <v>500</v>
      </c>
      <c r="I109" s="65" t="s">
        <v>109</v>
      </c>
      <c r="J109" s="65" t="s">
        <v>109</v>
      </c>
      <c r="K109" s="65" t="s">
        <v>204</v>
      </c>
      <c r="L109" s="65" t="s">
        <v>167</v>
      </c>
      <c r="M109" s="65" t="s">
        <v>211</v>
      </c>
      <c r="N109" s="65" t="s">
        <v>198</v>
      </c>
      <c r="O109" s="73">
        <v>0</v>
      </c>
      <c r="P109" s="70" t="b">
        <v>0</v>
      </c>
      <c r="Q109" s="73">
        <v>2.1999999999999999E-2</v>
      </c>
      <c r="R109" s="65">
        <v>3</v>
      </c>
      <c r="S109" s="65">
        <v>75</v>
      </c>
      <c r="T109" s="65">
        <v>50</v>
      </c>
      <c r="U109" s="65">
        <v>60</v>
      </c>
      <c r="V109" s="73">
        <v>0.02</v>
      </c>
      <c r="W109" s="65">
        <v>0</v>
      </c>
      <c r="X109" s="65">
        <v>10</v>
      </c>
      <c r="Y109" s="73">
        <v>0.04</v>
      </c>
      <c r="Z109" s="73">
        <v>0.04</v>
      </c>
      <c r="AA109" s="73">
        <v>0.03</v>
      </c>
      <c r="AB109" s="73">
        <v>0.01</v>
      </c>
      <c r="AC109" s="74">
        <v>7.4999999999999997E-2</v>
      </c>
      <c r="AD109" s="73" t="s">
        <v>156</v>
      </c>
      <c r="AE109" s="76">
        <f t="shared" si="0"/>
        <v>9.5000000000000001E-2</v>
      </c>
      <c r="AF109" s="24">
        <v>0.2</v>
      </c>
      <c r="AG109" s="65" t="s">
        <v>112</v>
      </c>
      <c r="AH109" s="66" t="s">
        <v>158</v>
      </c>
      <c r="AI109" s="66" t="s">
        <v>342</v>
      </c>
      <c r="AJ109" s="65">
        <v>30</v>
      </c>
      <c r="AK109" s="65" t="s">
        <v>115</v>
      </c>
      <c r="AL109" s="65">
        <v>5</v>
      </c>
      <c r="AM109" s="65">
        <v>200</v>
      </c>
      <c r="AN109" s="66" t="s">
        <v>114</v>
      </c>
      <c r="AO109" s="65">
        <v>1</v>
      </c>
      <c r="AP109" s="66" t="s">
        <v>114</v>
      </c>
      <c r="AQ109" s="69">
        <v>0.75</v>
      </c>
      <c r="AR109" s="72">
        <v>168732127</v>
      </c>
      <c r="AS109" s="66" t="s">
        <v>113</v>
      </c>
      <c r="AT109" s="68">
        <v>0.25</v>
      </c>
      <c r="AU109" s="68">
        <v>0.14499999999999999</v>
      </c>
      <c r="AV109" s="68">
        <v>0.05</v>
      </c>
      <c r="AW109" s="70" t="b">
        <v>0</v>
      </c>
      <c r="AX109" s="70" t="b">
        <v>1</v>
      </c>
      <c r="AY109" s="70" t="b">
        <v>0</v>
      </c>
    </row>
  </sheetData>
  <mergeCells count="11">
    <mergeCell ref="A4:C4"/>
    <mergeCell ref="E4:F4"/>
    <mergeCell ref="L4:M4"/>
    <mergeCell ref="O4:P4"/>
    <mergeCell ref="I4:K4"/>
    <mergeCell ref="AP4:AR4"/>
    <mergeCell ref="Q4:X4"/>
    <mergeCell ref="AA4:AC4"/>
    <mergeCell ref="AH4:AJ4"/>
    <mergeCell ref="AS4:AV4"/>
    <mergeCell ref="AD4:AF4"/>
  </mergeCells>
  <dataValidations xWindow="1269" yWindow="762" count="21">
    <dataValidation type="list" allowBlank="1" showInputMessage="1" showErrorMessage="1" sqref="AN6:AN9 AN105:AN109 AN13:AN102">
      <formula1>"MA,EAA"</formula1>
      <formula2>0</formula2>
    </dataValidation>
    <dataValidation type="list" allowBlank="1" showInputMessage="1" showErrorMessage="1" sqref="AI6:AI9 AI105:AI109 AI13:AI102">
      <formula1>"cd,cp,sl"</formula1>
      <formula2>0</formula2>
    </dataValidation>
    <dataValidation type="list" allowBlank="1" showInputMessage="1" showErrorMessage="1" sqref="AH6:AH9 AH105:AH109 AH13:AH102">
      <formula1>"open,closed"</formula1>
      <formula2>0</formula2>
    </dataValidation>
    <dataValidation type="list" allowBlank="1" showInputMessage="1" showErrorMessage="1" sqref="AS6:AS9 AS105:AS109 AS13:AS102">
      <formula1>ConPolicy</formula1>
      <formula2>0</formula2>
    </dataValidation>
    <dataValidation type="list" allowBlank="1" showInputMessage="1" showErrorMessage="1" sqref="P6:P9 C6:D10 P105:P109 C105:D109 P13:P102 C13:D102">
      <formula1>"TRUE,FALSE"</formula1>
      <formula2>0</formula2>
    </dataValidation>
    <dataValidation type="decimal" allowBlank="1" showInputMessage="1" showErrorMessage="1" prompt="Decimal, 0-10% please" sqref="AB6:AB9 V6:V9 V105:V109 AB105:AB109 V13:V102 AB13:AB102">
      <formula1>0</formula1>
      <formula2>0.1</formula2>
    </dataValidation>
    <dataValidation type="whole" allowBlank="1" showInputMessage="1" showErrorMessage="1" prompt="Integer, 0-15" sqref="W6:X9 W105:X109 W13:X102">
      <formula1>0</formula1>
      <formula2>15</formula2>
    </dataValidation>
    <dataValidation type="decimal" allowBlank="1" showInputMessage="1" showErrorMessage="1" prompt="Decimal, 0-20% please" sqref="Y6:AA9 AC6:AC9 AE6:AE9 AC61 AC97:AC102 AE105:AE109 Y105:AA109 AC13:AC50 Y13:AA102 AE13:AE102">
      <formula1>0</formula1>
      <formula2>0.2</formula2>
    </dataValidation>
    <dataValidation type="whole" allowBlank="1" showInputMessage="1" showErrorMessage="1" prompt="Integer, 0 to 30, please" sqref="AJ6:AJ9 AJ105:AJ109 AJ13:AJ102">
      <formula1>0</formula1>
      <formula2>30</formula2>
    </dataValidation>
    <dataValidation type="decimal" allowBlank="1" showInputMessage="1" showErrorMessage="1" prompt="Decimal, 0-75%" sqref="AT6:AU9 AT105:AU109 AT13:AU102">
      <formula1>0</formula1>
      <formula2>0.75</formula2>
    </dataValidation>
    <dataValidation type="decimal" allowBlank="1" showInputMessage="1" showErrorMessage="1" prompt="Decimal, 0-30%" sqref="AV6:AV9 AV105:AV109 AV13:AV102">
      <formula1>0</formula1>
      <formula2>0.3</formula2>
    </dataValidation>
    <dataValidation type="decimal" allowBlank="1" showInputMessage="1" showErrorMessage="1" prompt="Decimal, 0-75% please" sqref="AF6:AF9 AF97:AF102 AF13:AF83">
      <formula1>0</formula1>
      <formula2>0.75</formula2>
    </dataValidation>
    <dataValidation type="whole" allowBlank="1" showInputMessage="1" showErrorMessage="1" prompt="Integer, 1 to 30" sqref="AL6:AL9 AL105:AL109 AL13:AL102">
      <formula1>1</formula1>
      <formula2>30</formula2>
    </dataValidation>
    <dataValidation type="decimal" operator="greaterThanOrEqual" allowBlank="1" showInputMessage="1" showErrorMessage="1" sqref="AM6:AM9 AM105:AM109 AM13:AM102">
      <formula1>0</formula1>
      <formula2>0</formula2>
    </dataValidation>
    <dataValidation type="decimal" operator="lessThanOrEqual" allowBlank="1" showInputMessage="1" showErrorMessage="1" sqref="AO6:AO9 AO105:AO109 AO13:AO102">
      <formula1>1</formula1>
      <formula2>0</formula2>
    </dataValidation>
    <dataValidation allowBlank="1" showInputMessage="1" showErrorMessage="1" prompt="Decimal, 0-20% please" sqref="AD6:AD9 AD105:AD109 AD13:AD102"/>
    <dataValidation type="list" allowBlank="1" showInputMessage="1" showErrorMessage="1" sqref="AW6:AY9 AW105:AY109 AW13:AY102">
      <formula1>"TRUE, FALSE"</formula1>
    </dataValidation>
    <dataValidation type="list" allowBlank="1" showInputMessage="1" showErrorMessage="1" sqref="AP6:AP9 AP105:AP109 AP13:AP102">
      <formula1>"MA,AL,AL_pct"</formula1>
    </dataValidation>
    <dataValidation type="decimal" allowBlank="1" showInputMessage="1" showErrorMessage="1" sqref="AQ6:AQ9 AQ105:AQ109 AQ13:AQ102">
      <formula1>0</formula1>
      <formula2>1.5</formula2>
    </dataValidation>
    <dataValidation type="whole" allowBlank="1" showInputMessage="1" showErrorMessage="1" prompt="Integer 55 to 65, please" sqref="S6:S9 S105:S109 S13:S102">
      <formula1>35</formula1>
      <formula2>80</formula2>
    </dataValidation>
    <dataValidation type="list" allowBlank="1" showInputMessage="1" showErrorMessage="1" sqref="I6:J9 I105:J109 I13:J102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xWindow="1269" yWindow="762" count="6">
        <x14:dataValidation type="list" allowBlank="1" showInputMessage="1" showErrorMessage="1">
          <x14:formula1>
            <xm:f>DropDowns!$A$57:$A$61</xm:f>
          </x14:formula1>
          <xm:sqref>L6:L9 L105:L109 L13:L102</xm:sqref>
        </x14:dataValidation>
        <x14:dataValidation type="list" allowBlank="1" showInputMessage="1" showErrorMessage="1">
          <x14:formula1>
            <xm:f>DropDowns!$A$64:$A$71</xm:f>
          </x14:formula1>
          <xm:sqref>M6:M9 M105:M109 M13:M102</xm:sqref>
        </x14:dataValidation>
        <x14:dataValidation type="list" allowBlank="1" showInputMessage="1" showErrorMessage="1">
          <x14:formula1>
            <xm:f>DropDowns!$A$45:$A$52</xm:f>
          </x14:formula1>
          <xm:sqref>F6:F9 F105:F109 F13:F102</xm:sqref>
        </x14:dataValidation>
        <x14:dataValidation type="list" allowBlank="1" showInputMessage="1" showErrorMessage="1">
          <x14:formula1>
            <xm:f>DropDowns!$A$29:$A$42</xm:f>
          </x14:formula1>
          <xm:sqref>E6:E9 E105:E109 E13:E102</xm:sqref>
        </x14:dataValidation>
        <x14:dataValidation type="list" allowBlank="1" showInputMessage="1" showErrorMessage="1">
          <x14:formula1>
            <xm:f>DropDowns!$A$21:$A$24</xm:f>
          </x14:formula1>
          <xm:sqref>K6:K9 K105:K109 K13:K102</xm:sqref>
        </x14:dataValidation>
        <x14:dataValidation type="list" allowBlank="1" showInputMessage="1" showErrorMessage="1">
          <x14:formula1>
            <xm:f>DropDowns!$A$74:$A$77</xm:f>
          </x14:formula1>
          <xm:sqref>N6:N9 N105:N109 N13:N102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workbookViewId="0">
      <selection activeCell="E13" sqref="E13"/>
    </sheetView>
  </sheetViews>
  <sheetFormatPr defaultRowHeight="15" x14ac:dyDescent="0.25"/>
  <cols>
    <col min="1" max="1" width="17.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s="42" t="s">
        <v>195</v>
      </c>
      <c r="B4">
        <v>7.4999999999999997E-2</v>
      </c>
      <c r="C4">
        <v>0</v>
      </c>
      <c r="D4">
        <v>10</v>
      </c>
    </row>
    <row r="5" spans="1:4" x14ac:dyDescent="0.25">
      <c r="A5" s="42" t="s">
        <v>195</v>
      </c>
      <c r="B5" s="42">
        <v>2.5000000000000001E-2</v>
      </c>
      <c r="C5" s="42">
        <v>0</v>
      </c>
      <c r="D5" s="42">
        <v>1</v>
      </c>
    </row>
    <row r="6" spans="1:4" x14ac:dyDescent="0.25">
      <c r="A6" s="42" t="s">
        <v>195</v>
      </c>
      <c r="B6" s="42">
        <v>7.4999999999999997E-2</v>
      </c>
      <c r="C6" s="42">
        <v>0</v>
      </c>
      <c r="D6" s="42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I27" sqref="I27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6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60</v>
      </c>
      <c r="B3">
        <v>1000</v>
      </c>
      <c r="C3">
        <v>6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45" zoomScaleNormal="100" workbookViewId="0">
      <selection activeCell="C72" sqref="C72"/>
    </sheetView>
  </sheetViews>
  <sheetFormatPr defaultRowHeight="15" x14ac:dyDescent="0.25"/>
  <cols>
    <col min="1" max="1" width="23.375"/>
    <col min="2" max="2" width="5"/>
    <col min="3" max="3" width="85.375"/>
    <col min="4" max="1025" width="8.6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183</v>
      </c>
    </row>
    <row r="21" spans="1:3" x14ac:dyDescent="0.25">
      <c r="A21" t="s">
        <v>204</v>
      </c>
    </row>
    <row r="22" spans="1:3" x14ac:dyDescent="0.25">
      <c r="A22" t="s">
        <v>205</v>
      </c>
    </row>
    <row r="23" spans="1:3" x14ac:dyDescent="0.25">
      <c r="A23" t="s">
        <v>206</v>
      </c>
    </row>
    <row r="24" spans="1:3" x14ac:dyDescent="0.25">
      <c r="A24" t="s">
        <v>203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184</v>
      </c>
    </row>
    <row r="30" spans="1:3" x14ac:dyDescent="0.25">
      <c r="A30" t="s">
        <v>192</v>
      </c>
    </row>
    <row r="31" spans="1:3" x14ac:dyDescent="0.25">
      <c r="A31" t="s">
        <v>193</v>
      </c>
    </row>
    <row r="32" spans="1:3" x14ac:dyDescent="0.25">
      <c r="A32" t="s">
        <v>194</v>
      </c>
    </row>
    <row r="33" spans="1:3" x14ac:dyDescent="0.25">
      <c r="A33" t="s">
        <v>207</v>
      </c>
    </row>
    <row r="34" spans="1:3" x14ac:dyDescent="0.25">
      <c r="A34" t="s">
        <v>208</v>
      </c>
    </row>
    <row r="35" spans="1:3" x14ac:dyDescent="0.25">
      <c r="A35" t="s">
        <v>209</v>
      </c>
    </row>
    <row r="36" spans="1:3" x14ac:dyDescent="0.25">
      <c r="A36" t="s">
        <v>210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184</v>
      </c>
    </row>
    <row r="46" spans="1:3" x14ac:dyDescent="0.25">
      <c r="A46" t="s">
        <v>192</v>
      </c>
    </row>
    <row r="47" spans="1:3" x14ac:dyDescent="0.25">
      <c r="A47" t="s">
        <v>193</v>
      </c>
    </row>
    <row r="48" spans="1:3" x14ac:dyDescent="0.25">
      <c r="A48" t="s">
        <v>194</v>
      </c>
    </row>
    <row r="49" spans="1:3" x14ac:dyDescent="0.25">
      <c r="A49" t="s">
        <v>177</v>
      </c>
    </row>
    <row r="50" spans="1:3" x14ac:dyDescent="0.25">
      <c r="A50" t="s">
        <v>189</v>
      </c>
    </row>
    <row r="51" spans="1:3" x14ac:dyDescent="0.25">
      <c r="A51" t="s">
        <v>190</v>
      </c>
    </row>
    <row r="52" spans="1:3" x14ac:dyDescent="0.25">
      <c r="A52" t="s">
        <v>191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211</v>
      </c>
    </row>
    <row r="65" spans="1:3" x14ac:dyDescent="0.25">
      <c r="A65" t="s">
        <v>177</v>
      </c>
      <c r="C65" t="s">
        <v>151</v>
      </c>
    </row>
    <row r="66" spans="1:3" x14ac:dyDescent="0.25">
      <c r="A66" t="s">
        <v>189</v>
      </c>
    </row>
    <row r="67" spans="1:3" x14ac:dyDescent="0.25">
      <c r="A67" t="s">
        <v>190</v>
      </c>
    </row>
    <row r="68" spans="1:3" x14ac:dyDescent="0.25">
      <c r="A68" t="s">
        <v>191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178</v>
      </c>
    </row>
    <row r="74" spans="1:3" x14ac:dyDescent="0.25">
      <c r="A74" t="s">
        <v>198</v>
      </c>
      <c r="C74" t="s">
        <v>199</v>
      </c>
    </row>
    <row r="75" spans="1:3" x14ac:dyDescent="0.25">
      <c r="A75" t="s">
        <v>180</v>
      </c>
      <c r="C75" t="s">
        <v>182</v>
      </c>
    </row>
    <row r="76" spans="1:3" x14ac:dyDescent="0.25">
      <c r="A76" t="s">
        <v>179</v>
      </c>
      <c r="C76" t="s">
        <v>181</v>
      </c>
    </row>
    <row r="77" spans="1:3" x14ac:dyDescent="0.25">
      <c r="A77" t="s">
        <v>177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workbookViewId="0">
      <selection activeCell="A38" sqref="A38"/>
    </sheetView>
  </sheetViews>
  <sheetFormatPr defaultRowHeight="15" x14ac:dyDescent="0.25"/>
  <cols>
    <col min="1" max="1" width="34.875" style="31" customWidth="1"/>
    <col min="2" max="2" width="20.75" customWidth="1"/>
    <col min="3" max="3" width="110" customWidth="1"/>
    <col min="4" max="4" width="13.125" customWidth="1"/>
    <col min="5" max="5" width="18.625" customWidth="1"/>
    <col min="6" max="6" width="58" bestFit="1" customWidth="1"/>
  </cols>
  <sheetData>
    <row r="1" spans="1:5" x14ac:dyDescent="0.25">
      <c r="A1" s="31" t="s">
        <v>213</v>
      </c>
    </row>
    <row r="2" spans="1:5" x14ac:dyDescent="0.25">
      <c r="A2" s="32" t="s">
        <v>214</v>
      </c>
    </row>
    <row r="3" spans="1:5" x14ac:dyDescent="0.25">
      <c r="A3" s="31" t="s">
        <v>215</v>
      </c>
    </row>
    <row r="4" spans="1:5" x14ac:dyDescent="0.25">
      <c r="A4" s="31" t="s">
        <v>216</v>
      </c>
    </row>
    <row r="6" spans="1:5" x14ac:dyDescent="0.25">
      <c r="B6" t="s">
        <v>71</v>
      </c>
      <c r="C6" s="31" t="s">
        <v>217</v>
      </c>
      <c r="D6" t="s">
        <v>218</v>
      </c>
      <c r="E6" t="s">
        <v>219</v>
      </c>
    </row>
    <row r="7" spans="1:5" x14ac:dyDescent="0.25">
      <c r="A7" s="31" t="s">
        <v>220</v>
      </c>
    </row>
    <row r="8" spans="1:5" x14ac:dyDescent="0.25">
      <c r="B8" t="s">
        <v>221</v>
      </c>
      <c r="C8" s="19" t="s">
        <v>222</v>
      </c>
      <c r="D8" s="33">
        <v>7.4999999999999997E-2</v>
      </c>
      <c r="E8" t="s">
        <v>223</v>
      </c>
    </row>
    <row r="9" spans="1:5" x14ac:dyDescent="0.25">
      <c r="B9" s="34" t="s">
        <v>224</v>
      </c>
      <c r="C9" s="19" t="s">
        <v>225</v>
      </c>
      <c r="D9" s="33">
        <v>7.4999999999999997E-2</v>
      </c>
      <c r="E9" t="s">
        <v>223</v>
      </c>
    </row>
    <row r="10" spans="1:5" x14ac:dyDescent="0.25">
      <c r="B10" s="34" t="s">
        <v>226</v>
      </c>
      <c r="C10" s="19" t="s">
        <v>227</v>
      </c>
      <c r="D10" s="33">
        <v>7.4999999999999997E-2</v>
      </c>
      <c r="E10" t="s">
        <v>223</v>
      </c>
    </row>
    <row r="11" spans="1:5" x14ac:dyDescent="0.25">
      <c r="B11" s="34" t="s">
        <v>228</v>
      </c>
      <c r="C11" s="19" t="s">
        <v>229</v>
      </c>
      <c r="D11" s="33">
        <v>7.4999999999999997E-2</v>
      </c>
      <c r="E11" t="s">
        <v>223</v>
      </c>
    </row>
    <row r="12" spans="1:5" x14ac:dyDescent="0.25">
      <c r="A12" s="35"/>
      <c r="B12" s="34" t="s">
        <v>230</v>
      </c>
      <c r="C12" s="19" t="s">
        <v>231</v>
      </c>
      <c r="D12" s="33">
        <v>7.4999999999999997E-2</v>
      </c>
      <c r="E12" t="s">
        <v>223</v>
      </c>
    </row>
    <row r="13" spans="1:5" x14ac:dyDescent="0.25">
      <c r="A13" s="35"/>
      <c r="B13" s="34" t="s">
        <v>232</v>
      </c>
      <c r="C13" s="19" t="s">
        <v>233</v>
      </c>
      <c r="D13" s="33">
        <v>7.4999999999999997E-2</v>
      </c>
      <c r="E13" t="s">
        <v>223</v>
      </c>
    </row>
    <row r="14" spans="1:5" x14ac:dyDescent="0.25">
      <c r="A14" s="35"/>
      <c r="B14" s="36" t="s">
        <v>234</v>
      </c>
      <c r="C14" s="19" t="s">
        <v>235</v>
      </c>
      <c r="D14" s="33"/>
    </row>
    <row r="15" spans="1:5" x14ac:dyDescent="0.25">
      <c r="A15" s="35"/>
      <c r="B15" t="s">
        <v>236</v>
      </c>
      <c r="C15" s="19" t="s">
        <v>237</v>
      </c>
      <c r="D15" s="33">
        <v>7.4999999999999997E-2</v>
      </c>
      <c r="E15" t="s">
        <v>223</v>
      </c>
    </row>
    <row r="16" spans="1:5" x14ac:dyDescent="0.25">
      <c r="A16" s="35"/>
      <c r="B16" t="s">
        <v>238</v>
      </c>
      <c r="C16" s="19" t="s">
        <v>239</v>
      </c>
      <c r="D16" s="33">
        <v>7.4999999999999997E-2</v>
      </c>
      <c r="E16" t="s">
        <v>223</v>
      </c>
    </row>
    <row r="17" spans="1:6" x14ac:dyDescent="0.25">
      <c r="A17" s="35"/>
      <c r="B17" t="s">
        <v>240</v>
      </c>
      <c r="C17" s="19" t="s">
        <v>241</v>
      </c>
      <c r="D17" s="33">
        <v>7.4999999999999997E-2</v>
      </c>
      <c r="E17" t="s">
        <v>223</v>
      </c>
    </row>
    <row r="18" spans="1:6" x14ac:dyDescent="0.25">
      <c r="A18" s="35"/>
      <c r="B18" s="34" t="s">
        <v>242</v>
      </c>
      <c r="C18" s="19" t="s">
        <v>243</v>
      </c>
      <c r="D18" s="33">
        <v>7.4999999999999997E-2</v>
      </c>
      <c r="E18" t="s">
        <v>223</v>
      </c>
    </row>
    <row r="19" spans="1:6" x14ac:dyDescent="0.25">
      <c r="A19" s="35"/>
      <c r="C19" s="19"/>
      <c r="D19" s="33">
        <v>7.4999999999999997E-2</v>
      </c>
      <c r="E19" t="s">
        <v>223</v>
      </c>
    </row>
    <row r="20" spans="1:6" x14ac:dyDescent="0.25">
      <c r="A20" s="35"/>
      <c r="B20" t="s">
        <v>244</v>
      </c>
      <c r="C20" s="19" t="s">
        <v>245</v>
      </c>
      <c r="D20" s="33">
        <v>7.4999999999999997E-2</v>
      </c>
      <c r="E20" t="s">
        <v>223</v>
      </c>
    </row>
    <row r="21" spans="1:6" x14ac:dyDescent="0.25">
      <c r="A21" s="35"/>
      <c r="B21" t="s">
        <v>246</v>
      </c>
      <c r="C21" s="19" t="s">
        <v>247</v>
      </c>
      <c r="D21" s="33">
        <v>7.4999999999999997E-2</v>
      </c>
      <c r="E21" t="s">
        <v>223</v>
      </c>
    </row>
    <row r="22" spans="1:6" x14ac:dyDescent="0.25">
      <c r="A22" s="35"/>
      <c r="B22" s="36" t="s">
        <v>248</v>
      </c>
      <c r="C22" s="19" t="s">
        <v>249</v>
      </c>
      <c r="D22" s="33">
        <v>7.4999999999999997E-2</v>
      </c>
      <c r="E22" t="s">
        <v>223</v>
      </c>
    </row>
    <row r="23" spans="1:6" x14ac:dyDescent="0.25">
      <c r="A23" s="35"/>
      <c r="B23" t="s">
        <v>250</v>
      </c>
      <c r="C23" s="19" t="s">
        <v>251</v>
      </c>
      <c r="D23" s="33">
        <v>7.4999999999999997E-2</v>
      </c>
      <c r="E23" t="s">
        <v>223</v>
      </c>
    </row>
    <row r="24" spans="1:6" x14ac:dyDescent="0.25">
      <c r="A24" s="35"/>
      <c r="B24" s="34" t="s">
        <v>252</v>
      </c>
      <c r="C24" s="19" t="s">
        <v>253</v>
      </c>
      <c r="D24" s="33">
        <v>7.4999999999999997E-2</v>
      </c>
      <c r="E24" t="s">
        <v>223</v>
      </c>
    </row>
    <row r="25" spans="1:6" x14ac:dyDescent="0.25">
      <c r="A25" s="35"/>
      <c r="B25" t="s">
        <v>254</v>
      </c>
      <c r="C25" s="19" t="s">
        <v>255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256</v>
      </c>
      <c r="C27" s="19" t="s">
        <v>257</v>
      </c>
      <c r="D27" s="33">
        <v>6.4000000000000001E-2</v>
      </c>
      <c r="E27" t="s">
        <v>223</v>
      </c>
    </row>
    <row r="28" spans="1:6" x14ac:dyDescent="0.25">
      <c r="A28" s="35"/>
      <c r="B28" t="s">
        <v>258</v>
      </c>
      <c r="C28" s="19" t="s">
        <v>259</v>
      </c>
      <c r="D28" s="33">
        <v>6.4000000000000001E-2</v>
      </c>
      <c r="E28" t="s">
        <v>260</v>
      </c>
      <c r="F28" t="s">
        <v>261</v>
      </c>
    </row>
    <row r="29" spans="1:6" x14ac:dyDescent="0.25">
      <c r="B29" s="37" t="s">
        <v>262</v>
      </c>
      <c r="C29" s="19" t="s">
        <v>263</v>
      </c>
      <c r="D29" s="33">
        <v>5.8999999999999997E-2</v>
      </c>
      <c r="E29" t="s">
        <v>223</v>
      </c>
      <c r="F29" s="38" t="s">
        <v>264</v>
      </c>
    </row>
    <row r="30" spans="1:6" x14ac:dyDescent="0.25">
      <c r="B30" t="s">
        <v>265</v>
      </c>
      <c r="C30" s="19" t="s">
        <v>266</v>
      </c>
      <c r="D30" s="33">
        <v>5.8999999999999997E-2</v>
      </c>
      <c r="E30" t="s">
        <v>267</v>
      </c>
      <c r="F30" s="38" t="s">
        <v>268</v>
      </c>
    </row>
    <row r="31" spans="1:6" x14ac:dyDescent="0.25">
      <c r="C31" s="19"/>
      <c r="D31" s="33"/>
    </row>
    <row r="32" spans="1:6" x14ac:dyDescent="0.25">
      <c r="A32" s="39" t="s">
        <v>269</v>
      </c>
      <c r="D32" s="33">
        <v>7.4999999999999997E-2</v>
      </c>
      <c r="E32" t="s">
        <v>223</v>
      </c>
    </row>
    <row r="33" spans="1:44" x14ac:dyDescent="0.25">
      <c r="B33" t="s">
        <v>270</v>
      </c>
      <c r="C33" s="19" t="s">
        <v>271</v>
      </c>
      <c r="D33" s="33">
        <v>7.4999999999999997E-2</v>
      </c>
      <c r="E33" t="s">
        <v>223</v>
      </c>
    </row>
    <row r="34" spans="1:44" x14ac:dyDescent="0.25">
      <c r="B34" s="34" t="s">
        <v>272</v>
      </c>
      <c r="C34" s="19" t="s">
        <v>273</v>
      </c>
      <c r="D34" s="33">
        <v>7.4999999999999997E-2</v>
      </c>
      <c r="E34" t="s">
        <v>223</v>
      </c>
    </row>
    <row r="35" spans="1:44" x14ac:dyDescent="0.25">
      <c r="B35" s="34" t="s">
        <v>274</v>
      </c>
      <c r="C35" s="19" t="s">
        <v>275</v>
      </c>
      <c r="D35" s="33">
        <v>7.4999999999999997E-2</v>
      </c>
      <c r="E35" t="s">
        <v>223</v>
      </c>
    </row>
    <row r="36" spans="1:44" x14ac:dyDescent="0.25">
      <c r="B36" s="34" t="s">
        <v>276</v>
      </c>
      <c r="C36" s="19" t="s">
        <v>277</v>
      </c>
      <c r="D36" s="33">
        <v>7.4999999999999997E-2</v>
      </c>
      <c r="E36" t="s">
        <v>223</v>
      </c>
    </row>
    <row r="37" spans="1:44" x14ac:dyDescent="0.25">
      <c r="B37" s="40" t="s">
        <v>278</v>
      </c>
      <c r="C37" s="19" t="s">
        <v>279</v>
      </c>
      <c r="D37" s="33">
        <v>7.4999999999999997E-2</v>
      </c>
      <c r="E37" t="s">
        <v>223</v>
      </c>
    </row>
    <row r="38" spans="1:44" x14ac:dyDescent="0.25">
      <c r="A38" s="31" t="s">
        <v>280</v>
      </c>
      <c r="D38" s="33">
        <v>7.4999999999999997E-2</v>
      </c>
      <c r="E38" t="s">
        <v>223</v>
      </c>
    </row>
    <row r="39" spans="1:44" ht="15.6" customHeight="1" x14ac:dyDescent="0.25">
      <c r="B39" s="34" t="s">
        <v>281</v>
      </c>
      <c r="C39" s="19" t="s">
        <v>282</v>
      </c>
      <c r="D39" s="33">
        <v>7.4999999999999997E-2</v>
      </c>
      <c r="E39" t="s">
        <v>223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283</v>
      </c>
      <c r="B40" s="34" t="s">
        <v>284</v>
      </c>
      <c r="C40" s="19" t="s">
        <v>285</v>
      </c>
      <c r="D40" s="33">
        <v>7.4999999999999997E-2</v>
      </c>
      <c r="E40" t="s">
        <v>223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>
      <formula1>"MA,EAA"</formula1>
      <formula2>0</formula2>
    </dataValidation>
    <dataValidation type="list" allowBlank="1" showInputMessage="1" showErrorMessage="1" sqref="AB39:AB40">
      <formula1>"cd,cp,sl"</formula1>
      <formula2>0</formula2>
    </dataValidation>
    <dataValidation type="list" allowBlank="1" showInputMessage="1" showErrorMessage="1" sqref="AA39:AA40">
      <formula1>"open,closed"</formula1>
      <formula2>0</formula2>
    </dataValidation>
    <dataValidation type="list" allowBlank="1" showInputMessage="1" showErrorMessage="1" sqref="AL39:AL40">
      <formula1>ConPolicy</formula1>
      <formula2>0</formula2>
    </dataValidation>
    <dataValidation type="list" allowBlank="1" showInputMessage="1" showErrorMessage="1" sqref="L39:L40">
      <formula1>"TRUE,FALSE"</formula1>
      <formula2>0</formula2>
    </dataValidation>
    <dataValidation type="whole" allowBlank="1" showInputMessage="1" showErrorMessage="1" prompt="Integer 55 to 65, please" sqref="O39:O40">
      <formula1>55</formula1>
      <formula2>65</formula2>
    </dataValidation>
    <dataValidation type="decimal" allowBlank="1" showInputMessage="1" showErrorMessage="1" prompt="Decimal, 0-10% please" sqref="Q39:Q40 U39:U40">
      <formula1>0</formula1>
      <formula2>0.1</formula2>
    </dataValidation>
    <dataValidation type="whole" allowBlank="1" showInputMessage="1" showErrorMessage="1" prompt="Integer, 0-15" sqref="R39:S40">
      <formula1>0</formula1>
      <formula2>15</formula2>
    </dataValidation>
    <dataValidation type="decimal" allowBlank="1" showInputMessage="1" showErrorMessage="1" prompt="Decimal, 0-20% please" sqref="T39:T40 X39:X40 V39:V40">
      <formula1>0</formula1>
      <formula2>0.2</formula2>
    </dataValidation>
    <dataValidation type="whole" allowBlank="1" showInputMessage="1" showErrorMessage="1" prompt="Integer, 0 to 30, please" sqref="AC39:AC40">
      <formula1>0</formula1>
      <formula2>30</formula2>
    </dataValidation>
    <dataValidation type="decimal" allowBlank="1" showInputMessage="1" showErrorMessage="1" prompt="Decimal, 0-75%" sqref="AM39:AN40">
      <formula1>0</formula1>
      <formula2>0.75</formula2>
    </dataValidation>
    <dataValidation type="decimal" allowBlank="1" showInputMessage="1" showErrorMessage="1" prompt="Decimal, 0-30%" sqref="AO39:AO40">
      <formula1>0</formula1>
      <formula2>0.3</formula2>
    </dataValidation>
    <dataValidation type="decimal" allowBlank="1" showInputMessage="1" showErrorMessage="1" prompt="Decimal, 0-75% please" sqref="Y39:Y40">
      <formula1>0</formula1>
      <formula2>0.75</formula2>
    </dataValidation>
    <dataValidation type="whole" allowBlank="1" showInputMessage="1" showErrorMessage="1" prompt="Integer, 1 to 30" sqref="AH39:AH40">
      <formula1>1</formula1>
      <formula2>30</formula2>
    </dataValidation>
    <dataValidation type="decimal" operator="greaterThanOrEqual" allowBlank="1" showInputMessage="1" showErrorMessage="1" sqref="AI39:AI40">
      <formula1>0</formula1>
      <formula2>0</formula2>
    </dataValidation>
    <dataValidation type="decimal" operator="lessThanOrEqual" allowBlank="1" showInputMessage="1" showErrorMessage="1" sqref="AK39:AK40">
      <formula1>1</formula1>
      <formula2>0</formula2>
    </dataValidation>
    <dataValidation allowBlank="1" showInputMessage="1" showErrorMessage="1" prompt="Decimal, 0-20% please" sqref="W39:W40"/>
    <dataValidation type="list" allowBlank="1" showInputMessage="1" showErrorMessage="1" sqref="AP39:AR40">
      <formula1>"TRUE, FALSE"</formula1>
    </dataValidation>
    <dataValidation type="list" allowBlank="1" showInputMessage="1" showErrorMessage="1" sqref="AD39:AD40">
      <formula1>"MA,AL,AL_pct"</formula1>
    </dataValidation>
    <dataValidation type="decimal" allowBlank="1" showInputMessage="1" showErrorMessage="1" sqref="AE39:AE40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topLeftCell="A5" workbookViewId="0">
      <selection activeCell="A33" sqref="A33"/>
    </sheetView>
  </sheetViews>
  <sheetFormatPr defaultRowHeight="15" x14ac:dyDescent="0.25"/>
  <cols>
    <col min="1" max="1" width="31.125" customWidth="1"/>
    <col min="2" max="2" width="25.25" customWidth="1"/>
    <col min="3" max="3" width="54.875" customWidth="1"/>
    <col min="4" max="4" width="72.25" customWidth="1"/>
    <col min="5" max="5" width="36.25" customWidth="1"/>
  </cols>
  <sheetData>
    <row r="1" spans="1:16384" x14ac:dyDescent="0.25">
      <c r="A1" s="31" t="s">
        <v>213</v>
      </c>
    </row>
    <row r="2" spans="1:16384" x14ac:dyDescent="0.25">
      <c r="A2" s="32" t="s">
        <v>214</v>
      </c>
    </row>
    <row r="3" spans="1:16384" x14ac:dyDescent="0.25">
      <c r="A3" s="31" t="s">
        <v>215</v>
      </c>
    </row>
    <row r="4" spans="1:16384" x14ac:dyDescent="0.25">
      <c r="A4" s="31" t="s">
        <v>216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286</v>
      </c>
      <c r="D6" s="31" t="s">
        <v>287</v>
      </c>
      <c r="E6" s="31" t="s">
        <v>3</v>
      </c>
    </row>
    <row r="7" spans="1:16384" x14ac:dyDescent="0.25">
      <c r="A7" s="31" t="s">
        <v>287</v>
      </c>
    </row>
    <row r="8" spans="1:16384" x14ac:dyDescent="0.25">
      <c r="A8" t="s">
        <v>288</v>
      </c>
      <c r="B8" t="s">
        <v>289</v>
      </c>
      <c r="C8" s="19" t="s">
        <v>290</v>
      </c>
      <c r="D8" s="33" t="s">
        <v>291</v>
      </c>
    </row>
    <row r="9" spans="1:16384" x14ac:dyDescent="0.25">
      <c r="A9" t="s">
        <v>288</v>
      </c>
      <c r="B9" t="s">
        <v>292</v>
      </c>
      <c r="C9" s="19" t="s">
        <v>290</v>
      </c>
      <c r="D9" s="33" t="s">
        <v>293</v>
      </c>
    </row>
    <row r="10" spans="1:16384" x14ac:dyDescent="0.25">
      <c r="A10" t="s">
        <v>288</v>
      </c>
      <c r="B10" t="s">
        <v>294</v>
      </c>
      <c r="C10" s="19" t="s">
        <v>290</v>
      </c>
      <c r="D10" s="33" t="s">
        <v>295</v>
      </c>
    </row>
    <row r="11" spans="1:16384" x14ac:dyDescent="0.25">
      <c r="A11" t="s">
        <v>296</v>
      </c>
      <c r="B11" s="34" t="s">
        <v>297</v>
      </c>
      <c r="C11" s="19" t="s">
        <v>298</v>
      </c>
      <c r="D11" s="33" t="s">
        <v>299</v>
      </c>
    </row>
    <row r="12" spans="1:16384" x14ac:dyDescent="0.25">
      <c r="A12" t="s">
        <v>300</v>
      </c>
      <c r="B12" s="34" t="s">
        <v>301</v>
      </c>
      <c r="C12" s="19" t="s">
        <v>298</v>
      </c>
      <c r="D12" s="33" t="s">
        <v>302</v>
      </c>
    </row>
    <row r="13" spans="1:16384" x14ac:dyDescent="0.25">
      <c r="A13" t="s">
        <v>303</v>
      </c>
      <c r="B13" s="34" t="s">
        <v>304</v>
      </c>
      <c r="C13" s="19" t="s">
        <v>298</v>
      </c>
      <c r="D13" s="33" t="s">
        <v>305</v>
      </c>
    </row>
    <row r="14" spans="1:16384" x14ac:dyDescent="0.25">
      <c r="A14" t="s">
        <v>306</v>
      </c>
      <c r="B14" s="34" t="s">
        <v>307</v>
      </c>
      <c r="C14" s="19" t="s">
        <v>298</v>
      </c>
      <c r="D14" s="33" t="s">
        <v>308</v>
      </c>
    </row>
    <row r="15" spans="1:16384" x14ac:dyDescent="0.25">
      <c r="A15" t="s">
        <v>309</v>
      </c>
      <c r="B15" s="34" t="s">
        <v>310</v>
      </c>
      <c r="C15" s="19" t="s">
        <v>298</v>
      </c>
      <c r="D15" s="33" t="s">
        <v>311</v>
      </c>
    </row>
    <row r="16" spans="1:16384" x14ac:dyDescent="0.25">
      <c r="A16" t="s">
        <v>309</v>
      </c>
      <c r="B16" s="34" t="s">
        <v>312</v>
      </c>
      <c r="C16" s="19" t="s">
        <v>298</v>
      </c>
      <c r="D16" s="33" t="s">
        <v>313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314</v>
      </c>
    </row>
    <row r="21" spans="1:4" x14ac:dyDescent="0.25">
      <c r="A21" s="31"/>
      <c r="B21" s="34" t="s">
        <v>315</v>
      </c>
      <c r="C21" s="19" t="s">
        <v>316</v>
      </c>
      <c r="D21" s="33" t="s">
        <v>109</v>
      </c>
    </row>
    <row r="22" spans="1:4" x14ac:dyDescent="0.25">
      <c r="A22" s="31"/>
      <c r="B22" s="34" t="s">
        <v>317</v>
      </c>
      <c r="C22" s="19" t="s">
        <v>318</v>
      </c>
      <c r="D22" s="33" t="s">
        <v>109</v>
      </c>
    </row>
    <row r="23" spans="1:4" x14ac:dyDescent="0.25">
      <c r="A23" s="31"/>
      <c r="B23" s="34" t="s">
        <v>319</v>
      </c>
      <c r="C23" s="19" t="s">
        <v>320</v>
      </c>
      <c r="D23" s="33" t="s">
        <v>109</v>
      </c>
    </row>
    <row r="24" spans="1:4" x14ac:dyDescent="0.25">
      <c r="B24" s="34" t="s">
        <v>321</v>
      </c>
      <c r="C24" s="19" t="s">
        <v>322</v>
      </c>
      <c r="D24" s="33" t="s">
        <v>109</v>
      </c>
    </row>
    <row r="25" spans="1:4" x14ac:dyDescent="0.25">
      <c r="B25" s="34" t="s">
        <v>323</v>
      </c>
      <c r="C25" s="19" t="s">
        <v>324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325</v>
      </c>
      <c r="B27" t="s">
        <v>326</v>
      </c>
      <c r="C27" s="19" t="s">
        <v>327</v>
      </c>
      <c r="D27" s="33" t="s">
        <v>109</v>
      </c>
    </row>
    <row r="28" spans="1:4" x14ac:dyDescent="0.25">
      <c r="B28" t="s">
        <v>328</v>
      </c>
      <c r="C28" s="19" t="s">
        <v>329</v>
      </c>
      <c r="D28" s="33" t="s">
        <v>109</v>
      </c>
    </row>
    <row r="29" spans="1:4" x14ac:dyDescent="0.25">
      <c r="B29" t="s">
        <v>330</v>
      </c>
      <c r="C29" s="19" t="s">
        <v>331</v>
      </c>
      <c r="D29" s="33" t="s">
        <v>109</v>
      </c>
    </row>
    <row r="30" spans="1:4" x14ac:dyDescent="0.25">
      <c r="B30" t="s">
        <v>332</v>
      </c>
      <c r="C30" s="19" t="s">
        <v>333</v>
      </c>
      <c r="D30" s="33" t="s">
        <v>109</v>
      </c>
    </row>
    <row r="31" spans="1:4" x14ac:dyDescent="0.25">
      <c r="B31" t="s">
        <v>334</v>
      </c>
      <c r="C31" s="19" t="s">
        <v>335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336</v>
      </c>
      <c r="D33" s="33"/>
    </row>
    <row r="34" spans="1:4" x14ac:dyDescent="0.25">
      <c r="B34" s="34" t="s">
        <v>337</v>
      </c>
      <c r="C34" s="19" t="s">
        <v>338</v>
      </c>
      <c r="D34" s="33" t="s">
        <v>109</v>
      </c>
    </row>
    <row r="35" spans="1:4" x14ac:dyDescent="0.25">
      <c r="B35" s="34" t="s">
        <v>339</v>
      </c>
      <c r="C35" s="19" t="s">
        <v>340</v>
      </c>
      <c r="D35" s="33" t="s">
        <v>109</v>
      </c>
    </row>
    <row r="37" spans="1:4" x14ac:dyDescent="0.25">
      <c r="A37" s="31" t="s">
        <v>341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Retuns</vt:lpstr>
      <vt:lpstr>Advisory B'd meeting 2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2016-10-20T23:38:58Z</dcterms:modified>
  <dc:language>en-US</dc:language>
</cp:coreProperties>
</file>