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Dev\"/>
    </mc:Choice>
  </mc:AlternateContent>
  <bookViews>
    <workbookView xWindow="0" yWindow="0" windowWidth="16380" windowHeight="7230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  <sheet name="Sheet1" sheetId="8" r:id="rId8"/>
  </sheets>
  <definedNames>
    <definedName name="_xlnm._FilterDatabase" localSheetId="3" hidden="1">Returns!$A$3:$D$12</definedName>
    <definedName name="ConPolicy">DropDowns!$A$12:$A$14</definedName>
  </definedNames>
  <calcPr calcId="162913"/>
</workbook>
</file>

<file path=xl/calcChain.xml><?xml version="1.0" encoding="utf-8"?>
<calcChain xmlns="http://schemas.openxmlformats.org/spreadsheetml/2006/main">
  <c r="A20" i="8" l="1"/>
  <c r="A17" i="8" l="1"/>
  <c r="A15" i="8"/>
  <c r="E13" i="8" l="1"/>
  <c r="B7" i="8"/>
  <c r="B6" i="8"/>
  <c r="B9" i="8"/>
  <c r="B10" i="8"/>
  <c r="B8" i="8"/>
</calcChain>
</file>

<file path=xl/sharedStrings.xml><?xml version="1.0" encoding="utf-8"?>
<sst xmlns="http://schemas.openxmlformats.org/spreadsheetml/2006/main" count="538" uniqueCount="231">
  <si>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</si>
  <si>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</si>
  <si>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</si>
  <si>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</si>
  <si>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</si>
  <si>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</si>
  <si>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</si>
  <si>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</si>
  <si>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</si>
  <si>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</si>
  <si>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</si>
  <si>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</si>
  <si>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</si>
  <si>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</si>
  <si>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</si>
  <si>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</si>
  <si>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</si>
  <si>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</si>
  <si>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</si>
  <si>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</si>
  <si>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</si>
  <si>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</si>
  <si>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</si>
  <si>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</si>
  <si>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</si>
  <si>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</si>
  <si>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</si>
  <si>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</si>
  <si>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</si>
  <si>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</si>
  <si>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</si>
  <si>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</si>
  <si>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</si>
  <si>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</si>
  <si>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</si>
  <si>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</si>
  <si>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</si>
  <si>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</si>
  <si>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</si>
  <si>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</si>
  <si>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</si>
  <si>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</si>
  <si>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</si>
  <si>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</si>
  <si>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</si>
  <si>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</si>
  <si>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</si>
  <si>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</si>
  <si>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</si>
  <si>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</si>
  <si>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</si>
  <si>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</si>
  <si>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</si>
  <si>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</si>
  <si>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</si>
  <si>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</si>
  <si>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</si>
  <si>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</si>
  <si>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</si>
  <si>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</si>
  <si>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</si>
  <si>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</si>
  <si>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</si>
  <si>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</si>
  <si>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</si>
  <si>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</si>
  <si>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</si>
  <si>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</si>
  <si>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</si>
  <si>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</si>
  <si>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</si>
  <si>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</si>
  <si>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</si>
  <si>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</si>
  <si>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</si>
  <si>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</si>
  <si>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</si>
  <si>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</si>
  <si>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</si>
  <si>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</si>
  <si>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</si>
  <si>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</si>
  <si>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</si>
  <si>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</si>
  <si>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</si>
  <si>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</si>
  <si>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</si>
  <si>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</si>
  <si>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</si>
  <si>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</si>
  <si>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</si>
  <si>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</si>
  <si>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</si>
  <si>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</si>
  <si>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</si>
  <si>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</si>
  <si>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</si>
  <si>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</si>
  <si>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</si>
  <si>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</si>
  <si>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</si>
  <si>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</si>
  <si>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</si>
  <si>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</si>
  <si>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</si>
  <si>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</si>
  <si>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</si>
  <si>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</si>
  <si>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</si>
  <si>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</si>
  <si>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</si>
  <si>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</si>
  <si>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</si>
  <si>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</si>
  <si>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</si>
  <si>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</si>
  <si>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</si>
  <si>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</si>
  <si>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</si>
  <si>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</si>
  <si>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</si>
  <si>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</si>
  <si>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</si>
  <si>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</si>
  <si>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</si>
  <si>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</si>
  <si>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</si>
  <si>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</si>
  <si>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</si>
  <si>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</si>
  <si>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</si>
  <si>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</si>
  <si>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</si>
  <si>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</si>
  <si>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</si>
  <si>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</si>
  <si>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</si>
  <si>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</si>
  <si>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</si>
  <si>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</si>
  <si>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</si>
  <si>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</si>
  <si>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</si>
  <si>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</si>
  <si>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</si>
  <si>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</si>
  <si>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</si>
  <si>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</si>
  <si>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</si>
  <si>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</si>
  <si>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</si>
  <si>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</si>
  <si>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</si>
  <si>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</si>
  <si>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start</t>
  </si>
  <si>
    <t>pct_ADC</t>
  </si>
  <si>
    <t>simple</t>
  </si>
  <si>
    <t>exCon</t>
  </si>
  <si>
    <t>open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</si>
  <si>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</si>
  <si>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</si>
  <si>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</si>
  <si>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</si>
  <si>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</si>
  <si>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EEC_fixed</t>
  </si>
  <si>
    <t>whether EEC is fixed as a % of payroll</t>
  </si>
  <si>
    <t>AL_pct</t>
  </si>
  <si>
    <t>rp2014.hybrid</t>
  </si>
  <si>
    <t>az-srs</t>
  </si>
  <si>
    <t>pa-psers</t>
  </si>
  <si>
    <t>DF100-1</t>
  </si>
  <si>
    <t>youngplan</t>
  </si>
  <si>
    <t>oldplan</t>
  </si>
  <si>
    <t>highabratio</t>
  </si>
  <si>
    <t>underfundedTeachers</t>
  </si>
  <si>
    <t>100% initial Funding; Full smoothing, average plan, no workforce growth</t>
  </si>
  <si>
    <t>Rf</t>
  </si>
  <si>
    <t>S</t>
  </si>
  <si>
    <t>NomReturn</t>
  </si>
  <si>
    <t>sd</t>
  </si>
  <si>
    <t>cd</t>
  </si>
  <si>
    <t>O1</t>
  </si>
  <si>
    <t>O2</t>
  </si>
  <si>
    <t>O3</t>
  </si>
  <si>
    <t>S1</t>
  </si>
  <si>
    <t>S2</t>
  </si>
  <si>
    <t>S3</t>
  </si>
  <si>
    <t>M1</t>
  </si>
  <si>
    <t>M2</t>
  </si>
  <si>
    <t>M3</t>
  </si>
  <si>
    <t>r.full</t>
  </si>
  <si>
    <t>AZ-PERS-6</t>
  </si>
  <si>
    <t>tablename_retirement</t>
  </si>
  <si>
    <t>nr62er55</t>
  </si>
  <si>
    <t>nr60er55</t>
  </si>
  <si>
    <t>Normal retirement age 62, early retirement age 55 (implying r.min = 55)</t>
  </si>
  <si>
    <t>Normal retirement age 60, early retirement age 55 (implying r.min = 55)</t>
  </si>
  <si>
    <t>planname_sscale</t>
  </si>
  <si>
    <t>AZ-PERS-6.fillin</t>
  </si>
  <si>
    <t>n_init_retirees</t>
  </si>
  <si>
    <t>n_init_actives</t>
  </si>
  <si>
    <t>startingSal_growth</t>
  </si>
  <si>
    <t>salgrowth_amort</t>
  </si>
  <si>
    <t>LA-CERA-43</t>
  </si>
  <si>
    <t>OH-PERS-85</t>
  </si>
  <si>
    <t>WA-PERS2-119</t>
  </si>
  <si>
    <t>LA-CERA-43.fillin</t>
  </si>
  <si>
    <t>OH-PERS-85.fillin</t>
  </si>
  <si>
    <t>WA-PERS2-119.fillin</t>
  </si>
  <si>
    <t>AZ-PERS</t>
  </si>
  <si>
    <t>WA-PERS2</t>
  </si>
  <si>
    <t>OH-PERS</t>
  </si>
  <si>
    <t>nr60er50</t>
  </si>
  <si>
    <t>Normal retirement age 60, early retirement age 55 (implying r.min = 50)</t>
  </si>
  <si>
    <t>normal retirement age.</t>
  </si>
  <si>
    <t>Assumed growth rate of starting salary at each entry age</t>
  </si>
  <si>
    <t>assumed payroll growth rate used for constant percent amortization</t>
  </si>
  <si>
    <t>WA-PERS2-119.yos</t>
  </si>
  <si>
    <t>AZ-PERS-6.yos</t>
  </si>
  <si>
    <t>LA-CERA-43.yos</t>
  </si>
  <si>
    <t>OH-PERS-85.yos</t>
  </si>
  <si>
    <t>AZ-PERS-6.fillin.yos</t>
  </si>
  <si>
    <t>LA-CERA-43.fillin.yos</t>
  </si>
  <si>
    <t>OH-PERS-85.fillin.yos</t>
  </si>
  <si>
    <t>WA-PERS2-119.fillin.yos</t>
  </si>
  <si>
    <t>term.average</t>
  </si>
  <si>
    <t>AZ-PERS_F075</t>
  </si>
  <si>
    <t>OH-PERS_F075</t>
  </si>
  <si>
    <t>WA-PERS2_F075</t>
  </si>
  <si>
    <t>LA-CERA</t>
  </si>
  <si>
    <t>LA-CERA_F075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</si>
</sst>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1"/>
      <color rgb="FF000000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  <fill>
      <patternFill patternType="solid">
        <fgColor theme="9" tint="0.79998168889431442"/>
        <bgColor rgb="FFFFF2C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9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5" fillId="0" borderId="0" xfId="0" applyFont="1" applyFill="1"/>
    <xf numFmtId="10" fontId="4" fillId="0" borderId="0" xfId="2" applyNumberFormat="1"/>
    <xf numFmtId="0" fontId="6" fillId="0" borderId="0" xfId="0" applyFont="1" applyAlignment="1">
      <alignment vertical="center"/>
    </xf>
    <xf numFmtId="165" fontId="0" fillId="0" borderId="0" xfId="2" applyNumberFormat="1" applyFont="1" applyBorder="1" applyAlignment="1" applyProtection="1"/>
    <xf numFmtId="0" fontId="3" fillId="4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5" x14ac:dyDescent="0.25"/>
  <cols>
    <col min="1" max="1" width="7.5703125"/>
    <col min="2" max="2" width="16.7109375"/>
    <col min="3" max="1025" width="8.5703125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3" t="s">
        <v>3</v>
      </c>
    </row>
    <row r="3" spans="1:2" x14ac:dyDescent="0.25">
      <c r="A3" s="2" t="s">
        <v>4</v>
      </c>
      <c r="B3" s="3" t="s">
        <v>5</v>
      </c>
    </row>
    <row r="4" spans="1:2" x14ac:dyDescent="0.25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H29" sqref="H29"/>
    </sheetView>
  </sheetViews>
  <sheetFormatPr defaultRowHeight="15" x14ac:dyDescent="0.25"/>
  <cols>
    <col min="1" max="1025" width="8.5703125"/>
  </cols>
  <sheetData>
    <row r="6" spans="1:1" x14ac:dyDescent="0.25">
      <c r="A6" t="s">
        <v>8</v>
      </c>
    </row>
    <row r="7" spans="1:1" x14ac:dyDescent="0.25">
      <c r="A7" t="s">
        <v>9</v>
      </c>
    </row>
    <row r="8" spans="1:1" x14ac:dyDescent="0.25">
      <c r="A8" t="s">
        <v>10</v>
      </c>
    </row>
    <row r="9" spans="1:1" x14ac:dyDescent="0.25">
      <c r="A9" t="s">
        <v>11</v>
      </c>
    </row>
    <row r="15" spans="1:1" x14ac:dyDescent="0.25">
      <c r="A15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19</v>
      </c>
    </row>
    <row r="24" spans="1:1" x14ac:dyDescent="0.25">
      <c r="A24" t="s">
        <v>20</v>
      </c>
    </row>
    <row r="25" spans="1:1" x14ac:dyDescent="0.25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1"/>
  <sheetViews>
    <sheetView tabSelected="1" zoomScaleNormal="100" workbookViewId="0">
      <pane xSplit="1" ySplit="5" topLeftCell="B6" activePane="bottomRight" state="frozen"/>
      <selection pane="topRight" activeCell="U1" sqref="U1"/>
      <selection pane="bottomLeft" activeCell="A6" sqref="A6"/>
      <selection pane="bottomRight" activeCell="B23" sqref="B23"/>
    </sheetView>
  </sheetViews>
  <sheetFormatPr defaultRowHeight="15" x14ac:dyDescent="0.25"/>
  <cols>
    <col min="1" max="1" width="17.7109375" customWidth="1"/>
    <col min="2" max="2" width="67.140625" customWidth="1"/>
    <col min="3" max="3" width="13.42578125" customWidth="1"/>
    <col min="4" max="4" width="26" customWidth="1"/>
    <col min="5" max="5" width="20.28515625" customWidth="1"/>
    <col min="6" max="6" width="9.140625" customWidth="1"/>
    <col min="7" max="7" width="8.28515625" customWidth="1"/>
    <col min="8" max="9" width="16" hidden="1" customWidth="1"/>
    <col min="10" max="10" width="20.85546875" customWidth="1"/>
    <col min="11" max="11" width="24.42578125"/>
    <col min="12" max="13" width="22" customWidth="1"/>
    <col min="14" max="15" width="13.140625" customWidth="1"/>
    <col min="16" max="20" width="9.28515625" customWidth="1"/>
    <col min="21" max="21" width="16"/>
    <col min="22" max="23" width="12.7109375"/>
    <col min="24" max="25" width="10.85546875" customWidth="1"/>
    <col min="26" max="28" width="12.7109375"/>
    <col min="29" max="29" width="11.140625" customWidth="1"/>
    <col min="30" max="34" width="12.7109375"/>
    <col min="35" max="35" width="12.7109375" customWidth="1"/>
    <col min="36" max="37" width="11.7109375" customWidth="1"/>
    <col min="38" max="38" width="13.140625" customWidth="1"/>
    <col min="39" max="39" width="11.85546875" customWidth="1"/>
    <col min="44" max="47" width="12.7109375"/>
    <col min="50" max="50" width="9" customWidth="1"/>
    <col min="51" max="1037" width="8.5703125"/>
  </cols>
  <sheetData>
    <row r="1" spans="1:50" x14ac:dyDescent="0.25">
      <c r="AR1" s="1" t="s">
        <v>22</v>
      </c>
      <c r="AS1" s="1"/>
      <c r="AT1" s="1"/>
      <c r="AU1" s="1"/>
      <c r="AV1" s="1"/>
      <c r="AW1" s="1"/>
      <c r="AX1" s="1"/>
    </row>
    <row r="2" spans="1:50" s="4" customFormat="1" ht="34.9" customHeight="1" x14ac:dyDescent="0.25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5"/>
      <c r="K2" s="5"/>
      <c r="L2" s="5"/>
      <c r="M2" s="5"/>
      <c r="N2" s="4" t="s">
        <v>26</v>
      </c>
      <c r="O2" s="4" t="s">
        <v>27</v>
      </c>
      <c r="P2" s="4" t="s">
        <v>28</v>
      </c>
      <c r="Q2" s="4" t="s">
        <v>29</v>
      </c>
      <c r="R2" s="4" t="s">
        <v>30</v>
      </c>
      <c r="S2" s="4" t="s">
        <v>31</v>
      </c>
      <c r="T2" s="4" t="s">
        <v>214</v>
      </c>
      <c r="U2" s="4" t="s">
        <v>32</v>
      </c>
      <c r="V2" s="4" t="s">
        <v>33</v>
      </c>
      <c r="W2" s="4" t="s">
        <v>34</v>
      </c>
      <c r="X2" s="4" t="s">
        <v>215</v>
      </c>
      <c r="Y2" s="4" t="s">
        <v>216</v>
      </c>
      <c r="Z2" s="4" t="s">
        <v>35</v>
      </c>
      <c r="AA2" s="4" t="s">
        <v>36</v>
      </c>
      <c r="AB2" s="4" t="s">
        <v>37</v>
      </c>
      <c r="AI2" s="4" t="s">
        <v>38</v>
      </c>
      <c r="AJ2" s="6" t="s">
        <v>161</v>
      </c>
      <c r="AK2" s="6"/>
      <c r="AL2" s="4" t="s">
        <v>41</v>
      </c>
      <c r="AM2" s="6"/>
      <c r="AN2" s="6"/>
      <c r="AP2" s="6"/>
      <c r="AQ2" s="4" t="s">
        <v>42</v>
      </c>
      <c r="AS2" s="4" t="s">
        <v>39</v>
      </c>
      <c r="AT2" s="4" t="s">
        <v>40</v>
      </c>
      <c r="AW2" s="4" t="s">
        <v>159</v>
      </c>
      <c r="AX2" s="4" t="s">
        <v>165</v>
      </c>
    </row>
    <row r="3" spans="1:50" ht="50.25" customHeight="1" x14ac:dyDescent="0.25">
      <c r="A3" s="4" t="s">
        <v>43</v>
      </c>
      <c r="C3" s="4" t="s">
        <v>44</v>
      </c>
      <c r="N3" s="4" t="s">
        <v>45</v>
      </c>
      <c r="O3" s="4" t="s">
        <v>46</v>
      </c>
      <c r="P3" s="4" t="s">
        <v>47</v>
      </c>
      <c r="Q3" s="4" t="s">
        <v>48</v>
      </c>
      <c r="R3" s="4" t="s">
        <v>49</v>
      </c>
      <c r="S3" s="4" t="s">
        <v>50</v>
      </c>
      <c r="T3" s="4"/>
      <c r="AI3" s="4" t="s">
        <v>51</v>
      </c>
      <c r="AJ3" s="4" t="s">
        <v>162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  <c r="AS3" s="4" t="s">
        <v>52</v>
      </c>
      <c r="AT3" s="4" t="s">
        <v>53</v>
      </c>
    </row>
    <row r="4" spans="1:50" s="8" customFormat="1" ht="42.75" customHeight="1" x14ac:dyDescent="0.25">
      <c r="A4" s="35" t="s">
        <v>58</v>
      </c>
      <c r="B4" s="35"/>
      <c r="C4" s="35"/>
      <c r="D4" s="37" t="s">
        <v>59</v>
      </c>
      <c r="E4" s="37"/>
      <c r="F4" s="28"/>
      <c r="G4" s="28"/>
      <c r="H4" s="38" t="s">
        <v>60</v>
      </c>
      <c r="I4" s="38"/>
      <c r="J4" s="38"/>
      <c r="K4" s="33" t="s">
        <v>61</v>
      </c>
      <c r="L4" s="33"/>
      <c r="M4" s="29"/>
      <c r="N4" s="34" t="s">
        <v>62</v>
      </c>
      <c r="O4" s="34"/>
      <c r="P4" s="33" t="s">
        <v>63</v>
      </c>
      <c r="Q4" s="33"/>
      <c r="R4" s="33"/>
      <c r="S4" s="33"/>
      <c r="T4" s="33"/>
      <c r="U4" s="33"/>
      <c r="V4" s="33"/>
      <c r="W4" s="33"/>
      <c r="X4" s="30"/>
      <c r="Y4" s="30"/>
      <c r="Z4" s="34" t="s">
        <v>64</v>
      </c>
      <c r="AA4" s="34"/>
      <c r="AB4" s="34"/>
      <c r="AC4" s="32" t="s">
        <v>65</v>
      </c>
      <c r="AD4" s="32"/>
      <c r="AE4" s="32"/>
      <c r="AF4" s="7" t="s">
        <v>66</v>
      </c>
      <c r="AG4" s="35" t="s">
        <v>67</v>
      </c>
      <c r="AH4" s="35"/>
      <c r="AI4" s="35"/>
      <c r="AJ4" s="32" t="s">
        <v>69</v>
      </c>
      <c r="AK4" s="32"/>
      <c r="AL4" s="32"/>
      <c r="AM4" s="22" t="s">
        <v>70</v>
      </c>
      <c r="AN4" s="22"/>
      <c r="AO4" s="22"/>
      <c r="AP4" s="22"/>
      <c r="AQ4" s="22"/>
      <c r="AR4" s="36" t="s">
        <v>68</v>
      </c>
      <c r="AS4" s="36"/>
      <c r="AT4" s="36"/>
      <c r="AU4" s="36"/>
      <c r="AV4" s="16"/>
      <c r="AW4" s="23"/>
      <c r="AX4" s="21"/>
    </row>
    <row r="5" spans="1:50" s="10" customFormat="1" ht="30" x14ac:dyDescent="0.25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200</v>
      </c>
      <c r="G5" s="9" t="s">
        <v>199</v>
      </c>
      <c r="H5" s="9" t="s">
        <v>76</v>
      </c>
      <c r="I5" s="9" t="s">
        <v>77</v>
      </c>
      <c r="J5" s="9" t="s">
        <v>197</v>
      </c>
      <c r="K5" s="9" t="s">
        <v>78</v>
      </c>
      <c r="L5" s="9" t="s">
        <v>79</v>
      </c>
      <c r="M5" s="9" t="s">
        <v>192</v>
      </c>
      <c r="N5" s="9" t="s">
        <v>80</v>
      </c>
      <c r="O5" s="9" t="s">
        <v>81</v>
      </c>
      <c r="P5" s="9" t="s">
        <v>82</v>
      </c>
      <c r="Q5" s="9" t="s">
        <v>83</v>
      </c>
      <c r="R5" s="9" t="s">
        <v>84</v>
      </c>
      <c r="S5" s="9" t="s">
        <v>85</v>
      </c>
      <c r="T5" s="9" t="s">
        <v>190</v>
      </c>
      <c r="U5" s="9" t="s">
        <v>86</v>
      </c>
      <c r="V5" s="9" t="s">
        <v>87</v>
      </c>
      <c r="W5" s="9" t="s">
        <v>88</v>
      </c>
      <c r="X5" s="9" t="s">
        <v>201</v>
      </c>
      <c r="Y5" s="9" t="s">
        <v>202</v>
      </c>
      <c r="Z5" s="9" t="s">
        <v>89</v>
      </c>
      <c r="AA5" s="9" t="s">
        <v>90</v>
      </c>
      <c r="AB5" s="9" t="s">
        <v>91</v>
      </c>
      <c r="AC5" s="9" t="s">
        <v>153</v>
      </c>
      <c r="AD5" s="9" t="s">
        <v>92</v>
      </c>
      <c r="AE5" s="9" t="s">
        <v>93</v>
      </c>
      <c r="AF5" s="9" t="s">
        <v>94</v>
      </c>
      <c r="AG5" s="9" t="s">
        <v>95</v>
      </c>
      <c r="AH5" s="9" t="s">
        <v>96</v>
      </c>
      <c r="AI5" s="9" t="s">
        <v>97</v>
      </c>
      <c r="AJ5" s="9" t="s">
        <v>106</v>
      </c>
      <c r="AK5" s="9" t="s">
        <v>163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  <c r="AR5" s="9" t="s">
        <v>98</v>
      </c>
      <c r="AS5" s="9" t="s">
        <v>99</v>
      </c>
      <c r="AT5" s="9" t="s">
        <v>100</v>
      </c>
      <c r="AU5" s="9" t="s">
        <v>101</v>
      </c>
      <c r="AV5" s="9" t="s">
        <v>157</v>
      </c>
      <c r="AW5" s="9" t="s">
        <v>160</v>
      </c>
      <c r="AX5" s="9" t="s">
        <v>164</v>
      </c>
    </row>
    <row r="6" spans="1:50" x14ac:dyDescent="0.25">
      <c r="A6" t="s">
        <v>170</v>
      </c>
      <c r="B6" s="20" t="s">
        <v>175</v>
      </c>
      <c r="C6" s="11" t="b">
        <v>0</v>
      </c>
      <c r="D6" t="s">
        <v>221</v>
      </c>
      <c r="E6" t="s">
        <v>198</v>
      </c>
      <c r="F6">
        <v>1000</v>
      </c>
      <c r="G6">
        <v>500</v>
      </c>
      <c r="H6" t="s">
        <v>109</v>
      </c>
      <c r="I6" t="s">
        <v>109</v>
      </c>
      <c r="J6" t="s">
        <v>218</v>
      </c>
      <c r="K6" t="s">
        <v>167</v>
      </c>
      <c r="L6" t="s">
        <v>225</v>
      </c>
      <c r="M6" t="s">
        <v>212</v>
      </c>
      <c r="N6" s="12">
        <v>0</v>
      </c>
      <c r="O6" s="19" t="b">
        <v>0</v>
      </c>
      <c r="P6" s="12">
        <v>2.1999999999999999E-2</v>
      </c>
      <c r="Q6">
        <v>3</v>
      </c>
      <c r="R6">
        <v>75</v>
      </c>
      <c r="S6">
        <v>50</v>
      </c>
      <c r="T6">
        <v>60</v>
      </c>
      <c r="U6" s="12">
        <v>0.02</v>
      </c>
      <c r="V6">
        <v>0</v>
      </c>
      <c r="W6">
        <v>10</v>
      </c>
      <c r="X6" s="27">
        <v>0.04</v>
      </c>
      <c r="Y6" s="27">
        <v>0.04</v>
      </c>
      <c r="Z6" s="12">
        <v>0.03</v>
      </c>
      <c r="AA6" s="12">
        <v>0.01</v>
      </c>
      <c r="AB6" s="12">
        <v>7.4999999999999997E-2</v>
      </c>
      <c r="AC6" s="12" t="s">
        <v>156</v>
      </c>
      <c r="AD6" s="12">
        <v>7.4999999999999997E-2</v>
      </c>
      <c r="AE6" s="12">
        <v>0</v>
      </c>
      <c r="AF6" t="s">
        <v>112</v>
      </c>
      <c r="AG6" s="2" t="s">
        <v>158</v>
      </c>
      <c r="AH6" s="2" t="s">
        <v>180</v>
      </c>
      <c r="AI6">
        <v>1</v>
      </c>
      <c r="AJ6" s="2" t="s">
        <v>166</v>
      </c>
      <c r="AK6" s="18">
        <v>1</v>
      </c>
      <c r="AL6">
        <v>200</v>
      </c>
      <c r="AM6" t="s">
        <v>142</v>
      </c>
      <c r="AN6">
        <v>5</v>
      </c>
      <c r="AO6">
        <v>200</v>
      </c>
      <c r="AP6" s="2" t="s">
        <v>114</v>
      </c>
      <c r="AQ6">
        <v>1</v>
      </c>
      <c r="AR6" s="2" t="s">
        <v>113</v>
      </c>
      <c r="AS6" s="13">
        <v>0.25</v>
      </c>
      <c r="AT6" s="13">
        <v>0.14499999999999999</v>
      </c>
      <c r="AU6" s="13">
        <v>0.05</v>
      </c>
      <c r="AV6" s="19" t="b">
        <v>0</v>
      </c>
      <c r="AW6" s="19" t="b">
        <v>0</v>
      </c>
      <c r="AX6" s="19" t="b">
        <v>0</v>
      </c>
    </row>
    <row r="8" spans="1:50" x14ac:dyDescent="0.25">
      <c r="A8" t="s">
        <v>209</v>
      </c>
      <c r="B8" s="20" t="s">
        <v>175</v>
      </c>
      <c r="C8" s="11" t="b">
        <v>0</v>
      </c>
      <c r="D8" t="s">
        <v>221</v>
      </c>
      <c r="E8" t="s">
        <v>198</v>
      </c>
      <c r="F8">
        <v>1000</v>
      </c>
      <c r="G8">
        <v>500</v>
      </c>
      <c r="H8" t="s">
        <v>109</v>
      </c>
      <c r="I8" t="s">
        <v>109</v>
      </c>
      <c r="J8" t="s">
        <v>218</v>
      </c>
      <c r="K8" t="s">
        <v>167</v>
      </c>
      <c r="L8" t="s">
        <v>225</v>
      </c>
      <c r="M8" t="s">
        <v>212</v>
      </c>
      <c r="N8" s="27">
        <v>0</v>
      </c>
      <c r="O8" s="19" t="b">
        <v>0</v>
      </c>
      <c r="P8" s="27">
        <v>2.1999999999999999E-2</v>
      </c>
      <c r="Q8">
        <v>3</v>
      </c>
      <c r="R8">
        <v>75</v>
      </c>
      <c r="S8">
        <v>50</v>
      </c>
      <c r="T8">
        <v>60</v>
      </c>
      <c r="U8" s="27">
        <v>0.02</v>
      </c>
      <c r="V8">
        <v>0</v>
      </c>
      <c r="W8">
        <v>10</v>
      </c>
      <c r="X8" s="27">
        <v>0.04</v>
      </c>
      <c r="Y8" s="27">
        <v>0.04</v>
      </c>
      <c r="Z8" s="27">
        <v>0.03</v>
      </c>
      <c r="AA8" s="27">
        <v>0.01</v>
      </c>
      <c r="AB8" s="27">
        <v>7.4999999999999997E-2</v>
      </c>
      <c r="AC8" s="27" t="s">
        <v>156</v>
      </c>
      <c r="AD8" s="27">
        <v>7.4999999999999997E-2</v>
      </c>
      <c r="AE8" s="27">
        <v>0</v>
      </c>
      <c r="AF8" t="s">
        <v>112</v>
      </c>
      <c r="AG8" s="2" t="s">
        <v>158</v>
      </c>
      <c r="AH8" s="2" t="s">
        <v>180</v>
      </c>
      <c r="AI8">
        <v>1</v>
      </c>
      <c r="AJ8" s="2" t="s">
        <v>166</v>
      </c>
      <c r="AK8" s="18">
        <v>1</v>
      </c>
      <c r="AL8">
        <v>200</v>
      </c>
      <c r="AM8" t="s">
        <v>142</v>
      </c>
      <c r="AN8">
        <v>5</v>
      </c>
      <c r="AO8">
        <v>200</v>
      </c>
      <c r="AP8" s="2" t="s">
        <v>114</v>
      </c>
      <c r="AQ8">
        <v>1</v>
      </c>
      <c r="AR8" s="2" t="s">
        <v>113</v>
      </c>
      <c r="AS8" s="13">
        <v>0.25</v>
      </c>
      <c r="AT8" s="13">
        <v>0.14499999999999999</v>
      </c>
      <c r="AU8" s="13">
        <v>0.05</v>
      </c>
      <c r="AV8" s="19" t="b">
        <v>0</v>
      </c>
      <c r="AW8" s="19" t="b">
        <v>0</v>
      </c>
      <c r="AX8" s="19" t="b">
        <v>0</v>
      </c>
    </row>
    <row r="9" spans="1:50" x14ac:dyDescent="0.25">
      <c r="A9" t="s">
        <v>229</v>
      </c>
      <c r="B9" s="20" t="s">
        <v>175</v>
      </c>
      <c r="C9" s="11" t="b">
        <v>1</v>
      </c>
      <c r="D9" t="s">
        <v>222</v>
      </c>
      <c r="E9" t="s">
        <v>206</v>
      </c>
      <c r="F9">
        <v>1000</v>
      </c>
      <c r="G9">
        <v>600</v>
      </c>
      <c r="H9" t="s">
        <v>109</v>
      </c>
      <c r="I9" t="s">
        <v>109</v>
      </c>
      <c r="J9" t="s">
        <v>219</v>
      </c>
      <c r="K9" t="s">
        <v>167</v>
      </c>
      <c r="L9" t="s">
        <v>225</v>
      </c>
      <c r="M9" t="s">
        <v>212</v>
      </c>
      <c r="N9" s="27">
        <v>-0.01</v>
      </c>
      <c r="O9" s="19" t="b">
        <v>0</v>
      </c>
      <c r="P9" s="27">
        <v>2.1999999999999999E-2</v>
      </c>
      <c r="Q9">
        <v>3</v>
      </c>
      <c r="R9">
        <v>75</v>
      </c>
      <c r="S9">
        <v>50</v>
      </c>
      <c r="T9">
        <v>60</v>
      </c>
      <c r="U9" s="27">
        <v>0.02</v>
      </c>
      <c r="V9">
        <v>0</v>
      </c>
      <c r="W9">
        <v>10</v>
      </c>
      <c r="X9" s="27">
        <v>0.04</v>
      </c>
      <c r="Y9" s="27">
        <v>0.04</v>
      </c>
      <c r="Z9" s="27">
        <v>0.03</v>
      </c>
      <c r="AA9" s="27">
        <v>0.01</v>
      </c>
      <c r="AB9" s="27">
        <v>7.4999999999999997E-2</v>
      </c>
      <c r="AC9" s="27" t="s">
        <v>156</v>
      </c>
      <c r="AD9" s="27">
        <v>7.4999999999999997E-2</v>
      </c>
      <c r="AE9" s="27">
        <v>0</v>
      </c>
      <c r="AF9" t="s">
        <v>112</v>
      </c>
      <c r="AG9" s="2" t="s">
        <v>158</v>
      </c>
      <c r="AH9" s="2" t="s">
        <v>180</v>
      </c>
      <c r="AI9">
        <v>1</v>
      </c>
      <c r="AJ9" s="2" t="s">
        <v>166</v>
      </c>
      <c r="AK9" s="18">
        <v>1</v>
      </c>
      <c r="AL9">
        <v>200</v>
      </c>
      <c r="AM9" t="s">
        <v>142</v>
      </c>
      <c r="AN9">
        <v>5</v>
      </c>
      <c r="AO9">
        <v>200</v>
      </c>
      <c r="AP9" s="2" t="s">
        <v>114</v>
      </c>
      <c r="AQ9">
        <v>1</v>
      </c>
      <c r="AR9" s="2" t="s">
        <v>113</v>
      </c>
      <c r="AS9" s="13">
        <v>0.25</v>
      </c>
      <c r="AT9" s="13">
        <v>0.14499999999999999</v>
      </c>
      <c r="AU9" s="13">
        <v>0.05</v>
      </c>
      <c r="AV9" s="19" t="b">
        <v>0</v>
      </c>
      <c r="AW9" s="19" t="b">
        <v>0</v>
      </c>
      <c r="AX9" s="19" t="b">
        <v>0</v>
      </c>
    </row>
    <row r="10" spans="1:50" x14ac:dyDescent="0.25">
      <c r="A10" t="s">
        <v>211</v>
      </c>
      <c r="B10" s="20" t="s">
        <v>175</v>
      </c>
      <c r="C10" s="11" t="b">
        <v>1</v>
      </c>
      <c r="D10" t="s">
        <v>223</v>
      </c>
      <c r="E10" t="s">
        <v>207</v>
      </c>
      <c r="F10">
        <v>1000</v>
      </c>
      <c r="G10">
        <v>600</v>
      </c>
      <c r="H10" t="s">
        <v>109</v>
      </c>
      <c r="I10" t="s">
        <v>109</v>
      </c>
      <c r="J10" t="s">
        <v>220</v>
      </c>
      <c r="K10" t="s">
        <v>167</v>
      </c>
      <c r="L10" t="s">
        <v>225</v>
      </c>
      <c r="M10" t="s">
        <v>212</v>
      </c>
      <c r="N10" s="27">
        <v>-0.01</v>
      </c>
      <c r="O10" s="19" t="b">
        <v>0</v>
      </c>
      <c r="P10" s="27">
        <v>2.1999999999999999E-2</v>
      </c>
      <c r="Q10">
        <v>3</v>
      </c>
      <c r="R10">
        <v>75</v>
      </c>
      <c r="S10">
        <v>50</v>
      </c>
      <c r="T10">
        <v>60</v>
      </c>
      <c r="U10" s="27">
        <v>0.02</v>
      </c>
      <c r="V10">
        <v>0</v>
      </c>
      <c r="W10">
        <v>10</v>
      </c>
      <c r="X10" s="27">
        <v>0.04</v>
      </c>
      <c r="Y10" s="27">
        <v>0.04</v>
      </c>
      <c r="Z10" s="27">
        <v>0.03</v>
      </c>
      <c r="AA10" s="27">
        <v>0.01</v>
      </c>
      <c r="AB10" s="27">
        <v>7.4999999999999997E-2</v>
      </c>
      <c r="AC10" s="27" t="s">
        <v>156</v>
      </c>
      <c r="AD10" s="27">
        <v>7.4999999999999997E-2</v>
      </c>
      <c r="AE10" s="27">
        <v>0</v>
      </c>
      <c r="AF10" t="s">
        <v>112</v>
      </c>
      <c r="AG10" s="2" t="s">
        <v>158</v>
      </c>
      <c r="AH10" s="2" t="s">
        <v>180</v>
      </c>
      <c r="AI10">
        <v>1</v>
      </c>
      <c r="AJ10" s="2" t="s">
        <v>166</v>
      </c>
      <c r="AK10" s="18">
        <v>1</v>
      </c>
      <c r="AL10">
        <v>200</v>
      </c>
      <c r="AM10" t="s">
        <v>142</v>
      </c>
      <c r="AN10">
        <v>5</v>
      </c>
      <c r="AO10">
        <v>200</v>
      </c>
      <c r="AP10" s="2" t="s">
        <v>114</v>
      </c>
      <c r="AQ10">
        <v>1</v>
      </c>
      <c r="AR10" s="2" t="s">
        <v>113</v>
      </c>
      <c r="AS10" s="13">
        <v>0.25</v>
      </c>
      <c r="AT10" s="13">
        <v>0.14499999999999999</v>
      </c>
      <c r="AU10" s="13">
        <v>0.05</v>
      </c>
      <c r="AV10" s="19" t="b">
        <v>0</v>
      </c>
      <c r="AW10" s="19" t="b">
        <v>0</v>
      </c>
      <c r="AX10" s="19" t="b">
        <v>0</v>
      </c>
    </row>
    <row r="11" spans="1:50" x14ac:dyDescent="0.25">
      <c r="A11" t="s">
        <v>210</v>
      </c>
      <c r="B11" s="20" t="s">
        <v>175</v>
      </c>
      <c r="C11" s="11" t="b">
        <v>1</v>
      </c>
      <c r="D11" t="s">
        <v>224</v>
      </c>
      <c r="E11" t="s">
        <v>208</v>
      </c>
      <c r="F11">
        <v>1000</v>
      </c>
      <c r="G11">
        <v>300</v>
      </c>
      <c r="H11" t="s">
        <v>109</v>
      </c>
      <c r="I11" t="s">
        <v>109</v>
      </c>
      <c r="J11" t="s">
        <v>217</v>
      </c>
      <c r="K11" t="s">
        <v>167</v>
      </c>
      <c r="L11" t="s">
        <v>225</v>
      </c>
      <c r="M11" t="s">
        <v>212</v>
      </c>
      <c r="N11" s="27">
        <v>0.01</v>
      </c>
      <c r="O11" s="19" t="b">
        <v>0</v>
      </c>
      <c r="P11" s="27">
        <v>2.1999999999999999E-2</v>
      </c>
      <c r="Q11">
        <v>3</v>
      </c>
      <c r="R11">
        <v>75</v>
      </c>
      <c r="S11">
        <v>50</v>
      </c>
      <c r="T11">
        <v>60</v>
      </c>
      <c r="U11" s="27">
        <v>0.02</v>
      </c>
      <c r="V11">
        <v>0</v>
      </c>
      <c r="W11">
        <v>10</v>
      </c>
      <c r="X11" s="27">
        <v>0.04</v>
      </c>
      <c r="Y11" s="27">
        <v>0.04</v>
      </c>
      <c r="Z11" s="27">
        <v>0.03</v>
      </c>
      <c r="AA11" s="27">
        <v>0.01</v>
      </c>
      <c r="AB11" s="27">
        <v>7.4999999999999997E-2</v>
      </c>
      <c r="AC11" s="27" t="s">
        <v>156</v>
      </c>
      <c r="AD11" s="27">
        <v>7.4999999999999997E-2</v>
      </c>
      <c r="AE11" s="27">
        <v>0</v>
      </c>
      <c r="AF11" t="s">
        <v>112</v>
      </c>
      <c r="AG11" s="2" t="s">
        <v>158</v>
      </c>
      <c r="AH11" s="2" t="s">
        <v>180</v>
      </c>
      <c r="AI11">
        <v>1</v>
      </c>
      <c r="AJ11" s="2" t="s">
        <v>166</v>
      </c>
      <c r="AK11" s="18">
        <v>1</v>
      </c>
      <c r="AL11">
        <v>200</v>
      </c>
      <c r="AM11" t="s">
        <v>142</v>
      </c>
      <c r="AN11">
        <v>5</v>
      </c>
      <c r="AO11">
        <v>200</v>
      </c>
      <c r="AP11" s="2" t="s">
        <v>114</v>
      </c>
      <c r="AQ11">
        <v>1</v>
      </c>
      <c r="AR11" s="2" t="s">
        <v>113</v>
      </c>
      <c r="AS11" s="13">
        <v>0.25</v>
      </c>
      <c r="AT11" s="13">
        <v>0.14499999999999999</v>
      </c>
      <c r="AU11" s="13">
        <v>0.05</v>
      </c>
      <c r="AV11" s="19" t="b">
        <v>0</v>
      </c>
      <c r="AW11" s="19" t="b">
        <v>0</v>
      </c>
      <c r="AX11" s="19" t="b">
        <v>0</v>
      </c>
    </row>
    <row r="12" spans="1:50" x14ac:dyDescent="0.25">
      <c r="C12" s="11"/>
    </row>
    <row r="13" spans="1:50" x14ac:dyDescent="0.25">
      <c r="A13" t="s">
        <v>226</v>
      </c>
      <c r="B13" s="20" t="s">
        <v>175</v>
      </c>
      <c r="C13" s="11" t="b">
        <v>0</v>
      </c>
      <c r="D13" t="s">
        <v>221</v>
      </c>
      <c r="E13" t="s">
        <v>198</v>
      </c>
      <c r="F13">
        <v>1000</v>
      </c>
      <c r="G13">
        <v>500</v>
      </c>
      <c r="H13" t="s">
        <v>109</v>
      </c>
      <c r="I13" t="s">
        <v>109</v>
      </c>
      <c r="J13" t="s">
        <v>218</v>
      </c>
      <c r="K13" t="s">
        <v>147</v>
      </c>
      <c r="L13" t="s">
        <v>225</v>
      </c>
      <c r="M13" t="s">
        <v>212</v>
      </c>
      <c r="N13" s="27">
        <v>0</v>
      </c>
      <c r="O13" s="19" t="b">
        <v>0</v>
      </c>
      <c r="P13" s="27">
        <v>2.1999999999999999E-2</v>
      </c>
      <c r="Q13">
        <v>3</v>
      </c>
      <c r="R13">
        <v>75</v>
      </c>
      <c r="S13">
        <v>50</v>
      </c>
      <c r="T13">
        <v>60</v>
      </c>
      <c r="U13" s="27">
        <v>0.02</v>
      </c>
      <c r="V13">
        <v>0</v>
      </c>
      <c r="W13">
        <v>10</v>
      </c>
      <c r="X13" s="27">
        <v>0.04</v>
      </c>
      <c r="Y13" s="27">
        <v>0.04</v>
      </c>
      <c r="Z13" s="27">
        <v>0.03</v>
      </c>
      <c r="AA13" s="27">
        <v>0.01</v>
      </c>
      <c r="AB13" s="27">
        <v>7.4999999999999997E-2</v>
      </c>
      <c r="AC13" s="27" t="s">
        <v>156</v>
      </c>
      <c r="AD13" s="27">
        <v>7.4999999999999997E-2</v>
      </c>
      <c r="AE13" s="27">
        <v>0</v>
      </c>
      <c r="AF13" t="s">
        <v>112</v>
      </c>
      <c r="AG13" s="2" t="s">
        <v>158</v>
      </c>
      <c r="AH13" s="2" t="s">
        <v>180</v>
      </c>
      <c r="AI13">
        <v>1</v>
      </c>
      <c r="AJ13" s="2" t="s">
        <v>166</v>
      </c>
      <c r="AK13" s="18">
        <v>0.75</v>
      </c>
      <c r="AL13">
        <v>200</v>
      </c>
      <c r="AM13" t="s">
        <v>142</v>
      </c>
      <c r="AN13">
        <v>5</v>
      </c>
      <c r="AO13">
        <v>200</v>
      </c>
      <c r="AP13" s="2" t="s">
        <v>114</v>
      </c>
      <c r="AQ13">
        <v>1</v>
      </c>
      <c r="AR13" s="2" t="s">
        <v>113</v>
      </c>
      <c r="AS13" s="13">
        <v>0.25</v>
      </c>
      <c r="AT13" s="13">
        <v>0.14499999999999999</v>
      </c>
      <c r="AU13" s="13">
        <v>0.05</v>
      </c>
      <c r="AV13" s="19" t="b">
        <v>0</v>
      </c>
      <c r="AW13" s="19" t="b">
        <v>0</v>
      </c>
      <c r="AX13" s="19" t="b">
        <v>0</v>
      </c>
    </row>
    <row r="14" spans="1:50" x14ac:dyDescent="0.25">
      <c r="A14" t="s">
        <v>230</v>
      </c>
      <c r="B14" s="20" t="s">
        <v>175</v>
      </c>
      <c r="C14" s="11" t="b">
        <v>0</v>
      </c>
      <c r="D14" t="s">
        <v>206</v>
      </c>
      <c r="E14" t="s">
        <v>206</v>
      </c>
      <c r="F14">
        <v>1000</v>
      </c>
      <c r="G14">
        <v>600</v>
      </c>
      <c r="H14" t="s">
        <v>109</v>
      </c>
      <c r="I14" t="s">
        <v>109</v>
      </c>
      <c r="J14" t="s">
        <v>219</v>
      </c>
      <c r="K14" t="s">
        <v>147</v>
      </c>
      <c r="L14" t="s">
        <v>225</v>
      </c>
      <c r="M14" t="s">
        <v>212</v>
      </c>
      <c r="N14" s="27">
        <v>0</v>
      </c>
      <c r="O14" s="19" t="b">
        <v>0</v>
      </c>
      <c r="P14" s="27">
        <v>2.1999999999999999E-2</v>
      </c>
      <c r="Q14">
        <v>3</v>
      </c>
      <c r="R14">
        <v>75</v>
      </c>
      <c r="S14">
        <v>50</v>
      </c>
      <c r="T14">
        <v>60</v>
      </c>
      <c r="U14" s="27">
        <v>0.02</v>
      </c>
      <c r="V14">
        <v>0</v>
      </c>
      <c r="W14">
        <v>10</v>
      </c>
      <c r="X14" s="27">
        <v>0.04</v>
      </c>
      <c r="Y14" s="27">
        <v>0.04</v>
      </c>
      <c r="Z14" s="27">
        <v>0.03</v>
      </c>
      <c r="AA14" s="27">
        <v>0.01</v>
      </c>
      <c r="AB14" s="27">
        <v>7.4999999999999997E-2</v>
      </c>
      <c r="AC14" s="27" t="s">
        <v>156</v>
      </c>
      <c r="AD14" s="27">
        <v>7.4999999999999997E-2</v>
      </c>
      <c r="AE14" s="27">
        <v>0</v>
      </c>
      <c r="AF14" t="s">
        <v>112</v>
      </c>
      <c r="AG14" s="2" t="s">
        <v>158</v>
      </c>
      <c r="AH14" s="2" t="s">
        <v>180</v>
      </c>
      <c r="AI14">
        <v>1</v>
      </c>
      <c r="AJ14" s="2" t="s">
        <v>166</v>
      </c>
      <c r="AK14" s="18">
        <v>0.75</v>
      </c>
      <c r="AL14">
        <v>200</v>
      </c>
      <c r="AM14" t="s">
        <v>142</v>
      </c>
      <c r="AN14">
        <v>5</v>
      </c>
      <c r="AO14">
        <v>200</v>
      </c>
      <c r="AP14" s="2" t="s">
        <v>114</v>
      </c>
      <c r="AQ14">
        <v>1</v>
      </c>
      <c r="AR14" s="2" t="s">
        <v>113</v>
      </c>
      <c r="AS14" s="13">
        <v>0.25</v>
      </c>
      <c r="AT14" s="13">
        <v>0.14499999999999999</v>
      </c>
      <c r="AU14" s="13">
        <v>0.05</v>
      </c>
      <c r="AV14" s="19" t="b">
        <v>0</v>
      </c>
      <c r="AW14" s="19" t="b">
        <v>0</v>
      </c>
      <c r="AX14" s="19" t="b">
        <v>0</v>
      </c>
    </row>
    <row r="15" spans="1:50" x14ac:dyDescent="0.25">
      <c r="A15" t="s">
        <v>227</v>
      </c>
      <c r="B15" s="20" t="s">
        <v>175</v>
      </c>
      <c r="C15" s="11" t="b">
        <v>0</v>
      </c>
      <c r="D15" t="s">
        <v>223</v>
      </c>
      <c r="E15" t="s">
        <v>207</v>
      </c>
      <c r="F15">
        <v>1000</v>
      </c>
      <c r="G15">
        <v>600</v>
      </c>
      <c r="H15" t="s">
        <v>109</v>
      </c>
      <c r="I15" t="s">
        <v>109</v>
      </c>
      <c r="J15" t="s">
        <v>220</v>
      </c>
      <c r="K15" t="s">
        <v>147</v>
      </c>
      <c r="L15" t="s">
        <v>225</v>
      </c>
      <c r="M15" t="s">
        <v>212</v>
      </c>
      <c r="N15" s="27">
        <v>0</v>
      </c>
      <c r="O15" s="19" t="b">
        <v>0</v>
      </c>
      <c r="P15" s="27">
        <v>2.1999999999999999E-2</v>
      </c>
      <c r="Q15">
        <v>3</v>
      </c>
      <c r="R15">
        <v>75</v>
      </c>
      <c r="S15">
        <v>50</v>
      </c>
      <c r="T15">
        <v>60</v>
      </c>
      <c r="U15" s="27">
        <v>0.02</v>
      </c>
      <c r="V15">
        <v>0</v>
      </c>
      <c r="W15">
        <v>10</v>
      </c>
      <c r="X15" s="27">
        <v>0.04</v>
      </c>
      <c r="Y15" s="27">
        <v>0.04</v>
      </c>
      <c r="Z15" s="27">
        <v>0.03</v>
      </c>
      <c r="AA15" s="27">
        <v>0.01</v>
      </c>
      <c r="AB15" s="27">
        <v>7.4999999999999997E-2</v>
      </c>
      <c r="AC15" s="27" t="s">
        <v>156</v>
      </c>
      <c r="AD15" s="27">
        <v>7.4999999999999997E-2</v>
      </c>
      <c r="AE15" s="27">
        <v>0</v>
      </c>
      <c r="AF15" t="s">
        <v>112</v>
      </c>
      <c r="AG15" s="2" t="s">
        <v>158</v>
      </c>
      <c r="AH15" s="2" t="s">
        <v>180</v>
      </c>
      <c r="AI15">
        <v>1</v>
      </c>
      <c r="AJ15" s="2" t="s">
        <v>166</v>
      </c>
      <c r="AK15" s="18">
        <v>0.75</v>
      </c>
      <c r="AL15">
        <v>200</v>
      </c>
      <c r="AM15" t="s">
        <v>142</v>
      </c>
      <c r="AN15">
        <v>5</v>
      </c>
      <c r="AO15">
        <v>200</v>
      </c>
      <c r="AP15" s="2" t="s">
        <v>114</v>
      </c>
      <c r="AQ15">
        <v>1</v>
      </c>
      <c r="AR15" s="2" t="s">
        <v>113</v>
      </c>
      <c r="AS15" s="13">
        <v>0.25</v>
      </c>
      <c r="AT15" s="13">
        <v>0.14499999999999999</v>
      </c>
      <c r="AU15" s="13">
        <v>0.05</v>
      </c>
      <c r="AV15" s="19" t="b">
        <v>0</v>
      </c>
      <c r="AW15" s="19" t="b">
        <v>0</v>
      </c>
      <c r="AX15" s="19" t="b">
        <v>0</v>
      </c>
    </row>
    <row r="16" spans="1:50" x14ac:dyDescent="0.25">
      <c r="A16" t="s">
        <v>228</v>
      </c>
      <c r="B16" s="20" t="s">
        <v>175</v>
      </c>
      <c r="C16" s="11" t="b">
        <v>0</v>
      </c>
      <c r="D16" t="s">
        <v>224</v>
      </c>
      <c r="E16" t="s">
        <v>208</v>
      </c>
      <c r="F16">
        <v>1000</v>
      </c>
      <c r="G16">
        <v>300</v>
      </c>
      <c r="H16" t="s">
        <v>109</v>
      </c>
      <c r="I16" t="s">
        <v>109</v>
      </c>
      <c r="J16" t="s">
        <v>217</v>
      </c>
      <c r="K16" t="s">
        <v>147</v>
      </c>
      <c r="L16" t="s">
        <v>225</v>
      </c>
      <c r="M16" t="s">
        <v>212</v>
      </c>
      <c r="N16" s="27">
        <v>0</v>
      </c>
      <c r="O16" s="19" t="b">
        <v>0</v>
      </c>
      <c r="P16" s="27">
        <v>2.1999999999999999E-2</v>
      </c>
      <c r="Q16">
        <v>3</v>
      </c>
      <c r="R16">
        <v>75</v>
      </c>
      <c r="S16">
        <v>50</v>
      </c>
      <c r="T16">
        <v>60</v>
      </c>
      <c r="U16" s="27">
        <v>0.02</v>
      </c>
      <c r="V16">
        <v>0</v>
      </c>
      <c r="W16">
        <v>10</v>
      </c>
      <c r="X16" s="27">
        <v>0.04</v>
      </c>
      <c r="Y16" s="27">
        <v>0.04</v>
      </c>
      <c r="Z16" s="27">
        <v>0.03</v>
      </c>
      <c r="AA16" s="27">
        <v>0.01</v>
      </c>
      <c r="AB16" s="27">
        <v>7.4999999999999997E-2</v>
      </c>
      <c r="AC16" s="27" t="s">
        <v>156</v>
      </c>
      <c r="AD16" s="27">
        <v>7.4999999999999997E-2</v>
      </c>
      <c r="AE16" s="27">
        <v>0</v>
      </c>
      <c r="AF16" t="s">
        <v>112</v>
      </c>
      <c r="AG16" s="2" t="s">
        <v>158</v>
      </c>
      <c r="AH16" s="2" t="s">
        <v>180</v>
      </c>
      <c r="AI16">
        <v>1</v>
      </c>
      <c r="AJ16" s="2" t="s">
        <v>166</v>
      </c>
      <c r="AK16" s="18">
        <v>0.75</v>
      </c>
      <c r="AL16">
        <v>200</v>
      </c>
      <c r="AM16" t="s">
        <v>142</v>
      </c>
      <c r="AN16">
        <v>5</v>
      </c>
      <c r="AO16">
        <v>200</v>
      </c>
      <c r="AP16" s="2" t="s">
        <v>114</v>
      </c>
      <c r="AQ16">
        <v>1</v>
      </c>
      <c r="AR16" s="2" t="s">
        <v>113</v>
      </c>
      <c r="AS16" s="13">
        <v>0.25</v>
      </c>
      <c r="AT16" s="13">
        <v>0.14499999999999999</v>
      </c>
      <c r="AU16" s="13">
        <v>0.05</v>
      </c>
      <c r="AV16" s="19" t="b">
        <v>0</v>
      </c>
      <c r="AW16" s="19" t="b">
        <v>0</v>
      </c>
      <c r="AX16" s="19" t="b">
        <v>0</v>
      </c>
    </row>
    <row r="21" spans="1:50" x14ac:dyDescent="0.25">
      <c r="A21" t="s">
        <v>181</v>
      </c>
      <c r="B21" s="20" t="s">
        <v>175</v>
      </c>
      <c r="C21" s="11" t="b">
        <v>0</v>
      </c>
      <c r="D21" t="s">
        <v>109</v>
      </c>
      <c r="E21" t="s">
        <v>109</v>
      </c>
      <c r="H21" t="s">
        <v>109</v>
      </c>
      <c r="I21" t="s">
        <v>109</v>
      </c>
      <c r="K21" t="s">
        <v>147</v>
      </c>
      <c r="L21" t="s">
        <v>168</v>
      </c>
      <c r="N21" s="27">
        <v>0</v>
      </c>
      <c r="O21" s="19" t="b">
        <v>0</v>
      </c>
      <c r="P21" s="27">
        <v>2.1999999999999999E-2</v>
      </c>
      <c r="Q21">
        <v>3</v>
      </c>
      <c r="R21">
        <v>65</v>
      </c>
      <c r="S21">
        <v>65</v>
      </c>
      <c r="T21">
        <v>65</v>
      </c>
      <c r="U21" s="27">
        <v>0.02</v>
      </c>
      <c r="V21">
        <v>10</v>
      </c>
      <c r="W21">
        <v>0</v>
      </c>
      <c r="Z21" s="27">
        <v>0.03</v>
      </c>
      <c r="AA21" s="27">
        <v>0.01</v>
      </c>
      <c r="AB21" s="27">
        <v>7.4999999999999997E-2</v>
      </c>
      <c r="AC21" s="27" t="s">
        <v>156</v>
      </c>
      <c r="AD21" s="27">
        <v>7.4999999999999997E-2</v>
      </c>
      <c r="AE21" s="27">
        <v>0</v>
      </c>
      <c r="AF21" t="s">
        <v>112</v>
      </c>
      <c r="AG21" s="2" t="s">
        <v>158</v>
      </c>
      <c r="AH21" s="2" t="s">
        <v>180</v>
      </c>
      <c r="AI21">
        <v>1</v>
      </c>
      <c r="AJ21" s="2" t="s">
        <v>166</v>
      </c>
      <c r="AK21" s="18">
        <v>1</v>
      </c>
      <c r="AL21">
        <v>200</v>
      </c>
      <c r="AM21" t="s">
        <v>142</v>
      </c>
      <c r="AN21">
        <v>5</v>
      </c>
      <c r="AO21">
        <v>200</v>
      </c>
      <c r="AP21" s="2" t="s">
        <v>114</v>
      </c>
      <c r="AQ21">
        <v>1</v>
      </c>
      <c r="AR21" s="2" t="s">
        <v>113</v>
      </c>
      <c r="AS21" s="13">
        <v>0.25</v>
      </c>
      <c r="AT21" s="13">
        <v>0.14499999999999999</v>
      </c>
      <c r="AU21" s="13">
        <v>0.05</v>
      </c>
      <c r="AV21" s="19" t="b">
        <v>0</v>
      </c>
      <c r="AW21" s="19" t="b">
        <v>0</v>
      </c>
      <c r="AX21" s="19" t="b">
        <v>0</v>
      </c>
    </row>
    <row r="22" spans="1:50" x14ac:dyDescent="0.25">
      <c r="A22" t="s">
        <v>182</v>
      </c>
      <c r="B22" s="20" t="s">
        <v>175</v>
      </c>
      <c r="C22" s="11" t="b">
        <v>0</v>
      </c>
      <c r="D22" t="s">
        <v>171</v>
      </c>
      <c r="E22" t="s">
        <v>171</v>
      </c>
      <c r="H22" t="s">
        <v>109</v>
      </c>
      <c r="I22" t="s">
        <v>109</v>
      </c>
      <c r="K22" t="s">
        <v>147</v>
      </c>
      <c r="L22" t="s">
        <v>168</v>
      </c>
      <c r="N22" s="27">
        <v>0</v>
      </c>
      <c r="O22" s="19" t="b">
        <v>0</v>
      </c>
      <c r="P22" s="27">
        <v>2.1999999999999999E-2</v>
      </c>
      <c r="Q22">
        <v>3</v>
      </c>
      <c r="R22">
        <v>65</v>
      </c>
      <c r="S22">
        <v>65</v>
      </c>
      <c r="T22">
        <v>65</v>
      </c>
      <c r="U22" s="27">
        <v>0.02</v>
      </c>
      <c r="V22">
        <v>10</v>
      </c>
      <c r="W22">
        <v>0</v>
      </c>
      <c r="Z22" s="27">
        <v>0.03</v>
      </c>
      <c r="AA22" s="27">
        <v>0.01</v>
      </c>
      <c r="AB22" s="27">
        <v>7.4999999999999997E-2</v>
      </c>
      <c r="AC22" s="27" t="s">
        <v>156</v>
      </c>
      <c r="AD22" s="27">
        <v>7.4999999999999997E-2</v>
      </c>
      <c r="AE22" s="27">
        <v>0</v>
      </c>
      <c r="AF22" t="s">
        <v>112</v>
      </c>
      <c r="AG22" s="2" t="s">
        <v>158</v>
      </c>
      <c r="AH22" s="2" t="s">
        <v>180</v>
      </c>
      <c r="AI22">
        <v>1</v>
      </c>
      <c r="AJ22" s="2" t="s">
        <v>166</v>
      </c>
      <c r="AK22" s="18">
        <v>1</v>
      </c>
      <c r="AL22">
        <v>200</v>
      </c>
      <c r="AM22" t="s">
        <v>142</v>
      </c>
      <c r="AN22">
        <v>5</v>
      </c>
      <c r="AO22">
        <v>200</v>
      </c>
      <c r="AP22" s="2" t="s">
        <v>114</v>
      </c>
      <c r="AQ22">
        <v>1</v>
      </c>
      <c r="AR22" s="2" t="s">
        <v>113</v>
      </c>
      <c r="AS22" s="13">
        <v>0.25</v>
      </c>
      <c r="AT22" s="13">
        <v>0.14499999999999999</v>
      </c>
      <c r="AU22" s="13">
        <v>0.05</v>
      </c>
      <c r="AV22" s="19" t="b">
        <v>0</v>
      </c>
      <c r="AW22" s="19" t="b">
        <v>0</v>
      </c>
      <c r="AX22" s="19" t="b">
        <v>0</v>
      </c>
    </row>
    <row r="23" spans="1:50" x14ac:dyDescent="0.25">
      <c r="A23" t="s">
        <v>183</v>
      </c>
      <c r="B23" s="20" t="s">
        <v>175</v>
      </c>
      <c r="C23" s="11" t="b">
        <v>0</v>
      </c>
      <c r="D23" t="s">
        <v>172</v>
      </c>
      <c r="E23" t="s">
        <v>172</v>
      </c>
      <c r="H23" t="s">
        <v>109</v>
      </c>
      <c r="I23" t="s">
        <v>109</v>
      </c>
      <c r="K23" t="s">
        <v>147</v>
      </c>
      <c r="L23" t="s">
        <v>168</v>
      </c>
      <c r="N23" s="27">
        <v>0</v>
      </c>
      <c r="O23" s="19" t="b">
        <v>0</v>
      </c>
      <c r="P23" s="27">
        <v>2.1999999999999999E-2</v>
      </c>
      <c r="Q23">
        <v>3</v>
      </c>
      <c r="R23">
        <v>65</v>
      </c>
      <c r="S23">
        <v>65</v>
      </c>
      <c r="T23">
        <v>65</v>
      </c>
      <c r="U23" s="27">
        <v>0.02</v>
      </c>
      <c r="V23">
        <v>10</v>
      </c>
      <c r="W23">
        <v>0</v>
      </c>
      <c r="Z23" s="27">
        <v>0.03</v>
      </c>
      <c r="AA23" s="27">
        <v>0.01</v>
      </c>
      <c r="AB23" s="27">
        <v>7.4999999999999997E-2</v>
      </c>
      <c r="AC23" s="27" t="s">
        <v>156</v>
      </c>
      <c r="AD23" s="27">
        <v>7.4999999999999997E-2</v>
      </c>
      <c r="AE23" s="27">
        <v>0</v>
      </c>
      <c r="AF23" t="s">
        <v>112</v>
      </c>
      <c r="AG23" s="2" t="s">
        <v>158</v>
      </c>
      <c r="AH23" s="2" t="s">
        <v>180</v>
      </c>
      <c r="AI23">
        <v>1</v>
      </c>
      <c r="AJ23" s="2" t="s">
        <v>166</v>
      </c>
      <c r="AK23" s="18">
        <v>1</v>
      </c>
      <c r="AL23">
        <v>200</v>
      </c>
      <c r="AM23" t="s">
        <v>142</v>
      </c>
      <c r="AN23">
        <v>5</v>
      </c>
      <c r="AO23">
        <v>200</v>
      </c>
      <c r="AP23" s="2" t="s">
        <v>114</v>
      </c>
      <c r="AQ23">
        <v>1</v>
      </c>
      <c r="AR23" s="2" t="s">
        <v>113</v>
      </c>
      <c r="AS23" s="13">
        <v>0.25</v>
      </c>
      <c r="AT23" s="13">
        <v>0.14499999999999999</v>
      </c>
      <c r="AU23" s="13">
        <v>0.05</v>
      </c>
      <c r="AV23" s="19" t="b">
        <v>0</v>
      </c>
      <c r="AW23" s="19" t="b">
        <v>0</v>
      </c>
      <c r="AX23" s="19" t="b">
        <v>0</v>
      </c>
    </row>
    <row r="24" spans="1:50" x14ac:dyDescent="0.25">
      <c r="C24" s="27"/>
      <c r="D24" s="27"/>
    </row>
    <row r="25" spans="1:50" x14ac:dyDescent="0.25">
      <c r="A25" t="s">
        <v>184</v>
      </c>
      <c r="B25" s="20" t="s">
        <v>175</v>
      </c>
      <c r="C25" s="11" t="b">
        <v>0</v>
      </c>
      <c r="D25" t="s">
        <v>109</v>
      </c>
      <c r="E25" t="s">
        <v>109</v>
      </c>
      <c r="H25" t="s">
        <v>109</v>
      </c>
      <c r="I25" t="s">
        <v>109</v>
      </c>
      <c r="K25" t="s">
        <v>147</v>
      </c>
      <c r="L25" t="s">
        <v>168</v>
      </c>
      <c r="N25" s="27">
        <v>0</v>
      </c>
      <c r="O25" s="19" t="b">
        <v>0</v>
      </c>
      <c r="P25" s="27">
        <v>2.1999999999999999E-2</v>
      </c>
      <c r="Q25">
        <v>3</v>
      </c>
      <c r="R25">
        <v>65</v>
      </c>
      <c r="S25">
        <v>55</v>
      </c>
      <c r="T25">
        <v>65</v>
      </c>
      <c r="U25" s="27">
        <v>0.02</v>
      </c>
      <c r="V25">
        <v>10</v>
      </c>
      <c r="W25">
        <v>0</v>
      </c>
      <c r="Z25" s="27">
        <v>0.03</v>
      </c>
      <c r="AA25" s="27">
        <v>0.01</v>
      </c>
      <c r="AB25" s="27">
        <v>7.4999999999999997E-2</v>
      </c>
      <c r="AC25" s="27" t="s">
        <v>156</v>
      </c>
      <c r="AD25" s="27">
        <v>7.4999999999999997E-2</v>
      </c>
      <c r="AE25" s="27">
        <v>0</v>
      </c>
      <c r="AF25" t="s">
        <v>112</v>
      </c>
      <c r="AG25" s="2" t="s">
        <v>158</v>
      </c>
      <c r="AH25" s="2" t="s">
        <v>180</v>
      </c>
      <c r="AI25">
        <v>1</v>
      </c>
      <c r="AJ25" s="2" t="s">
        <v>166</v>
      </c>
      <c r="AK25" s="18">
        <v>1</v>
      </c>
      <c r="AL25">
        <v>200</v>
      </c>
      <c r="AM25" t="s">
        <v>142</v>
      </c>
      <c r="AN25">
        <v>5</v>
      </c>
      <c r="AO25">
        <v>200</v>
      </c>
      <c r="AP25" s="2" t="s">
        <v>114</v>
      </c>
      <c r="AQ25">
        <v>1</v>
      </c>
      <c r="AR25" s="2" t="s">
        <v>113</v>
      </c>
      <c r="AS25" s="13">
        <v>0.25</v>
      </c>
      <c r="AT25" s="13">
        <v>0.14499999999999999</v>
      </c>
      <c r="AU25" s="13">
        <v>0.05</v>
      </c>
      <c r="AV25" s="19" t="b">
        <v>0</v>
      </c>
      <c r="AW25" s="19" t="b">
        <v>0</v>
      </c>
      <c r="AX25" s="19" t="b">
        <v>0</v>
      </c>
    </row>
    <row r="26" spans="1:50" x14ac:dyDescent="0.25">
      <c r="A26" t="s">
        <v>185</v>
      </c>
      <c r="B26" s="20" t="s">
        <v>175</v>
      </c>
      <c r="C26" s="11" t="b">
        <v>0</v>
      </c>
      <c r="D26" t="s">
        <v>171</v>
      </c>
      <c r="E26" t="s">
        <v>171</v>
      </c>
      <c r="H26" t="s">
        <v>109</v>
      </c>
      <c r="I26" t="s">
        <v>109</v>
      </c>
      <c r="K26" t="s">
        <v>147</v>
      </c>
      <c r="L26" t="s">
        <v>168</v>
      </c>
      <c r="N26" s="27">
        <v>0</v>
      </c>
      <c r="O26" s="19" t="b">
        <v>0</v>
      </c>
      <c r="P26" s="27">
        <v>2.1999999999999999E-2</v>
      </c>
      <c r="Q26">
        <v>3</v>
      </c>
      <c r="R26">
        <v>65</v>
      </c>
      <c r="S26">
        <v>55</v>
      </c>
      <c r="T26">
        <v>65</v>
      </c>
      <c r="U26" s="27">
        <v>0.02</v>
      </c>
      <c r="V26">
        <v>10</v>
      </c>
      <c r="W26">
        <v>0</v>
      </c>
      <c r="Z26" s="27">
        <v>0.03</v>
      </c>
      <c r="AA26" s="27">
        <v>0.01</v>
      </c>
      <c r="AB26" s="27">
        <v>7.4999999999999997E-2</v>
      </c>
      <c r="AC26" s="27" t="s">
        <v>156</v>
      </c>
      <c r="AD26" s="27">
        <v>7.4999999999999997E-2</v>
      </c>
      <c r="AE26" s="27">
        <v>0</v>
      </c>
      <c r="AF26" t="s">
        <v>112</v>
      </c>
      <c r="AG26" s="2" t="s">
        <v>158</v>
      </c>
      <c r="AH26" s="2" t="s">
        <v>180</v>
      </c>
      <c r="AI26">
        <v>1</v>
      </c>
      <c r="AJ26" s="2" t="s">
        <v>166</v>
      </c>
      <c r="AK26" s="18">
        <v>1</v>
      </c>
      <c r="AL26">
        <v>200</v>
      </c>
      <c r="AM26" t="s">
        <v>142</v>
      </c>
      <c r="AN26">
        <v>5</v>
      </c>
      <c r="AO26">
        <v>200</v>
      </c>
      <c r="AP26" s="2" t="s">
        <v>114</v>
      </c>
      <c r="AQ26">
        <v>1</v>
      </c>
      <c r="AR26" s="2" t="s">
        <v>113</v>
      </c>
      <c r="AS26" s="13">
        <v>0.25</v>
      </c>
      <c r="AT26" s="13">
        <v>0.14499999999999999</v>
      </c>
      <c r="AU26" s="13">
        <v>0.05</v>
      </c>
      <c r="AV26" s="19" t="b">
        <v>0</v>
      </c>
      <c r="AW26" s="19" t="b">
        <v>0</v>
      </c>
      <c r="AX26" s="19" t="b">
        <v>0</v>
      </c>
    </row>
    <row r="27" spans="1:50" x14ac:dyDescent="0.25">
      <c r="A27" t="s">
        <v>186</v>
      </c>
      <c r="B27" s="20" t="s">
        <v>175</v>
      </c>
      <c r="C27" s="11" t="b">
        <v>0</v>
      </c>
      <c r="D27" t="s">
        <v>172</v>
      </c>
      <c r="E27" t="s">
        <v>172</v>
      </c>
      <c r="H27" t="s">
        <v>109</v>
      </c>
      <c r="I27" t="s">
        <v>109</v>
      </c>
      <c r="K27" t="s">
        <v>147</v>
      </c>
      <c r="L27" t="s">
        <v>168</v>
      </c>
      <c r="N27" s="27">
        <v>0</v>
      </c>
      <c r="O27" s="19" t="b">
        <v>0</v>
      </c>
      <c r="P27" s="27">
        <v>2.1999999999999999E-2</v>
      </c>
      <c r="Q27">
        <v>3</v>
      </c>
      <c r="R27">
        <v>65</v>
      </c>
      <c r="S27">
        <v>55</v>
      </c>
      <c r="T27">
        <v>65</v>
      </c>
      <c r="U27" s="27">
        <v>0.02</v>
      </c>
      <c r="V27">
        <v>10</v>
      </c>
      <c r="W27">
        <v>0</v>
      </c>
      <c r="Z27" s="27">
        <v>0.03</v>
      </c>
      <c r="AA27" s="27">
        <v>0.01</v>
      </c>
      <c r="AB27" s="27">
        <v>7.4999999999999997E-2</v>
      </c>
      <c r="AC27" s="27" t="s">
        <v>156</v>
      </c>
      <c r="AD27" s="27">
        <v>7.4999999999999997E-2</v>
      </c>
      <c r="AE27" s="27">
        <v>0</v>
      </c>
      <c r="AF27" t="s">
        <v>112</v>
      </c>
      <c r="AG27" s="2" t="s">
        <v>158</v>
      </c>
      <c r="AH27" s="2" t="s">
        <v>180</v>
      </c>
      <c r="AI27">
        <v>1</v>
      </c>
      <c r="AJ27" s="2" t="s">
        <v>166</v>
      </c>
      <c r="AK27" s="18">
        <v>1</v>
      </c>
      <c r="AL27">
        <v>200</v>
      </c>
      <c r="AM27" t="s">
        <v>142</v>
      </c>
      <c r="AN27">
        <v>5</v>
      </c>
      <c r="AO27">
        <v>200</v>
      </c>
      <c r="AP27" s="2" t="s">
        <v>114</v>
      </c>
      <c r="AQ27">
        <v>1</v>
      </c>
      <c r="AR27" s="2" t="s">
        <v>113</v>
      </c>
      <c r="AS27" s="13">
        <v>0.25</v>
      </c>
      <c r="AT27" s="13">
        <v>0.14499999999999999</v>
      </c>
      <c r="AU27" s="13">
        <v>0.05</v>
      </c>
      <c r="AV27" s="19" t="b">
        <v>0</v>
      </c>
      <c r="AW27" s="19" t="b">
        <v>0</v>
      </c>
      <c r="AX27" s="19" t="b">
        <v>0</v>
      </c>
    </row>
    <row r="28" spans="1:50" x14ac:dyDescent="0.25">
      <c r="C28" s="11"/>
    </row>
    <row r="29" spans="1:50" x14ac:dyDescent="0.25">
      <c r="A29" t="s">
        <v>187</v>
      </c>
      <c r="B29" s="20" t="s">
        <v>175</v>
      </c>
      <c r="C29" s="11" t="b">
        <v>0</v>
      </c>
      <c r="D29" t="s">
        <v>109</v>
      </c>
      <c r="E29" t="s">
        <v>109</v>
      </c>
      <c r="H29" t="s">
        <v>109</v>
      </c>
      <c r="I29" t="s">
        <v>109</v>
      </c>
      <c r="K29" t="s">
        <v>147</v>
      </c>
      <c r="L29" t="s">
        <v>168</v>
      </c>
      <c r="N29" s="27">
        <v>0</v>
      </c>
      <c r="O29" s="19" t="b">
        <v>0</v>
      </c>
      <c r="P29" s="27">
        <v>2.1999999999999999E-2</v>
      </c>
      <c r="Q29">
        <v>3</v>
      </c>
      <c r="R29">
        <v>65</v>
      </c>
      <c r="S29">
        <v>55</v>
      </c>
      <c r="T29">
        <v>65</v>
      </c>
      <c r="U29" s="27">
        <v>0.02</v>
      </c>
      <c r="V29">
        <v>10</v>
      </c>
      <c r="W29">
        <v>0</v>
      </c>
      <c r="Z29" s="27">
        <v>0.03</v>
      </c>
      <c r="AA29" s="27">
        <v>0.01</v>
      </c>
      <c r="AB29" s="27">
        <v>7.4999999999999997E-2</v>
      </c>
      <c r="AC29" s="27" t="s">
        <v>156</v>
      </c>
      <c r="AD29" s="27">
        <v>7.4999999999999997E-2</v>
      </c>
      <c r="AE29" s="27">
        <v>0</v>
      </c>
      <c r="AF29" t="s">
        <v>112</v>
      </c>
      <c r="AG29" s="2" t="s">
        <v>158</v>
      </c>
      <c r="AH29" s="2" t="s">
        <v>180</v>
      </c>
      <c r="AI29">
        <v>1</v>
      </c>
      <c r="AJ29" s="2" t="s">
        <v>166</v>
      </c>
      <c r="AK29" s="18">
        <v>1</v>
      </c>
      <c r="AL29">
        <v>200</v>
      </c>
      <c r="AM29" t="s">
        <v>142</v>
      </c>
      <c r="AN29">
        <v>5</v>
      </c>
      <c r="AO29">
        <v>200</v>
      </c>
      <c r="AP29" s="2" t="s">
        <v>114</v>
      </c>
      <c r="AQ29">
        <v>1</v>
      </c>
      <c r="AR29" s="2" t="s">
        <v>113</v>
      </c>
      <c r="AS29" s="13">
        <v>0.25</v>
      </c>
      <c r="AT29" s="13">
        <v>0.14499999999999999</v>
      </c>
      <c r="AU29" s="13">
        <v>0.05</v>
      </c>
      <c r="AV29" s="19" t="b">
        <v>0</v>
      </c>
      <c r="AW29" s="19" t="b">
        <v>0</v>
      </c>
      <c r="AX29" s="19" t="b">
        <v>0</v>
      </c>
    </row>
    <row r="30" spans="1:50" x14ac:dyDescent="0.25">
      <c r="A30" t="s">
        <v>188</v>
      </c>
      <c r="B30" s="20" t="s">
        <v>175</v>
      </c>
      <c r="C30" s="11" t="b">
        <v>0</v>
      </c>
      <c r="D30" t="s">
        <v>171</v>
      </c>
      <c r="E30" t="s">
        <v>171</v>
      </c>
      <c r="H30" t="s">
        <v>109</v>
      </c>
      <c r="I30" t="s">
        <v>109</v>
      </c>
      <c r="K30" t="s">
        <v>147</v>
      </c>
      <c r="L30" t="s">
        <v>168</v>
      </c>
      <c r="N30" s="27">
        <v>0</v>
      </c>
      <c r="O30" s="19" t="b">
        <v>0</v>
      </c>
      <c r="P30" s="27">
        <v>2.1999999999999999E-2</v>
      </c>
      <c r="Q30">
        <v>3</v>
      </c>
      <c r="R30">
        <v>65</v>
      </c>
      <c r="S30">
        <v>55</v>
      </c>
      <c r="T30">
        <v>65</v>
      </c>
      <c r="U30" s="27">
        <v>0.02</v>
      </c>
      <c r="V30">
        <v>10</v>
      </c>
      <c r="W30">
        <v>0</v>
      </c>
      <c r="Z30" s="27">
        <v>0.03</v>
      </c>
      <c r="AA30" s="27">
        <v>0.01</v>
      </c>
      <c r="AB30" s="27">
        <v>7.4999999999999997E-2</v>
      </c>
      <c r="AC30" s="27" t="s">
        <v>156</v>
      </c>
      <c r="AD30" s="27">
        <v>7.4999999999999997E-2</v>
      </c>
      <c r="AE30" s="27">
        <v>0</v>
      </c>
      <c r="AF30" t="s">
        <v>112</v>
      </c>
      <c r="AG30" s="2" t="s">
        <v>158</v>
      </c>
      <c r="AH30" s="2" t="s">
        <v>180</v>
      </c>
      <c r="AI30">
        <v>1</v>
      </c>
      <c r="AJ30" s="2" t="s">
        <v>166</v>
      </c>
      <c r="AK30" s="18">
        <v>1</v>
      </c>
      <c r="AL30">
        <v>200</v>
      </c>
      <c r="AM30" t="s">
        <v>142</v>
      </c>
      <c r="AN30">
        <v>5</v>
      </c>
      <c r="AO30">
        <v>200</v>
      </c>
      <c r="AP30" s="2" t="s">
        <v>114</v>
      </c>
      <c r="AQ30">
        <v>1</v>
      </c>
      <c r="AR30" s="2" t="s">
        <v>113</v>
      </c>
      <c r="AS30" s="13">
        <v>0.25</v>
      </c>
      <c r="AT30" s="13">
        <v>0.14499999999999999</v>
      </c>
      <c r="AU30" s="13">
        <v>0.05</v>
      </c>
      <c r="AV30" s="19" t="b">
        <v>0</v>
      </c>
      <c r="AW30" s="19" t="b">
        <v>0</v>
      </c>
      <c r="AX30" s="19" t="b">
        <v>0</v>
      </c>
    </row>
    <row r="31" spans="1:50" x14ac:dyDescent="0.25">
      <c r="A31" t="s">
        <v>189</v>
      </c>
      <c r="B31" s="20" t="s">
        <v>175</v>
      </c>
      <c r="C31" s="11" t="b">
        <v>0</v>
      </c>
      <c r="D31" t="s">
        <v>172</v>
      </c>
      <c r="E31" t="s">
        <v>172</v>
      </c>
      <c r="H31" t="s">
        <v>109</v>
      </c>
      <c r="I31" t="s">
        <v>109</v>
      </c>
      <c r="K31" t="s">
        <v>147</v>
      </c>
      <c r="L31" t="s">
        <v>168</v>
      </c>
      <c r="N31" s="27">
        <v>0</v>
      </c>
      <c r="O31" s="19" t="b">
        <v>0</v>
      </c>
      <c r="P31" s="27">
        <v>2.1999999999999999E-2</v>
      </c>
      <c r="Q31">
        <v>3</v>
      </c>
      <c r="R31">
        <v>65</v>
      </c>
      <c r="S31">
        <v>55</v>
      </c>
      <c r="T31">
        <v>65</v>
      </c>
      <c r="U31" s="27">
        <v>0.02</v>
      </c>
      <c r="V31">
        <v>10</v>
      </c>
      <c r="W31">
        <v>0</v>
      </c>
      <c r="Z31" s="27">
        <v>0.03</v>
      </c>
      <c r="AA31" s="27">
        <v>0.01</v>
      </c>
      <c r="AB31" s="27">
        <v>7.4999999999999997E-2</v>
      </c>
      <c r="AC31" s="27" t="s">
        <v>156</v>
      </c>
      <c r="AD31" s="27">
        <v>7.4999999999999997E-2</v>
      </c>
      <c r="AE31" s="27">
        <v>0</v>
      </c>
      <c r="AF31" t="s">
        <v>112</v>
      </c>
      <c r="AG31" s="2" t="s">
        <v>158</v>
      </c>
      <c r="AH31" s="2" t="s">
        <v>180</v>
      </c>
      <c r="AI31">
        <v>1</v>
      </c>
      <c r="AJ31" s="2" t="s">
        <v>166</v>
      </c>
      <c r="AK31" s="18">
        <v>1</v>
      </c>
      <c r="AL31">
        <v>200</v>
      </c>
      <c r="AM31" t="s">
        <v>142</v>
      </c>
      <c r="AN31">
        <v>5</v>
      </c>
      <c r="AO31">
        <v>200</v>
      </c>
      <c r="AP31" s="2" t="s">
        <v>114</v>
      </c>
      <c r="AQ31">
        <v>1</v>
      </c>
      <c r="AR31" s="2" t="s">
        <v>113</v>
      </c>
      <c r="AS31" s="13">
        <v>0.25</v>
      </c>
      <c r="AT31" s="13">
        <v>0.14499999999999999</v>
      </c>
      <c r="AU31" s="13">
        <v>0.05</v>
      </c>
      <c r="AV31" s="19" t="b">
        <v>0</v>
      </c>
      <c r="AW31" s="19" t="b">
        <v>0</v>
      </c>
      <c r="AX31" s="19" t="b">
        <v>0</v>
      </c>
    </row>
  </sheetData>
  <mergeCells count="11">
    <mergeCell ref="A4:C4"/>
    <mergeCell ref="D4:E4"/>
    <mergeCell ref="K4:L4"/>
    <mergeCell ref="N4:O4"/>
    <mergeCell ref="H4:J4"/>
    <mergeCell ref="AJ4:AL4"/>
    <mergeCell ref="P4:W4"/>
    <mergeCell ref="Z4:AB4"/>
    <mergeCell ref="AG4:AI4"/>
    <mergeCell ref="AR4:AU4"/>
    <mergeCell ref="AC4:AE4"/>
  </mergeCells>
  <dataValidations count="24">
    <dataValidation type="list" allowBlank="1" showInputMessage="1" showErrorMessage="1" sqref="AP6 AP21:AP23 AP25:AP27 AP29:AP31 AP8:AP11 AP13:AP16">
      <formula1>"MA,EAA"</formula1>
      <formula2>0</formula2>
    </dataValidation>
    <dataValidation type="list" allowBlank="1" showInputMessage="1" showErrorMessage="1" sqref="AH6 AH21:AH23 AH25:AH27 AH29:AH31 AH8:AH11 AH13:AH16">
      <formula1>"cd,cp,sl"</formula1>
      <formula2>0</formula2>
    </dataValidation>
    <dataValidation type="list" allowBlank="1" showInputMessage="1" showErrorMessage="1" sqref="AG6 AG21:AG23 AG25:AG27 AG29:AG31 AG8:AG11 AG13:AG16">
      <formula1>"open,closed"</formula1>
      <formula2>0</formula2>
    </dataValidation>
    <dataValidation type="list" allowBlank="1" showInputMessage="1" showErrorMessage="1" sqref="AR6 AR21:AR23 AR25:AR27 AR29:AR31 AR8:AR11 AR13:AR16">
      <formula1>ConPolicy</formula1>
      <formula2>0</formula2>
    </dataValidation>
    <dataValidation type="list" allowBlank="1" showInputMessage="1" showErrorMessage="1" sqref="O6 C6 O21:O23 C21:C23 O25:O27 O29:O31 C25:C31 O8:O11 O13:O16 C8:C16">
      <formula1>"TRUE,FALSE"</formula1>
      <formula2>0</formula2>
    </dataValidation>
    <dataValidation type="whole" allowBlank="1" showInputMessage="1" showErrorMessage="1" prompt="Integer 55 to 65, please" sqref="R21:S23 R29:R31 R25:R27">
      <formula1>55</formula1>
      <formula2>65</formula2>
    </dataValidation>
    <dataValidation type="decimal" allowBlank="1" showInputMessage="1" showErrorMessage="1" prompt="Decimal, 0-10% please" sqref="U6 AA6 U21:U23 AA21:AA23 U25:U27 AA25:AA27 U29:U31 AA29:AA31 AA8:AA11 U8:U11 AA13:AA16 U13:U16">
      <formula1>0</formula1>
      <formula2>0.1</formula2>
    </dataValidation>
    <dataValidation type="whole" allowBlank="1" showInputMessage="1" showErrorMessage="1" prompt="Integer, 0-15" sqref="W21:Y31 V25:V27 V29:V31 V21:V23 V6:W6 V8:W11 V13:W16">
      <formula1>0</formula1>
      <formula2>15</formula2>
    </dataValidation>
    <dataValidation type="decimal" allowBlank="1" showInputMessage="1" showErrorMessage="1" prompt="Decimal, 0-20% please" sqref="X6:Z6 AD6 AB6 Z21:Z23 AD21:AD23 AB21:AB23 Z25:Z27 AD25:AD27 AB25:AB27 Z29:Z31 AD29:AD31 AB29:AB31 X8:Z11 AB8:AB11 AD8:AD11 X13:Z16 AB13:AB16 AD13:AD16">
      <formula1>0</formula1>
      <formula2>0.2</formula2>
    </dataValidation>
    <dataValidation type="whole" allowBlank="1" showInputMessage="1" showErrorMessage="1" prompt="Integer, 0 to 30, please" sqref="AI6 AI21:AI23 AI25:AI27 AI29:AI31 AI8:AI11 AI13:AI16">
      <formula1>0</formula1>
      <formula2>30</formula2>
    </dataValidation>
    <dataValidation type="decimal" allowBlank="1" showInputMessage="1" showErrorMessage="1" prompt="Decimal, 0-75%" sqref="AS6:AT6 AS21:AT23 AS25:AT27 AS29:AT31 AS8:AT11 AS13:AT16">
      <formula1>0</formula1>
      <formula2>0.75</formula2>
    </dataValidation>
    <dataValidation type="decimal" allowBlank="1" showInputMessage="1" showErrorMessage="1" prompt="Decimal, 0-30%" sqref="AU6 AU21:AU23 AU25:AU27 AU29:AU31 AU8:AU11 AU13:AU16">
      <formula1>0</formula1>
      <formula2>0.3</formula2>
    </dataValidation>
    <dataValidation type="decimal" allowBlank="1" showInputMessage="1" showErrorMessage="1" prompt="Decimal, 0-75% please" sqref="AE6 AE21:AE23 AE25:AE27 AE29:AE31 AE8:AE11 AE13:AE16">
      <formula1>0</formula1>
      <formula2>0.75</formula2>
    </dataValidation>
    <dataValidation type="whole" allowBlank="1" showInputMessage="1" showErrorMessage="1" prompt="Integer, 1 to 30" sqref="AN6 AN21:AN23 AN25:AN27 AN29:AN31 AN8:AN11 AN13:AN16">
      <formula1>1</formula1>
      <formula2>30</formula2>
    </dataValidation>
    <dataValidation type="decimal" operator="greaterThanOrEqual" allowBlank="1" showInputMessage="1" showErrorMessage="1" sqref="AO6 AO21:AO23 AO25:AO27 AO29:AO31 AO8:AO11 AO13:AO16">
      <formula1>0</formula1>
      <formula2>0</formula2>
    </dataValidation>
    <dataValidation type="decimal" operator="lessThanOrEqual" allowBlank="1" showInputMessage="1" showErrorMessage="1" sqref="AQ6 AQ21:AQ23 AQ25:AQ27 AQ29:AQ31 AQ8:AQ11 AQ13:AQ16">
      <formula1>1</formula1>
      <formula2>0</formula2>
    </dataValidation>
    <dataValidation allowBlank="1" showInputMessage="1" showErrorMessage="1" prompt="Decimal, 0-20% please" sqref="AC6 AC21:AC23 AC25:AC27 AC29:AC31 AC8:AC11 AC13:AC16"/>
    <dataValidation type="list" allowBlank="1" showInputMessage="1" showErrorMessage="1" sqref="AV6:AX6 AV21:AX23 AV25:AX27 AV29:AX31 AV8:AX11 AV13:AX16">
      <formula1>"TRUE, FALSE"</formula1>
    </dataValidation>
    <dataValidation type="list" allowBlank="1" showInputMessage="1" showErrorMessage="1" sqref="AJ6 AJ21:AJ23 AJ25:AJ27 AJ29:AJ31 AJ8:AJ11 AJ13:AJ16">
      <formula1>"MA,AL,AL_pct"</formula1>
    </dataValidation>
    <dataValidation type="decimal" allowBlank="1" showInputMessage="1" showErrorMessage="1" sqref="AK6 AK21:AK23 AK25:AK27 AK29:AK31 AK8:AK11 AK13:AK16">
      <formula1>0</formula1>
      <formula2>1.5</formula2>
    </dataValidation>
    <dataValidation type="whole" allowBlank="1" showInputMessage="1" showErrorMessage="1" prompt="Integer 55 to 65, please" sqref="R6 R8:R11 R13:R16">
      <formula1>35</formula1>
      <formula2>80</formula2>
    </dataValidation>
    <dataValidation type="list" allowBlank="1" showInputMessage="1" showErrorMessage="1" sqref="K21:K23 K25:K27 K29:K31">
      <formula1>$A$46:$A$50</formula1>
    </dataValidation>
    <dataValidation type="list" allowBlank="1" showInputMessage="1" showErrorMessage="1" sqref="L21:M23 L25:M27">
      <formula1>$A$53:$A$55</formula1>
    </dataValidation>
    <dataValidation type="list" allowBlank="1" showInputMessage="1" showErrorMessage="1" sqref="D25:J27 D21:J23 H6:I6 H8:I11 H13:I16">
      <formula1>$A$21:$A$26</formula1>
    </dataValidation>
  </dataValidations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DropDowns!$A$57:$A$61</xm:f>
          </x14:formula1>
          <xm:sqref>K6 K13:K16 K8:K11</xm:sqref>
        </x14:dataValidation>
        <x14:dataValidation type="list" allowBlank="1" showInputMessage="1" showErrorMessage="1">
          <x14:formula1>
            <xm:f>DropDowns!$A$69:$A$71</xm:f>
          </x14:formula1>
          <xm:sqref>L29:M31</xm:sqref>
        </x14:dataValidation>
        <x14:dataValidation type="list" allowBlank="1" showInputMessage="1" showErrorMessage="1">
          <x14:formula1>
            <xm:f>DropDowns!$A$74:$A$77</xm:f>
          </x14:formula1>
          <xm:sqref>M6:M11 M13:M16</xm:sqref>
        </x14:dataValidation>
        <x14:dataValidation type="list" allowBlank="1" showInputMessage="1" showErrorMessage="1">
          <x14:formula1>
            <xm:f>DropDowns!$A$64:$A$71</xm:f>
          </x14:formula1>
          <xm:sqref>L6 L8:L11 L13:L16</xm:sqref>
        </x14:dataValidation>
        <x14:dataValidation type="list" allowBlank="1" showInputMessage="1" showErrorMessage="1">
          <x14:formula1>
            <xm:f>DropDowns!$A$37:$A$42</xm:f>
          </x14:formula1>
          <xm:sqref>D29:J31</xm:sqref>
        </x14:dataValidation>
        <x14:dataValidation type="list" allowBlank="1" showInputMessage="1" showErrorMessage="1">
          <x14:formula1>
            <xm:f>DropDowns!$A$45:$A$52</xm:f>
          </x14:formula1>
          <xm:sqref>E6 E8:E11 E13:E16</xm:sqref>
        </x14:dataValidation>
        <x14:dataValidation type="list" allowBlank="1" showInputMessage="1" showErrorMessage="1">
          <x14:formula1>
            <xm:f>DropDowns!$A$29:$A$42</xm:f>
          </x14:formula1>
          <xm:sqref>D6 D8:D11 D13:D16</xm:sqref>
        </x14:dataValidation>
        <x14:dataValidation type="list" allowBlank="1" showInputMessage="1" showErrorMessage="1">
          <x14:formula1>
            <xm:f>DropDowns!$A$21:$A$24</xm:f>
          </x14:formula1>
          <xm:sqref>J6 J8:J11 J13:J16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8"/>
  <sheetViews>
    <sheetView workbookViewId="0">
      <selection activeCell="D15" sqref="A4:D15"/>
    </sheetView>
  </sheetViews>
  <sheetFormatPr defaultRowHeight="15" x14ac:dyDescent="0.25"/>
  <cols>
    <col min="1" max="1" width="11.28515625" customWidth="1"/>
  </cols>
  <sheetData>
    <row r="3" spans="1:4" x14ac:dyDescent="0.25">
      <c r="A3" t="s">
        <v>71</v>
      </c>
      <c r="B3" t="s">
        <v>92</v>
      </c>
      <c r="C3" t="s">
        <v>93</v>
      </c>
      <c r="D3" t="s">
        <v>152</v>
      </c>
    </row>
    <row r="4" spans="1:4" x14ac:dyDescent="0.25">
      <c r="B4" s="12"/>
      <c r="C4" s="12"/>
    </row>
    <row r="5" spans="1:4" x14ac:dyDescent="0.25">
      <c r="B5" s="12"/>
      <c r="C5" s="12"/>
    </row>
    <row r="6" spans="1:4" x14ac:dyDescent="0.25">
      <c r="B6" s="12"/>
      <c r="C6" s="12"/>
    </row>
    <row r="7" spans="1:4" x14ac:dyDescent="0.25">
      <c r="B7" s="12"/>
      <c r="C7" s="12"/>
    </row>
    <row r="8" spans="1:4" x14ac:dyDescent="0.25">
      <c r="B8" s="12"/>
      <c r="C8" s="12"/>
    </row>
    <row r="9" spans="1:4" x14ac:dyDescent="0.25">
      <c r="B9" s="12"/>
      <c r="C9" s="12"/>
    </row>
    <row r="10" spans="1:4" x14ac:dyDescent="0.25">
      <c r="B10" s="12"/>
      <c r="C10" s="12"/>
    </row>
    <row r="11" spans="1:4" x14ac:dyDescent="0.25">
      <c r="B11" s="12"/>
      <c r="C11" s="12"/>
    </row>
    <row r="12" spans="1:4" x14ac:dyDescent="0.25">
      <c r="B12" s="12"/>
      <c r="C12" s="12"/>
    </row>
    <row r="13" spans="1:4" x14ac:dyDescent="0.25">
      <c r="B13" s="12"/>
      <c r="C13" s="12"/>
    </row>
    <row r="14" spans="1:4" x14ac:dyDescent="0.25">
      <c r="B14" s="12"/>
      <c r="C14" s="12"/>
    </row>
    <row r="15" spans="1:4" x14ac:dyDescent="0.25">
      <c r="B15" s="12"/>
      <c r="C15" s="12"/>
    </row>
    <row r="16" spans="1:4" x14ac:dyDescent="0.25">
      <c r="B16" s="12"/>
      <c r="C16" s="12"/>
    </row>
    <row r="17" spans="2:3" x14ac:dyDescent="0.25">
      <c r="B17" s="12"/>
      <c r="C17" s="12"/>
    </row>
    <row r="18" spans="2:3" x14ac:dyDescent="0.25">
      <c r="B18" s="12"/>
      <c r="C18" s="12"/>
    </row>
  </sheetData>
  <dataValidations count="3">
    <dataValidation type="decimal" allowBlank="1" showInputMessage="1" showErrorMessage="1" prompt="Decimal, 0-20% please" sqref="B16:B18">
      <formula1>0</formula1>
      <formula2>0.2</formula2>
    </dataValidation>
    <dataValidation type="decimal" allowBlank="1" showInputMessage="1" showErrorMessage="1" prompt="Decimal, 0-75% please" sqref="C4:C18">
      <formula1>0</formula1>
      <formula2>0.75</formula2>
    </dataValidation>
    <dataValidation type="decimal" allowBlank="1" showInputMessage="1" showErrorMessage="1" prompt="Decimal, 0-20% please" sqref="B4:B15">
      <formula1>-1</formula1>
      <formula2>0.5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A3" sqref="A3:D5"/>
    </sheetView>
  </sheetViews>
  <sheetFormatPr defaultRowHeight="15" x14ac:dyDescent="0.25"/>
  <sheetData>
    <row r="2" spans="1:4" x14ac:dyDescent="0.25">
      <c r="A2" t="s">
        <v>71</v>
      </c>
      <c r="B2" t="s">
        <v>154</v>
      </c>
      <c r="C2" t="s">
        <v>152</v>
      </c>
      <c r="D2" t="s">
        <v>155</v>
      </c>
    </row>
    <row r="3" spans="1:4" x14ac:dyDescent="0.25">
      <c r="B3" s="17"/>
      <c r="C3" s="17"/>
      <c r="D3" s="18"/>
    </row>
    <row r="4" spans="1:4" x14ac:dyDescent="0.25">
      <c r="B4" s="17"/>
      <c r="C4" s="17"/>
      <c r="D4" s="18"/>
    </row>
    <row r="5" spans="1:4" x14ac:dyDescent="0.25">
      <c r="B5" s="17"/>
      <c r="C5" s="17"/>
      <c r="D5" s="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G12" sqref="G12"/>
    </sheetView>
  </sheetViews>
  <sheetFormatPr defaultRowHeight="15" x14ac:dyDescent="0.25"/>
  <cols>
    <col min="1" max="1025" width="8.5703125"/>
  </cols>
  <sheetData>
    <row r="1" spans="1:7" x14ac:dyDescent="0.25">
      <c r="A1" t="s">
        <v>117</v>
      </c>
    </row>
    <row r="2" spans="1:7" x14ac:dyDescent="0.25">
      <c r="A2" s="1" t="s">
        <v>118</v>
      </c>
      <c r="B2" s="1" t="s">
        <v>119</v>
      </c>
      <c r="C2" s="1" t="s">
        <v>120</v>
      </c>
      <c r="D2" s="1" t="s">
        <v>121</v>
      </c>
      <c r="E2" s="1" t="s">
        <v>122</v>
      </c>
      <c r="F2" s="1" t="s">
        <v>123</v>
      </c>
      <c r="G2" s="1" t="s">
        <v>124</v>
      </c>
    </row>
    <row r="3" spans="1:7" x14ac:dyDescent="0.25">
      <c r="A3">
        <v>51</v>
      </c>
      <c r="B3">
        <v>10</v>
      </c>
      <c r="C3">
        <v>6</v>
      </c>
      <c r="D3">
        <v>20</v>
      </c>
      <c r="E3">
        <v>120</v>
      </c>
      <c r="F3">
        <v>20</v>
      </c>
      <c r="G3">
        <v>75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topLeftCell="A45" zoomScaleNormal="100" workbookViewId="0">
      <selection activeCell="A67" sqref="A67"/>
    </sheetView>
  </sheetViews>
  <sheetFormatPr defaultRowHeight="15" x14ac:dyDescent="0.25"/>
  <cols>
    <col min="1" max="1" width="23.42578125"/>
    <col min="2" max="2" width="5"/>
    <col min="3" max="3" width="85.42578125"/>
    <col min="4" max="1025" width="8.5703125"/>
  </cols>
  <sheetData>
    <row r="1" spans="1:3" x14ac:dyDescent="0.25">
      <c r="A1" s="3" t="s">
        <v>125</v>
      </c>
      <c r="B1" s="3"/>
    </row>
    <row r="2" spans="1:3" x14ac:dyDescent="0.25">
      <c r="A2" s="3"/>
      <c r="B2" s="3"/>
    </row>
    <row r="3" spans="1:3" x14ac:dyDescent="0.25">
      <c r="A3" s="1" t="s">
        <v>126</v>
      </c>
    </row>
    <row r="4" spans="1:3" s="14" customFormat="1" x14ac:dyDescent="0.25">
      <c r="A4" s="14" t="s">
        <v>127</v>
      </c>
      <c r="C4" s="14" t="s">
        <v>128</v>
      </c>
    </row>
    <row r="6" spans="1:3" s="15" customFormat="1" x14ac:dyDescent="0.25">
      <c r="A6" s="15" t="s">
        <v>94</v>
      </c>
    </row>
    <row r="7" spans="1:3" x14ac:dyDescent="0.25">
      <c r="A7" t="s">
        <v>112</v>
      </c>
      <c r="C7" t="s">
        <v>129</v>
      </c>
    </row>
    <row r="8" spans="1:3" x14ac:dyDescent="0.25">
      <c r="A8" t="s">
        <v>116</v>
      </c>
      <c r="C8" t="s">
        <v>130</v>
      </c>
    </row>
    <row r="9" spans="1:3" x14ac:dyDescent="0.25">
      <c r="A9" t="s">
        <v>131</v>
      </c>
      <c r="C9" t="s">
        <v>132</v>
      </c>
    </row>
    <row r="11" spans="1:3" s="15" customFormat="1" x14ac:dyDescent="0.25">
      <c r="A11" s="15" t="s">
        <v>98</v>
      </c>
    </row>
    <row r="12" spans="1:3" x14ac:dyDescent="0.25">
      <c r="A12" t="s">
        <v>113</v>
      </c>
      <c r="C12" t="s">
        <v>133</v>
      </c>
    </row>
    <row r="13" spans="1:3" x14ac:dyDescent="0.25">
      <c r="A13" t="s">
        <v>134</v>
      </c>
      <c r="C13" t="s">
        <v>135</v>
      </c>
    </row>
    <row r="14" spans="1:3" x14ac:dyDescent="0.25">
      <c r="A14" t="s">
        <v>136</v>
      </c>
      <c r="C14" t="s">
        <v>137</v>
      </c>
    </row>
    <row r="16" spans="1:3" s="15" customFormat="1" x14ac:dyDescent="0.25">
      <c r="A16" s="15" t="s">
        <v>104</v>
      </c>
    </row>
    <row r="17" spans="1:3" x14ac:dyDescent="0.25">
      <c r="A17" t="s">
        <v>115</v>
      </c>
      <c r="C17" t="s">
        <v>141</v>
      </c>
    </row>
    <row r="18" spans="1:3" x14ac:dyDescent="0.25">
      <c r="A18" t="s">
        <v>142</v>
      </c>
      <c r="C18" t="s">
        <v>143</v>
      </c>
    </row>
    <row r="20" spans="1:3" s="15" customFormat="1" x14ac:dyDescent="0.25">
      <c r="A20" s="15" t="s">
        <v>197</v>
      </c>
    </row>
    <row r="21" spans="1:3" x14ac:dyDescent="0.25">
      <c r="A21" t="s">
        <v>218</v>
      </c>
    </row>
    <row r="22" spans="1:3" x14ac:dyDescent="0.25">
      <c r="A22" t="s">
        <v>219</v>
      </c>
    </row>
    <row r="23" spans="1:3" x14ac:dyDescent="0.25">
      <c r="A23" t="s">
        <v>220</v>
      </c>
    </row>
    <row r="24" spans="1:3" x14ac:dyDescent="0.25">
      <c r="A24" t="s">
        <v>217</v>
      </c>
    </row>
    <row r="26" spans="1:3" s="15" customFormat="1" x14ac:dyDescent="0.25">
      <c r="A26" s="15" t="s">
        <v>74</v>
      </c>
    </row>
    <row r="27" spans="1:3" s="15" customFormat="1" x14ac:dyDescent="0.25">
      <c r="A27" s="15" t="s">
        <v>77</v>
      </c>
    </row>
    <row r="28" spans="1:3" s="15" customFormat="1" x14ac:dyDescent="0.25">
      <c r="A28" s="15" t="s">
        <v>76</v>
      </c>
    </row>
    <row r="29" spans="1:3" x14ac:dyDescent="0.25">
      <c r="A29" t="s">
        <v>198</v>
      </c>
    </row>
    <row r="30" spans="1:3" x14ac:dyDescent="0.25">
      <c r="A30" t="s">
        <v>206</v>
      </c>
    </row>
    <row r="31" spans="1:3" x14ac:dyDescent="0.25">
      <c r="A31" t="s">
        <v>207</v>
      </c>
    </row>
    <row r="32" spans="1:3" x14ac:dyDescent="0.25">
      <c r="A32" t="s">
        <v>208</v>
      </c>
    </row>
    <row r="33" spans="1:3" x14ac:dyDescent="0.25">
      <c r="A33" t="s">
        <v>221</v>
      </c>
    </row>
    <row r="34" spans="1:3" x14ac:dyDescent="0.25">
      <c r="A34" t="s">
        <v>222</v>
      </c>
    </row>
    <row r="35" spans="1:3" x14ac:dyDescent="0.25">
      <c r="A35" t="s">
        <v>223</v>
      </c>
    </row>
    <row r="36" spans="1:3" x14ac:dyDescent="0.25">
      <c r="A36" t="s">
        <v>224</v>
      </c>
    </row>
    <row r="37" spans="1:3" x14ac:dyDescent="0.25">
      <c r="A37" t="s">
        <v>109</v>
      </c>
      <c r="C37" t="s">
        <v>138</v>
      </c>
    </row>
    <row r="38" spans="1:3" x14ac:dyDescent="0.25">
      <c r="A38" t="s">
        <v>139</v>
      </c>
      <c r="C38" t="s">
        <v>140</v>
      </c>
    </row>
    <row r="39" spans="1:3" x14ac:dyDescent="0.25">
      <c r="A39" s="24" t="s">
        <v>171</v>
      </c>
    </row>
    <row r="40" spans="1:3" x14ac:dyDescent="0.25">
      <c r="A40" t="s">
        <v>172</v>
      </c>
    </row>
    <row r="41" spans="1:3" x14ac:dyDescent="0.25">
      <c r="A41" t="s">
        <v>173</v>
      </c>
    </row>
    <row r="42" spans="1:3" x14ac:dyDescent="0.25">
      <c r="A42" t="s">
        <v>174</v>
      </c>
    </row>
    <row r="44" spans="1:3" s="15" customFormat="1" x14ac:dyDescent="0.25">
      <c r="A44" s="15" t="s">
        <v>75</v>
      </c>
    </row>
    <row r="45" spans="1:3" x14ac:dyDescent="0.25">
      <c r="A45" t="s">
        <v>198</v>
      </c>
    </row>
    <row r="46" spans="1:3" x14ac:dyDescent="0.25">
      <c r="A46" t="s">
        <v>206</v>
      </c>
    </row>
    <row r="47" spans="1:3" x14ac:dyDescent="0.25">
      <c r="A47" t="s">
        <v>207</v>
      </c>
    </row>
    <row r="48" spans="1:3" x14ac:dyDescent="0.25">
      <c r="A48" t="s">
        <v>208</v>
      </c>
    </row>
    <row r="49" spans="1:3" x14ac:dyDescent="0.25">
      <c r="A49" t="s">
        <v>191</v>
      </c>
    </row>
    <row r="50" spans="1:3" x14ac:dyDescent="0.25">
      <c r="A50" t="s">
        <v>203</v>
      </c>
    </row>
    <row r="51" spans="1:3" x14ac:dyDescent="0.25">
      <c r="A51" t="s">
        <v>204</v>
      </c>
    </row>
    <row r="52" spans="1:3" x14ac:dyDescent="0.25">
      <c r="A52" t="s">
        <v>205</v>
      </c>
    </row>
    <row r="56" spans="1:3" s="15" customFormat="1" x14ac:dyDescent="0.25">
      <c r="A56" s="15" t="s">
        <v>78</v>
      </c>
    </row>
    <row r="57" spans="1:3" x14ac:dyDescent="0.25">
      <c r="A57" t="s">
        <v>110</v>
      </c>
      <c r="C57" t="s">
        <v>144</v>
      </c>
    </row>
    <row r="58" spans="1:3" x14ac:dyDescent="0.25">
      <c r="A58" t="s">
        <v>145</v>
      </c>
      <c r="C58" t="s">
        <v>146</v>
      </c>
    </row>
    <row r="59" spans="1:3" x14ac:dyDescent="0.25">
      <c r="A59" t="s">
        <v>147</v>
      </c>
      <c r="C59" t="s">
        <v>148</v>
      </c>
    </row>
    <row r="60" spans="1:3" x14ac:dyDescent="0.25">
      <c r="A60" t="s">
        <v>149</v>
      </c>
      <c r="C60" t="s">
        <v>150</v>
      </c>
    </row>
    <row r="61" spans="1:3" x14ac:dyDescent="0.25">
      <c r="A61" t="s">
        <v>167</v>
      </c>
    </row>
    <row r="63" spans="1:3" s="15" customFormat="1" x14ac:dyDescent="0.25">
      <c r="A63" s="15" t="s">
        <v>79</v>
      </c>
    </row>
    <row r="64" spans="1:3" s="31" customFormat="1" x14ac:dyDescent="0.25">
      <c r="A64" s="24" t="s">
        <v>225</v>
      </c>
    </row>
    <row r="65" spans="1:3" x14ac:dyDescent="0.25">
      <c r="A65" t="s">
        <v>191</v>
      </c>
      <c r="C65" t="s">
        <v>151</v>
      </c>
    </row>
    <row r="66" spans="1:3" x14ac:dyDescent="0.25">
      <c r="A66" t="s">
        <v>203</v>
      </c>
    </row>
    <row r="67" spans="1:3" x14ac:dyDescent="0.25">
      <c r="A67" t="s">
        <v>204</v>
      </c>
    </row>
    <row r="68" spans="1:3" x14ac:dyDescent="0.25">
      <c r="A68" t="s">
        <v>205</v>
      </c>
    </row>
    <row r="69" spans="1:3" x14ac:dyDescent="0.25">
      <c r="A69" t="s">
        <v>111</v>
      </c>
    </row>
    <row r="70" spans="1:3" x14ac:dyDescent="0.25">
      <c r="A70" t="s">
        <v>168</v>
      </c>
    </row>
    <row r="71" spans="1:3" x14ac:dyDescent="0.25">
      <c r="A71" t="s">
        <v>169</v>
      </c>
    </row>
    <row r="73" spans="1:3" s="15" customFormat="1" x14ac:dyDescent="0.25">
      <c r="A73" s="15" t="s">
        <v>192</v>
      </c>
    </row>
    <row r="74" spans="1:3" x14ac:dyDescent="0.25">
      <c r="A74" t="s">
        <v>212</v>
      </c>
      <c r="C74" t="s">
        <v>213</v>
      </c>
    </row>
    <row r="75" spans="1:3" x14ac:dyDescent="0.25">
      <c r="A75" t="s">
        <v>194</v>
      </c>
      <c r="C75" t="s">
        <v>196</v>
      </c>
    </row>
    <row r="76" spans="1:3" x14ac:dyDescent="0.25">
      <c r="A76" t="s">
        <v>193</v>
      </c>
      <c r="C76" t="s">
        <v>195</v>
      </c>
    </row>
    <row r="77" spans="1:3" x14ac:dyDescent="0.25">
      <c r="A77" t="s">
        <v>191</v>
      </c>
    </row>
  </sheetData>
  <hyperlinks>
    <hyperlink ref="A1" location="TOC!A1" display="TOC"/>
  </hyperlinks>
  <pageMargins left="0.7" right="0.7" top="0.75" bottom="0.75" header="0.51180555555555496" footer="0.51180555555555496"/>
  <pageSetup firstPageNumber="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0"/>
  <sheetViews>
    <sheetView workbookViewId="0">
      <selection activeCell="A21" sqref="A21"/>
    </sheetView>
  </sheetViews>
  <sheetFormatPr defaultRowHeight="15" x14ac:dyDescent="0.25"/>
  <cols>
    <col min="1" max="1" width="12.28515625" customWidth="1"/>
  </cols>
  <sheetData>
    <row r="2" spans="1:5" x14ac:dyDescent="0.25">
      <c r="A2" t="s">
        <v>176</v>
      </c>
      <c r="B2">
        <v>2.7E-2</v>
      </c>
    </row>
    <row r="3" spans="1:5" x14ac:dyDescent="0.25">
      <c r="A3" t="s">
        <v>177</v>
      </c>
      <c r="B3">
        <v>0.4</v>
      </c>
    </row>
    <row r="5" spans="1:5" x14ac:dyDescent="0.25">
      <c r="A5" t="s">
        <v>178</v>
      </c>
      <c r="B5" t="s">
        <v>179</v>
      </c>
    </row>
    <row r="6" spans="1:5" x14ac:dyDescent="0.25">
      <c r="A6" s="25">
        <v>0.105</v>
      </c>
      <c r="B6" s="25">
        <f t="shared" ref="B6:B7" si="0">(A6-$B$2)/$B$3</f>
        <v>0.19499999999999998</v>
      </c>
    </row>
    <row r="7" spans="1:5" x14ac:dyDescent="0.25">
      <c r="A7" s="25">
        <v>0.09</v>
      </c>
      <c r="B7" s="25">
        <f t="shared" si="0"/>
        <v>0.1575</v>
      </c>
    </row>
    <row r="8" spans="1:5" x14ac:dyDescent="0.25">
      <c r="A8" s="25">
        <v>7.4999999999999997E-2</v>
      </c>
      <c r="B8" s="25">
        <f>(A8-$B$2)/$B$3</f>
        <v>0.12</v>
      </c>
    </row>
    <row r="9" spans="1:5" x14ac:dyDescent="0.25">
      <c r="A9" s="25">
        <v>0.06</v>
      </c>
      <c r="B9" s="25">
        <f t="shared" ref="B9:B10" si="1">(A9-$B$2)/$B$3</f>
        <v>8.2500000000000004E-2</v>
      </c>
    </row>
    <row r="10" spans="1:5" x14ac:dyDescent="0.25">
      <c r="A10" s="25">
        <v>4.4999999999999998E-2</v>
      </c>
      <c r="B10" s="25">
        <f t="shared" si="1"/>
        <v>4.4999999999999991E-2</v>
      </c>
    </row>
    <row r="13" spans="1:5" x14ac:dyDescent="0.25">
      <c r="E13">
        <f>0.075 - 0.4*0.12</f>
        <v>2.6999999999999996E-2</v>
      </c>
    </row>
    <row r="15" spans="1:5" x14ac:dyDescent="0.25">
      <c r="A15">
        <f>335869.7 - 310296</f>
        <v>25573.700000000012</v>
      </c>
    </row>
    <row r="17" spans="1:1" x14ac:dyDescent="0.25">
      <c r="A17">
        <f xml:space="preserve"> (310296 + 2140.9)*1.075</f>
        <v>335869.66750000004</v>
      </c>
    </row>
    <row r="20" spans="1:1" x14ac:dyDescent="0.25">
      <c r="A20" s="26">
        <f>(355318.4 - 30244)*1.075</f>
        <v>349454.98000000004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Sheet1</vt:lpstr>
      <vt:lpstr>ConPolicy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2015-10-12T20:25:58Z</dcterms:modified>
  <dc:language>en-US</dc:language>
</cp:coreProperties>
</file>