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Model_Main\IO_Dev\"/>
    </mc:Choice>
  </mc:AlternateContent>
  <bookViews>
    <workbookView xWindow="0" yWindow="0" windowWidth="16380" windowHeight="7230" activeTab="5"/>
  </bookViews>
  <sheets>
    <sheet name="TOC" sheetId="1" r:id="rId1"/>
    <sheet name="Notes" sheetId="2" r:id="rId2"/>
    <sheet name="RunControl" sheetId="3" r:id="rId3"/>
    <sheet name="Returns" sheetId="6" r:id="rId4"/>
    <sheet name="Contributions" sheetId="7" r:id="rId5"/>
    <sheet name="GlobalParams" sheetId="4" r:id="rId6"/>
    <sheet name="DropDowns" sheetId="5" r:id="rId7"/>
    <sheet name="Sheet1" sheetId="8" r:id="rId8"/>
  </sheets>
  <definedNames>
    <definedName name="_xlnm._FilterDatabase" localSheetId="3" hidden="1">Returns!$A$3:$D$12</definedName>
    <definedName name="ConPolicy">DropDowns!$A$12:$A$14</definedName>
  </definedNames>
  <calcPr calcId="152511"/>
</workbook>
</file>

<file path=xl/calcChain.xml><?xml version="1.0" encoding="utf-8"?>
<calcChain xmlns="http://schemas.openxmlformats.org/spreadsheetml/2006/main">
  <c r="A20" i="8" l="1"/>
  <c r="A17" i="8" l="1"/>
  <c r="A15" i="8"/>
  <c r="E13" i="8" l="1"/>
  <c r="B7" i="8"/>
  <c r="B6" i="8"/>
  <c r="B9" i="8"/>
  <c r="B10" i="8"/>
  <c r="B8" i="8"/>
</calcChain>
</file>

<file path=xl/sharedStrings.xml><?xml version="1.0" encoding="utf-8"?>
<sst xmlns="http://schemas.openxmlformats.org/spreadsheetml/2006/main" count="365" uniqueCount="203">
  <si>
    <t>Sheet #</t>
  </si>
  <si>
    <t>Table of Contents</t>
  </si>
  <si>
    <t>1</t>
  </si>
  <si>
    <t>Notes</t>
  </si>
  <si>
    <t>2</t>
  </si>
  <si>
    <t>RunControl</t>
  </si>
  <si>
    <t>3</t>
  </si>
  <si>
    <t>DropDowns</t>
  </si>
  <si>
    <t>amort_type   &lt;- "closed"  # one of "closed" and "open".</t>
  </si>
  <si>
    <t># Notes:</t>
  </si>
  <si>
    <t>#  "closed": Loss/gain + underfunding of ADC for each year is amortized separately using closed-ended method.</t>
  </si>
  <si>
    <t>#  "open"  : UAAL of each year is amortized using open-ended method.</t>
  </si>
  <si>
    <t># For now the employer and employee contributions are calculated as follows:</t>
  </si>
  <si>
    <t># 1). Calculate ADC = NC + SC</t>
  </si>
  <si>
    <t># 2). Calculate EEC = EEC_rate * Payroll</t>
  </si>
  <si>
    <t># 3). Calculate employer's proportion of ADC: ADC_ER = ADC - EEC</t>
  </si>
  <si>
    <t># 4). Employer's contribution ERC is determined by one of the three contribution rules</t>
  </si>
  <si>
    <t># 5). Total contribution: C = EEC + ERC</t>
  </si>
  <si>
    <t># Potential problem:</t>
  </si>
  <si>
    <t># Employee contribution as % of salary. For now this rate is fixed in all period, even</t>
  </si>
  <si>
    <t># employee contribution is greater than normal costs and results in negative employer contribution.</t>
  </si>
  <si>
    <t># More rules are needed to avoid negative contributions.</t>
  </si>
  <si>
    <t>Must deal w/possible negative contributions</t>
  </si>
  <si>
    <t>Variable description --&gt;</t>
  </si>
  <si>
    <t>run description</t>
  </si>
  <si>
    <t>switch to determine whether we include this run in the simulation</t>
  </si>
  <si>
    <t>growth rate of the size of workforce</t>
  </si>
  <si>
    <t>No new entrants into the workforce if set "TRUE".</t>
  </si>
  <si>
    <t>benefit factor, % of final average salary per year of yos</t>
  </si>
  <si>
    <t>number of years in the final average salary calculation</t>
  </si>
  <si>
    <t>maximum retirement age, at which all actives retire with probability 1.</t>
  </si>
  <si>
    <t>minimum retirement age. (for multi-retirement ages, will not be used in current version)</t>
  </si>
  <si>
    <t>annual growth of retirement benefits in a simple COLA</t>
  </si>
  <si>
    <t>yos required to be vested</t>
  </si>
  <si>
    <t>yos required to be eligible for early retirement</t>
  </si>
  <si>
    <t>Assumed inflation</t>
  </si>
  <si>
    <t>Assumed productivity</t>
  </si>
  <si>
    <t>Assumed liability discount rate</t>
  </si>
  <si>
    <t>amortization period for gain/loss</t>
  </si>
  <si>
    <t>Contribution cap as % of payroll</t>
  </si>
  <si>
    <t>Contribution as fixed % of payroll</t>
  </si>
  <si>
    <t>MV assets at time 0</t>
  </si>
  <si>
    <t>weight on market value in asset smoothing</t>
  </si>
  <si>
    <t>Notes --&gt;</t>
  </si>
  <si>
    <t>this way we don't have to delete a run we worked hard to define just because we don't want to run it</t>
  </si>
  <si>
    <t>For now, new entrants are equally distributed across all entry ages.</t>
  </si>
  <si>
    <t>Overrides "wf_growth"</t>
  </si>
  <si>
    <t>0-5%</t>
  </si>
  <si>
    <t>Integer 1-10</t>
  </si>
  <si>
    <t>In current version, please do not set r.max greater than 65 or less than 55</t>
  </si>
  <si>
    <t>Current version depends on the assumption that active workers do not quit their jobs once reaching age r.min.</t>
  </si>
  <si>
    <t># of years</t>
  </si>
  <si>
    <t>Set this if ConPolicy is ADC_cap</t>
  </si>
  <si>
    <t>Set this if ConPolicy is Fixed</t>
  </si>
  <si>
    <t>"MA"  # "MA" for the same value as MA; "EAA" for preset value of inital EAA</t>
  </si>
  <si>
    <t>Method 1 (PSERS): The difference between expected and actual investment return will be realized over s.year years. (realize 1/s.year each year)</t>
  </si>
  <si>
    <t>Method 2 (TPAF): expected market value at 0. Set to the same value as MA_0 by default. expected market value at 0. Set to the same value as MA_0 by default</t>
  </si>
  <si>
    <t>Method 2 (TPAF): No asset smoothing when set to 1</t>
  </si>
  <si>
    <t>Run definition</t>
  </si>
  <si>
    <t>Initial population</t>
  </si>
  <si>
    <t>Historical and assumed salary scales</t>
  </si>
  <si>
    <t>Decrements</t>
  </si>
  <si>
    <t>Workforce growth</t>
  </si>
  <si>
    <t>Benefit structure</t>
  </si>
  <si>
    <t>Economic assumptions</t>
  </si>
  <si>
    <t>Actual investment returns</t>
  </si>
  <si>
    <t>Actuarial cost method</t>
  </si>
  <si>
    <t>Amortization method</t>
  </si>
  <si>
    <t>Contribution policy</t>
  </si>
  <si>
    <t>Initial market value and actuarial value of assets</t>
  </si>
  <si>
    <t>Asset smoothing parameters</t>
  </si>
  <si>
    <t>runname</t>
  </si>
  <si>
    <t>rundesc</t>
  </si>
  <si>
    <t>include</t>
  </si>
  <si>
    <t>planname_actives</t>
  </si>
  <si>
    <t>planname_retirees</t>
  </si>
  <si>
    <t>planname_sscale.hist</t>
  </si>
  <si>
    <t>planname_sscale.assume</t>
  </si>
  <si>
    <t>tablename_mortality</t>
  </si>
  <si>
    <t>tablename_termination</t>
  </si>
  <si>
    <t>wf_growth</t>
  </si>
  <si>
    <t>no_entrance</t>
  </si>
  <si>
    <t>benfactor</t>
  </si>
  <si>
    <t>fasyears</t>
  </si>
  <si>
    <t>r.max</t>
  </si>
  <si>
    <t>r.min</t>
  </si>
  <si>
    <t>cola</t>
  </si>
  <si>
    <t>v.yos</t>
  </si>
  <si>
    <t>r.yos</t>
  </si>
  <si>
    <t>infl</t>
  </si>
  <si>
    <t>prod</t>
  </si>
  <si>
    <t>i</t>
  </si>
  <si>
    <t>ir.mean</t>
  </si>
  <si>
    <t>ir.sd</t>
  </si>
  <si>
    <t>actuarial_method</t>
  </si>
  <si>
    <t>amort_type</t>
  </si>
  <si>
    <t>amort_method</t>
  </si>
  <si>
    <t>m</t>
  </si>
  <si>
    <t>ConPolicy</t>
  </si>
  <si>
    <t>PR_pct_cap</t>
  </si>
  <si>
    <t>PR_pct_fixed</t>
  </si>
  <si>
    <t>EEC_rate</t>
  </si>
  <si>
    <t>MA_0</t>
  </si>
  <si>
    <t>init_EAA</t>
  </si>
  <si>
    <t>smooth_method</t>
  </si>
  <si>
    <t>s.year</t>
  </si>
  <si>
    <t>init_MA</t>
  </si>
  <si>
    <t>EAA_0</t>
  </si>
  <si>
    <t>w</t>
  </si>
  <si>
    <t>average</t>
  </si>
  <si>
    <t>gam1971.hybrid</t>
  </si>
  <si>
    <t>Winklevoss</t>
  </si>
  <si>
    <t>EAN.CP</t>
  </si>
  <si>
    <t>ADC</t>
  </si>
  <si>
    <t>MA</t>
  </si>
  <si>
    <t>method1</t>
  </si>
  <si>
    <t>EAN.CD</t>
  </si>
  <si>
    <t>Global Parameters</t>
  </si>
  <si>
    <t>nyear</t>
  </si>
  <si>
    <t>nsim</t>
  </si>
  <si>
    <t>ncore</t>
  </si>
  <si>
    <t>min.age</t>
  </si>
  <si>
    <t>max.age</t>
  </si>
  <si>
    <t>min.ea</t>
  </si>
  <si>
    <t>max.ea</t>
  </si>
  <si>
    <t>TOC</t>
  </si>
  <si>
    <t>Alphabetic order</t>
  </si>
  <si>
    <t>Values</t>
  </si>
  <si>
    <t>Meaning</t>
  </si>
  <si>
    <t>Entry age normal, constant percent</t>
  </si>
  <si>
    <t>Entry age normal, constant dollar</t>
  </si>
  <si>
    <t>PUC</t>
  </si>
  <si>
    <t>Projected unit credit</t>
  </si>
  <si>
    <t>pay full ADC</t>
  </si>
  <si>
    <t>ADC_cap</t>
  </si>
  <si>
    <t>pay full ADC with a cap, which is defined as a proportion of payroll. If ADC_cap is chosen, set the parameter PR_pct_cap</t>
  </si>
  <si>
    <t>Fixed</t>
  </si>
  <si>
    <t>pay a fixed percent of payroll. If Fixed is chosen, set the parameter PR_pct_fixed</t>
  </si>
  <si>
    <t>Moderately underfunded plan, based on AZ-SERS</t>
  </si>
  <si>
    <t>underfunded</t>
  </si>
  <si>
    <t>Deeply underfunded plan, based on PA-PSERS</t>
  </si>
  <si>
    <t>PSERS approach</t>
  </si>
  <si>
    <t>method2</t>
  </si>
  <si>
    <t>TPAF approach</t>
  </si>
  <si>
    <t>GAM-1971 male</t>
  </si>
  <si>
    <t>rp2000.hybrid</t>
  </si>
  <si>
    <t>RP-2000, all collars, 50% female, 50% male</t>
  </si>
  <si>
    <t>rp2000.hybrid.f75</t>
  </si>
  <si>
    <t>RP-2000, all collars, 75% female</t>
  </si>
  <si>
    <t>rp2000.hybrid.f90</t>
  </si>
  <si>
    <t>RP-2000, all collars, 90% female</t>
  </si>
  <si>
    <t>as found in the Winklevoss book</t>
  </si>
  <si>
    <t>duration</t>
  </si>
  <si>
    <t>return_type</t>
  </si>
  <si>
    <t>start</t>
  </si>
  <si>
    <t>pct_ADC</t>
  </si>
  <si>
    <t>simple</t>
  </si>
  <si>
    <t>exCon</t>
  </si>
  <si>
    <t>open</t>
  </si>
  <si>
    <t>Non-Negative ADC and ERC</t>
  </si>
  <si>
    <t>nonNegC</t>
  </si>
  <si>
    <t>How initial MA is determined</t>
  </si>
  <si>
    <t>"MA" for preset value; "AL" for being equal to initial liability;""AL_pct being % of AL</t>
  </si>
  <si>
    <t>MA_0_pct</t>
  </si>
  <si>
    <t>EEC_fixed</t>
  </si>
  <si>
    <t>whether EEC is fixed as a % of payroll</t>
  </si>
  <si>
    <t>AL_pct</t>
  </si>
  <si>
    <t>rp2014.hybrid</t>
  </si>
  <si>
    <t>az-srs</t>
  </si>
  <si>
    <t>pa-psers</t>
  </si>
  <si>
    <t>DF100-1</t>
  </si>
  <si>
    <t>youngplan</t>
  </si>
  <si>
    <t>oldplan</t>
  </si>
  <si>
    <t>highabratio</t>
  </si>
  <si>
    <t>underfundedTeachers</t>
  </si>
  <si>
    <t>100% initial Funding; Full smoothing, average plan, no workforce growth</t>
  </si>
  <si>
    <t>Rf</t>
  </si>
  <si>
    <t>S</t>
  </si>
  <si>
    <t>NomReturn</t>
  </si>
  <si>
    <t>sd</t>
  </si>
  <si>
    <t>cd</t>
  </si>
  <si>
    <t>O1</t>
  </si>
  <si>
    <t>O2</t>
  </si>
  <si>
    <t>O3</t>
  </si>
  <si>
    <t>S1</t>
  </si>
  <si>
    <t>S2</t>
  </si>
  <si>
    <t>S3</t>
  </si>
  <si>
    <t>M1</t>
  </si>
  <si>
    <t>M2</t>
  </si>
  <si>
    <t>M3</t>
  </si>
  <si>
    <t>r.full</t>
  </si>
  <si>
    <t>AZ-PERS-6</t>
  </si>
  <si>
    <t>tablename_retirement</t>
  </si>
  <si>
    <t>nr62er55</t>
  </si>
  <si>
    <t>nr60er55</t>
  </si>
  <si>
    <t>Normal retirement age 62, early retirement age 55 (implying r.min = 55)</t>
  </si>
  <si>
    <t>Normal retirement age 60, early retirement age 55 (implying r.min = 55)</t>
  </si>
  <si>
    <t>planname_sscale</t>
  </si>
  <si>
    <t>AZ-PERS-6.fillin</t>
  </si>
  <si>
    <t>n_init_retirees</t>
  </si>
  <si>
    <t>n_init_actives</t>
  </si>
  <si>
    <t>startingSal_growth</t>
  </si>
  <si>
    <t>salgrowth_amort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</si>
</sst>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\-??_);_(@_)"/>
    <numFmt numFmtId="165" formatCode="0.0%"/>
    <numFmt numFmtId="166" formatCode="&quot;TRUE&quot;;&quot;TRUE&quot;;&quot;FALSE&quot;"/>
  </numFmts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BDD7EE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FBE5D6"/>
        <bgColor rgb="FFFFF2CC"/>
      </patternFill>
    </fill>
    <fill>
      <patternFill patternType="solid">
        <fgColor rgb="FFF8CBAD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BDD7EE"/>
      </patternFill>
    </fill>
    <fill>
      <patternFill patternType="solid">
        <fgColor rgb="FF92D050"/>
        <bgColor rgb="FFC5E0B4"/>
      </patternFill>
    </fill>
    <fill>
      <patternFill patternType="solid">
        <fgColor theme="9" tint="0.79998168889431442"/>
        <bgColor rgb="FFFFF2C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4" fillId="0" borderId="0" applyBorder="0" applyProtection="0"/>
    <xf numFmtId="9" fontId="4" fillId="0" borderId="0" applyBorder="0" applyProtection="0"/>
    <xf numFmtId="0" fontId="2" fillId="0" borderId="0" applyBorder="0" applyProtection="0"/>
  </cellStyleXfs>
  <cellXfs count="3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3" applyFont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8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1" applyNumberFormat="1" applyFont="1" applyBorder="1" applyAlignment="1" applyProtection="1"/>
    <xf numFmtId="165" fontId="0" fillId="0" borderId="0" xfId="2" applyNumberFormat="1" applyFont="1" applyBorder="1" applyAlignment="1" applyProtection="1"/>
    <xf numFmtId="10" fontId="0" fillId="0" borderId="0" xfId="2" applyNumberFormat="1" applyFont="1" applyBorder="1" applyAlignment="1" applyProtection="1"/>
    <xf numFmtId="0" fontId="1" fillId="11" borderId="0" xfId="0" applyFont="1" applyFill="1"/>
    <xf numFmtId="0" fontId="1" fillId="9" borderId="0" xfId="0" applyFont="1" applyFill="1"/>
    <xf numFmtId="0" fontId="1" fillId="9" borderId="0" xfId="0" applyFont="1" applyFill="1" applyBorder="1" applyAlignment="1">
      <alignment horizontal="center" vertical="center" wrapText="1"/>
    </xf>
    <xf numFmtId="1" fontId="0" fillId="0" borderId="0" xfId="2" applyNumberFormat="1" applyFont="1" applyBorder="1" applyAlignment="1" applyProtection="1"/>
    <xf numFmtId="9" fontId="4" fillId="0" borderId="0" xfId="2"/>
    <xf numFmtId="166" fontId="0" fillId="0" borderId="0" xfId="1" applyNumberFormat="1" applyFont="1" applyBorder="1" applyAlignment="1" applyProtection="1"/>
    <xf numFmtId="49" fontId="0" fillId="0" borderId="0" xfId="0" applyNumberFormat="1"/>
    <xf numFmtId="0" fontId="1" fillId="9" borderId="0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5" fillId="0" borderId="0" xfId="0" applyFont="1" applyFill="1"/>
    <xf numFmtId="10" fontId="4" fillId="0" borderId="0" xfId="2" applyNumberFormat="1"/>
    <xf numFmtId="0" fontId="6" fillId="0" borderId="0" xfId="0" applyFont="1" applyAlignment="1">
      <alignment vertical="center"/>
    </xf>
    <xf numFmtId="165" fontId="0" fillId="0" borderId="0" xfId="2" applyNumberFormat="1" applyFont="1" applyBorder="1" applyAlignment="1" applyProtection="1"/>
    <xf numFmtId="0" fontId="3" fillId="4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1" fillId="12" borderId="0" xfId="0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AE3F3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BE5D6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RowHeight="15" x14ac:dyDescent="0.25"/>
  <cols>
    <col min="1" max="1" width="7.5703125"/>
    <col min="2" max="2" width="16.7109375"/>
    <col min="3" max="1025" width="8.5703125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</sheetData>
  <hyperlinks>
    <hyperlink ref="B2" location="'Notes'!A1" display="Notes"/>
    <hyperlink ref="B3" location="'RunControl'!A1" display="RunControl"/>
    <hyperlink ref="B4" location="'DropDowns'!A1" display="DropDowns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25"/>
  <sheetViews>
    <sheetView zoomScaleNormal="100" workbookViewId="0">
      <selection activeCell="A6" sqref="A6"/>
    </sheetView>
  </sheetViews>
  <sheetFormatPr defaultRowHeight="15" x14ac:dyDescent="0.25"/>
  <cols>
    <col min="1" max="1025" width="8.5703125"/>
  </cols>
  <sheetData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5" spans="1:1" x14ac:dyDescent="0.25">
      <c r="A15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9"/>
  <sheetViews>
    <sheetView zoomScaleNormal="100" workbookViewId="0">
      <pane xSplit="1" ySplit="5" topLeftCell="P6" activePane="bottomRight" state="frozen"/>
      <selection pane="topRight" activeCell="U1" sqref="U1"/>
      <selection pane="bottomLeft" activeCell="A6" sqref="A6"/>
      <selection pane="bottomRight" activeCell="Y7" sqref="Y7"/>
    </sheetView>
  </sheetViews>
  <sheetFormatPr defaultRowHeight="15" x14ac:dyDescent="0.25"/>
  <cols>
    <col min="1" max="1" width="14.85546875" customWidth="1"/>
    <col min="2" max="2" width="83.85546875" customWidth="1"/>
    <col min="3" max="3" width="18.85546875" customWidth="1"/>
    <col min="4" max="4" width="16" customWidth="1"/>
    <col min="5" max="7" width="17.7109375" customWidth="1"/>
    <col min="8" max="10" width="16" customWidth="1"/>
    <col min="11" max="11" width="24.42578125"/>
    <col min="12" max="13" width="22" customWidth="1"/>
    <col min="14" max="15" width="13.140625" customWidth="1"/>
    <col min="16" max="20" width="9.28515625" customWidth="1"/>
    <col min="21" max="21" width="16"/>
    <col min="22" max="23" width="12.7109375"/>
    <col min="24" max="25" width="10.85546875" customWidth="1"/>
    <col min="26" max="28" width="12.7109375"/>
    <col min="29" max="29" width="11.140625" customWidth="1"/>
    <col min="30" max="34" width="12.7109375"/>
    <col min="35" max="35" width="12.7109375" customWidth="1"/>
    <col min="36" max="37" width="11.7109375" customWidth="1"/>
    <col min="38" max="38" width="13.140625" customWidth="1"/>
    <col min="39" max="39" width="11.85546875" customWidth="1"/>
    <col min="44" max="47" width="12.7109375"/>
    <col min="50" max="50" width="9" customWidth="1"/>
    <col min="51" max="1037" width="8.5703125"/>
  </cols>
  <sheetData>
    <row r="1" spans="1:50" x14ac:dyDescent="0.25">
      <c r="AR1" s="1" t="s">
        <v>22</v>
      </c>
      <c r="AS1" s="1"/>
      <c r="AT1" s="1"/>
      <c r="AU1" s="1"/>
      <c r="AV1" s="1"/>
      <c r="AW1" s="1"/>
      <c r="AX1" s="1"/>
    </row>
    <row r="2" spans="1:50" s="4" customFormat="1" ht="34.9" customHeight="1" x14ac:dyDescent="0.25">
      <c r="A2" s="4" t="s">
        <v>23</v>
      </c>
      <c r="B2" s="4" t="s">
        <v>24</v>
      </c>
      <c r="C2" s="5" t="s">
        <v>25</v>
      </c>
      <c r="D2" s="5"/>
      <c r="E2" s="5"/>
      <c r="F2" s="5"/>
      <c r="G2" s="5"/>
      <c r="H2" s="5"/>
      <c r="I2" s="5"/>
      <c r="J2" s="5"/>
      <c r="K2" s="5"/>
      <c r="L2" s="5"/>
      <c r="M2" s="5"/>
      <c r="N2" s="4" t="s">
        <v>26</v>
      </c>
      <c r="O2" s="4" t="s">
        <v>27</v>
      </c>
      <c r="P2" s="4" t="s">
        <v>28</v>
      </c>
      <c r="Q2" s="4" t="s">
        <v>29</v>
      </c>
      <c r="R2" s="4" t="s">
        <v>30</v>
      </c>
      <c r="S2" s="4" t="s">
        <v>31</v>
      </c>
      <c r="U2" s="4" t="s">
        <v>32</v>
      </c>
      <c r="V2" s="4" t="s">
        <v>33</v>
      </c>
      <c r="W2" s="4" t="s">
        <v>34</v>
      </c>
      <c r="Z2" s="4" t="s">
        <v>35</v>
      </c>
      <c r="AA2" s="4" t="s">
        <v>36</v>
      </c>
      <c r="AB2" s="4" t="s">
        <v>37</v>
      </c>
      <c r="AI2" s="4" t="s">
        <v>38</v>
      </c>
      <c r="AJ2" s="6" t="s">
        <v>161</v>
      </c>
      <c r="AK2" s="6"/>
      <c r="AL2" s="4" t="s">
        <v>41</v>
      </c>
      <c r="AM2" s="6"/>
      <c r="AN2" s="6"/>
      <c r="AP2" s="6"/>
      <c r="AQ2" s="4" t="s">
        <v>42</v>
      </c>
      <c r="AS2" s="4" t="s">
        <v>39</v>
      </c>
      <c r="AT2" s="4" t="s">
        <v>40</v>
      </c>
      <c r="AW2" s="4" t="s">
        <v>159</v>
      </c>
      <c r="AX2" s="4" t="s">
        <v>165</v>
      </c>
    </row>
    <row r="3" spans="1:50" ht="50.25" customHeight="1" x14ac:dyDescent="0.25">
      <c r="A3" s="4" t="s">
        <v>43</v>
      </c>
      <c r="C3" s="4" t="s">
        <v>44</v>
      </c>
      <c r="N3" s="4" t="s">
        <v>45</v>
      </c>
      <c r="O3" s="4" t="s">
        <v>46</v>
      </c>
      <c r="P3" s="4" t="s">
        <v>47</v>
      </c>
      <c r="Q3" s="4" t="s">
        <v>48</v>
      </c>
      <c r="R3" s="4" t="s">
        <v>49</v>
      </c>
      <c r="S3" s="4" t="s">
        <v>50</v>
      </c>
      <c r="T3" s="4"/>
      <c r="AI3" s="4" t="s">
        <v>51</v>
      </c>
      <c r="AJ3" s="4" t="s">
        <v>162</v>
      </c>
      <c r="AK3" s="4"/>
      <c r="AN3" s="4" t="s">
        <v>55</v>
      </c>
      <c r="AO3" s="4" t="s">
        <v>56</v>
      </c>
      <c r="AP3" s="4" t="s">
        <v>54</v>
      </c>
      <c r="AQ3" s="4" t="s">
        <v>57</v>
      </c>
      <c r="AS3" s="4" t="s">
        <v>52</v>
      </c>
      <c r="AT3" s="4" t="s">
        <v>53</v>
      </c>
    </row>
    <row r="4" spans="1:50" s="8" customFormat="1" ht="42.75" customHeight="1" x14ac:dyDescent="0.25">
      <c r="A4" s="31" t="s">
        <v>58</v>
      </c>
      <c r="B4" s="31"/>
      <c r="C4" s="31"/>
      <c r="D4" s="32" t="s">
        <v>59</v>
      </c>
      <c r="E4" s="32"/>
      <c r="F4" s="28"/>
      <c r="G4" s="28"/>
      <c r="H4" s="33" t="s">
        <v>60</v>
      </c>
      <c r="I4" s="33"/>
      <c r="J4" s="29"/>
      <c r="K4" s="34" t="s">
        <v>61</v>
      </c>
      <c r="L4" s="34"/>
      <c r="M4" s="30"/>
      <c r="N4" s="35" t="s">
        <v>62</v>
      </c>
      <c r="O4" s="35"/>
      <c r="P4" s="34" t="s">
        <v>63</v>
      </c>
      <c r="Q4" s="34"/>
      <c r="R4" s="34"/>
      <c r="S4" s="34"/>
      <c r="T4" s="34"/>
      <c r="U4" s="34"/>
      <c r="V4" s="34"/>
      <c r="W4" s="34"/>
      <c r="X4" s="38"/>
      <c r="Y4" s="38"/>
      <c r="Z4" s="35" t="s">
        <v>64</v>
      </c>
      <c r="AA4" s="35"/>
      <c r="AB4" s="35"/>
      <c r="AC4" s="36" t="s">
        <v>65</v>
      </c>
      <c r="AD4" s="36"/>
      <c r="AE4" s="36"/>
      <c r="AF4" s="7" t="s">
        <v>66</v>
      </c>
      <c r="AG4" s="31" t="s">
        <v>67</v>
      </c>
      <c r="AH4" s="31"/>
      <c r="AI4" s="31"/>
      <c r="AJ4" s="36" t="s">
        <v>69</v>
      </c>
      <c r="AK4" s="36"/>
      <c r="AL4" s="36"/>
      <c r="AM4" s="22" t="s">
        <v>70</v>
      </c>
      <c r="AN4" s="22"/>
      <c r="AO4" s="22"/>
      <c r="AP4" s="22"/>
      <c r="AQ4" s="22"/>
      <c r="AR4" s="37" t="s">
        <v>68</v>
      </c>
      <c r="AS4" s="37"/>
      <c r="AT4" s="37"/>
      <c r="AU4" s="37"/>
      <c r="AV4" s="16"/>
      <c r="AW4" s="23"/>
      <c r="AX4" s="21"/>
    </row>
    <row r="5" spans="1:50" s="10" customFormat="1" ht="30" x14ac:dyDescent="0.25">
      <c r="A5" s="9" t="s">
        <v>71</v>
      </c>
      <c r="B5" s="9" t="s">
        <v>72</v>
      </c>
      <c r="C5" s="9" t="s">
        <v>73</v>
      </c>
      <c r="D5" s="9" t="s">
        <v>74</v>
      </c>
      <c r="E5" s="9" t="s">
        <v>75</v>
      </c>
      <c r="F5" s="9" t="s">
        <v>200</v>
      </c>
      <c r="G5" s="9" t="s">
        <v>199</v>
      </c>
      <c r="H5" s="9" t="s">
        <v>76</v>
      </c>
      <c r="I5" s="9" t="s">
        <v>77</v>
      </c>
      <c r="J5" s="9" t="s">
        <v>197</v>
      </c>
      <c r="K5" s="9" t="s">
        <v>78</v>
      </c>
      <c r="L5" s="9" t="s">
        <v>79</v>
      </c>
      <c r="M5" s="9" t="s">
        <v>192</v>
      </c>
      <c r="N5" s="9" t="s">
        <v>80</v>
      </c>
      <c r="O5" s="9" t="s">
        <v>81</v>
      </c>
      <c r="P5" s="9" t="s">
        <v>82</v>
      </c>
      <c r="Q5" s="9" t="s">
        <v>83</v>
      </c>
      <c r="R5" s="9" t="s">
        <v>84</v>
      </c>
      <c r="S5" s="9" t="s">
        <v>85</v>
      </c>
      <c r="T5" s="9" t="s">
        <v>190</v>
      </c>
      <c r="U5" s="9" t="s">
        <v>86</v>
      </c>
      <c r="V5" s="9" t="s">
        <v>87</v>
      </c>
      <c r="W5" s="9" t="s">
        <v>88</v>
      </c>
      <c r="X5" s="9" t="s">
        <v>201</v>
      </c>
      <c r="Y5" s="9" t="s">
        <v>202</v>
      </c>
      <c r="Z5" s="9" t="s">
        <v>89</v>
      </c>
      <c r="AA5" s="9" t="s">
        <v>90</v>
      </c>
      <c r="AB5" s="9" t="s">
        <v>91</v>
      </c>
      <c r="AC5" s="9" t="s">
        <v>153</v>
      </c>
      <c r="AD5" s="9" t="s">
        <v>92</v>
      </c>
      <c r="AE5" s="9" t="s">
        <v>93</v>
      </c>
      <c r="AF5" s="9" t="s">
        <v>94</v>
      </c>
      <c r="AG5" s="9" t="s">
        <v>95</v>
      </c>
      <c r="AH5" s="9" t="s">
        <v>96</v>
      </c>
      <c r="AI5" s="9" t="s">
        <v>97</v>
      </c>
      <c r="AJ5" s="9" t="s">
        <v>106</v>
      </c>
      <c r="AK5" s="9" t="s">
        <v>163</v>
      </c>
      <c r="AL5" s="9" t="s">
        <v>102</v>
      </c>
      <c r="AM5" s="9" t="s">
        <v>104</v>
      </c>
      <c r="AN5" s="9" t="s">
        <v>105</v>
      </c>
      <c r="AO5" s="9" t="s">
        <v>107</v>
      </c>
      <c r="AP5" s="9" t="s">
        <v>103</v>
      </c>
      <c r="AQ5" s="9" t="s">
        <v>108</v>
      </c>
      <c r="AR5" s="9" t="s">
        <v>98</v>
      </c>
      <c r="AS5" s="9" t="s">
        <v>99</v>
      </c>
      <c r="AT5" s="9" t="s">
        <v>100</v>
      </c>
      <c r="AU5" s="9" t="s">
        <v>101</v>
      </c>
      <c r="AV5" s="9" t="s">
        <v>157</v>
      </c>
      <c r="AW5" s="9" t="s">
        <v>160</v>
      </c>
      <c r="AX5" s="9" t="s">
        <v>164</v>
      </c>
    </row>
    <row r="6" spans="1:50" x14ac:dyDescent="0.25">
      <c r="A6" t="s">
        <v>170</v>
      </c>
      <c r="B6" s="20" t="s">
        <v>175</v>
      </c>
      <c r="C6" s="11" t="b">
        <v>1</v>
      </c>
      <c r="D6" t="s">
        <v>198</v>
      </c>
      <c r="E6" t="s">
        <v>198</v>
      </c>
      <c r="F6">
        <v>1000</v>
      </c>
      <c r="G6">
        <v>500</v>
      </c>
      <c r="H6" t="s">
        <v>109</v>
      </c>
      <c r="I6" t="s">
        <v>109</v>
      </c>
      <c r="J6" t="s">
        <v>191</v>
      </c>
      <c r="K6" t="s">
        <v>147</v>
      </c>
      <c r="L6" t="s">
        <v>191</v>
      </c>
      <c r="M6" t="s">
        <v>194</v>
      </c>
      <c r="N6" s="12">
        <v>0</v>
      </c>
      <c r="O6" s="19" t="b">
        <v>0</v>
      </c>
      <c r="P6" s="12">
        <v>2.1999999999999999E-2</v>
      </c>
      <c r="Q6">
        <v>3</v>
      </c>
      <c r="R6">
        <v>75</v>
      </c>
      <c r="S6">
        <v>55</v>
      </c>
      <c r="T6">
        <v>60</v>
      </c>
      <c r="U6" s="12">
        <v>0.02</v>
      </c>
      <c r="V6">
        <v>10</v>
      </c>
      <c r="W6">
        <v>10</v>
      </c>
      <c r="X6" s="27">
        <v>0.04</v>
      </c>
      <c r="Y6" s="27">
        <v>0.04</v>
      </c>
      <c r="Z6" s="12">
        <v>0.03</v>
      </c>
      <c r="AA6" s="12">
        <v>0.01</v>
      </c>
      <c r="AB6" s="12">
        <v>7.4999999999999997E-2</v>
      </c>
      <c r="AC6" s="12" t="s">
        <v>156</v>
      </c>
      <c r="AD6" s="12">
        <v>7.4999999999999997E-2</v>
      </c>
      <c r="AE6" s="12">
        <v>0</v>
      </c>
      <c r="AF6" t="s">
        <v>112</v>
      </c>
      <c r="AG6" s="2" t="s">
        <v>158</v>
      </c>
      <c r="AH6" s="2" t="s">
        <v>180</v>
      </c>
      <c r="AI6">
        <v>1</v>
      </c>
      <c r="AJ6" s="2" t="s">
        <v>166</v>
      </c>
      <c r="AK6" s="18">
        <v>1</v>
      </c>
      <c r="AL6">
        <v>200</v>
      </c>
      <c r="AM6" t="s">
        <v>142</v>
      </c>
      <c r="AN6">
        <v>5</v>
      </c>
      <c r="AO6">
        <v>200</v>
      </c>
      <c r="AP6" s="2" t="s">
        <v>114</v>
      </c>
      <c r="AQ6">
        <v>1</v>
      </c>
      <c r="AR6" s="2" t="s">
        <v>113</v>
      </c>
      <c r="AS6" s="13">
        <v>0.25</v>
      </c>
      <c r="AT6" s="13">
        <v>0.14499999999999999</v>
      </c>
      <c r="AU6" s="13">
        <v>0.05</v>
      </c>
      <c r="AV6" s="19" t="b">
        <v>0</v>
      </c>
      <c r="AW6" s="19" t="b">
        <v>0</v>
      </c>
      <c r="AX6" s="19" t="b">
        <v>0</v>
      </c>
    </row>
    <row r="9" spans="1:50" x14ac:dyDescent="0.25">
      <c r="A9" t="s">
        <v>181</v>
      </c>
      <c r="B9" s="20" t="s">
        <v>175</v>
      </c>
      <c r="C9" s="11" t="b">
        <v>0</v>
      </c>
      <c r="D9" t="s">
        <v>109</v>
      </c>
      <c r="E9" t="s">
        <v>109</v>
      </c>
      <c r="H9" t="s">
        <v>109</v>
      </c>
      <c r="I9" t="s">
        <v>109</v>
      </c>
      <c r="K9" t="s">
        <v>147</v>
      </c>
      <c r="L9" t="s">
        <v>168</v>
      </c>
      <c r="N9" s="27">
        <v>0</v>
      </c>
      <c r="O9" s="19" t="b">
        <v>0</v>
      </c>
      <c r="P9" s="27">
        <v>2.1999999999999999E-2</v>
      </c>
      <c r="Q9">
        <v>3</v>
      </c>
      <c r="R9">
        <v>65</v>
      </c>
      <c r="S9">
        <v>65</v>
      </c>
      <c r="T9">
        <v>65</v>
      </c>
      <c r="U9" s="27">
        <v>0.02</v>
      </c>
      <c r="V9">
        <v>10</v>
      </c>
      <c r="W9">
        <v>0</v>
      </c>
      <c r="Z9" s="27">
        <v>0.03</v>
      </c>
      <c r="AA9" s="27">
        <v>0.01</v>
      </c>
      <c r="AB9" s="27">
        <v>7.4999999999999997E-2</v>
      </c>
      <c r="AC9" s="27" t="s">
        <v>156</v>
      </c>
      <c r="AD9" s="27">
        <v>7.4999999999999997E-2</v>
      </c>
      <c r="AE9" s="27">
        <v>0</v>
      </c>
      <c r="AF9" t="s">
        <v>112</v>
      </c>
      <c r="AG9" s="2" t="s">
        <v>158</v>
      </c>
      <c r="AH9" s="2" t="s">
        <v>180</v>
      </c>
      <c r="AI9">
        <v>1</v>
      </c>
      <c r="AJ9" s="2" t="s">
        <v>166</v>
      </c>
      <c r="AK9" s="18">
        <v>1</v>
      </c>
      <c r="AL9">
        <v>200</v>
      </c>
      <c r="AM9" t="s">
        <v>142</v>
      </c>
      <c r="AN9">
        <v>5</v>
      </c>
      <c r="AO9">
        <v>200</v>
      </c>
      <c r="AP9" s="2" t="s">
        <v>114</v>
      </c>
      <c r="AQ9">
        <v>1</v>
      </c>
      <c r="AR9" s="2" t="s">
        <v>113</v>
      </c>
      <c r="AS9" s="13">
        <v>0.25</v>
      </c>
      <c r="AT9" s="13">
        <v>0.14499999999999999</v>
      </c>
      <c r="AU9" s="13">
        <v>0.05</v>
      </c>
      <c r="AV9" s="19" t="b">
        <v>0</v>
      </c>
      <c r="AW9" s="19" t="b">
        <v>0</v>
      </c>
      <c r="AX9" s="19" t="b">
        <v>0</v>
      </c>
    </row>
    <row r="10" spans="1:50" x14ac:dyDescent="0.25">
      <c r="A10" t="s">
        <v>182</v>
      </c>
      <c r="B10" s="20" t="s">
        <v>175</v>
      </c>
      <c r="C10" s="11" t="b">
        <v>0</v>
      </c>
      <c r="D10" t="s">
        <v>171</v>
      </c>
      <c r="E10" t="s">
        <v>171</v>
      </c>
      <c r="H10" t="s">
        <v>109</v>
      </c>
      <c r="I10" t="s">
        <v>109</v>
      </c>
      <c r="K10" t="s">
        <v>147</v>
      </c>
      <c r="L10" t="s">
        <v>168</v>
      </c>
      <c r="N10" s="27">
        <v>0</v>
      </c>
      <c r="O10" s="19" t="b">
        <v>0</v>
      </c>
      <c r="P10" s="27">
        <v>2.1999999999999999E-2</v>
      </c>
      <c r="Q10">
        <v>3</v>
      </c>
      <c r="R10">
        <v>65</v>
      </c>
      <c r="S10">
        <v>65</v>
      </c>
      <c r="T10">
        <v>65</v>
      </c>
      <c r="U10" s="27">
        <v>0.02</v>
      </c>
      <c r="V10">
        <v>10</v>
      </c>
      <c r="W10">
        <v>0</v>
      </c>
      <c r="Z10" s="27">
        <v>0.03</v>
      </c>
      <c r="AA10" s="27">
        <v>0.01</v>
      </c>
      <c r="AB10" s="27">
        <v>7.4999999999999997E-2</v>
      </c>
      <c r="AC10" s="27" t="s">
        <v>156</v>
      </c>
      <c r="AD10" s="27">
        <v>7.4999999999999997E-2</v>
      </c>
      <c r="AE10" s="27">
        <v>0</v>
      </c>
      <c r="AF10" t="s">
        <v>112</v>
      </c>
      <c r="AG10" s="2" t="s">
        <v>158</v>
      </c>
      <c r="AH10" s="2" t="s">
        <v>180</v>
      </c>
      <c r="AI10">
        <v>1</v>
      </c>
      <c r="AJ10" s="2" t="s">
        <v>166</v>
      </c>
      <c r="AK10" s="18">
        <v>1</v>
      </c>
      <c r="AL10">
        <v>200</v>
      </c>
      <c r="AM10" t="s">
        <v>142</v>
      </c>
      <c r="AN10">
        <v>5</v>
      </c>
      <c r="AO10">
        <v>200</v>
      </c>
      <c r="AP10" s="2" t="s">
        <v>114</v>
      </c>
      <c r="AQ10">
        <v>1</v>
      </c>
      <c r="AR10" s="2" t="s">
        <v>113</v>
      </c>
      <c r="AS10" s="13">
        <v>0.25</v>
      </c>
      <c r="AT10" s="13">
        <v>0.14499999999999999</v>
      </c>
      <c r="AU10" s="13">
        <v>0.05</v>
      </c>
      <c r="AV10" s="19" t="b">
        <v>0</v>
      </c>
      <c r="AW10" s="19" t="b">
        <v>0</v>
      </c>
      <c r="AX10" s="19" t="b">
        <v>0</v>
      </c>
    </row>
    <row r="11" spans="1:50" x14ac:dyDescent="0.25">
      <c r="A11" t="s">
        <v>183</v>
      </c>
      <c r="B11" s="20" t="s">
        <v>175</v>
      </c>
      <c r="C11" s="11" t="b">
        <v>0</v>
      </c>
      <c r="D11" t="s">
        <v>172</v>
      </c>
      <c r="E11" t="s">
        <v>172</v>
      </c>
      <c r="H11" t="s">
        <v>109</v>
      </c>
      <c r="I11" t="s">
        <v>109</v>
      </c>
      <c r="K11" t="s">
        <v>147</v>
      </c>
      <c r="L11" t="s">
        <v>168</v>
      </c>
      <c r="N11" s="27">
        <v>0</v>
      </c>
      <c r="O11" s="19" t="b">
        <v>0</v>
      </c>
      <c r="P11" s="27">
        <v>2.1999999999999999E-2</v>
      </c>
      <c r="Q11">
        <v>3</v>
      </c>
      <c r="R11">
        <v>65</v>
      </c>
      <c r="S11">
        <v>65</v>
      </c>
      <c r="T11">
        <v>65</v>
      </c>
      <c r="U11" s="27">
        <v>0.02</v>
      </c>
      <c r="V11">
        <v>10</v>
      </c>
      <c r="W11">
        <v>0</v>
      </c>
      <c r="Z11" s="27">
        <v>0.03</v>
      </c>
      <c r="AA11" s="27">
        <v>0.01</v>
      </c>
      <c r="AB11" s="27">
        <v>7.4999999999999997E-2</v>
      </c>
      <c r="AC11" s="27" t="s">
        <v>156</v>
      </c>
      <c r="AD11" s="27">
        <v>7.4999999999999997E-2</v>
      </c>
      <c r="AE11" s="27">
        <v>0</v>
      </c>
      <c r="AF11" t="s">
        <v>112</v>
      </c>
      <c r="AG11" s="2" t="s">
        <v>158</v>
      </c>
      <c r="AH11" s="2" t="s">
        <v>180</v>
      </c>
      <c r="AI11">
        <v>1</v>
      </c>
      <c r="AJ11" s="2" t="s">
        <v>166</v>
      </c>
      <c r="AK11" s="18">
        <v>1</v>
      </c>
      <c r="AL11">
        <v>200</v>
      </c>
      <c r="AM11" t="s">
        <v>142</v>
      </c>
      <c r="AN11">
        <v>5</v>
      </c>
      <c r="AO11">
        <v>200</v>
      </c>
      <c r="AP11" s="2" t="s">
        <v>114</v>
      </c>
      <c r="AQ11">
        <v>1</v>
      </c>
      <c r="AR11" s="2" t="s">
        <v>113</v>
      </c>
      <c r="AS11" s="13">
        <v>0.25</v>
      </c>
      <c r="AT11" s="13">
        <v>0.14499999999999999</v>
      </c>
      <c r="AU11" s="13">
        <v>0.05</v>
      </c>
      <c r="AV11" s="19" t="b">
        <v>0</v>
      </c>
      <c r="AW11" s="19" t="b">
        <v>0</v>
      </c>
      <c r="AX11" s="19" t="b">
        <v>0</v>
      </c>
    </row>
    <row r="12" spans="1:50" x14ac:dyDescent="0.25">
      <c r="C12" s="27"/>
      <c r="D12" s="27"/>
    </row>
    <row r="13" spans="1:50" x14ac:dyDescent="0.25">
      <c r="A13" t="s">
        <v>184</v>
      </c>
      <c r="B13" s="20" t="s">
        <v>175</v>
      </c>
      <c r="C13" s="11" t="b">
        <v>0</v>
      </c>
      <c r="D13" t="s">
        <v>109</v>
      </c>
      <c r="E13" t="s">
        <v>109</v>
      </c>
      <c r="H13" t="s">
        <v>109</v>
      </c>
      <c r="I13" t="s">
        <v>109</v>
      </c>
      <c r="K13" t="s">
        <v>147</v>
      </c>
      <c r="L13" t="s">
        <v>168</v>
      </c>
      <c r="N13" s="27">
        <v>0</v>
      </c>
      <c r="O13" s="19" t="b">
        <v>0</v>
      </c>
      <c r="P13" s="27">
        <v>2.1999999999999999E-2</v>
      </c>
      <c r="Q13">
        <v>3</v>
      </c>
      <c r="R13">
        <v>65</v>
      </c>
      <c r="S13">
        <v>55</v>
      </c>
      <c r="T13">
        <v>65</v>
      </c>
      <c r="U13" s="27">
        <v>0.02</v>
      </c>
      <c r="V13">
        <v>10</v>
      </c>
      <c r="W13">
        <v>0</v>
      </c>
      <c r="Z13" s="27">
        <v>0.03</v>
      </c>
      <c r="AA13" s="27">
        <v>0.01</v>
      </c>
      <c r="AB13" s="27">
        <v>7.4999999999999997E-2</v>
      </c>
      <c r="AC13" s="27" t="s">
        <v>156</v>
      </c>
      <c r="AD13" s="27">
        <v>7.4999999999999997E-2</v>
      </c>
      <c r="AE13" s="27">
        <v>0</v>
      </c>
      <c r="AF13" t="s">
        <v>112</v>
      </c>
      <c r="AG13" s="2" t="s">
        <v>158</v>
      </c>
      <c r="AH13" s="2" t="s">
        <v>180</v>
      </c>
      <c r="AI13">
        <v>1</v>
      </c>
      <c r="AJ13" s="2" t="s">
        <v>166</v>
      </c>
      <c r="AK13" s="18">
        <v>1</v>
      </c>
      <c r="AL13">
        <v>200</v>
      </c>
      <c r="AM13" t="s">
        <v>142</v>
      </c>
      <c r="AN13">
        <v>5</v>
      </c>
      <c r="AO13">
        <v>200</v>
      </c>
      <c r="AP13" s="2" t="s">
        <v>114</v>
      </c>
      <c r="AQ13">
        <v>1</v>
      </c>
      <c r="AR13" s="2" t="s">
        <v>113</v>
      </c>
      <c r="AS13" s="13">
        <v>0.25</v>
      </c>
      <c r="AT13" s="13">
        <v>0.14499999999999999</v>
      </c>
      <c r="AU13" s="13">
        <v>0.05</v>
      </c>
      <c r="AV13" s="19" t="b">
        <v>0</v>
      </c>
      <c r="AW13" s="19" t="b">
        <v>0</v>
      </c>
      <c r="AX13" s="19" t="b">
        <v>0</v>
      </c>
    </row>
    <row r="14" spans="1:50" x14ac:dyDescent="0.25">
      <c r="A14" t="s">
        <v>185</v>
      </c>
      <c r="B14" s="20" t="s">
        <v>175</v>
      </c>
      <c r="C14" s="11" t="b">
        <v>0</v>
      </c>
      <c r="D14" t="s">
        <v>171</v>
      </c>
      <c r="E14" t="s">
        <v>171</v>
      </c>
      <c r="H14" t="s">
        <v>109</v>
      </c>
      <c r="I14" t="s">
        <v>109</v>
      </c>
      <c r="K14" t="s">
        <v>147</v>
      </c>
      <c r="L14" t="s">
        <v>168</v>
      </c>
      <c r="N14" s="27">
        <v>0</v>
      </c>
      <c r="O14" s="19" t="b">
        <v>0</v>
      </c>
      <c r="P14" s="27">
        <v>2.1999999999999999E-2</v>
      </c>
      <c r="Q14">
        <v>3</v>
      </c>
      <c r="R14">
        <v>65</v>
      </c>
      <c r="S14">
        <v>55</v>
      </c>
      <c r="T14">
        <v>65</v>
      </c>
      <c r="U14" s="27">
        <v>0.02</v>
      </c>
      <c r="V14">
        <v>10</v>
      </c>
      <c r="W14">
        <v>0</v>
      </c>
      <c r="Z14" s="27">
        <v>0.03</v>
      </c>
      <c r="AA14" s="27">
        <v>0.01</v>
      </c>
      <c r="AB14" s="27">
        <v>7.4999999999999997E-2</v>
      </c>
      <c r="AC14" s="27" t="s">
        <v>156</v>
      </c>
      <c r="AD14" s="27">
        <v>7.4999999999999997E-2</v>
      </c>
      <c r="AE14" s="27">
        <v>0</v>
      </c>
      <c r="AF14" t="s">
        <v>112</v>
      </c>
      <c r="AG14" s="2" t="s">
        <v>158</v>
      </c>
      <c r="AH14" s="2" t="s">
        <v>180</v>
      </c>
      <c r="AI14">
        <v>1</v>
      </c>
      <c r="AJ14" s="2" t="s">
        <v>166</v>
      </c>
      <c r="AK14" s="18">
        <v>1</v>
      </c>
      <c r="AL14">
        <v>200</v>
      </c>
      <c r="AM14" t="s">
        <v>142</v>
      </c>
      <c r="AN14">
        <v>5</v>
      </c>
      <c r="AO14">
        <v>200</v>
      </c>
      <c r="AP14" s="2" t="s">
        <v>114</v>
      </c>
      <c r="AQ14">
        <v>1</v>
      </c>
      <c r="AR14" s="2" t="s">
        <v>113</v>
      </c>
      <c r="AS14" s="13">
        <v>0.25</v>
      </c>
      <c r="AT14" s="13">
        <v>0.14499999999999999</v>
      </c>
      <c r="AU14" s="13">
        <v>0.05</v>
      </c>
      <c r="AV14" s="19" t="b">
        <v>0</v>
      </c>
      <c r="AW14" s="19" t="b">
        <v>0</v>
      </c>
      <c r="AX14" s="19" t="b">
        <v>0</v>
      </c>
    </row>
    <row r="15" spans="1:50" x14ac:dyDescent="0.25">
      <c r="A15" t="s">
        <v>186</v>
      </c>
      <c r="B15" s="20" t="s">
        <v>175</v>
      </c>
      <c r="C15" s="11" t="b">
        <v>0</v>
      </c>
      <c r="D15" t="s">
        <v>172</v>
      </c>
      <c r="E15" t="s">
        <v>172</v>
      </c>
      <c r="H15" t="s">
        <v>109</v>
      </c>
      <c r="I15" t="s">
        <v>109</v>
      </c>
      <c r="K15" t="s">
        <v>147</v>
      </c>
      <c r="L15" t="s">
        <v>168</v>
      </c>
      <c r="N15" s="27">
        <v>0</v>
      </c>
      <c r="O15" s="19" t="b">
        <v>0</v>
      </c>
      <c r="P15" s="27">
        <v>2.1999999999999999E-2</v>
      </c>
      <c r="Q15">
        <v>3</v>
      </c>
      <c r="R15">
        <v>65</v>
      </c>
      <c r="S15">
        <v>55</v>
      </c>
      <c r="T15">
        <v>65</v>
      </c>
      <c r="U15" s="27">
        <v>0.02</v>
      </c>
      <c r="V15">
        <v>10</v>
      </c>
      <c r="W15">
        <v>0</v>
      </c>
      <c r="Z15" s="27">
        <v>0.03</v>
      </c>
      <c r="AA15" s="27">
        <v>0.01</v>
      </c>
      <c r="AB15" s="27">
        <v>7.4999999999999997E-2</v>
      </c>
      <c r="AC15" s="27" t="s">
        <v>156</v>
      </c>
      <c r="AD15" s="27">
        <v>7.4999999999999997E-2</v>
      </c>
      <c r="AE15" s="27">
        <v>0</v>
      </c>
      <c r="AF15" t="s">
        <v>112</v>
      </c>
      <c r="AG15" s="2" t="s">
        <v>158</v>
      </c>
      <c r="AH15" s="2" t="s">
        <v>180</v>
      </c>
      <c r="AI15">
        <v>1</v>
      </c>
      <c r="AJ15" s="2" t="s">
        <v>166</v>
      </c>
      <c r="AK15" s="18">
        <v>1</v>
      </c>
      <c r="AL15">
        <v>200</v>
      </c>
      <c r="AM15" t="s">
        <v>142</v>
      </c>
      <c r="AN15">
        <v>5</v>
      </c>
      <c r="AO15">
        <v>200</v>
      </c>
      <c r="AP15" s="2" t="s">
        <v>114</v>
      </c>
      <c r="AQ15">
        <v>1</v>
      </c>
      <c r="AR15" s="2" t="s">
        <v>113</v>
      </c>
      <c r="AS15" s="13">
        <v>0.25</v>
      </c>
      <c r="AT15" s="13">
        <v>0.14499999999999999</v>
      </c>
      <c r="AU15" s="13">
        <v>0.05</v>
      </c>
      <c r="AV15" s="19" t="b">
        <v>0</v>
      </c>
      <c r="AW15" s="19" t="b">
        <v>0</v>
      </c>
      <c r="AX15" s="19" t="b">
        <v>0</v>
      </c>
    </row>
    <row r="16" spans="1:50" x14ac:dyDescent="0.25">
      <c r="C16" s="11"/>
    </row>
    <row r="17" spans="1:50" x14ac:dyDescent="0.25">
      <c r="A17" t="s">
        <v>187</v>
      </c>
      <c r="B17" s="20" t="s">
        <v>175</v>
      </c>
      <c r="C17" s="11" t="b">
        <v>0</v>
      </c>
      <c r="D17" t="s">
        <v>109</v>
      </c>
      <c r="E17" t="s">
        <v>109</v>
      </c>
      <c r="H17" t="s">
        <v>109</v>
      </c>
      <c r="I17" t="s">
        <v>109</v>
      </c>
      <c r="K17" t="s">
        <v>147</v>
      </c>
      <c r="L17" t="s">
        <v>168</v>
      </c>
      <c r="N17" s="27">
        <v>0</v>
      </c>
      <c r="O17" s="19" t="b">
        <v>0</v>
      </c>
      <c r="P17" s="27">
        <v>2.1999999999999999E-2</v>
      </c>
      <c r="Q17">
        <v>3</v>
      </c>
      <c r="R17">
        <v>65</v>
      </c>
      <c r="S17">
        <v>55</v>
      </c>
      <c r="T17">
        <v>65</v>
      </c>
      <c r="U17" s="27">
        <v>0.02</v>
      </c>
      <c r="V17">
        <v>10</v>
      </c>
      <c r="W17">
        <v>0</v>
      </c>
      <c r="Z17" s="27">
        <v>0.03</v>
      </c>
      <c r="AA17" s="27">
        <v>0.01</v>
      </c>
      <c r="AB17" s="27">
        <v>7.4999999999999997E-2</v>
      </c>
      <c r="AC17" s="27" t="s">
        <v>156</v>
      </c>
      <c r="AD17" s="27">
        <v>7.4999999999999997E-2</v>
      </c>
      <c r="AE17" s="27">
        <v>0</v>
      </c>
      <c r="AF17" t="s">
        <v>112</v>
      </c>
      <c r="AG17" s="2" t="s">
        <v>158</v>
      </c>
      <c r="AH17" s="2" t="s">
        <v>180</v>
      </c>
      <c r="AI17">
        <v>1</v>
      </c>
      <c r="AJ17" s="2" t="s">
        <v>166</v>
      </c>
      <c r="AK17" s="18">
        <v>1</v>
      </c>
      <c r="AL17">
        <v>200</v>
      </c>
      <c r="AM17" t="s">
        <v>142</v>
      </c>
      <c r="AN17">
        <v>5</v>
      </c>
      <c r="AO17">
        <v>200</v>
      </c>
      <c r="AP17" s="2" t="s">
        <v>114</v>
      </c>
      <c r="AQ17">
        <v>1</v>
      </c>
      <c r="AR17" s="2" t="s">
        <v>113</v>
      </c>
      <c r="AS17" s="13">
        <v>0.25</v>
      </c>
      <c r="AT17" s="13">
        <v>0.14499999999999999</v>
      </c>
      <c r="AU17" s="13">
        <v>0.05</v>
      </c>
      <c r="AV17" s="19" t="b">
        <v>0</v>
      </c>
      <c r="AW17" s="19" t="b">
        <v>0</v>
      </c>
      <c r="AX17" s="19" t="b">
        <v>0</v>
      </c>
    </row>
    <row r="18" spans="1:50" x14ac:dyDescent="0.25">
      <c r="A18" t="s">
        <v>188</v>
      </c>
      <c r="B18" s="20" t="s">
        <v>175</v>
      </c>
      <c r="C18" s="11" t="b">
        <v>0</v>
      </c>
      <c r="D18" t="s">
        <v>171</v>
      </c>
      <c r="E18" t="s">
        <v>171</v>
      </c>
      <c r="H18" t="s">
        <v>109</v>
      </c>
      <c r="I18" t="s">
        <v>109</v>
      </c>
      <c r="K18" t="s">
        <v>147</v>
      </c>
      <c r="L18" t="s">
        <v>168</v>
      </c>
      <c r="N18" s="27">
        <v>0</v>
      </c>
      <c r="O18" s="19" t="b">
        <v>0</v>
      </c>
      <c r="P18" s="27">
        <v>2.1999999999999999E-2</v>
      </c>
      <c r="Q18">
        <v>3</v>
      </c>
      <c r="R18">
        <v>65</v>
      </c>
      <c r="S18">
        <v>55</v>
      </c>
      <c r="T18">
        <v>65</v>
      </c>
      <c r="U18" s="27">
        <v>0.02</v>
      </c>
      <c r="V18">
        <v>10</v>
      </c>
      <c r="W18">
        <v>0</v>
      </c>
      <c r="Z18" s="27">
        <v>0.03</v>
      </c>
      <c r="AA18" s="27">
        <v>0.01</v>
      </c>
      <c r="AB18" s="27">
        <v>7.4999999999999997E-2</v>
      </c>
      <c r="AC18" s="27" t="s">
        <v>156</v>
      </c>
      <c r="AD18" s="27">
        <v>7.4999999999999997E-2</v>
      </c>
      <c r="AE18" s="27">
        <v>0</v>
      </c>
      <c r="AF18" t="s">
        <v>112</v>
      </c>
      <c r="AG18" s="2" t="s">
        <v>158</v>
      </c>
      <c r="AH18" s="2" t="s">
        <v>180</v>
      </c>
      <c r="AI18">
        <v>1</v>
      </c>
      <c r="AJ18" s="2" t="s">
        <v>166</v>
      </c>
      <c r="AK18" s="18">
        <v>1</v>
      </c>
      <c r="AL18">
        <v>200</v>
      </c>
      <c r="AM18" t="s">
        <v>142</v>
      </c>
      <c r="AN18">
        <v>5</v>
      </c>
      <c r="AO18">
        <v>200</v>
      </c>
      <c r="AP18" s="2" t="s">
        <v>114</v>
      </c>
      <c r="AQ18">
        <v>1</v>
      </c>
      <c r="AR18" s="2" t="s">
        <v>113</v>
      </c>
      <c r="AS18" s="13">
        <v>0.25</v>
      </c>
      <c r="AT18" s="13">
        <v>0.14499999999999999</v>
      </c>
      <c r="AU18" s="13">
        <v>0.05</v>
      </c>
      <c r="AV18" s="19" t="b">
        <v>0</v>
      </c>
      <c r="AW18" s="19" t="b">
        <v>0</v>
      </c>
      <c r="AX18" s="19" t="b">
        <v>0</v>
      </c>
    </row>
    <row r="19" spans="1:50" x14ac:dyDescent="0.25">
      <c r="A19" t="s">
        <v>189</v>
      </c>
      <c r="B19" s="20" t="s">
        <v>175</v>
      </c>
      <c r="C19" s="11" t="b">
        <v>0</v>
      </c>
      <c r="D19" t="s">
        <v>172</v>
      </c>
      <c r="E19" t="s">
        <v>172</v>
      </c>
      <c r="H19" t="s">
        <v>109</v>
      </c>
      <c r="I19" t="s">
        <v>109</v>
      </c>
      <c r="K19" t="s">
        <v>147</v>
      </c>
      <c r="L19" t="s">
        <v>168</v>
      </c>
      <c r="N19" s="27">
        <v>0</v>
      </c>
      <c r="O19" s="19" t="b">
        <v>0</v>
      </c>
      <c r="P19" s="27">
        <v>2.1999999999999999E-2</v>
      </c>
      <c r="Q19">
        <v>3</v>
      </c>
      <c r="R19">
        <v>65</v>
      </c>
      <c r="S19">
        <v>55</v>
      </c>
      <c r="T19">
        <v>65</v>
      </c>
      <c r="U19" s="27">
        <v>0.02</v>
      </c>
      <c r="V19">
        <v>10</v>
      </c>
      <c r="W19">
        <v>0</v>
      </c>
      <c r="Z19" s="27">
        <v>0.03</v>
      </c>
      <c r="AA19" s="27">
        <v>0.01</v>
      </c>
      <c r="AB19" s="27">
        <v>7.4999999999999997E-2</v>
      </c>
      <c r="AC19" s="27" t="s">
        <v>156</v>
      </c>
      <c r="AD19" s="27">
        <v>7.4999999999999997E-2</v>
      </c>
      <c r="AE19" s="27">
        <v>0</v>
      </c>
      <c r="AF19" t="s">
        <v>112</v>
      </c>
      <c r="AG19" s="2" t="s">
        <v>158</v>
      </c>
      <c r="AH19" s="2" t="s">
        <v>180</v>
      </c>
      <c r="AI19">
        <v>1</v>
      </c>
      <c r="AJ19" s="2" t="s">
        <v>166</v>
      </c>
      <c r="AK19" s="18">
        <v>1</v>
      </c>
      <c r="AL19">
        <v>200</v>
      </c>
      <c r="AM19" t="s">
        <v>142</v>
      </c>
      <c r="AN19">
        <v>5</v>
      </c>
      <c r="AO19">
        <v>200</v>
      </c>
      <c r="AP19" s="2" t="s">
        <v>114</v>
      </c>
      <c r="AQ19">
        <v>1</v>
      </c>
      <c r="AR19" s="2" t="s">
        <v>113</v>
      </c>
      <c r="AS19" s="13">
        <v>0.25</v>
      </c>
      <c r="AT19" s="13">
        <v>0.14499999999999999</v>
      </c>
      <c r="AU19" s="13">
        <v>0.05</v>
      </c>
      <c r="AV19" s="19" t="b">
        <v>0</v>
      </c>
      <c r="AW19" s="19" t="b">
        <v>0</v>
      </c>
      <c r="AX19" s="19" t="b">
        <v>0</v>
      </c>
    </row>
  </sheetData>
  <mergeCells count="11">
    <mergeCell ref="AJ4:AL4"/>
    <mergeCell ref="P4:W4"/>
    <mergeCell ref="Z4:AB4"/>
    <mergeCell ref="AG4:AI4"/>
    <mergeCell ref="AR4:AU4"/>
    <mergeCell ref="AC4:AE4"/>
    <mergeCell ref="A4:C4"/>
    <mergeCell ref="D4:E4"/>
    <mergeCell ref="H4:I4"/>
    <mergeCell ref="K4:L4"/>
    <mergeCell ref="N4:O4"/>
  </mergeCells>
  <dataValidations count="23">
    <dataValidation type="list" allowBlank="1" showInputMessage="1" showErrorMessage="1" sqref="AP6 AP9:AP11 AP13:AP15 AP17:AP19">
      <formula1>"MA,EAA"</formula1>
      <formula2>0</formula2>
    </dataValidation>
    <dataValidation type="list" allowBlank="1" showInputMessage="1" showErrorMessage="1" sqref="AH6 AH9:AH11 AH13:AH15 AH17:AH19">
      <formula1>"cd,cp,sl"</formula1>
      <formula2>0</formula2>
    </dataValidation>
    <dataValidation type="list" allowBlank="1" showInputMessage="1" showErrorMessage="1" sqref="AG6 AG9:AG11 AG13:AG15 AG17:AG19">
      <formula1>"open,closed"</formula1>
      <formula2>0</formula2>
    </dataValidation>
    <dataValidation type="list" allowBlank="1" showInputMessage="1" showErrorMessage="1" sqref="AR6 AR9:AR11 AR13:AR15 AR17:AR19">
      <formula1>ConPolicy</formula1>
      <formula2>0</formula2>
    </dataValidation>
    <dataValidation type="list" allowBlank="1" showInputMessage="1" showErrorMessage="1" sqref="O6 C6 O9:O11 C9:C11 O13:O15 O17:O19 C13:C19">
      <formula1>"TRUE,FALSE"</formula1>
      <formula2>0</formula2>
    </dataValidation>
    <dataValidation type="whole" allowBlank="1" showInputMessage="1" showErrorMessage="1" prompt="Integer 55 to 65, please" sqref="R9:S11 R17:R19 R13:R15">
      <formula1>55</formula1>
      <formula2>65</formula2>
    </dataValidation>
    <dataValidation type="decimal" allowBlank="1" showInputMessage="1" showErrorMessage="1" prompt="Decimal, 0-10% please" sqref="U6 AA6 U9:U11 AA9:AA11 U13:U15 AA13:AA15 U17:U19 AA17:AA19">
      <formula1>0</formula1>
      <formula2>0.1</formula2>
    </dataValidation>
    <dataValidation type="whole" allowBlank="1" showInputMessage="1" showErrorMessage="1" prompt="Integer, 0-15" sqref="W9:Y19 V13:V15 V17:V19 V9:V11 V6:W6">
      <formula1>0</formula1>
      <formula2>15</formula2>
    </dataValidation>
    <dataValidation type="decimal" allowBlank="1" showInputMessage="1" showErrorMessage="1" prompt="Decimal, 0-20% please" sqref="X6:Z6 AD6 AB6 Z9:Z11 AD9:AD11 AB9:AB11 Z13:Z15 AD13:AD15 AB13:AB15 Z17:Z19 AD17:AD19 AB17:AB19">
      <formula1>0</formula1>
      <formula2>0.2</formula2>
    </dataValidation>
    <dataValidation type="whole" allowBlank="1" showInputMessage="1" showErrorMessage="1" prompt="Integer, 0 to 30, please" sqref="AI6 AI9:AI11 AI13:AI15 AI17:AI19">
      <formula1>0</formula1>
      <formula2>30</formula2>
    </dataValidation>
    <dataValidation type="decimal" allowBlank="1" showInputMessage="1" showErrorMessage="1" prompt="Decimal, 0-75%" sqref="AS6:AT6 AS9:AT11 AS13:AT15 AS17:AT19">
      <formula1>0</formula1>
      <formula2>0.75</formula2>
    </dataValidation>
    <dataValidation type="decimal" allowBlank="1" showInputMessage="1" showErrorMessage="1" prompt="Decimal, 0-30%" sqref="AU6 AU9:AU11 AU13:AU15 AU17:AU19">
      <formula1>0</formula1>
      <formula2>0.3</formula2>
    </dataValidation>
    <dataValidation type="decimal" allowBlank="1" showInputMessage="1" showErrorMessage="1" prompt="Decimal, 0-75% please" sqref="AE6 AE9:AE11 AE13:AE15 AE17:AE19">
      <formula1>0</formula1>
      <formula2>0.75</formula2>
    </dataValidation>
    <dataValidation type="whole" allowBlank="1" showInputMessage="1" showErrorMessage="1" prompt="Integer, 1 to 30" sqref="AN6 AN9:AN11 AN13:AN15 AN17:AN19">
      <formula1>1</formula1>
      <formula2>30</formula2>
    </dataValidation>
    <dataValidation type="decimal" operator="greaterThanOrEqual" allowBlank="1" showInputMessage="1" showErrorMessage="1" sqref="AO6 AO9:AO11 AO13:AO15 AO17:AO19">
      <formula1>0</formula1>
      <formula2>0</formula2>
    </dataValidation>
    <dataValidation type="decimal" operator="lessThanOrEqual" allowBlank="1" showInputMessage="1" showErrorMessage="1" sqref="AQ6 AQ9:AQ11 AQ13:AQ15 AQ17:AQ19">
      <formula1>1</formula1>
      <formula2>0</formula2>
    </dataValidation>
    <dataValidation allowBlank="1" showInputMessage="1" showErrorMessage="1" prompt="Decimal, 0-20% please" sqref="AC6 AC9:AC11 AC13:AC15 AC17:AC19"/>
    <dataValidation type="list" allowBlank="1" showInputMessage="1" showErrorMessage="1" sqref="AV6:AX6 AV9:AX11 AV13:AX15 AV17:AX19">
      <formula1>"TRUE, FALSE"</formula1>
    </dataValidation>
    <dataValidation type="list" allowBlank="1" showInputMessage="1" showErrorMessage="1" sqref="AJ6 AJ9:AJ11 AJ13:AJ15 AJ17:AJ19">
      <formula1>"MA,AL,AL_pct"</formula1>
    </dataValidation>
    <dataValidation type="decimal" allowBlank="1" showInputMessage="1" showErrorMessage="1" sqref="AK6 AK9:AK11 AK13:AK15 AK17:AK19">
      <formula1>0</formula1>
      <formula2>1.5</formula2>
    </dataValidation>
    <dataValidation type="whole" allowBlank="1" showInputMessage="1" showErrorMessage="1" prompt="Integer 55 to 65, please" sqref="R6">
      <formula1>35</formula1>
      <formula2>80</formula2>
    </dataValidation>
    <dataValidation type="list" allowBlank="1" showInputMessage="1" showErrorMessage="1" sqref="K9:K11 K17:K19 K13:K15">
      <formula1>$A$34:$A$38</formula1>
    </dataValidation>
    <dataValidation type="list" allowBlank="1" showInputMessage="1" showErrorMessage="1" sqref="L9:M11 L13:M15">
      <formula1>$A$41:$A$43</formula1>
    </dataValidation>
  </dataValidations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DropDowns!$A$34:$A$38</xm:f>
          </x14:formula1>
          <xm:sqref>K6</xm:sqref>
        </x14:dataValidation>
        <x14:dataValidation type="list" allowBlank="1" showInputMessage="1" showErrorMessage="1">
          <x14:formula1>
            <xm:f>DropDowns!$A$41:$A$43</xm:f>
          </x14:formula1>
          <xm:sqref>L17:M19</xm:sqref>
        </x14:dataValidation>
        <x14:dataValidation type="list" allowBlank="1" showInputMessage="1" showErrorMessage="1">
          <x14:formula1>
            <xm:f>DropDowns!$A$20:$A$25</xm:f>
          </x14:formula1>
          <xm:sqref>D17:J19 D13:J15 D9:J11 H6:I6</xm:sqref>
        </x14:dataValidation>
        <x14:dataValidation type="list" allowBlank="1" showInputMessage="1" showErrorMessage="1">
          <x14:formula1>
            <xm:f>DropDowns!$A$41:$A$44</xm:f>
          </x14:formula1>
          <xm:sqref>L6</xm:sqref>
        </x14:dataValidation>
        <x14:dataValidation type="list" allowBlank="1" showInputMessage="1" showErrorMessage="1">
          <x14:formula1>
            <xm:f>DropDowns!$A$47:$A$48</xm:f>
          </x14:formula1>
          <xm:sqref>M6</xm:sqref>
        </x14:dataValidation>
        <x14:dataValidation type="list" allowBlank="1" showInputMessage="1" showErrorMessage="1">
          <x14:formula1>
            <xm:f>DropDowns!$A$20:$A$26</xm:f>
          </x14:formula1>
          <xm:sqref>J6</xm:sqref>
        </x14:dataValidation>
        <x14:dataValidation type="list" allowBlank="1" showInputMessage="1" showErrorMessage="1">
          <x14:formula1>
            <xm:f>DropDowns!$A$20:$A$27</xm:f>
          </x14:formula1>
          <xm:sqref>D6:E6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workbookViewId="0">
      <selection activeCell="D15" sqref="A4:D15"/>
    </sheetView>
  </sheetViews>
  <sheetFormatPr defaultRowHeight="15" x14ac:dyDescent="0.25"/>
  <cols>
    <col min="1" max="1" width="11.28515625" customWidth="1"/>
  </cols>
  <sheetData>
    <row r="3" spans="1:4" x14ac:dyDescent="0.25">
      <c r="A3" t="s">
        <v>71</v>
      </c>
      <c r="B3" t="s">
        <v>92</v>
      </c>
      <c r="C3" t="s">
        <v>93</v>
      </c>
      <c r="D3" t="s">
        <v>152</v>
      </c>
    </row>
    <row r="4" spans="1:4" x14ac:dyDescent="0.25">
      <c r="B4" s="12"/>
      <c r="C4" s="12"/>
    </row>
    <row r="5" spans="1:4" x14ac:dyDescent="0.25">
      <c r="B5" s="12"/>
      <c r="C5" s="12"/>
    </row>
    <row r="6" spans="1:4" x14ac:dyDescent="0.25">
      <c r="B6" s="12"/>
      <c r="C6" s="12"/>
    </row>
    <row r="7" spans="1:4" x14ac:dyDescent="0.25">
      <c r="B7" s="12"/>
      <c r="C7" s="12"/>
    </row>
    <row r="8" spans="1:4" x14ac:dyDescent="0.25">
      <c r="B8" s="12"/>
      <c r="C8" s="12"/>
    </row>
    <row r="9" spans="1:4" x14ac:dyDescent="0.25">
      <c r="B9" s="12"/>
      <c r="C9" s="12"/>
    </row>
    <row r="10" spans="1:4" x14ac:dyDescent="0.25">
      <c r="B10" s="12"/>
      <c r="C10" s="12"/>
    </row>
    <row r="11" spans="1:4" x14ac:dyDescent="0.25">
      <c r="B11" s="12"/>
      <c r="C11" s="12"/>
    </row>
    <row r="12" spans="1:4" x14ac:dyDescent="0.25">
      <c r="B12" s="12"/>
      <c r="C12" s="12"/>
    </row>
    <row r="13" spans="1:4" x14ac:dyDescent="0.25">
      <c r="B13" s="12"/>
      <c r="C13" s="12"/>
    </row>
    <row r="14" spans="1:4" x14ac:dyDescent="0.25">
      <c r="B14" s="12"/>
      <c r="C14" s="12"/>
    </row>
    <row r="15" spans="1:4" x14ac:dyDescent="0.25">
      <c r="B15" s="12"/>
      <c r="C15" s="12"/>
    </row>
    <row r="16" spans="1:4" x14ac:dyDescent="0.25">
      <c r="B16" s="12"/>
      <c r="C16" s="12"/>
    </row>
    <row r="17" spans="2:3" x14ac:dyDescent="0.25">
      <c r="B17" s="12"/>
      <c r="C17" s="12"/>
    </row>
    <row r="18" spans="2:3" x14ac:dyDescent="0.25">
      <c r="B18" s="12"/>
      <c r="C18" s="12"/>
    </row>
  </sheetData>
  <dataValidations count="3">
    <dataValidation type="decimal" allowBlank="1" showInputMessage="1" showErrorMessage="1" prompt="Decimal, 0-20% please" sqref="B16:B18">
      <formula1>0</formula1>
      <formula2>0.2</formula2>
    </dataValidation>
    <dataValidation type="decimal" allowBlank="1" showInputMessage="1" showErrorMessage="1" prompt="Decimal, 0-75% please" sqref="C4:C18">
      <formula1>0</formula1>
      <formula2>0.75</formula2>
    </dataValidation>
    <dataValidation type="decimal" allowBlank="1" showInputMessage="1" showErrorMessage="1" prompt="Decimal, 0-20% please" sqref="B4:B15">
      <formula1>-1</formula1>
      <formula2>0.5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A3" sqref="A3:D5"/>
    </sheetView>
  </sheetViews>
  <sheetFormatPr defaultRowHeight="15" x14ac:dyDescent="0.25"/>
  <sheetData>
    <row r="2" spans="1:4" x14ac:dyDescent="0.25">
      <c r="A2" t="s">
        <v>71</v>
      </c>
      <c r="B2" t="s">
        <v>154</v>
      </c>
      <c r="C2" t="s">
        <v>152</v>
      </c>
      <c r="D2" t="s">
        <v>155</v>
      </c>
    </row>
    <row r="3" spans="1:4" x14ac:dyDescent="0.25">
      <c r="B3" s="17"/>
      <c r="C3" s="17"/>
      <c r="D3" s="18"/>
    </row>
    <row r="4" spans="1:4" x14ac:dyDescent="0.25">
      <c r="B4" s="17"/>
      <c r="C4" s="17"/>
      <c r="D4" s="18"/>
    </row>
    <row r="5" spans="1:4" x14ac:dyDescent="0.25">
      <c r="B5" s="17"/>
      <c r="C5" s="17"/>
      <c r="D5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A3" sqref="A3"/>
    </sheetView>
  </sheetViews>
  <sheetFormatPr defaultRowHeight="15" x14ac:dyDescent="0.25"/>
  <cols>
    <col min="1" max="1025" width="8.5703125"/>
  </cols>
  <sheetData>
    <row r="1" spans="1:7" x14ac:dyDescent="0.25">
      <c r="A1" t="s">
        <v>117</v>
      </c>
    </row>
    <row r="2" spans="1:7" x14ac:dyDescent="0.25">
      <c r="A2" s="1" t="s">
        <v>118</v>
      </c>
      <c r="B2" s="1" t="s">
        <v>119</v>
      </c>
      <c r="C2" s="1" t="s">
        <v>120</v>
      </c>
      <c r="D2" s="1" t="s">
        <v>121</v>
      </c>
      <c r="E2" s="1" t="s">
        <v>122</v>
      </c>
      <c r="F2" s="1" t="s">
        <v>123</v>
      </c>
      <c r="G2" s="1" t="s">
        <v>124</v>
      </c>
    </row>
    <row r="3" spans="1:7" x14ac:dyDescent="0.25">
      <c r="A3">
        <v>30</v>
      </c>
      <c r="B3">
        <v>10</v>
      </c>
      <c r="C3">
        <v>6</v>
      </c>
      <c r="D3">
        <v>20</v>
      </c>
      <c r="E3">
        <v>120</v>
      </c>
      <c r="F3">
        <v>20</v>
      </c>
      <c r="G3">
        <v>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15" zoomScaleNormal="100" workbookViewId="0">
      <selection activeCell="A27" sqref="A27"/>
    </sheetView>
  </sheetViews>
  <sheetFormatPr defaultRowHeight="15" x14ac:dyDescent="0.25"/>
  <cols>
    <col min="1" max="1" width="23.42578125"/>
    <col min="2" max="2" width="5"/>
    <col min="3" max="3" width="85.42578125"/>
    <col min="4" max="1025" width="8.5703125"/>
  </cols>
  <sheetData>
    <row r="1" spans="1:3" x14ac:dyDescent="0.25">
      <c r="A1" s="3" t="s">
        <v>125</v>
      </c>
      <c r="B1" s="3"/>
    </row>
    <row r="2" spans="1:3" x14ac:dyDescent="0.25">
      <c r="A2" s="3"/>
      <c r="B2" s="3"/>
    </row>
    <row r="3" spans="1:3" x14ac:dyDescent="0.25">
      <c r="A3" s="1" t="s">
        <v>126</v>
      </c>
    </row>
    <row r="4" spans="1:3" s="14" customFormat="1" x14ac:dyDescent="0.25">
      <c r="A4" s="14" t="s">
        <v>127</v>
      </c>
      <c r="C4" s="14" t="s">
        <v>128</v>
      </c>
    </row>
    <row r="6" spans="1:3" s="15" customFormat="1" x14ac:dyDescent="0.25">
      <c r="A6" s="15" t="s">
        <v>94</v>
      </c>
    </row>
    <row r="7" spans="1:3" x14ac:dyDescent="0.25">
      <c r="A7" t="s">
        <v>112</v>
      </c>
      <c r="C7" t="s">
        <v>129</v>
      </c>
    </row>
    <row r="8" spans="1:3" x14ac:dyDescent="0.25">
      <c r="A8" t="s">
        <v>116</v>
      </c>
      <c r="C8" t="s">
        <v>130</v>
      </c>
    </row>
    <row r="9" spans="1:3" x14ac:dyDescent="0.25">
      <c r="A9" t="s">
        <v>131</v>
      </c>
      <c r="C9" t="s">
        <v>132</v>
      </c>
    </row>
    <row r="11" spans="1:3" s="15" customFormat="1" x14ac:dyDescent="0.25">
      <c r="A11" s="15" t="s">
        <v>98</v>
      </c>
    </row>
    <row r="12" spans="1:3" x14ac:dyDescent="0.25">
      <c r="A12" t="s">
        <v>113</v>
      </c>
      <c r="C12" t="s">
        <v>133</v>
      </c>
    </row>
    <row r="13" spans="1:3" x14ac:dyDescent="0.25">
      <c r="A13" t="s">
        <v>134</v>
      </c>
      <c r="C13" t="s">
        <v>135</v>
      </c>
    </row>
    <row r="14" spans="1:3" x14ac:dyDescent="0.25">
      <c r="A14" t="s">
        <v>136</v>
      </c>
      <c r="C14" t="s">
        <v>137</v>
      </c>
    </row>
    <row r="16" spans="1:3" s="15" customFormat="1" x14ac:dyDescent="0.25">
      <c r="A16" s="15" t="s">
        <v>74</v>
      </c>
    </row>
    <row r="17" spans="1:3" s="15" customFormat="1" x14ac:dyDescent="0.25">
      <c r="A17" s="15" t="s">
        <v>75</v>
      </c>
    </row>
    <row r="18" spans="1:3" s="15" customFormat="1" x14ac:dyDescent="0.25">
      <c r="A18" s="15" t="s">
        <v>77</v>
      </c>
    </row>
    <row r="19" spans="1:3" s="15" customFormat="1" x14ac:dyDescent="0.25">
      <c r="A19" s="15" t="s">
        <v>76</v>
      </c>
    </row>
    <row r="20" spans="1:3" x14ac:dyDescent="0.25">
      <c r="A20" t="s">
        <v>109</v>
      </c>
      <c r="C20" t="s">
        <v>138</v>
      </c>
    </row>
    <row r="21" spans="1:3" x14ac:dyDescent="0.25">
      <c r="A21" t="s">
        <v>139</v>
      </c>
      <c r="C21" t="s">
        <v>140</v>
      </c>
    </row>
    <row r="22" spans="1:3" x14ac:dyDescent="0.25">
      <c r="A22" s="24" t="s">
        <v>171</v>
      </c>
    </row>
    <row r="23" spans="1:3" x14ac:dyDescent="0.25">
      <c r="A23" t="s">
        <v>172</v>
      </c>
    </row>
    <row r="24" spans="1:3" x14ac:dyDescent="0.25">
      <c r="A24" t="s">
        <v>173</v>
      </c>
    </row>
    <row r="25" spans="1:3" x14ac:dyDescent="0.25">
      <c r="A25" t="s">
        <v>174</v>
      </c>
    </row>
    <row r="26" spans="1:3" x14ac:dyDescent="0.25">
      <c r="A26" t="s">
        <v>191</v>
      </c>
    </row>
    <row r="27" spans="1:3" x14ac:dyDescent="0.25">
      <c r="A27" t="s">
        <v>198</v>
      </c>
    </row>
    <row r="29" spans="1:3" s="15" customFormat="1" x14ac:dyDescent="0.25">
      <c r="A29" s="15" t="s">
        <v>104</v>
      </c>
    </row>
    <row r="30" spans="1:3" x14ac:dyDescent="0.25">
      <c r="A30" t="s">
        <v>115</v>
      </c>
      <c r="C30" t="s">
        <v>141</v>
      </c>
    </row>
    <row r="31" spans="1:3" x14ac:dyDescent="0.25">
      <c r="A31" t="s">
        <v>142</v>
      </c>
      <c r="C31" t="s">
        <v>143</v>
      </c>
    </row>
    <row r="33" spans="1:3" s="15" customFormat="1" x14ac:dyDescent="0.25">
      <c r="A33" s="15" t="s">
        <v>78</v>
      </c>
    </row>
    <row r="34" spans="1:3" x14ac:dyDescent="0.25">
      <c r="A34" t="s">
        <v>110</v>
      </c>
      <c r="C34" t="s">
        <v>144</v>
      </c>
    </row>
    <row r="35" spans="1:3" x14ac:dyDescent="0.25">
      <c r="A35" t="s">
        <v>145</v>
      </c>
      <c r="C35" t="s">
        <v>146</v>
      </c>
    </row>
    <row r="36" spans="1:3" x14ac:dyDescent="0.25">
      <c r="A36" t="s">
        <v>147</v>
      </c>
      <c r="C36" t="s">
        <v>148</v>
      </c>
    </row>
    <row r="37" spans="1:3" x14ac:dyDescent="0.25">
      <c r="A37" t="s">
        <v>149</v>
      </c>
      <c r="C37" t="s">
        <v>150</v>
      </c>
    </row>
    <row r="38" spans="1:3" x14ac:dyDescent="0.25">
      <c r="A38" t="s">
        <v>167</v>
      </c>
    </row>
    <row r="40" spans="1:3" s="15" customFormat="1" x14ac:dyDescent="0.25">
      <c r="A40" s="15" t="s">
        <v>79</v>
      </c>
    </row>
    <row r="41" spans="1:3" x14ac:dyDescent="0.25">
      <c r="A41" t="s">
        <v>111</v>
      </c>
      <c r="C41" t="s">
        <v>151</v>
      </c>
    </row>
    <row r="42" spans="1:3" x14ac:dyDescent="0.25">
      <c r="A42" t="s">
        <v>168</v>
      </c>
    </row>
    <row r="43" spans="1:3" x14ac:dyDescent="0.25">
      <c r="A43" t="s">
        <v>169</v>
      </c>
    </row>
    <row r="44" spans="1:3" x14ac:dyDescent="0.25">
      <c r="A44" t="s">
        <v>191</v>
      </c>
    </row>
    <row r="46" spans="1:3" s="15" customFormat="1" x14ac:dyDescent="0.25">
      <c r="A46" s="15" t="s">
        <v>192</v>
      </c>
    </row>
    <row r="47" spans="1:3" x14ac:dyDescent="0.25">
      <c r="A47" t="s">
        <v>194</v>
      </c>
      <c r="C47" t="s">
        <v>196</v>
      </c>
    </row>
    <row r="48" spans="1:3" x14ac:dyDescent="0.25">
      <c r="A48" t="s">
        <v>193</v>
      </c>
      <c r="C48" t="s">
        <v>195</v>
      </c>
    </row>
  </sheetData>
  <hyperlinks>
    <hyperlink ref="A1" location="TOC!A1" display="TOC"/>
  </hyperlinks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>
      <selection activeCell="A21" sqref="A21"/>
    </sheetView>
  </sheetViews>
  <sheetFormatPr defaultRowHeight="15" x14ac:dyDescent="0.25"/>
  <cols>
    <col min="1" max="1" width="12.28515625" customWidth="1"/>
  </cols>
  <sheetData>
    <row r="2" spans="1:5" x14ac:dyDescent="0.25">
      <c r="A2" t="s">
        <v>176</v>
      </c>
      <c r="B2">
        <v>2.7E-2</v>
      </c>
    </row>
    <row r="3" spans="1:5" x14ac:dyDescent="0.25">
      <c r="A3" t="s">
        <v>177</v>
      </c>
      <c r="B3">
        <v>0.4</v>
      </c>
    </row>
    <row r="5" spans="1:5" x14ac:dyDescent="0.25">
      <c r="A5" t="s">
        <v>178</v>
      </c>
      <c r="B5" t="s">
        <v>179</v>
      </c>
    </row>
    <row r="6" spans="1:5" x14ac:dyDescent="0.25">
      <c r="A6" s="25">
        <v>0.105</v>
      </c>
      <c r="B6" s="25">
        <f t="shared" ref="B6:B7" si="0">(A6-$B$2)/$B$3</f>
        <v>0.19499999999999998</v>
      </c>
    </row>
    <row r="7" spans="1:5" x14ac:dyDescent="0.25">
      <c r="A7" s="25">
        <v>0.09</v>
      </c>
      <c r="B7" s="25">
        <f t="shared" si="0"/>
        <v>0.1575</v>
      </c>
    </row>
    <row r="8" spans="1:5" x14ac:dyDescent="0.25">
      <c r="A8" s="25">
        <v>7.4999999999999997E-2</v>
      </c>
      <c r="B8" s="25">
        <f>(A8-$B$2)/$B$3</f>
        <v>0.12</v>
      </c>
    </row>
    <row r="9" spans="1:5" x14ac:dyDescent="0.25">
      <c r="A9" s="25">
        <v>0.06</v>
      </c>
      <c r="B9" s="25">
        <f t="shared" ref="B9:B10" si="1">(A9-$B$2)/$B$3</f>
        <v>8.2500000000000004E-2</v>
      </c>
    </row>
    <row r="10" spans="1:5" x14ac:dyDescent="0.25">
      <c r="A10" s="25">
        <v>4.4999999999999998E-2</v>
      </c>
      <c r="B10" s="25">
        <f t="shared" si="1"/>
        <v>4.4999999999999991E-2</v>
      </c>
    </row>
    <row r="13" spans="1:5" x14ac:dyDescent="0.25">
      <c r="E13">
        <f>0.075 - 0.4*0.12</f>
        <v>2.6999999999999996E-2</v>
      </c>
    </row>
    <row r="15" spans="1:5" x14ac:dyDescent="0.25">
      <c r="A15">
        <f>335869.7 - 310296</f>
        <v>25573.700000000012</v>
      </c>
    </row>
    <row r="17" spans="1:1" x14ac:dyDescent="0.25">
      <c r="A17">
        <f xml:space="preserve"> (310296 + 2140.9)*1.075</f>
        <v>335869.66750000004</v>
      </c>
    </row>
    <row r="20" spans="1:1" x14ac:dyDescent="0.25">
      <c r="A20" s="26">
        <f>(355318.4 - 30244)*1.075</f>
        <v>349454.98000000004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TOC</vt:lpstr>
      <vt:lpstr>Notes</vt:lpstr>
      <vt:lpstr>RunControl</vt:lpstr>
      <vt:lpstr>Returns</vt:lpstr>
      <vt:lpstr>Contributions</vt:lpstr>
      <vt:lpstr>GlobalParams</vt:lpstr>
      <vt:lpstr>DropDowns</vt:lpstr>
      <vt:lpstr>Sheet1</vt:lpstr>
      <vt:lpstr>ConPolicy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Yimeng Yin</cp:lastModifiedBy>
  <cp:revision>0</cp:revision>
  <dcterms:created xsi:type="dcterms:W3CDTF">2015-05-18T14:49:48Z</dcterms:created>
  <dcterms:modified xsi:type="dcterms:W3CDTF">2015-10-06T19:03:44Z</dcterms:modified>
  <dc:language>en-US</dc:language>
</cp:coreProperties>
</file>