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chartsheets/sheet3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PenSim-Projects\Model_Main\IO_M2.1_new\M2.1a_outputs\"/>
    </mc:Choice>
  </mc:AlternateContent>
  <bookViews>
    <workbookView xWindow="0" yWindow="885" windowWidth="28800" windowHeight="13335" activeTab="3"/>
  </bookViews>
  <sheets>
    <sheet name="TOC" sheetId="28" r:id="rId1"/>
    <sheet name="Tab1 Plan summary split" sheetId="27" r:id="rId2"/>
    <sheet name="Tab1 old Plan summary" sheetId="23" r:id="rId3"/>
    <sheet name="Tab2 Risks_new" sheetId="24" r:id="rId4"/>
    <sheet name="Fig1 abratio" sheetId="15" r:id="rId5"/>
    <sheet name="Fig1 data cenretabratio" sheetId="13" r:id="rId6"/>
    <sheet name="Fig2 apratio" sheetId="11" r:id="rId7"/>
    <sheet name="Fig2 data slgassetspayroll" sheetId="7" r:id="rId8"/>
    <sheet name="Fig3.xcfpct" sheetId="20" r:id="rId9"/>
    <sheet name="Fig3 data xcfpct" sheetId="19" r:id="rId10"/>
    <sheet name="OrderOfReturns" sheetId="6" r:id="rId11"/>
    <sheet name="slgassetspayrollfy" sheetId="12" r:id="rId12"/>
    <sheet name="ppd apratio" sheetId="9" r:id="rId13"/>
    <sheet name="Payroll" sheetId="2" r:id="rId14"/>
    <sheet name="SA7N" sheetId="3" r:id="rId15"/>
    <sheet name="SA7" sheetId="4" r:id="rId16"/>
  </sheets>
  <calcPr calcId="171027"/>
</workbook>
</file>

<file path=xl/calcChain.xml><?xml version="1.0" encoding="utf-8"?>
<calcChain xmlns="http://schemas.openxmlformats.org/spreadsheetml/2006/main">
  <c r="I32" i="6" l="1"/>
  <c r="I31" i="6"/>
  <c r="J31" i="6" s="1"/>
  <c r="I30" i="6"/>
  <c r="J30" i="6" s="1"/>
  <c r="I29" i="6"/>
  <c r="J29" i="6" s="1"/>
  <c r="I28" i="6"/>
  <c r="J28" i="6" s="1"/>
  <c r="I27" i="6"/>
  <c r="J27" i="6" s="1"/>
  <c r="I26" i="6"/>
  <c r="J26" i="6" s="1"/>
  <c r="I25" i="6"/>
  <c r="J25" i="6" s="1"/>
  <c r="I24" i="6"/>
  <c r="I23" i="6"/>
  <c r="I22" i="6"/>
  <c r="J22" i="6" s="1"/>
  <c r="I21" i="6"/>
  <c r="J21" i="6" s="1"/>
  <c r="I20" i="6"/>
  <c r="J20" i="6" s="1"/>
  <c r="I19" i="6"/>
  <c r="J19" i="6" s="1"/>
  <c r="I18" i="6"/>
  <c r="J18" i="6" s="1"/>
  <c r="I17" i="6"/>
  <c r="J17" i="6" s="1"/>
  <c r="I16" i="6"/>
  <c r="J16" i="6" s="1"/>
  <c r="I15" i="6"/>
  <c r="J15" i="6" s="1"/>
  <c r="I14" i="6"/>
  <c r="J14" i="6" s="1"/>
  <c r="I13" i="6"/>
  <c r="F5" i="6"/>
  <c r="M30" i="6" s="1"/>
  <c r="K13" i="6"/>
  <c r="D13" i="6"/>
  <c r="J32" i="6"/>
  <c r="J24" i="6"/>
  <c r="J23" i="6"/>
  <c r="J1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B9" i="6"/>
  <c r="C9" i="6" l="1"/>
  <c r="M15" i="6"/>
  <c r="F27" i="6"/>
  <c r="M23" i="6"/>
  <c r="M31" i="6"/>
  <c r="F19" i="6"/>
  <c r="I9" i="6"/>
  <c r="F20" i="6"/>
  <c r="F28" i="6"/>
  <c r="M16" i="6"/>
  <c r="M32" i="6"/>
  <c r="J9" i="6"/>
  <c r="F13" i="6"/>
  <c r="F21" i="6"/>
  <c r="F29" i="6"/>
  <c r="M17" i="6"/>
  <c r="M25" i="6"/>
  <c r="F15" i="6"/>
  <c r="F23" i="6"/>
  <c r="F31" i="6"/>
  <c r="M19" i="6"/>
  <c r="F16" i="6"/>
  <c r="F24" i="6"/>
  <c r="F32" i="6"/>
  <c r="M20" i="6"/>
  <c r="M28" i="6"/>
  <c r="F17" i="6"/>
  <c r="F25" i="6"/>
  <c r="M13" i="6"/>
  <c r="M21" i="6"/>
  <c r="M29" i="6"/>
  <c r="M24" i="6"/>
  <c r="F14" i="6"/>
  <c r="F22" i="6"/>
  <c r="F30" i="6"/>
  <c r="M18" i="6"/>
  <c r="M26" i="6"/>
  <c r="M27" i="6"/>
  <c r="F18" i="6"/>
  <c r="F26" i="6"/>
  <c r="M14" i="6"/>
  <c r="M22" i="6"/>
  <c r="M59" i="19"/>
  <c r="M58" i="19"/>
  <c r="M57" i="19"/>
  <c r="M56" i="19"/>
  <c r="M55" i="19"/>
  <c r="M54" i="19"/>
  <c r="M53" i="19"/>
  <c r="M52" i="19"/>
  <c r="M51" i="19"/>
  <c r="M50" i="19"/>
  <c r="M49" i="19"/>
  <c r="M48" i="19"/>
  <c r="M47" i="19"/>
  <c r="M46" i="19"/>
  <c r="M45" i="19"/>
  <c r="M44" i="19"/>
  <c r="M43" i="19"/>
  <c r="M42" i="19"/>
  <c r="M41" i="19"/>
  <c r="M40" i="19"/>
  <c r="M39" i="19"/>
  <c r="M38" i="19"/>
  <c r="M37" i="19"/>
  <c r="M36" i="19"/>
  <c r="M35" i="19"/>
  <c r="M34" i="19"/>
  <c r="M33" i="19"/>
  <c r="M32" i="19"/>
  <c r="M31" i="19"/>
  <c r="M30" i="19"/>
  <c r="M29" i="19"/>
  <c r="M28" i="19"/>
  <c r="M27" i="19"/>
  <c r="M26" i="19"/>
  <c r="M25" i="19"/>
  <c r="M24" i="19"/>
  <c r="M23" i="19"/>
  <c r="M22" i="19"/>
  <c r="M21" i="19"/>
  <c r="M20" i="19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L59" i="19"/>
  <c r="L58" i="19"/>
  <c r="L57" i="19"/>
  <c r="L56" i="19"/>
  <c r="L55" i="19"/>
  <c r="L54" i="19"/>
  <c r="L53" i="19"/>
  <c r="L52" i="19"/>
  <c r="L51" i="19"/>
  <c r="L50" i="19"/>
  <c r="L49" i="19"/>
  <c r="L48" i="19"/>
  <c r="L47" i="19"/>
  <c r="L46" i="19"/>
  <c r="L45" i="19"/>
  <c r="L44" i="19"/>
  <c r="L43" i="19"/>
  <c r="L42" i="19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E13" i="6"/>
  <c r="A14" i="6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P73" i="7"/>
  <c r="P72" i="7"/>
  <c r="P71" i="7"/>
  <c r="P70" i="7"/>
  <c r="P69" i="7"/>
  <c r="P68" i="7"/>
  <c r="O74" i="7"/>
  <c r="D74" i="7" s="1"/>
  <c r="O73" i="7"/>
  <c r="O72" i="7"/>
  <c r="O71" i="7"/>
  <c r="O70" i="7"/>
  <c r="O69" i="7"/>
  <c r="O68" i="7"/>
  <c r="G13" i="6" l="1"/>
  <c r="D14" i="6" s="1"/>
  <c r="E14" i="6" s="1"/>
  <c r="G14" i="6" s="1"/>
  <c r="D15" i="6" s="1"/>
  <c r="E15" i="6" s="1"/>
  <c r="L13" i="6"/>
  <c r="N13" i="6" s="1"/>
  <c r="K14" i="6" s="1"/>
  <c r="P74" i="7"/>
  <c r="J74" i="7"/>
  <c r="G15" i="6" l="1"/>
  <c r="D16" i="6" s="1"/>
  <c r="E16" i="6" s="1"/>
  <c r="G16" i="6" s="1"/>
  <c r="D17" i="6" s="1"/>
  <c r="L14" i="6"/>
  <c r="N14" i="6" s="1"/>
  <c r="K15" i="6" s="1"/>
  <c r="L15" i="6" l="1"/>
  <c r="N15" i="6" s="1"/>
  <c r="K16" i="6" s="1"/>
  <c r="E17" i="6"/>
  <c r="G17" i="6" s="1"/>
  <c r="D18" i="6" s="1"/>
  <c r="L16" i="6" l="1"/>
  <c r="N16" i="6" s="1"/>
  <c r="K17" i="6" s="1"/>
  <c r="E18" i="6"/>
  <c r="G18" i="6" s="1"/>
  <c r="D19" i="6" s="1"/>
  <c r="L17" i="6" l="1"/>
  <c r="N17" i="6" s="1"/>
  <c r="K18" i="6" s="1"/>
  <c r="E19" i="6"/>
  <c r="G19" i="6" s="1"/>
  <c r="D20" i="6" s="1"/>
  <c r="L18" i="6" l="1"/>
  <c r="N18" i="6" s="1"/>
  <c r="K19" i="6" s="1"/>
  <c r="E20" i="6"/>
  <c r="G20" i="6" s="1"/>
  <c r="D21" i="6" s="1"/>
  <c r="L19" i="6" l="1"/>
  <c r="N19" i="6" s="1"/>
  <c r="K20" i="6" s="1"/>
  <c r="E21" i="6"/>
  <c r="G21" i="6" s="1"/>
  <c r="D22" i="6" s="1"/>
  <c r="L20" i="6" l="1"/>
  <c r="N20" i="6" s="1"/>
  <c r="K21" i="6" s="1"/>
  <c r="E22" i="6"/>
  <c r="G22" i="6" s="1"/>
  <c r="D23" i="6" s="1"/>
  <c r="L21" i="6" l="1"/>
  <c r="N21" i="6" s="1"/>
  <c r="K22" i="6" s="1"/>
  <c r="E23" i="6"/>
  <c r="G23" i="6" s="1"/>
  <c r="D24" i="6" s="1"/>
  <c r="L22" i="6" l="1"/>
  <c r="N22" i="6" s="1"/>
  <c r="K23" i="6" s="1"/>
  <c r="E24" i="6"/>
  <c r="G24" i="6" s="1"/>
  <c r="D25" i="6" s="1"/>
  <c r="L23" i="6" l="1"/>
  <c r="N23" i="6" s="1"/>
  <c r="K24" i="6" s="1"/>
  <c r="E25" i="6"/>
  <c r="G25" i="6" s="1"/>
  <c r="D26" i="6" s="1"/>
  <c r="L24" i="6" l="1"/>
  <c r="N24" i="6" s="1"/>
  <c r="K25" i="6" s="1"/>
  <c r="E26" i="6"/>
  <c r="G26" i="6" s="1"/>
  <c r="D27" i="6" s="1"/>
  <c r="L25" i="6" l="1"/>
  <c r="N25" i="6" s="1"/>
  <c r="K26" i="6" s="1"/>
  <c r="E27" i="6"/>
  <c r="G27" i="6" s="1"/>
  <c r="D28" i="6" s="1"/>
  <c r="L26" i="6" l="1"/>
  <c r="N26" i="6" s="1"/>
  <c r="K27" i="6" s="1"/>
  <c r="E28" i="6"/>
  <c r="G28" i="6" s="1"/>
  <c r="D29" i="6" s="1"/>
  <c r="L27" i="6" l="1"/>
  <c r="N27" i="6" s="1"/>
  <c r="K28" i="6" s="1"/>
  <c r="E29" i="6"/>
  <c r="G29" i="6" s="1"/>
  <c r="D30" i="6" s="1"/>
  <c r="L28" i="6" l="1"/>
  <c r="N28" i="6" s="1"/>
  <c r="K29" i="6" s="1"/>
  <c r="E30" i="6"/>
  <c r="G30" i="6" s="1"/>
  <c r="D31" i="6" s="1"/>
  <c r="L29" i="6" l="1"/>
  <c r="N29" i="6" s="1"/>
  <c r="K30" i="6" s="1"/>
  <c r="E31" i="6"/>
  <c r="G31" i="6" s="1"/>
  <c r="D32" i="6" s="1"/>
  <c r="L30" i="6" l="1"/>
  <c r="N30" i="6" s="1"/>
  <c r="K31" i="6" s="1"/>
  <c r="E32" i="6"/>
  <c r="G32" i="6" s="1"/>
  <c r="G34" i="6" l="1"/>
  <c r="L31" i="6"/>
  <c r="N31" i="6" s="1"/>
  <c r="K32" i="6" s="1"/>
  <c r="L32" i="6" l="1"/>
  <c r="N32" i="6" s="1"/>
  <c r="N34" i="6" l="1"/>
  <c r="G7" i="6"/>
</calcChain>
</file>

<file path=xl/comments1.xml><?xml version="1.0" encoding="utf-8"?>
<comments xmlns="http://schemas.openxmlformats.org/spreadsheetml/2006/main">
  <authors>
    <author>Don</author>
  </authors>
  <commentList>
    <comment ref="D74" authorId="0" shapeId="0">
      <text>
        <r>
          <rPr>
            <b/>
            <sz val="9"/>
            <color indexed="81"/>
            <rFont val="Tahoma"/>
            <family val="2"/>
          </rPr>
          <t>Don:</t>
        </r>
        <r>
          <rPr>
            <sz val="9"/>
            <color indexed="81"/>
            <rFont val="Tahoma"/>
            <family val="2"/>
          </rPr>
          <t xml:space="preserve">
Estimated with BEA growth</t>
        </r>
      </text>
    </comment>
  </commentList>
</comments>
</file>

<file path=xl/sharedStrings.xml><?xml version="1.0" encoding="utf-8"?>
<sst xmlns="http://schemas.openxmlformats.org/spreadsheetml/2006/main" count="1075" uniqueCount="418">
  <si>
    <t/>
  </si>
  <si>
    <t>Bureau of Economic Analysis</t>
  </si>
  <si>
    <t>State or DC</t>
  </si>
  <si>
    <t>GeoFips</t>
  </si>
  <si>
    <t>GeoName</t>
  </si>
  <si>
    <t>LineCode</t>
  </si>
  <si>
    <t>Description</t>
  </si>
  <si>
    <t>00000</t>
  </si>
  <si>
    <t>United States</t>
  </si>
  <si>
    <t>50</t>
  </si>
  <si>
    <t>81</t>
  </si>
  <si>
    <t xml:space="preserve">  Farm wages and salaries</t>
  </si>
  <si>
    <t>82</t>
  </si>
  <si>
    <t xml:space="preserve">  Nonfarm wages and salaries</t>
  </si>
  <si>
    <t>90</t>
  </si>
  <si>
    <t xml:space="preserve">    Private nonfarm wages and salaries</t>
  </si>
  <si>
    <t>100</t>
  </si>
  <si>
    <t>200</t>
  </si>
  <si>
    <t xml:space="preserve">      Mining</t>
  </si>
  <si>
    <t>300</t>
  </si>
  <si>
    <t>400</t>
  </si>
  <si>
    <t xml:space="preserve">      Construction</t>
  </si>
  <si>
    <t>500</t>
  </si>
  <si>
    <t xml:space="preserve">      Manufacturing</t>
  </si>
  <si>
    <t>510</t>
  </si>
  <si>
    <t xml:space="preserve">        Durable goods manufacturing</t>
  </si>
  <si>
    <t>530</t>
  </si>
  <si>
    <t xml:space="preserve">        Nondurable goods manufacturing</t>
  </si>
  <si>
    <t xml:space="preserve">      Wholesale trade</t>
  </si>
  <si>
    <t>700</t>
  </si>
  <si>
    <t xml:space="preserve">      Retail trade</t>
  </si>
  <si>
    <t>800</t>
  </si>
  <si>
    <t>900</t>
  </si>
  <si>
    <t>2000</t>
  </si>
  <si>
    <t xml:space="preserve">    Government and government enterprises</t>
  </si>
  <si>
    <t>2001</t>
  </si>
  <si>
    <t xml:space="preserve">      Federal, civilian</t>
  </si>
  <si>
    <t>2002</t>
  </si>
  <si>
    <t xml:space="preserve">      Military</t>
  </si>
  <si>
    <t>2010</t>
  </si>
  <si>
    <t xml:space="preserve">      State and local</t>
  </si>
  <si>
    <t>Legend / Footnotes:</t>
  </si>
  <si>
    <t>1/ The estimates of wages and salaries for 1998-2006 are based on the 2002 North American Industry Classification System (NAICS). The estimates for 2007-2010 are based on the 2007 NAICS. The estimates for 2011 forward are based on the 2012 NAICS.</t>
  </si>
  <si>
    <t xml:space="preserve">  Last updated: March 25, 2015-- new estimates for 2014. In 2014 details may not add to totals because of rounding.</t>
  </si>
  <si>
    <t>Note-- All dollar estimates are in current dollars (not adjusted for inflation).</t>
  </si>
  <si>
    <t>2014</t>
  </si>
  <si>
    <t>2013</t>
  </si>
  <si>
    <t>2012</t>
  </si>
  <si>
    <t>2011</t>
  </si>
  <si>
    <t>2009</t>
  </si>
  <si>
    <t>2008</t>
  </si>
  <si>
    <t>2007</t>
  </si>
  <si>
    <t>2006</t>
  </si>
  <si>
    <t>2005</t>
  </si>
  <si>
    <t>2004</t>
  </si>
  <si>
    <t>2003</t>
  </si>
  <si>
    <t>1999</t>
  </si>
  <si>
    <t>1998</t>
  </si>
  <si>
    <t>Govt. and govt. enterprises wages and salaries: State and local (thousands of dollars)</t>
  </si>
  <si>
    <t>SA7N Wages and Salaries by NAICS Industry 1/</t>
  </si>
  <si>
    <t>http://www.bea.gov/iTable/iTable.cfm?reqid=70&amp;step=1&amp;isuri=1&amp;acrdn=3#reqid=70&amp;step=30&amp;isuri=1&amp;7022=3&amp;7023=0&amp;7033=-1&amp;7024=naics&amp;7025=0&amp;7026=00000&amp;7027=-1&amp;7001=43&amp;7028=2010&amp;7031=0&amp;7040=-1&amp;7083=levels&amp;7029=29&amp;7090=70</t>
  </si>
  <si>
    <t xml:space="preserve">  Last updated: May 30, 2014-- revised estimates for 1958-2001.</t>
  </si>
  <si>
    <t>(NA) Data not available for this year.</t>
  </si>
  <si>
    <t>5/ Engineering and management services was first recognized under the 1987 SIC, so estimates for 1969-87 do not exist.</t>
  </si>
  <si>
    <t>4/ Social services was first recognized under the 1972 SIC, so estimates for 1969-74 do not exist.</t>
  </si>
  <si>
    <t>3/ Under the 1987 SIC, combined real estate, insurance, etc., was reclassified to four 2-digit industries: Nondepository credit institutions; insurance agents, brokers, and services; real estate; and legal services.</t>
  </si>
  <si>
    <t>2/ Under the 1972 SIC, ordnance was reclassified to four 2-digit industries: Fabricated metal products, electronic and other electric equipment, transportation equipment, and instruments and related products.</t>
  </si>
  <si>
    <t>1/ The estimates of wages and salaries for 1958-74 are based on the 1967 Standard Industrial Classification (SIC). The estimates for 1975-87 are based on the 1972 SIC. The estimates for 1988-2001 are based on the 1987 SIC.</t>
  </si>
  <si>
    <t>(NA)</t>
  </si>
  <si>
    <t xml:space="preserve">        Local government</t>
  </si>
  <si>
    <t>932</t>
  </si>
  <si>
    <t xml:space="preserve">        State government</t>
  </si>
  <si>
    <t>931</t>
  </si>
  <si>
    <t>930</t>
  </si>
  <si>
    <t>920</t>
  </si>
  <si>
    <t>910</t>
  </si>
  <si>
    <t xml:space="preserve">        Miscellaneous services</t>
  </si>
  <si>
    <t>880</t>
  </si>
  <si>
    <t xml:space="preserve">        Engineering and management services 5/</t>
  </si>
  <si>
    <t>875</t>
  </si>
  <si>
    <t xml:space="preserve">        Membership organizations</t>
  </si>
  <si>
    <t>870</t>
  </si>
  <si>
    <t xml:space="preserve">        Museums, botanical, zoological gardens</t>
  </si>
  <si>
    <t>865</t>
  </si>
  <si>
    <t xml:space="preserve">        Social services 4/</t>
  </si>
  <si>
    <t>860</t>
  </si>
  <si>
    <t xml:space="preserve">        Educational services</t>
  </si>
  <si>
    <t>855</t>
  </si>
  <si>
    <t xml:space="preserve">        Legal services</t>
  </si>
  <si>
    <t>850</t>
  </si>
  <si>
    <t xml:space="preserve">        Health services</t>
  </si>
  <si>
    <t>845</t>
  </si>
  <si>
    <t xml:space="preserve">        Motion pictures</t>
  </si>
  <si>
    <t>840</t>
  </si>
  <si>
    <t xml:space="preserve">        Amusement and recreation services</t>
  </si>
  <si>
    <t>835</t>
  </si>
  <si>
    <t xml:space="preserve">        Miscellaneous repair services</t>
  </si>
  <si>
    <t>830</t>
  </si>
  <si>
    <t xml:space="preserve">        Automotive repair, services, and parking</t>
  </si>
  <si>
    <t>825</t>
  </si>
  <si>
    <t xml:space="preserve">        Business services</t>
  </si>
  <si>
    <t>820</t>
  </si>
  <si>
    <t xml:space="preserve">        Private households</t>
  </si>
  <si>
    <t>815</t>
  </si>
  <si>
    <t xml:space="preserve">        Personal services</t>
  </si>
  <si>
    <t>810</t>
  </si>
  <si>
    <t xml:space="preserve">        Hotels and other lodging places</t>
  </si>
  <si>
    <t>805</t>
  </si>
  <si>
    <t xml:space="preserve">      Services</t>
  </si>
  <si>
    <t xml:space="preserve">          Holding and other investment offices</t>
  </si>
  <si>
    <t>736</t>
  </si>
  <si>
    <t xml:space="preserve">          Combined real estate, insurance, etc. 3/</t>
  </si>
  <si>
    <t>735</t>
  </si>
  <si>
    <t xml:space="preserve">          Real estate</t>
  </si>
  <si>
    <t>734</t>
  </si>
  <si>
    <t xml:space="preserve">          Insurance agents, brokers, and services</t>
  </si>
  <si>
    <t>733</t>
  </si>
  <si>
    <t xml:space="preserve">          Insurance carriers</t>
  </si>
  <si>
    <t>732</t>
  </si>
  <si>
    <t xml:space="preserve">          Security and commodity brokers</t>
  </si>
  <si>
    <t>731</t>
  </si>
  <si>
    <t xml:space="preserve">        Other finance, insurance, and real estate</t>
  </si>
  <si>
    <t>730</t>
  </si>
  <si>
    <t xml:space="preserve">        Depository and nondepository institutions</t>
  </si>
  <si>
    <t>710</t>
  </si>
  <si>
    <t xml:space="preserve">      Finance, insurance, and real estate</t>
  </si>
  <si>
    <t xml:space="preserve">        Miscellaneous retail</t>
  </si>
  <si>
    <t>628</t>
  </si>
  <si>
    <t xml:space="preserve">        Eating and drinking places</t>
  </si>
  <si>
    <t>627</t>
  </si>
  <si>
    <t xml:space="preserve">        Home furniture and furnishings stores</t>
  </si>
  <si>
    <t>626</t>
  </si>
  <si>
    <t xml:space="preserve">        Apparel and accessory stores</t>
  </si>
  <si>
    <t>625</t>
  </si>
  <si>
    <t xml:space="preserve">        Automotive dealers and service stations</t>
  </si>
  <si>
    <t>624</t>
  </si>
  <si>
    <t xml:space="preserve">        Food stores</t>
  </si>
  <si>
    <t>623</t>
  </si>
  <si>
    <t xml:space="preserve">        General merchandise stores</t>
  </si>
  <si>
    <t>622</t>
  </si>
  <si>
    <t xml:space="preserve">        Building materials and garden equipment</t>
  </si>
  <si>
    <t>621</t>
  </si>
  <si>
    <t>620</t>
  </si>
  <si>
    <t>610</t>
  </si>
  <si>
    <t xml:space="preserve">        Electric, gas, and sanitary services</t>
  </si>
  <si>
    <t>570</t>
  </si>
  <si>
    <t xml:space="preserve">        Communications</t>
  </si>
  <si>
    <t>560</t>
  </si>
  <si>
    <t xml:space="preserve">          Transportation services</t>
  </si>
  <si>
    <t>544</t>
  </si>
  <si>
    <t xml:space="preserve">          Pipelines, except natural gas</t>
  </si>
  <si>
    <t>543</t>
  </si>
  <si>
    <t xml:space="preserve">          Transportation by air</t>
  </si>
  <si>
    <t>542</t>
  </si>
  <si>
    <t xml:space="preserve">          Local and interurban passenger transit</t>
  </si>
  <si>
    <t>541</t>
  </si>
  <si>
    <t xml:space="preserve">        Other transportation</t>
  </si>
  <si>
    <t>540</t>
  </si>
  <si>
    <t xml:space="preserve">        Water transportation</t>
  </si>
  <si>
    <t xml:space="preserve">        Trucking and warehousing</t>
  </si>
  <si>
    <t>520</t>
  </si>
  <si>
    <t xml:space="preserve">        Railroad transportation</t>
  </si>
  <si>
    <t xml:space="preserve">      Transportation and public utilities</t>
  </si>
  <si>
    <t xml:space="preserve">          Leather and leather products</t>
  </si>
  <si>
    <t>480</t>
  </si>
  <si>
    <t xml:space="preserve">          Rubber and miscellaneous plastics products</t>
  </si>
  <si>
    <t>477</t>
  </si>
  <si>
    <t xml:space="preserve">          Petroleum and coal products</t>
  </si>
  <si>
    <t>474</t>
  </si>
  <si>
    <t xml:space="preserve">          Chemicals and allied products</t>
  </si>
  <si>
    <t>471</t>
  </si>
  <si>
    <t xml:space="preserve">          Printing and publishing</t>
  </si>
  <si>
    <t>468</t>
  </si>
  <si>
    <t xml:space="preserve">          Paper and allied products</t>
  </si>
  <si>
    <t>465</t>
  </si>
  <si>
    <t xml:space="preserve">          Apparel and other textile products</t>
  </si>
  <si>
    <t>462</t>
  </si>
  <si>
    <t xml:space="preserve">          Textile mill products</t>
  </si>
  <si>
    <t>459</t>
  </si>
  <si>
    <t xml:space="preserve">          Tobacco products</t>
  </si>
  <si>
    <t>456</t>
  </si>
  <si>
    <t xml:space="preserve">          Food and kindred products</t>
  </si>
  <si>
    <t>453</t>
  </si>
  <si>
    <t>450</t>
  </si>
  <si>
    <t xml:space="preserve">          Ordnance 2/</t>
  </si>
  <si>
    <t>447</t>
  </si>
  <si>
    <t xml:space="preserve">          Miscellaneous manufacturing industries</t>
  </si>
  <si>
    <t>444</t>
  </si>
  <si>
    <t xml:space="preserve">          Instruments and related products</t>
  </si>
  <si>
    <t>441</t>
  </si>
  <si>
    <t xml:space="preserve">          Other transportation equipment</t>
  </si>
  <si>
    <t>438</t>
  </si>
  <si>
    <t xml:space="preserve">          Motor vehicles and equipment</t>
  </si>
  <si>
    <t>435</t>
  </si>
  <si>
    <t xml:space="preserve">          Electronic and other electric equipment</t>
  </si>
  <si>
    <t>432</t>
  </si>
  <si>
    <t xml:space="preserve">          Industrial machinery and equipment</t>
  </si>
  <si>
    <t>429</t>
  </si>
  <si>
    <t xml:space="preserve">          Fabricated metal products</t>
  </si>
  <si>
    <t>426</t>
  </si>
  <si>
    <t xml:space="preserve">          Primary metal industries</t>
  </si>
  <si>
    <t>423</t>
  </si>
  <si>
    <t xml:space="preserve">          Stone, clay, and glass products</t>
  </si>
  <si>
    <t>420</t>
  </si>
  <si>
    <t xml:space="preserve">          Furniture and fixtures</t>
  </si>
  <si>
    <t>417</t>
  </si>
  <si>
    <t xml:space="preserve">          Lumber and wood products</t>
  </si>
  <si>
    <t>413</t>
  </si>
  <si>
    <t>410</t>
  </si>
  <si>
    <t xml:space="preserve">        Special trade contractors</t>
  </si>
  <si>
    <t>330</t>
  </si>
  <si>
    <t xml:space="preserve">        Heavy construction contractors</t>
  </si>
  <si>
    <t>320</t>
  </si>
  <si>
    <t xml:space="preserve">        General building contractors</t>
  </si>
  <si>
    <t>310</t>
  </si>
  <si>
    <t xml:space="preserve">        Nonmetallic minerals, except fuels</t>
  </si>
  <si>
    <t>240</t>
  </si>
  <si>
    <t xml:space="preserve">        Oil and gas extraction</t>
  </si>
  <si>
    <t>230</t>
  </si>
  <si>
    <t xml:space="preserve">        Coal mining</t>
  </si>
  <si>
    <t>220</t>
  </si>
  <si>
    <t xml:space="preserve">        Metal mining</t>
  </si>
  <si>
    <t>210</t>
  </si>
  <si>
    <t xml:space="preserve">          Fishing</t>
  </si>
  <si>
    <t>122</t>
  </si>
  <si>
    <t xml:space="preserve">          Forestry</t>
  </si>
  <si>
    <t>121</t>
  </si>
  <si>
    <t xml:space="preserve">        Forestry and fishing</t>
  </si>
  <si>
    <t>120</t>
  </si>
  <si>
    <t xml:space="preserve">        Agricultural services</t>
  </si>
  <si>
    <t>110</t>
  </si>
  <si>
    <t xml:space="preserve">      Agricultural services, forestry, and fishing</t>
  </si>
  <si>
    <t>Wages and salaries by place of work (thousands of dollars)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</si>
  <si>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</si>
  <si>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</si>
  <si>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</si>
  <si>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</si>
  <si>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</si>
  <si>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</si>
  <si>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</si>
  <si>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</si>
  <si>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</si>
  <si>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</si>
  <si>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</si>
  <si>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</si>
  <si>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</si>
  <si>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</si>
  <si>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</si>
  <si>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</si>
  <si>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</si>
  <si>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</si>
  <si>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</si>
  <si>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</si>
  <si>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</si>
  <si>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</si>
  <si>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</si>
  <si>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</si>
  <si>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</si>
  <si>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</si>
  <si>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</si>
  <si>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</si>
  <si>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</si>
  <si>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</si>
  <si>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</si>
  <si>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</si>
  <si>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</si>
  <si>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</si>
  <si>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</si>
  <si>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</si>
  <si>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</si>
  <si>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1960</t>
  </si>
  <si>
    <t>1959</t>
  </si>
  <si>
    <t>1958</t>
  </si>
  <si>
    <t>SA7 Wages and Salaries by SIC Industry 1/</t>
  </si>
  <si>
    <t>TOC</t>
  </si>
  <si>
    <t>http://www.bea.gov/iTable/iTable.cfm?reqid=70&amp;step=1&amp;isuri=1&amp;acrdn=3#reqid=70&amp;step=30&amp;isuri=1&amp;7022=3&amp;7023=0&amp;7033=-1&amp;7024=sic&amp;7025=0&amp;7026=00000&amp;7027=-1&amp;7001=43&amp;7028=-1&amp;7031=0&amp;7040=-1&amp;7083=levels&amp;7029=3&amp;7090=70</t>
  </si>
  <si>
    <t>SIC (SA7 LineCode 930)</t>
  </si>
  <si>
    <t>NAICS (SA7N LineCode )</t>
  </si>
  <si>
    <t>Sheet #</t>
  </si>
  <si>
    <t>Table of Contents</t>
  </si>
  <si>
    <t>1</t>
  </si>
  <si>
    <t>Payroll</t>
  </si>
  <si>
    <t>2</t>
  </si>
  <si>
    <t>SA7N</t>
  </si>
  <si>
    <t>3</t>
  </si>
  <si>
    <t>SA7</t>
  </si>
  <si>
    <t>BEA</t>
  </si>
  <si>
    <t>Spliced</t>
  </si>
  <si>
    <t>Payroll of state and local governments and assets of SLG pension funds</t>
  </si>
  <si>
    <t xml:space="preserve"> </t>
  </si>
  <si>
    <t>NA</t>
  </si>
  <si>
    <t>apratio</t>
  </si>
  <si>
    <t>assets</t>
  </si>
  <si>
    <t>year</t>
  </si>
  <si>
    <t>slgdb.redirect</t>
  </si>
  <si>
    <t>slgdb.finassets</t>
  </si>
  <si>
    <t>slgdb.entitlement</t>
  </si>
  <si>
    <t>slgdb.claims</t>
  </si>
  <si>
    <t>slg.wages</t>
  </si>
  <si>
    <t>date</t>
  </si>
  <si>
    <t>4</t>
  </si>
  <si>
    <t>5</t>
  </si>
  <si>
    <t>Extracted from my FOF file 7/19/2015</t>
  </si>
  <si>
    <t>bea</t>
  </si>
  <si>
    <t>fof</t>
  </si>
  <si>
    <t>Supplemented with BEA and PPD data</t>
  </si>
  <si>
    <t>ppd apratio</t>
  </si>
  <si>
    <t>6</t>
  </si>
  <si>
    <t>fy</t>
  </si>
  <si>
    <t>n</t>
  </si>
  <si>
    <t>n.notNA</t>
  </si>
  <si>
    <t>-----</t>
  </si>
  <si>
    <t>----</t>
  </si>
  <si>
    <t>--------</t>
  </si>
  <si>
    <t>-------</t>
  </si>
  <si>
    <t>---------</t>
  </si>
  <si>
    <t>PPD median</t>
  </si>
  <si>
    <t>fyear</t>
  </si>
  <si>
    <t>apratio.fy</t>
  </si>
  <si>
    <t>State-local</t>
  </si>
  <si>
    <t>US</t>
  </si>
  <si>
    <t>abratio</t>
  </si>
  <si>
    <t>beneficiaries</t>
  </si>
  <si>
    <t>actives</t>
  </si>
  <si>
    <t>adminf</t>
  </si>
  <si>
    <t>admin</t>
  </si>
  <si>
    <t>stabbr</t>
  </si>
  <si>
    <t>slgassetspayrollfy</t>
  </si>
  <si>
    <t>7</t>
  </si>
  <si>
    <t>8</t>
  </si>
  <si>
    <t>9</t>
  </si>
  <si>
    <t>10</t>
  </si>
  <si>
    <t>ir</t>
  </si>
  <si>
    <t>netflow</t>
  </si>
  <si>
    <t>assets.boy</t>
  </si>
  <si>
    <t>ii</t>
  </si>
  <si>
    <t>assets.eoy</t>
  </si>
  <si>
    <t>Returns late scenario</t>
  </si>
  <si>
    <t>Returns early scenario</t>
  </si>
  <si>
    <t>OrderOfReturns</t>
  </si>
  <si>
    <t>xcfpct</t>
  </si>
  <si>
    <t>xcf</t>
  </si>
  <si>
    <t>totexpend</t>
  </si>
  <si>
    <t>erc</t>
  </si>
  <si>
    <t>eec</t>
  </si>
  <si>
    <t>contrib</t>
  </si>
  <si>
    <t>contribpct</t>
  </si>
  <si>
    <t>expendpct</t>
  </si>
  <si>
    <t>oneplus</t>
  </si>
  <si>
    <t>growth rate in net assets</t>
  </si>
  <si>
    <t>arith mean</t>
  </si>
  <si>
    <t>geo mean</t>
  </si>
  <si>
    <t>assets.0</t>
  </si>
  <si>
    <t>net outflow rate, year 1</t>
  </si>
  <si>
    <t>net outflow $, annual</t>
  </si>
  <si>
    <t>Vary the green, blue, and orange cells. Yellow cell is the result</t>
  </si>
  <si>
    <t>checks--&gt;</t>
  </si>
  <si>
    <t>diff in ending assets</t>
  </si>
  <si>
    <t>11</t>
  </si>
  <si>
    <t>12</t>
  </si>
  <si>
    <t>13</t>
  </si>
  <si>
    <t>n/a</t>
  </si>
  <si>
    <t>Immature Plan</t>
  </si>
  <si>
    <t>Mature Plan 2</t>
  </si>
  <si>
    <t>Mature Plan 1</t>
  </si>
  <si>
    <t>Average Plan; 2% workforce growth</t>
  </si>
  <si>
    <t>Average Plan; 1% workforce growth</t>
  </si>
  <si>
    <t>Average Plan; Constant workforce</t>
  </si>
  <si>
    <t>Average Plan; -1% workforce growth</t>
  </si>
  <si>
    <t>Average Plan; -2% workforce growth</t>
  </si>
  <si>
    <t>Median Net cash flow
 as % of assets
(across 1k sims)</t>
  </si>
  <si>
    <t>Median Asset-to- payroll
(across 1k sims)</t>
  </si>
  <si>
    <t>Normal cost 
as % of payroll</t>
  </si>
  <si>
    <t>Growth of workforce</t>
  </si>
  <si>
    <t>Active-to-beneficiary 
ratio</t>
  </si>
  <si>
    <t>Average age 
of retirees</t>
  </si>
  <si>
    <t>Average entry age 
of actives</t>
  </si>
  <si>
    <t>Average 
year of service 
of actives</t>
  </si>
  <si>
    <t>Average age 
of actives</t>
  </si>
  <si>
    <t>Plan name</t>
  </si>
  <si>
    <t>Year</t>
  </si>
  <si>
    <t>PPD 25th percentile</t>
  </si>
  <si>
    <t>PPD 50th percentile</t>
  </si>
  <si>
    <t>PPD 75th percentile</t>
  </si>
  <si>
    <t>PPD=Public Plans Database</t>
  </si>
  <si>
    <t>PV.ERC_PR</t>
  </si>
  <si>
    <t>Net cash flow before investment income as % of assets in year 1</t>
  </si>
  <si>
    <t xml:space="preserve"> Asset-to-payroll ratio in year 1 </t>
  </si>
  <si>
    <t>Active-to-beneficiary 
ratio in year 1</t>
  </si>
  <si>
    <t>Annual workforce 
growth</t>
  </si>
  <si>
    <t>Key plan characteristics</t>
  </si>
  <si>
    <t>14</t>
  </si>
  <si>
    <t>Average Plan scenarios - average annual workforce growth:</t>
  </si>
  <si>
    <t>Mature Plan 1 (high cash outflows, high assets/payroll)</t>
  </si>
  <si>
    <t>Mature Plan 2 (high initial assets/payroll, high normal cost)</t>
  </si>
  <si>
    <t>Public Plans Database in 2012</t>
  </si>
  <si>
    <t>Tab1 Plan summary split</t>
  </si>
  <si>
    <t>Tab1 old Plan summary</t>
  </si>
  <si>
    <t>Tab2 Risks_new</t>
  </si>
  <si>
    <t>Fig1 abratio (Chart)</t>
  </si>
  <si>
    <t>Fig1 data cenretabratio</t>
  </si>
  <si>
    <t>Fig2 apratio (Chart)</t>
  </si>
  <si>
    <t>Fig2 data slgassetspayroll</t>
  </si>
  <si>
    <t>Fig3.xcfpct (Chart)</t>
  </si>
  <si>
    <t>Fig3 data xcfpct</t>
  </si>
  <si>
    <t>15</t>
  </si>
  <si>
    <t xml:space="preserve">Very high employer contributions
(30% of payroll or more) </t>
  </si>
  <si>
    <t xml:space="preserve">    2% decline</t>
  </si>
  <si>
    <t xml:space="preserve">    1% decline</t>
  </si>
  <si>
    <t xml:space="preserve">    Constant workforce</t>
  </si>
  <si>
    <t xml:space="preserve">    1% growth</t>
  </si>
  <si>
    <t xml:space="preserve">    2% growth</t>
  </si>
  <si>
    <t>Large Contribution rise in at least one 5 year period
(increase of 10 of payroll or more)</t>
  </si>
  <si>
    <t>Severe underfunding 
(40% funded ratio or less)</t>
  </si>
  <si>
    <t>Probability that, anytime in 30 years, there will be</t>
  </si>
  <si>
    <t>Asset-to-payroll ratio and net cash flow
(Median across 1,000 simulations)</t>
  </si>
  <si>
    <t xml:space="preserve">Asset-to-payroll ratio in year 30
</t>
  </si>
  <si>
    <t xml:space="preserve">Net cash flow before investment income as % of assets in year 30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</si>
</sst>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(* #,##0.0_);_(* \(#,##0.0\);_(* &quot;-&quot;?_);_(@_)"/>
    <numFmt numFmtId="168" formatCode="_(* #,##0.000_);_(* \(#,##0.000\);_(* &quot;-&quot;??_);_(@_)"/>
    <numFmt numFmtId="169" formatCode="0.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5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2" fillId="0" borderId="0"/>
    <xf numFmtId="0" fontId="1" fillId="0" borderId="0"/>
    <xf numFmtId="0" fontId="15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22">
    <xf numFmtId="0" fontId="0" fillId="0" borderId="0" xfId="0"/>
    <xf numFmtId="0" fontId="7" fillId="0" borderId="0" xfId="0" applyFont="1"/>
    <xf numFmtId="0" fontId="10" fillId="0" borderId="0" xfId="2"/>
    <xf numFmtId="0" fontId="11" fillId="0" borderId="0" xfId="3"/>
    <xf numFmtId="164" fontId="10" fillId="0" borderId="0" xfId="1" applyNumberFormat="1" applyFont="1"/>
    <xf numFmtId="0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center" wrapText="1"/>
    </xf>
    <xf numFmtId="0" fontId="0" fillId="0" borderId="0" xfId="0" quotePrefix="1"/>
    <xf numFmtId="0" fontId="2" fillId="0" borderId="0" xfId="5"/>
    <xf numFmtId="14" fontId="2" fillId="0" borderId="0" xfId="5" applyNumberFormat="1"/>
    <xf numFmtId="43" fontId="2" fillId="0" borderId="0" xfId="1" applyFont="1"/>
    <xf numFmtId="164" fontId="2" fillId="0" borderId="0" xfId="1" applyNumberFormat="1" applyFont="1"/>
    <xf numFmtId="166" fontId="2" fillId="0" borderId="0" xfId="4" applyNumberFormat="1" applyFont="1"/>
    <xf numFmtId="164" fontId="2" fillId="3" borderId="0" xfId="1" applyNumberFormat="1" applyFont="1" applyFill="1"/>
    <xf numFmtId="43" fontId="2" fillId="3" borderId="0" xfId="1" applyFont="1" applyFill="1"/>
    <xf numFmtId="9" fontId="0" fillId="0" borderId="0" xfId="0" applyNumberFormat="1"/>
    <xf numFmtId="43" fontId="0" fillId="0" borderId="0" xfId="1" applyFont="1"/>
    <xf numFmtId="0" fontId="3" fillId="0" borderId="0" xfId="0" applyFont="1"/>
    <xf numFmtId="166" fontId="0" fillId="0" borderId="0" xfId="4" applyNumberFormat="1" applyFont="1"/>
    <xf numFmtId="165" fontId="0" fillId="0" borderId="0" xfId="1" applyNumberFormat="1" applyFont="1"/>
    <xf numFmtId="166" fontId="3" fillId="0" borderId="0" xfId="4" applyNumberFormat="1" applyFont="1"/>
    <xf numFmtId="166" fontId="7" fillId="0" borderId="0" xfId="4" applyNumberFormat="1" applyFont="1"/>
    <xf numFmtId="167" fontId="0" fillId="0" borderId="0" xfId="0" applyNumberFormat="1"/>
    <xf numFmtId="166" fontId="0" fillId="3" borderId="0" xfId="4" applyNumberFormat="1" applyFont="1" applyFill="1"/>
    <xf numFmtId="168" fontId="0" fillId="0" borderId="0" xfId="1" applyNumberFormat="1" applyFont="1"/>
    <xf numFmtId="166" fontId="0" fillId="4" borderId="0" xfId="4" applyNumberFormat="1" applyFont="1" applyFill="1"/>
    <xf numFmtId="166" fontId="0" fillId="5" borderId="0" xfId="4" applyNumberFormat="1" applyFont="1" applyFill="1"/>
    <xf numFmtId="166" fontId="0" fillId="6" borderId="0" xfId="4" applyNumberFormat="1" applyFont="1" applyFill="1"/>
    <xf numFmtId="0" fontId="0" fillId="0" borderId="0" xfId="0" applyFill="1"/>
    <xf numFmtId="0" fontId="15" fillId="0" borderId="0" xfId="7"/>
    <xf numFmtId="165" fontId="0" fillId="0" borderId="0" xfId="8" applyNumberFormat="1" applyFont="1" applyAlignment="1">
      <alignment horizontal="center" vertical="center"/>
    </xf>
    <xf numFmtId="9" fontId="0" fillId="0" borderId="0" xfId="9" applyFont="1" applyAlignment="1">
      <alignment horizontal="center" vertical="center"/>
    </xf>
    <xf numFmtId="0" fontId="15" fillId="0" borderId="0" xfId="7" applyAlignment="1">
      <alignment horizontal="left" vertical="center"/>
    </xf>
    <xf numFmtId="0" fontId="15" fillId="7" borderId="0" xfId="7" applyFill="1"/>
    <xf numFmtId="165" fontId="0" fillId="7" borderId="0" xfId="8" applyNumberFormat="1" applyFont="1" applyFill="1" applyAlignment="1">
      <alignment horizontal="center" vertical="center"/>
    </xf>
    <xf numFmtId="9" fontId="0" fillId="7" borderId="0" xfId="9" applyFont="1" applyFill="1" applyAlignment="1">
      <alignment horizontal="center" vertical="center"/>
    </xf>
    <xf numFmtId="0" fontId="15" fillId="7" borderId="0" xfId="7" applyFill="1" applyAlignment="1">
      <alignment horizontal="left" vertical="center"/>
    </xf>
    <xf numFmtId="169" fontId="0" fillId="7" borderId="5" xfId="8" applyNumberFormat="1" applyFont="1" applyFill="1" applyBorder="1" applyAlignment="1">
      <alignment horizontal="center" vertical="center"/>
    </xf>
    <xf numFmtId="2" fontId="0" fillId="7" borderId="5" xfId="8" applyNumberFormat="1" applyFont="1" applyFill="1" applyBorder="1" applyAlignment="1">
      <alignment horizontal="center" vertical="center"/>
    </xf>
    <xf numFmtId="9" fontId="0" fillId="7" borderId="5" xfId="9" applyFont="1" applyFill="1" applyBorder="1" applyAlignment="1">
      <alignment horizontal="center" vertical="center"/>
    </xf>
    <xf numFmtId="169" fontId="0" fillId="7" borderId="0" xfId="8" applyNumberFormat="1" applyFont="1" applyFill="1" applyBorder="1" applyAlignment="1">
      <alignment horizontal="center" vertical="center"/>
    </xf>
    <xf numFmtId="2" fontId="0" fillId="7" borderId="0" xfId="8" applyNumberFormat="1" applyFont="1" applyFill="1" applyBorder="1" applyAlignment="1">
      <alignment horizontal="center" vertical="center"/>
    </xf>
    <xf numFmtId="166" fontId="0" fillId="7" borderId="0" xfId="9" applyNumberFormat="1" applyFont="1" applyFill="1" applyBorder="1" applyAlignment="1">
      <alignment horizontal="center" vertical="center"/>
    </xf>
    <xf numFmtId="0" fontId="15" fillId="7" borderId="0" xfId="7" applyFill="1" applyBorder="1" applyAlignment="1">
      <alignment horizontal="center" vertical="center"/>
    </xf>
    <xf numFmtId="0" fontId="16" fillId="7" borderId="0" xfId="7" applyFont="1" applyFill="1" applyBorder="1" applyAlignment="1">
      <alignment horizontal="center" vertical="center"/>
    </xf>
    <xf numFmtId="9" fontId="0" fillId="7" borderId="0" xfId="9" applyFont="1" applyFill="1" applyBorder="1" applyAlignment="1">
      <alignment horizontal="center" vertical="center"/>
    </xf>
    <xf numFmtId="2" fontId="0" fillId="7" borderId="2" xfId="8" applyNumberFormat="1" applyFont="1" applyFill="1" applyBorder="1" applyAlignment="1">
      <alignment horizontal="center" vertical="center"/>
    </xf>
    <xf numFmtId="9" fontId="0" fillId="7" borderId="2" xfId="9" applyFont="1" applyFill="1" applyBorder="1" applyAlignment="1">
      <alignment horizontal="center" vertical="center"/>
    </xf>
    <xf numFmtId="0" fontId="15" fillId="7" borderId="2" xfId="7" applyFill="1" applyBorder="1" applyAlignment="1">
      <alignment horizontal="center" vertical="center"/>
    </xf>
    <xf numFmtId="0" fontId="15" fillId="7" borderId="0" xfId="7" applyFill="1" applyAlignment="1">
      <alignment horizontal="center" vertical="center"/>
    </xf>
    <xf numFmtId="169" fontId="0" fillId="7" borderId="0" xfId="9" applyNumberFormat="1" applyFont="1" applyFill="1" applyAlignment="1">
      <alignment horizontal="center" vertical="center"/>
    </xf>
    <xf numFmtId="9" fontId="15" fillId="7" borderId="0" xfId="9" applyFont="1" applyFill="1" applyBorder="1" applyAlignment="1">
      <alignment horizontal="center" vertical="center"/>
    </xf>
    <xf numFmtId="169" fontId="15" fillId="7" borderId="0" xfId="7" applyNumberFormat="1" applyFill="1" applyAlignment="1">
      <alignment horizontal="center" vertical="center"/>
    </xf>
    <xf numFmtId="2" fontId="15" fillId="7" borderId="0" xfId="7" applyNumberFormat="1" applyFill="1" applyAlignment="1">
      <alignment horizontal="center" vertical="center"/>
    </xf>
    <xf numFmtId="9" fontId="15" fillId="7" borderId="0" xfId="9" applyFont="1" applyFill="1" applyAlignment="1">
      <alignment horizontal="center" vertical="center"/>
    </xf>
    <xf numFmtId="0" fontId="15" fillId="7" borderId="0" xfId="7" applyFill="1" applyBorder="1" applyAlignment="1">
      <alignment horizontal="left" vertical="center"/>
    </xf>
    <xf numFmtId="9" fontId="15" fillId="7" borderId="0" xfId="9" applyFont="1" applyFill="1" applyBorder="1" applyAlignment="1">
      <alignment horizontal="center" vertical="center" wrapText="1"/>
    </xf>
    <xf numFmtId="169" fontId="0" fillId="7" borderId="2" xfId="9" applyNumberFormat="1" applyFont="1" applyFill="1" applyBorder="1" applyAlignment="1">
      <alignment horizontal="center" vertical="center"/>
    </xf>
    <xf numFmtId="169" fontId="0" fillId="7" borderId="2" xfId="8" applyNumberFormat="1" applyFont="1" applyFill="1" applyBorder="1" applyAlignment="1">
      <alignment horizontal="center" vertical="center"/>
    </xf>
    <xf numFmtId="0" fontId="15" fillId="7" borderId="2" xfId="7" applyFill="1" applyBorder="1" applyAlignment="1">
      <alignment horizontal="left" vertical="center"/>
    </xf>
    <xf numFmtId="1" fontId="15" fillId="7" borderId="0" xfId="7" applyNumberFormat="1" applyFill="1" applyAlignment="1">
      <alignment horizontal="center" vertical="center"/>
    </xf>
    <xf numFmtId="1" fontId="0" fillId="7" borderId="0" xfId="8" applyNumberFormat="1" applyFont="1" applyFill="1" applyBorder="1" applyAlignment="1">
      <alignment horizontal="center" vertical="center"/>
    </xf>
    <xf numFmtId="0" fontId="15" fillId="0" borderId="0" xfId="7" applyAlignment="1">
      <alignment horizontal="center" vertical="center"/>
    </xf>
    <xf numFmtId="165" fontId="16" fillId="7" borderId="6" xfId="8" applyNumberFormat="1" applyFont="1" applyFill="1" applyBorder="1" applyAlignment="1">
      <alignment horizontal="center" vertical="center" wrapText="1"/>
    </xf>
    <xf numFmtId="9" fontId="16" fillId="7" borderId="6" xfId="9" applyFont="1" applyFill="1" applyBorder="1" applyAlignment="1">
      <alignment horizontal="center" vertical="center" wrapText="1"/>
    </xf>
    <xf numFmtId="0" fontId="16" fillId="7" borderId="6" xfId="7" applyFont="1" applyFill="1" applyBorder="1" applyAlignment="1">
      <alignment horizontal="center" vertical="center"/>
    </xf>
    <xf numFmtId="0" fontId="15" fillId="7" borderId="5" xfId="7" applyFill="1" applyBorder="1" applyAlignment="1">
      <alignment horizontal="left" vertical="center"/>
    </xf>
    <xf numFmtId="0" fontId="15" fillId="7" borderId="0" xfId="7" applyFill="1" applyBorder="1"/>
    <xf numFmtId="2" fontId="15" fillId="0" borderId="0" xfId="7" applyNumberFormat="1" applyAlignment="1">
      <alignment horizontal="center"/>
    </xf>
    <xf numFmtId="169" fontId="15" fillId="7" borderId="5" xfId="7" applyNumberFormat="1" applyFill="1" applyBorder="1" applyAlignment="1">
      <alignment horizontal="center" vertical="center"/>
    </xf>
    <xf numFmtId="2" fontId="15" fillId="7" borderId="5" xfId="7" applyNumberFormat="1" applyFill="1" applyBorder="1" applyAlignment="1">
      <alignment horizontal="center" vertical="center"/>
    </xf>
    <xf numFmtId="169" fontId="0" fillId="7" borderId="5" xfId="9" applyNumberFormat="1" applyFont="1" applyFill="1" applyBorder="1" applyAlignment="1">
      <alignment horizontal="center" vertical="center"/>
    </xf>
    <xf numFmtId="9" fontId="15" fillId="7" borderId="5" xfId="7" applyNumberFormat="1" applyFill="1" applyBorder="1" applyAlignment="1">
      <alignment horizontal="center" vertical="center"/>
    </xf>
    <xf numFmtId="169" fontId="15" fillId="7" borderId="0" xfId="7" applyNumberFormat="1" applyFill="1" applyBorder="1" applyAlignment="1">
      <alignment horizontal="center" vertical="center"/>
    </xf>
    <xf numFmtId="2" fontId="15" fillId="7" borderId="0" xfId="7" applyNumberFormat="1" applyFill="1" applyBorder="1" applyAlignment="1">
      <alignment horizontal="center" vertical="center"/>
    </xf>
    <xf numFmtId="169" fontId="0" fillId="7" borderId="0" xfId="9" applyNumberFormat="1" applyFont="1" applyFill="1" applyBorder="1" applyAlignment="1">
      <alignment horizontal="center" vertical="center"/>
    </xf>
    <xf numFmtId="9" fontId="15" fillId="7" borderId="0" xfId="7" applyNumberFormat="1" applyFill="1" applyBorder="1" applyAlignment="1">
      <alignment horizontal="center" vertical="center"/>
    </xf>
    <xf numFmtId="1" fontId="15" fillId="7" borderId="0" xfId="7" applyNumberFormat="1" applyFill="1" applyBorder="1" applyAlignment="1">
      <alignment horizontal="center" vertical="center"/>
    </xf>
    <xf numFmtId="0" fontId="16" fillId="7" borderId="4" xfId="7" applyFont="1" applyFill="1" applyBorder="1" applyAlignment="1">
      <alignment horizontal="center" vertical="center" wrapText="1"/>
    </xf>
    <xf numFmtId="0" fontId="16" fillId="7" borderId="0" xfId="7" applyFont="1" applyFill="1" applyBorder="1" applyAlignment="1">
      <alignment horizontal="center" vertical="center" wrapText="1"/>
    </xf>
    <xf numFmtId="165" fontId="16" fillId="7" borderId="0" xfId="8" applyNumberFormat="1" applyFont="1" applyFill="1" applyBorder="1" applyAlignment="1">
      <alignment horizontal="center" vertical="center" wrapText="1"/>
    </xf>
    <xf numFmtId="165" fontId="16" fillId="7" borderId="4" xfId="8" applyNumberFormat="1" applyFont="1" applyFill="1" applyBorder="1" applyAlignment="1">
      <alignment horizontal="center" vertical="center" wrapText="1"/>
    </xf>
    <xf numFmtId="0" fontId="17" fillId="7" borderId="0" xfId="7" applyFont="1" applyFill="1" applyBorder="1" applyAlignment="1">
      <alignment horizontal="center" vertical="center"/>
    </xf>
    <xf numFmtId="0" fontId="15" fillId="7" borderId="5" xfId="7" applyFill="1" applyBorder="1"/>
    <xf numFmtId="0" fontId="15" fillId="7" borderId="0" xfId="7" applyFont="1" applyFill="1" applyBorder="1" applyAlignment="1">
      <alignment horizontal="left" vertical="center" wrapText="1"/>
    </xf>
    <xf numFmtId="0" fontId="15" fillId="7" borderId="5" xfId="7" applyFont="1" applyFill="1" applyBorder="1" applyAlignment="1">
      <alignment horizontal="left" vertical="center"/>
    </xf>
    <xf numFmtId="0" fontId="15" fillId="7" borderId="0" xfId="7" applyFont="1" applyFill="1" applyBorder="1" applyAlignment="1">
      <alignment horizontal="left" vertical="center" indent="2"/>
    </xf>
    <xf numFmtId="9" fontId="16" fillId="7" borderId="0" xfId="9" applyFont="1" applyFill="1" applyBorder="1" applyAlignment="1">
      <alignment horizontal="center" vertical="center" wrapText="1"/>
    </xf>
    <xf numFmtId="0" fontId="15" fillId="7" borderId="0" xfId="7" applyFill="1" applyBorder="1" applyAlignment="1">
      <alignment horizontal="center"/>
    </xf>
    <xf numFmtId="0" fontId="16" fillId="7" borderId="0" xfId="8" applyNumberFormat="1" applyFont="1" applyFill="1" applyBorder="1" applyAlignment="1">
      <alignment horizontal="center" vertical="center" wrapText="1"/>
    </xf>
    <xf numFmtId="0" fontId="16" fillId="7" borderId="4" xfId="7" applyFont="1" applyFill="1" applyBorder="1" applyAlignment="1">
      <alignment horizontal="center" vertical="center"/>
    </xf>
    <xf numFmtId="9" fontId="16" fillId="7" borderId="4" xfId="9" applyFont="1" applyFill="1" applyBorder="1" applyAlignment="1">
      <alignment horizontal="center" vertical="center" wrapText="1"/>
    </xf>
    <xf numFmtId="0" fontId="16" fillId="7" borderId="4" xfId="8" applyNumberFormat="1" applyFont="1" applyFill="1" applyBorder="1" applyAlignment="1">
      <alignment horizontal="center" vertical="center" wrapText="1"/>
    </xf>
    <xf numFmtId="165" fontId="16" fillId="7" borderId="7" xfId="8" applyNumberFormat="1" applyFont="1" applyFill="1" applyBorder="1" applyAlignment="1">
      <alignment horizontal="center" vertical="center" wrapText="1"/>
    </xf>
    <xf numFmtId="9" fontId="16" fillId="7" borderId="7" xfId="9" applyFont="1" applyFill="1" applyBorder="1" applyAlignment="1">
      <alignment horizontal="center" vertical="center" wrapText="1"/>
    </xf>
    <xf numFmtId="0" fontId="16" fillId="7" borderId="7" xfId="7" applyFont="1" applyFill="1" applyBorder="1" applyAlignment="1">
      <alignment horizontal="center" vertical="center"/>
    </xf>
    <xf numFmtId="0" fontId="16" fillId="7" borderId="0" xfId="7" applyFont="1" applyFill="1" applyBorder="1" applyAlignment="1">
      <alignment horizontal="left" vertical="center"/>
    </xf>
    <xf numFmtId="0" fontId="16" fillId="7" borderId="2" xfId="7" applyFont="1" applyFill="1" applyBorder="1" applyAlignment="1">
      <alignment horizontal="left" vertical="center"/>
    </xf>
    <xf numFmtId="9" fontId="18" fillId="7" borderId="6" xfId="9" applyFont="1" applyFill="1" applyBorder="1" applyAlignment="1">
      <alignment horizontal="center" vertical="center" wrapText="1"/>
    </xf>
    <xf numFmtId="0" fontId="16" fillId="7" borderId="0" xfId="7" applyFont="1" applyFill="1" applyBorder="1" applyAlignment="1">
      <alignment horizontal="center" vertical="center"/>
    </xf>
    <xf numFmtId="0" fontId="16" fillId="7" borderId="5" xfId="7" applyFont="1" applyFill="1" applyBorder="1" applyAlignment="1">
      <alignment horizontal="center" vertical="center"/>
    </xf>
    <xf numFmtId="0" fontId="15" fillId="7" borderId="5" xfId="7" applyFill="1" applyBorder="1" applyAlignment="1">
      <alignment horizontal="center"/>
    </xf>
    <xf numFmtId="0" fontId="16" fillId="7" borderId="3" xfId="7" applyFont="1" applyFill="1" applyBorder="1" applyAlignment="1">
      <alignment horizontal="center" vertical="center"/>
    </xf>
    <xf numFmtId="0" fontId="16" fillId="7" borderId="2" xfId="7" applyFont="1" applyFill="1" applyBorder="1" applyAlignment="1">
      <alignment horizontal="center" vertical="center"/>
    </xf>
    <xf numFmtId="169" fontId="0" fillId="7" borderId="3" xfId="8" applyNumberFormat="1" applyFont="1" applyFill="1" applyBorder="1" applyAlignment="1">
      <alignment horizontal="center" vertical="center"/>
    </xf>
    <xf numFmtId="169" fontId="0" fillId="7" borderId="0" xfId="8" applyNumberFormat="1" applyFont="1" applyFill="1" applyBorder="1" applyAlignment="1">
      <alignment horizontal="center" vertical="center"/>
    </xf>
    <xf numFmtId="165" fontId="16" fillId="7" borderId="6" xfId="8" applyNumberFormat="1" applyFont="1" applyFill="1" applyBorder="1" applyAlignment="1">
      <alignment horizontal="center" vertical="center" wrapText="1"/>
    </xf>
    <xf numFmtId="0" fontId="17" fillId="7" borderId="6" xfId="7" applyFont="1" applyFill="1" applyBorder="1" applyAlignment="1">
      <alignment horizontal="center" vertical="center"/>
    </xf>
    <xf numFmtId="0" fontId="17" fillId="7" borderId="7" xfId="7" applyFont="1" applyFill="1" applyBorder="1" applyAlignment="1">
      <alignment horizontal="center" vertical="center"/>
    </xf>
    <xf numFmtId="0" fontId="17" fillId="7" borderId="0" xfId="7" applyFont="1" applyFill="1" applyBorder="1" applyAlignment="1">
      <alignment horizontal="center" vertical="center"/>
    </xf>
    <xf numFmtId="0" fontId="5" fillId="0" borderId="0" xfId="2" applyFont="1"/>
    <xf numFmtId="0" fontId="10" fillId="0" borderId="0" xfId="2"/>
    <xf numFmtId="0" fontId="6" fillId="0" borderId="0" xfId="2" applyFont="1"/>
    <xf numFmtId="0" fontId="4" fillId="2" borderId="1" xfId="2" applyFont="1" applyFill="1" applyBorder="1" applyAlignment="1">
      <alignment horizontal="center"/>
    </xf>
    <xf numFmtId="0" fontId="8" fillId="0" borderId="0" xfId="2" applyFont="1" applyAlignment="1">
      <alignment wrapText="1"/>
    </xf>
    <xf numFmtId="0" fontId="9" fillId="0" borderId="0" xfId="2" applyFont="1" applyAlignment="1">
      <alignment wrapText="1"/>
    </xf>
    <xf numFmtId="0" fontId="17" fillId="7" borderId="6" xfId="7" applyFont="1" applyFill="1" applyBorder="1" applyAlignment="1">
      <alignment horizontal="center" vertical="center" wrapText="1"/>
    </xf>
    <xf numFmtId="169" fontId="0" fillId="7" borderId="0" xfId="0" applyNumberFormat="1" applyFill="1" applyBorder="1" applyAlignment="1">
      <alignment horizontal="center" vertical="center"/>
    </xf>
    <xf numFmtId="169" fontId="0" fillId="7" borderId="5" xfId="0" applyNumberFormat="1" applyFill="1" applyBorder="1" applyAlignment="1">
      <alignment horizontal="center" vertical="center"/>
    </xf>
    <xf numFmtId="169" fontId="0" fillId="7" borderId="0" xfId="0" applyNumberFormat="1" applyFill="1" applyAlignment="1">
      <alignment vertical="center"/>
    </xf>
    <xf numFmtId="0" fontId="15" fillId="7" borderId="0" xfId="7" applyFill="1" applyAlignment="1">
      <alignment vertical="center"/>
    </xf>
  </cellXfs>
  <cellStyles count="10">
    <cellStyle name="Comma" xfId="1" builtinId="3"/>
    <cellStyle name="Comma 2" xfId="8"/>
    <cellStyle name="Hyperlink" xfId="3" builtinId="8"/>
    <cellStyle name="Normal" xfId="0" builtinId="0"/>
    <cellStyle name="Normal 2" xfId="2"/>
    <cellStyle name="Normal 3" xfId="5"/>
    <cellStyle name="Normal 4" xfId="6"/>
    <cellStyle name="Normal 5" xfId="7"/>
    <cellStyle name="Percent" xfId="4" builtinId="5"/>
    <cellStyle name="Percent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12.xml"/><Relationship Id="rId10" Type="http://schemas.openxmlformats.org/officeDocument/2006/relationships/worksheet" Target="worksheets/sheet7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worksheet" Target="worksheets/sheet1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Actives</a:t>
            </a:r>
            <a:r>
              <a:rPr lang="en-US" baseline="0"/>
              <a:t> to Beneficiaries, State &amp; Local Government Pension Funds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363397059704865E-2"/>
          <c:y val="7.4734672500833349E-2"/>
          <c:w val="0.93322538113656373"/>
          <c:h val="0.83419286226863931"/>
        </c:manualLayout>
      </c:layout>
      <c:scatterChart>
        <c:scatterStyle val="lineMarker"/>
        <c:varyColors val="0"/>
        <c:ser>
          <c:idx val="0"/>
          <c:order val="0"/>
          <c:tx>
            <c:v>abratio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'Fig1 data cenretabratio'!$B$3:$B$40</c:f>
              <c:numCache>
                <c:formatCode>General</c:formatCode>
                <c:ptCount val="38"/>
                <c:pt idx="0">
                  <c:v>1950</c:v>
                </c:pt>
                <c:pt idx="1">
                  <c:v>1957</c:v>
                </c:pt>
                <c:pt idx="2">
                  <c:v>1962</c:v>
                </c:pt>
                <c:pt idx="3">
                  <c:v>1967</c:v>
                </c:pt>
                <c:pt idx="4">
                  <c:v>1972</c:v>
                </c:pt>
                <c:pt idx="5">
                  <c:v>1977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</c:numCache>
            </c:numRef>
          </c:xVal>
          <c:yVal>
            <c:numRef>
              <c:f>'Fig1 data cenretabratio'!$H$3:$H$40</c:f>
              <c:numCache>
                <c:formatCode>_(* #,##0.00_);_(* \(#,##0.00\);_(* "-"??_);_(@_)</c:formatCode>
                <c:ptCount val="38"/>
                <c:pt idx="1">
                  <c:v>7.1377819973432004</c:v>
                </c:pt>
                <c:pt idx="2">
                  <c:v>6.7123398509221603</c:v>
                </c:pt>
                <c:pt idx="3">
                  <c:v>6.2780922251708704</c:v>
                </c:pt>
                <c:pt idx="4">
                  <c:v>5.7445426708641998</c:v>
                </c:pt>
                <c:pt idx="5">
                  <c:v>4.4805703898068598</c:v>
                </c:pt>
                <c:pt idx="6">
                  <c:v>3.5010952934651298</c:v>
                </c:pt>
                <c:pt idx="7">
                  <c:v>3.2340928889240899</c:v>
                </c:pt>
                <c:pt idx="8">
                  <c:v>3.08415176219627</c:v>
                </c:pt>
                <c:pt idx="9">
                  <c:v>3.0493389213132902</c:v>
                </c:pt>
                <c:pt idx="10">
                  <c:v>2.9920222938171399</c:v>
                </c:pt>
                <c:pt idx="11">
                  <c:v>2.9056147340591201</c:v>
                </c:pt>
                <c:pt idx="12">
                  <c:v>2.8940663385230101</c:v>
                </c:pt>
                <c:pt idx="13">
                  <c:v>2.9043047604045298</c:v>
                </c:pt>
                <c:pt idx="14">
                  <c:v>2.8179829507349798</c:v>
                </c:pt>
                <c:pt idx="15">
                  <c:v>2.7987541709500898</c:v>
                </c:pt>
                <c:pt idx="16">
                  <c:v>2.53295547963859</c:v>
                </c:pt>
                <c:pt idx="17">
                  <c:v>2.63288933078339</c:v>
                </c:pt>
                <c:pt idx="18">
                  <c:v>2.4750898710475999</c:v>
                </c:pt>
                <c:pt idx="19">
                  <c:v>2.5155290917778501</c:v>
                </c:pt>
                <c:pt idx="20">
                  <c:v>2.5380460965232299</c:v>
                </c:pt>
                <c:pt idx="21">
                  <c:v>2.4688824935613298</c:v>
                </c:pt>
                <c:pt idx="22">
                  <c:v>2.4274097835966901</c:v>
                </c:pt>
                <c:pt idx="23">
                  <c:v>2.44870597130762</c:v>
                </c:pt>
                <c:pt idx="24">
                  <c:v>2.2116939530657098</c:v>
                </c:pt>
                <c:pt idx="25">
                  <c:v>2.3328689052390899</c:v>
                </c:pt>
                <c:pt idx="26">
                  <c:v>2.2820734251389498</c:v>
                </c:pt>
                <c:pt idx="27">
                  <c:v>2.20977445824539</c:v>
                </c:pt>
                <c:pt idx="28">
                  <c:v>2.1154491325241702</c:v>
                </c:pt>
                <c:pt idx="29">
                  <c:v>2.04319693635115</c:v>
                </c:pt>
                <c:pt idx="30">
                  <c:v>1.99002270654699</c:v>
                </c:pt>
                <c:pt idx="31">
                  <c:v>1.92040828871754</c:v>
                </c:pt>
                <c:pt idx="32">
                  <c:v>1.8922323821982101</c:v>
                </c:pt>
                <c:pt idx="33">
                  <c:v>1.84901596818702</c:v>
                </c:pt>
                <c:pt idx="34">
                  <c:v>1.77222290731217</c:v>
                </c:pt>
                <c:pt idx="35">
                  <c:v>1.6872055346413599</c:v>
                </c:pt>
                <c:pt idx="36">
                  <c:v>1.5962188477938899</c:v>
                </c:pt>
                <c:pt idx="37">
                  <c:v>1.53004855351741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5-4B2A-BD35-70853057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92288"/>
        <c:axId val="508992680"/>
      </c:scatterChart>
      <c:valAx>
        <c:axId val="508992288"/>
        <c:scaling>
          <c:orientation val="minMax"/>
          <c:max val="2015"/>
          <c:min val="19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2680"/>
        <c:crosses val="autoZero"/>
        <c:crossBetween val="midCat"/>
        <c:majorUnit val="5"/>
        <c:minorUnit val="1"/>
      </c:valAx>
      <c:valAx>
        <c:axId val="50899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State &amp; Local Pension</a:t>
            </a:r>
            <a:r>
              <a:rPr lang="en-US" baseline="0"/>
              <a:t> Fund Assets to State &amp; Local Government Payroll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36343055961247E-2"/>
          <c:y val="8.0791127947077976E-2"/>
          <c:w val="0.93322538113656373"/>
          <c:h val="0.75762458092510543"/>
        </c:manualLayout>
      </c:layout>
      <c:lineChart>
        <c:grouping val="standard"/>
        <c:varyColors val="0"/>
        <c:ser>
          <c:idx val="0"/>
          <c:order val="0"/>
          <c:tx>
            <c:v>apratio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'Fig2 data slgassetspayroll'!$B$10:$B$74</c:f>
              <c:numCache>
                <c:formatCode>General</c:formatCode>
                <c:ptCount val="65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</c:numCache>
            </c:numRef>
          </c:cat>
          <c:val>
            <c:numRef>
              <c:f>'Fig2 data slgassetspayroll'!$K$10:$K$74</c:f>
              <c:numCache>
                <c:formatCode>General</c:formatCode>
                <c:ptCount val="65"/>
                <c:pt idx="2" formatCode="_(* #,##0.00_);_(* \(#,##0.00\);_(* &quot;-&quot;??_);_(@_)">
                  <c:v>0.53374395072591296</c:v>
                </c:pt>
                <c:pt idx="3" formatCode="_(* #,##0.00_);_(* \(#,##0.00\);_(* &quot;-&quot;??_);_(@_)">
                  <c:v>0.58391079251294298</c:v>
                </c:pt>
                <c:pt idx="4" formatCode="_(* #,##0.00_);_(* \(#,##0.00\);_(* &quot;-&quot;??_);_(@_)">
                  <c:v>0.64523460410557198</c:v>
                </c:pt>
                <c:pt idx="5" formatCode="_(* #,##0.00_);_(* \(#,##0.00\);_(* &quot;-&quot;??_);_(@_)">
                  <c:v>0.67685589519650702</c:v>
                </c:pt>
                <c:pt idx="6" formatCode="_(* #,##0.00_);_(* \(#,##0.00\);_(* &quot;-&quot;??_);_(@_)">
                  <c:v>0.72255526414387405</c:v>
                </c:pt>
                <c:pt idx="7" formatCode="_(* #,##0.00_);_(* \(#,##0.00\);_(* &quot;-&quot;??_);_(@_)">
                  <c:v>0.73270975056689303</c:v>
                </c:pt>
                <c:pt idx="8" formatCode="_(* #,##0.00_);_(* \(#,##0.00\);_(* &quot;-&quot;??_);_(@_)">
                  <c:v>0.75467325814923503</c:v>
                </c:pt>
                <c:pt idx="9" formatCode="_(* #,##0.00_);_(* \(#,##0.00\);_(* &quot;-&quot;??_);_(@_)">
                  <c:v>0.77078073866292696</c:v>
                </c:pt>
                <c:pt idx="10" formatCode="_(* #,##0.00_);_(* \(#,##0.00\);_(* &quot;-&quot;??_);_(@_)">
                  <c:v>0.81410647381720003</c:v>
                </c:pt>
                <c:pt idx="11" formatCode="_(* #,##0.00_);_(* \(#,##0.00\);_(* &quot;-&quot;??_);_(@_)">
                  <c:v>0.83979790746708005</c:v>
                </c:pt>
                <c:pt idx="12" formatCode="_(* #,##0.00_);_(* \(#,##0.00\);_(* &quot;-&quot;??_);_(@_)">
                  <c:v>0.85285208569030302</c:v>
                </c:pt>
                <c:pt idx="13" formatCode="_(* #,##0.00_);_(* \(#,##0.00\);_(* &quot;-&quot;??_);_(@_)">
                  <c:v>0.87488642864353705</c:v>
                </c:pt>
                <c:pt idx="14" formatCode="_(* #,##0.00_);_(* \(#,##0.00\);_(* &quot;-&quot;??_);_(@_)">
                  <c:v>0.91303941423897805</c:v>
                </c:pt>
                <c:pt idx="15" formatCode="_(* #,##0.00_);_(* \(#,##0.00\);_(* &quot;-&quot;??_);_(@_)">
                  <c:v>0.92687871174052106</c:v>
                </c:pt>
                <c:pt idx="16" formatCode="_(* #,##0.00_);_(* \(#,##0.00\);_(* &quot;-&quot;??_);_(@_)">
                  <c:v>0.93860973704764405</c:v>
                </c:pt>
                <c:pt idx="17" formatCode="_(* #,##0.00_);_(* \(#,##0.00\);_(* &quot;-&quot;??_);_(@_)">
                  <c:v>0.94700227972455298</c:v>
                </c:pt>
                <c:pt idx="18" formatCode="_(* #,##0.00_);_(* \(#,##0.00\);_(* &quot;-&quot;??_);_(@_)">
                  <c:v>0.950834898988833</c:v>
                </c:pt>
                <c:pt idx="19" formatCode="_(* #,##0.00_);_(* \(#,##0.00\);_(* &quot;-&quot;??_);_(@_)">
                  <c:v>0.94154231178678804</c:v>
                </c:pt>
                <c:pt idx="20" formatCode="_(* #,##0.00_);_(* \(#,##0.00\);_(* &quot;-&quot;??_);_(@_)">
                  <c:v>0.91940899932840803</c:v>
                </c:pt>
                <c:pt idx="21" formatCode="_(* #,##0.00_);_(* \(#,##0.00\);_(* &quot;-&quot;??_);_(@_)">
                  <c:v>0.96077531996744803</c:v>
                </c:pt>
                <c:pt idx="22" formatCode="_(* #,##0.00_);_(* \(#,##0.00\);_(* &quot;-&quot;??_);_(@_)">
                  <c:v>0.98660749873780995</c:v>
                </c:pt>
                <c:pt idx="23" formatCode="_(* #,##0.00_);_(* \(#,##0.00\);_(* &quot;-&quot;??_);_(@_)">
                  <c:v>0.98632369272367304</c:v>
                </c:pt>
                <c:pt idx="24" formatCode="_(* #,##0.00_);_(* \(#,##0.00\);_(* &quot;-&quot;??_);_(@_)">
                  <c:v>0.95086049785557603</c:v>
                </c:pt>
                <c:pt idx="25" formatCode="_(* #,##0.00_);_(* \(#,##0.00\);_(* &quot;-&quot;??_);_(@_)">
                  <c:v>1.0019994001799499</c:v>
                </c:pt>
                <c:pt idx="26" formatCode="_(* #,##0.00_);_(* \(#,##0.00\);_(* &quot;-&quot;??_);_(@_)">
                  <c:v>1.02535256610894</c:v>
                </c:pt>
                <c:pt idx="27" formatCode="_(* #,##0.00_);_(* \(#,##0.00\);_(* &quot;-&quot;??_);_(@_)">
                  <c:v>1.0267130187775599</c:v>
                </c:pt>
                <c:pt idx="28" formatCode="_(* #,##0.00_);_(* \(#,##0.00\);_(* &quot;-&quot;??_);_(@_)">
                  <c:v>1.0861867302708501</c:v>
                </c:pt>
                <c:pt idx="29" formatCode="_(* #,##0.00_);_(* \(#,##0.00\);_(* &quot;-&quot;??_);_(@_)">
                  <c:v>1.1413962041664301</c:v>
                </c:pt>
                <c:pt idx="30" formatCode="_(* #,##0.00_);_(* \(#,##0.00\);_(* &quot;-&quot;??_);_(@_)">
                  <c:v>1.1844999419811499</c:v>
                </c:pt>
                <c:pt idx="31" formatCode="_(* #,##0.00_);_(* \(#,##0.00\);_(* &quot;-&quot;??_);_(@_)">
                  <c:v>1.2261571953006001</c:v>
                </c:pt>
                <c:pt idx="32" formatCode="_(* #,##0.00_);_(* \(#,##0.00\);_(* &quot;-&quot;??_);_(@_)">
                  <c:v>1.25807984790875</c:v>
                </c:pt>
                <c:pt idx="33" formatCode="_(* #,##0.00_);_(* \(#,##0.00\);_(* &quot;-&quot;??_);_(@_)">
                  <c:v>1.4655930015919201</c:v>
                </c:pt>
                <c:pt idx="34" formatCode="_(* #,##0.00_);_(* \(#,##0.00\);_(* &quot;-&quot;??_);_(@_)">
                  <c:v>1.5168679992252201</c:v>
                </c:pt>
                <c:pt idx="35" formatCode="_(* #,##0.00_);_(* \(#,##0.00\);_(* &quot;-&quot;??_);_(@_)">
                  <c:v>1.6492239780431801</c:v>
                </c:pt>
                <c:pt idx="36" formatCode="_(* #,##0.00_);_(* \(#,##0.00\);_(* &quot;-&quot;??_);_(@_)">
                  <c:v>1.8276111870808101</c:v>
                </c:pt>
                <c:pt idx="37" formatCode="_(* #,##0.00_);_(* \(#,##0.00\);_(* &quot;-&quot;??_);_(@_)">
                  <c:v>2.0662453668965499</c:v>
                </c:pt>
                <c:pt idx="38" formatCode="_(* #,##0.00_);_(* \(#,##0.00\);_(* &quot;-&quot;??_);_(@_)">
                  <c:v>2.0282477304254698</c:v>
                </c:pt>
                <c:pt idx="39" formatCode="_(* #,##0.00_);_(* \(#,##0.00\);_(* &quot;-&quot;??_);_(@_)">
                  <c:v>2.1798739958739701</c:v>
                </c:pt>
                <c:pt idx="40" formatCode="_(* #,##0.00_);_(* \(#,##0.00\);_(* &quot;-&quot;??_);_(@_)">
                  <c:v>2.2420309313031699</c:v>
                </c:pt>
                <c:pt idx="41" formatCode="_(* #,##0.00_);_(* \(#,##0.00\);_(* &quot;-&quot;??_);_(@_)">
                  <c:v>2.2433884562515898</c:v>
                </c:pt>
                <c:pt idx="42" formatCode="_(* #,##0.00_);_(* \(#,##0.00\);_(* &quot;-&quot;??_);_(@_)">
                  <c:v>2.3307505849346102</c:v>
                </c:pt>
                <c:pt idx="43" formatCode="_(* #,##0.00_);_(* \(#,##0.00\);_(* &quot;-&quot;??_);_(@_)">
                  <c:v>2.5345166811385398</c:v>
                </c:pt>
                <c:pt idx="44" formatCode="_(* #,##0.00_);_(* \(#,##0.00\);_(* &quot;-&quot;??_);_(@_)">
                  <c:v>2.5626923317713999</c:v>
                </c:pt>
                <c:pt idx="45" formatCode="_(* #,##0.00_);_(* \(#,##0.00\);_(* &quot;-&quot;??_);_(@_)">
                  <c:v>2.8577336774809901</c:v>
                </c:pt>
                <c:pt idx="46" formatCode="_(* #,##0.00_);_(* \(#,##0.00\);_(* &quot;-&quot;??_);_(@_)">
                  <c:v>3.1796097740959199</c:v>
                </c:pt>
                <c:pt idx="47" formatCode="_(* #,##0.00_);_(* \(#,##0.00\);_(* &quot;-&quot;??_);_(@_)">
                  <c:v>3.59033342767707</c:v>
                </c:pt>
                <c:pt idx="48" formatCode="_(* #,##0.00_);_(* \(#,##0.00\);_(* &quot;-&quot;??_);_(@_)">
                  <c:v>4.0281526737271998</c:v>
                </c:pt>
                <c:pt idx="49" formatCode="_(* #,##0.00_);_(* \(#,##0.00\);_(* &quot;-&quot;??_);_(@_)">
                  <c:v>4.2676206499872702</c:v>
                </c:pt>
                <c:pt idx="50" formatCode="_(* #,##0.00_);_(* \(#,##0.00\);_(* &quot;-&quot;??_);_(@_)">
                  <c:v>4.3897192185370297</c:v>
                </c:pt>
                <c:pt idx="51" formatCode="_(* #,##0.00_);_(* \(#,##0.00\);_(* &quot;-&quot;??_);_(@_)">
                  <c:v>3.9287190983568698</c:v>
                </c:pt>
                <c:pt idx="52" formatCode="_(* #,##0.00_);_(* \(#,##0.00\);_(* &quot;-&quot;??_);_(@_)">
                  <c:v>3.4665994016844102</c:v>
                </c:pt>
                <c:pt idx="53" formatCode="_(* #,##0.00_);_(* \(#,##0.00\);_(* &quot;-&quot;??_);_(@_)">
                  <c:v>3.2166419889384801</c:v>
                </c:pt>
                <c:pt idx="54" formatCode="_(* #,##0.00_);_(* \(#,##0.00\);_(* &quot;-&quot;??_);_(@_)">
                  <c:v>3.6441094150020401</c:v>
                </c:pt>
                <c:pt idx="55" formatCode="_(* #,##0.00_);_(* \(#,##0.00\);_(* &quot;-&quot;??_);_(@_)">
                  <c:v>3.7809018982838598</c:v>
                </c:pt>
                <c:pt idx="56" formatCode="_(* #,##0.00_);_(* \(#,##0.00\);_(* &quot;-&quot;??_);_(@_)">
                  <c:v>4.09147188222415</c:v>
                </c:pt>
                <c:pt idx="57" formatCode="_(* #,##0.00_);_(* \(#,##0.00\);_(* &quot;-&quot;??_);_(@_)">
                  <c:v>4.4747742991186801</c:v>
                </c:pt>
                <c:pt idx="58" formatCode="_(* #,##0.00_);_(* \(#,##0.00\);_(* &quot;-&quot;??_);_(@_)">
                  <c:v>4.0258449254817101</c:v>
                </c:pt>
                <c:pt idx="59" formatCode="_(* #,##0.00_);_(* \(#,##0.00\);_(* &quot;-&quot;??_);_(@_)">
                  <c:v>2.9567396994507802</c:v>
                </c:pt>
                <c:pt idx="60" formatCode="_(* #,##0.00_);_(* \(#,##0.00\);_(* &quot;-&quot;??_);_(@_)">
                  <c:v>3.1472633933227501</c:v>
                </c:pt>
                <c:pt idx="61" formatCode="_(* #,##0.00_);_(* \(#,##0.00\);_(* &quot;-&quot;??_);_(@_)">
                  <c:v>3.6114435168514398</c:v>
                </c:pt>
                <c:pt idx="62" formatCode="_(* #,##0.00_);_(* \(#,##0.00\);_(* &quot;-&quot;??_);_(@_)">
                  <c:v>3.5556675564948201</c:v>
                </c:pt>
                <c:pt idx="63" formatCode="_(* #,##0.00_);_(* \(#,##0.00\);_(* &quot;-&quot;??_);_(@_)">
                  <c:v>3.8684306282377001</c:v>
                </c:pt>
                <c:pt idx="64" formatCode="_(* #,##0.00_);_(* \(#,##0.00\);_(* &quot;-&quot;??_);_(@_)">
                  <c:v>4.2042287242732499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9-4AFB-9808-1E865EDF5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95032"/>
        <c:axId val="508995816"/>
      </c:lineChart>
      <c:catAx>
        <c:axId val="50899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Based on assets at end of June in each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5816"/>
        <c:crosses val="autoZero"/>
        <c:auto val="1"/>
        <c:lblAlgn val="ctr"/>
        <c:lblOffset val="100"/>
        <c:tickLblSkip val="5"/>
        <c:noMultiLvlLbl val="0"/>
      </c:catAx>
      <c:valAx>
        <c:axId val="50899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'Fig2 data slgassetspayroll'!$B$61:$B$74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'Fig2 data slgassetspayroll'!$J$61:$J$74</c:f>
              <c:numCache>
                <c:formatCode>_(* #,##0.00_);_(* \(#,##0.00\);_(* "-"??_);_(@_)</c:formatCode>
                <c:ptCount val="14"/>
                <c:pt idx="0">
                  <c:v>3.6157445044616598</c:v>
                </c:pt>
                <c:pt idx="1">
                  <c:v>3.0095976284982799</c:v>
                </c:pt>
                <c:pt idx="2">
                  <c:v>3.5303803643727698</c:v>
                </c:pt>
                <c:pt idx="3">
                  <c:v>3.7419785411389701</c:v>
                </c:pt>
                <c:pt idx="4">
                  <c:v>3.88296313186187</c:v>
                </c:pt>
                <c:pt idx="5">
                  <c:v>4.2189773467192602</c:v>
                </c:pt>
                <c:pt idx="6">
                  <c:v>4.2324789528956996</c:v>
                </c:pt>
                <c:pt idx="7">
                  <c:v>3.0022398398833099</c:v>
                </c:pt>
                <c:pt idx="8">
                  <c:v>3.29450245095199</c:v>
                </c:pt>
                <c:pt idx="9">
                  <c:v>3.5536590201109002</c:v>
                </c:pt>
                <c:pt idx="10">
                  <c:v>3.4099153272899199</c:v>
                </c:pt>
                <c:pt idx="11">
                  <c:v>3.5734110973239801</c:v>
                </c:pt>
                <c:pt idx="12">
                  <c:v>4.1351125402653803</c:v>
                </c:pt>
                <c:pt idx="13">
                  <c:v>4.1101197407747136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C-4918-880A-6A3C3E88F981}"/>
            </c:ext>
          </c:extLst>
        </c:ser>
        <c:ser>
          <c:idx val="1"/>
          <c:order val="1"/>
          <c:tx>
            <c:v>PPD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'Fig2 data slgassetspayroll'!$B$61:$B$74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'Fig2 data slgassetspayroll'!$L$61:$L$74</c:f>
              <c:numCache>
                <c:formatCode>_(* #,##0.00_);_(* \(#,##0.00\);_(* "-"??_);_(@_)</c:formatCode>
                <c:ptCount val="14"/>
                <c:pt idx="0">
                  <c:v>4.0628000000000002</c:v>
                </c:pt>
                <c:pt idx="1">
                  <c:v>3.6404000000000001</c:v>
                </c:pt>
                <c:pt idx="2">
                  <c:v>3.6492</c:v>
                </c:pt>
                <c:pt idx="3">
                  <c:v>4.0716000000000001</c:v>
                </c:pt>
                <c:pt idx="4">
                  <c:v>4.1902999999999997</c:v>
                </c:pt>
                <c:pt idx="5">
                  <c:v>4.3973000000000004</c:v>
                </c:pt>
                <c:pt idx="6">
                  <c:v>4.6543999999999999</c:v>
                </c:pt>
                <c:pt idx="7">
                  <c:v>4.0410000000000004</c:v>
                </c:pt>
                <c:pt idx="8">
                  <c:v>3.2892000000000001</c:v>
                </c:pt>
                <c:pt idx="9">
                  <c:v>3.5367000000000002</c:v>
                </c:pt>
                <c:pt idx="10">
                  <c:v>4.0232000000000001</c:v>
                </c:pt>
                <c:pt idx="11">
                  <c:v>4.09</c:v>
                </c:pt>
                <c:pt idx="12">
                  <c:v>4.3696000000000002</c:v>
                </c:pt>
                <c:pt idx="13">
                  <c:v>4.7544000000000004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C-4918-880A-6A3C3E88F981}"/>
            </c:ext>
          </c:extLst>
        </c:ser>
        <c:ser>
          <c:idx val="2"/>
          <c:order val="2"/>
          <c:tx>
            <c:v>FOF.fy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'Fig2 data slgassetspayroll'!$K$61:$K$74</c:f>
              <c:numCache>
                <c:formatCode>_(* #,##0.00_);_(* \(#,##0.00\);_(* "-"??_);_(@_)</c:formatCode>
                <c:ptCount val="14"/>
                <c:pt idx="0">
                  <c:v>3.9287190983568698</c:v>
                </c:pt>
                <c:pt idx="1">
                  <c:v>3.4665994016844102</c:v>
                </c:pt>
                <c:pt idx="2">
                  <c:v>3.2166419889384801</c:v>
                </c:pt>
                <c:pt idx="3">
                  <c:v>3.6441094150020401</c:v>
                </c:pt>
                <c:pt idx="4">
                  <c:v>3.7809018982838598</c:v>
                </c:pt>
                <c:pt idx="5">
                  <c:v>4.09147188222415</c:v>
                </c:pt>
                <c:pt idx="6">
                  <c:v>4.4747742991186801</c:v>
                </c:pt>
                <c:pt idx="7">
                  <c:v>4.0258449254817101</c:v>
                </c:pt>
                <c:pt idx="8">
                  <c:v>2.9567396994507802</c:v>
                </c:pt>
                <c:pt idx="9">
                  <c:v>3.1472633933227501</c:v>
                </c:pt>
                <c:pt idx="10">
                  <c:v>3.6114435168514398</c:v>
                </c:pt>
                <c:pt idx="11">
                  <c:v>3.5556675564948201</c:v>
                </c:pt>
                <c:pt idx="12">
                  <c:v>3.8684306282377001</c:v>
                </c:pt>
                <c:pt idx="13">
                  <c:v>4.2042287242732499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C-4918-880A-6A3C3E88F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98952"/>
        <c:axId val="509000912"/>
      </c:lineChart>
      <c:catAx>
        <c:axId val="50899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00912"/>
        <c:crosses val="autoZero"/>
        <c:auto val="1"/>
        <c:lblAlgn val="ctr"/>
        <c:lblOffset val="100"/>
        <c:noMultiLvlLbl val="0"/>
      </c:catAx>
      <c:valAx>
        <c:axId val="5090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 pension funds:</a:t>
            </a:r>
            <a:br>
              <a:rPr lang="en-US"/>
            </a:br>
            <a:r>
              <a:rPr lang="en-US"/>
              <a:t>Contributions, payouts, and net cash flow before earnings as a percentage of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363397059704865E-2"/>
          <c:y val="9.6899174995014173E-2"/>
          <c:w val="0.93322538113656373"/>
          <c:h val="0.83822277181303584"/>
        </c:manualLayout>
      </c:layout>
      <c:scatterChart>
        <c:scatterStyle val="lineMarker"/>
        <c:varyColors val="0"/>
        <c:ser>
          <c:idx val="0"/>
          <c:order val="0"/>
          <c:tx>
            <c:v>Contributions (income)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'Fig3 data xcfpct'!$B$4:$B$59</c:f>
              <c:numCache>
                <c:formatCode>General</c:formatCode>
                <c:ptCount val="56"/>
                <c:pt idx="0">
                  <c:v>1957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</c:numCache>
            </c:numRef>
          </c:xVal>
          <c:yVal>
            <c:numRef>
              <c:f>'Fig3 data xcfpct'!$L$4:$L$59</c:f>
              <c:numCache>
                <c:formatCode>_(* #,##0.00_);_(* \(#,##0.00\);_(* "-"??_);_(@_)</c:formatCode>
                <c:ptCount val="56"/>
                <c:pt idx="0">
                  <c:v>16.348904984253402</c:v>
                </c:pt>
                <c:pt idx="1">
                  <c:v>15.156331230476001</c:v>
                </c:pt>
                <c:pt idx="2">
                  <c:v>15.060459199277961</c:v>
                </c:pt>
                <c:pt idx="3">
                  <c:v>14.403200079864991</c:v>
                </c:pt>
                <c:pt idx="4">
                  <c:v>13.610717884928484</c:v>
                </c:pt>
                <c:pt idx="5">
                  <c:v>13.480311571547276</c:v>
                </c:pt>
                <c:pt idx="6">
                  <c:v>12.996823118443249</c:v>
                </c:pt>
                <c:pt idx="7">
                  <c:v>12.710843581784607</c:v>
                </c:pt>
                <c:pt idx="8">
                  <c:v>12.481511193562135</c:v>
                </c:pt>
                <c:pt idx="9">
                  <c:v>12.77234424463804</c:v>
                </c:pt>
                <c:pt idx="10">
                  <c:v>13.23527211871369</c:v>
                </c:pt>
                <c:pt idx="11">
                  <c:v>13.128144788017906</c:v>
                </c:pt>
                <c:pt idx="12">
                  <c:v>13.452521481251317</c:v>
                </c:pt>
                <c:pt idx="13">
                  <c:v>13.635753202107672</c:v>
                </c:pt>
                <c:pt idx="14">
                  <c:v>13.306706613000779</c:v>
                </c:pt>
                <c:pt idx="15">
                  <c:v>13.791018627487874</c:v>
                </c:pt>
                <c:pt idx="16">
                  <c:v>13.747905773809114</c:v>
                </c:pt>
                <c:pt idx="17">
                  <c:v>13.871900442188354</c:v>
                </c:pt>
                <c:pt idx="18">
                  <c:v>13.730816477975996</c:v>
                </c:pt>
                <c:pt idx="19">
                  <c:v>14.255349178418536</c:v>
                </c:pt>
                <c:pt idx="20">
                  <c:v>13.542761047710442</c:v>
                </c:pt>
                <c:pt idx="21">
                  <c:v>13.241647917913788</c:v>
                </c:pt>
                <c:pt idx="22">
                  <c:v>12.95579623082322</c:v>
                </c:pt>
                <c:pt idx="23">
                  <c:v>12.977861350413459</c:v>
                </c:pt>
                <c:pt idx="24">
                  <c:v>12.2040092905261</c:v>
                </c:pt>
                <c:pt idx="25">
                  <c:v>10.918885669849177</c:v>
                </c:pt>
                <c:pt idx="26">
                  <c:v>10.342192577964974</c:v>
                </c:pt>
                <c:pt idx="27">
                  <c:v>9.8623451074983723</c:v>
                </c:pt>
                <c:pt idx="28">
                  <c:v>8.9620441690035086</c:v>
                </c:pt>
                <c:pt idx="29">
                  <c:v>8.1163116592567643</c:v>
                </c:pt>
                <c:pt idx="30">
                  <c:v>7.5584096264891123</c:v>
                </c:pt>
                <c:pt idx="31">
                  <c:v>7.0211890392865284</c:v>
                </c:pt>
                <c:pt idx="32">
                  <c:v>6.4416423911213867</c:v>
                </c:pt>
                <c:pt idx="33">
                  <c:v>6.3097895085023961</c:v>
                </c:pt>
                <c:pt idx="34">
                  <c:v>5.7245533610796704</c:v>
                </c:pt>
                <c:pt idx="35">
                  <c:v>5.6195636144639298</c:v>
                </c:pt>
                <c:pt idx="36">
                  <c:v>5.3769030351023908</c:v>
                </c:pt>
                <c:pt idx="37">
                  <c:v>5.330258660693989</c:v>
                </c:pt>
                <c:pt idx="38">
                  <c:v>4.7828317046559441</c:v>
                </c:pt>
                <c:pt idx="39">
                  <c:v>4.4512808235748977</c:v>
                </c:pt>
                <c:pt idx="40">
                  <c:v>3.7047951127808898</c:v>
                </c:pt>
                <c:pt idx="41">
                  <c:v>3.4259114439637877</c:v>
                </c:pt>
                <c:pt idx="42">
                  <c:v>3.0041634795872834</c:v>
                </c:pt>
                <c:pt idx="43">
                  <c:v>3.025650837883</c:v>
                </c:pt>
                <c:pt idx="44">
                  <c:v>3.1147245598216657</c:v>
                </c:pt>
                <c:pt idx="45">
                  <c:v>3.4556157556901606</c:v>
                </c:pt>
                <c:pt idx="46">
                  <c:v>3.6781090238014138</c:v>
                </c:pt>
                <c:pt idx="47">
                  <c:v>3.4228015028230736</c:v>
                </c:pt>
                <c:pt idx="48">
                  <c:v>3.3363006843770728</c:v>
                </c:pt>
                <c:pt idx="49">
                  <c:v>3.2708836397821637</c:v>
                </c:pt>
                <c:pt idx="50">
                  <c:v>3.8212252303682628</c:v>
                </c:pt>
                <c:pt idx="51">
                  <c:v>5.142917202118606</c:v>
                </c:pt>
                <c:pt idx="52">
                  <c:v>4.7098661304752092</c:v>
                </c:pt>
                <c:pt idx="53">
                  <c:v>4.4731867857489496</c:v>
                </c:pt>
                <c:pt idx="54">
                  <c:v>4.7423342724331325</c:v>
                </c:pt>
                <c:pt idx="55">
                  <c:v>4.677572435630176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C-41DB-AA51-7C31E07D6025}"/>
            </c:ext>
          </c:extLst>
        </c:ser>
        <c:ser>
          <c:idx val="1"/>
          <c:order val="1"/>
          <c:tx>
            <c:v>Payments (outgo)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'Fig3 data xcfpct'!$B$4:$B$59</c:f>
              <c:numCache>
                <c:formatCode>General</c:formatCode>
                <c:ptCount val="56"/>
                <c:pt idx="0">
                  <c:v>1957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</c:numCache>
            </c:numRef>
          </c:xVal>
          <c:yVal>
            <c:numRef>
              <c:f>'Fig3 data xcfpct'!$M$4:$M$59</c:f>
              <c:numCache>
                <c:formatCode>_(* #,##0.00_);_(* \(#,##0.00\);_(* "-"??_);_(@_)</c:formatCode>
                <c:ptCount val="56"/>
                <c:pt idx="0">
                  <c:v>-7.4667145179843324</c:v>
                </c:pt>
                <c:pt idx="1">
                  <c:v>-7.2437840661205177</c:v>
                </c:pt>
                <c:pt idx="2">
                  <c:v>-7.0122972489103557</c:v>
                </c:pt>
                <c:pt idx="3">
                  <c:v>-6.7640886717937319</c:v>
                </c:pt>
                <c:pt idx="4">
                  <c:v>-6.8226811669641352</c:v>
                </c:pt>
                <c:pt idx="5">
                  <c:v>-6.7085805591557257</c:v>
                </c:pt>
                <c:pt idx="6">
                  <c:v>-6.4385178984905629</c:v>
                </c:pt>
                <c:pt idx="7">
                  <c:v>-6.3132890652626621</c:v>
                </c:pt>
                <c:pt idx="8">
                  <c:v>-6.2917412561940829</c:v>
                </c:pt>
                <c:pt idx="9">
                  <c:v>-6.8348317731329207</c:v>
                </c:pt>
                <c:pt idx="10">
                  <c:v>-6.4688783286132967</c:v>
                </c:pt>
                <c:pt idx="11">
                  <c:v>-6.5517231219336294</c:v>
                </c:pt>
                <c:pt idx="12">
                  <c:v>-6.624517292207238</c:v>
                </c:pt>
                <c:pt idx="13">
                  <c:v>-6.7446714922263213</c:v>
                </c:pt>
                <c:pt idx="14">
                  <c:v>-7.1547483566523278</c:v>
                </c:pt>
                <c:pt idx="15">
                  <c:v>-7.4110932866919788</c:v>
                </c:pt>
                <c:pt idx="16">
                  <c:v>-7.5880292244960765</c:v>
                </c:pt>
                <c:pt idx="17">
                  <c:v>-7.6377336822746349</c:v>
                </c:pt>
                <c:pt idx="18">
                  <c:v>-7.5535418274853381</c:v>
                </c:pt>
                <c:pt idx="19">
                  <c:v>-7.9094772150701198</c:v>
                </c:pt>
                <c:pt idx="20">
                  <c:v>-7.5571086470942808</c:v>
                </c:pt>
                <c:pt idx="21">
                  <c:v>-7.5910856075090214</c:v>
                </c:pt>
                <c:pt idx="22">
                  <c:v>-7.5629338430135116</c:v>
                </c:pt>
                <c:pt idx="23">
                  <c:v>-7.4253053543012069</c:v>
                </c:pt>
                <c:pt idx="24">
                  <c:v>-7.4483571148792631</c:v>
                </c:pt>
                <c:pt idx="25">
                  <c:v>-6.8296203227698538</c:v>
                </c:pt>
                <c:pt idx="26">
                  <c:v>-7.0093094461984027</c:v>
                </c:pt>
                <c:pt idx="27">
                  <c:v>-6.5966276902298819</c:v>
                </c:pt>
                <c:pt idx="28">
                  <c:v>-6.2436690969254807</c:v>
                </c:pt>
                <c:pt idx="29">
                  <c:v>-5.9461955644116342</c:v>
                </c:pt>
                <c:pt idx="30">
                  <c:v>-5.8830758477300105</c:v>
                </c:pt>
                <c:pt idx="31">
                  <c:v>-5.753055634136488</c:v>
                </c:pt>
                <c:pt idx="32">
                  <c:v>-5.5156222737228848</c:v>
                </c:pt>
                <c:pt idx="33">
                  <c:v>-5.5500582350840215</c:v>
                </c:pt>
                <c:pt idx="34">
                  <c:v>-5.5863553502207255</c:v>
                </c:pt>
                <c:pt idx="35">
                  <c:v>-5.7810282026897228</c:v>
                </c:pt>
                <c:pt idx="36">
                  <c:v>-5.8186366746602536</c:v>
                </c:pt>
                <c:pt idx="37">
                  <c:v>-5.6899891789800447</c:v>
                </c:pt>
                <c:pt idx="38">
                  <c:v>-5.5765124304160087</c:v>
                </c:pt>
                <c:pt idx="39">
                  <c:v>-5.1563306252264134</c:v>
                </c:pt>
                <c:pt idx="40">
                  <c:v>-4.8874097464111452</c:v>
                </c:pt>
                <c:pt idx="41">
                  <c:v>-4.7244920428782953</c:v>
                </c:pt>
                <c:pt idx="42">
                  <c:v>-4.6322922431835742</c:v>
                </c:pt>
                <c:pt idx="43">
                  <c:v>-5.2028398422170383</c:v>
                </c:pt>
                <c:pt idx="44">
                  <c:v>-5.6893099955726001</c:v>
                </c:pt>
                <c:pt idx="45">
                  <c:v>-6.2083243552099692</c:v>
                </c:pt>
                <c:pt idx="46">
                  <c:v>-5.8287986069200173</c:v>
                </c:pt>
                <c:pt idx="47">
                  <c:v>-5.8333695311428091</c:v>
                </c:pt>
                <c:pt idx="48">
                  <c:v>-5.7135736059911801</c:v>
                </c:pt>
                <c:pt idx="49">
                  <c:v>-5.5839887355002213</c:v>
                </c:pt>
                <c:pt idx="50">
                  <c:v>-6.2121929193819616</c:v>
                </c:pt>
                <c:pt idx="51">
                  <c:v>-8.4919886651163736</c:v>
                </c:pt>
                <c:pt idx="52">
                  <c:v>-8.1063947419743307</c:v>
                </c:pt>
                <c:pt idx="53">
                  <c:v>-7.6680299706295365</c:v>
                </c:pt>
                <c:pt idx="54">
                  <c:v>-8.0272189918318091</c:v>
                </c:pt>
                <c:pt idx="55">
                  <c:v>-7.9340851304358599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8C-41DB-AA51-7C31E07D6025}"/>
            </c:ext>
          </c:extLst>
        </c:ser>
        <c:ser>
          <c:idx val="2"/>
          <c:order val="2"/>
          <c:tx>
            <c:v>Net cash flow before earnings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'Fig3 data xcfpct'!$B$4:$B$59</c:f>
              <c:numCache>
                <c:formatCode>General</c:formatCode>
                <c:ptCount val="56"/>
                <c:pt idx="0">
                  <c:v>1957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</c:numCache>
            </c:numRef>
          </c:xVal>
          <c:yVal>
            <c:numRef>
              <c:f>'Fig3 data xcfpct'!$N$4:$N$59</c:f>
              <c:numCache>
                <c:formatCode>_(* #,##0.00_);_(* \(#,##0.00\);_(* "-"??_);_(@_)</c:formatCode>
                <c:ptCount val="56"/>
                <c:pt idx="0">
                  <c:v>8.8821904662690692</c:v>
                </c:pt>
                <c:pt idx="1">
                  <c:v>7.9125471643554803</c:v>
                </c:pt>
                <c:pt idx="2">
                  <c:v>8.0481619503676107</c:v>
                </c:pt>
                <c:pt idx="3">
                  <c:v>7.6391114080712601</c:v>
                </c:pt>
                <c:pt idx="4">
                  <c:v>6.7880367179643502</c:v>
                </c:pt>
                <c:pt idx="5">
                  <c:v>6.77173101239155</c:v>
                </c:pt>
                <c:pt idx="6">
                  <c:v>6.5583052199526897</c:v>
                </c:pt>
                <c:pt idx="7">
                  <c:v>6.3975545165219403</c:v>
                </c:pt>
                <c:pt idx="8">
                  <c:v>6.1897699373680499</c:v>
                </c:pt>
                <c:pt idx="9">
                  <c:v>5.9375124715051202</c:v>
                </c:pt>
                <c:pt idx="10">
                  <c:v>6.7663937901003903</c:v>
                </c:pt>
                <c:pt idx="11">
                  <c:v>6.57642166608428</c:v>
                </c:pt>
                <c:pt idx="12">
                  <c:v>6.8280041890440799</c:v>
                </c:pt>
                <c:pt idx="13">
                  <c:v>6.8910817098813499</c:v>
                </c:pt>
                <c:pt idx="14">
                  <c:v>6.1519582563484496</c:v>
                </c:pt>
                <c:pt idx="15">
                  <c:v>6.3799253407959</c:v>
                </c:pt>
                <c:pt idx="16">
                  <c:v>6.1598765493130401</c:v>
                </c:pt>
                <c:pt idx="17">
                  <c:v>6.2341667599137196</c:v>
                </c:pt>
                <c:pt idx="18">
                  <c:v>6.1772746504906602</c:v>
                </c:pt>
                <c:pt idx="19">
                  <c:v>6.3458719633484204</c:v>
                </c:pt>
                <c:pt idx="20">
                  <c:v>5.9856524006161598</c:v>
                </c:pt>
                <c:pt idx="21">
                  <c:v>5.6505623104047702</c:v>
                </c:pt>
                <c:pt idx="22">
                  <c:v>5.3928623878097097</c:v>
                </c:pt>
                <c:pt idx="23">
                  <c:v>5.5525559961122504</c:v>
                </c:pt>
                <c:pt idx="24">
                  <c:v>4.7556521756468397</c:v>
                </c:pt>
                <c:pt idx="25">
                  <c:v>4.0892653470793201</c:v>
                </c:pt>
                <c:pt idx="26">
                  <c:v>3.3328831317665699</c:v>
                </c:pt>
                <c:pt idx="27">
                  <c:v>3.26571741726849</c:v>
                </c:pt>
                <c:pt idx="28">
                  <c:v>2.7183750720780302</c:v>
                </c:pt>
                <c:pt idx="29">
                  <c:v>2.1701160948451301</c:v>
                </c:pt>
                <c:pt idx="30">
                  <c:v>1.6753337787591001</c:v>
                </c:pt>
                <c:pt idx="31">
                  <c:v>1.2681334051500399</c:v>
                </c:pt>
                <c:pt idx="32">
                  <c:v>0.92602011739850099</c:v>
                </c:pt>
                <c:pt idx="33">
                  <c:v>0.75973127341837399</c:v>
                </c:pt>
                <c:pt idx="34">
                  <c:v>0.13819801085894501</c:v>
                </c:pt>
                <c:pt idx="35">
                  <c:v>-0.16146458822579399</c:v>
                </c:pt>
                <c:pt idx="36">
                  <c:v>-0.44173363955786199</c:v>
                </c:pt>
                <c:pt idx="37">
                  <c:v>-0.35973051828605701</c:v>
                </c:pt>
                <c:pt idx="38">
                  <c:v>-0.79368072576006499</c:v>
                </c:pt>
                <c:pt idx="39">
                  <c:v>-0.70504980165151598</c:v>
                </c:pt>
                <c:pt idx="40">
                  <c:v>-1.1826146336302601</c:v>
                </c:pt>
                <c:pt idx="41">
                  <c:v>-1.2985805989145101</c:v>
                </c:pt>
                <c:pt idx="42">
                  <c:v>-1.62812876359629</c:v>
                </c:pt>
                <c:pt idx="43">
                  <c:v>-2.1771890043340401</c:v>
                </c:pt>
                <c:pt idx="44">
                  <c:v>-2.5745854357509299</c:v>
                </c:pt>
                <c:pt idx="45">
                  <c:v>-2.75270859951981</c:v>
                </c:pt>
                <c:pt idx="46">
                  <c:v>-2.1506895831185999</c:v>
                </c:pt>
                <c:pt idx="47">
                  <c:v>-2.4105680283197399</c:v>
                </c:pt>
                <c:pt idx="48">
                  <c:v>-2.37727292161411</c:v>
                </c:pt>
                <c:pt idx="49">
                  <c:v>-2.3131050957180599</c:v>
                </c:pt>
                <c:pt idx="50">
                  <c:v>-2.3909676890137002</c:v>
                </c:pt>
                <c:pt idx="51">
                  <c:v>-3.3490714629977698</c:v>
                </c:pt>
                <c:pt idx="52">
                  <c:v>-3.3965286114991202</c:v>
                </c:pt>
                <c:pt idx="53">
                  <c:v>-3.19484318488059</c:v>
                </c:pt>
                <c:pt idx="54">
                  <c:v>-3.2848847193986801</c:v>
                </c:pt>
                <c:pt idx="55">
                  <c:v>-3.25651269480568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8C-41DB-AA51-7C31E07D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94248"/>
        <c:axId val="508998168"/>
      </c:scatterChart>
      <c:valAx>
        <c:axId val="508994248"/>
        <c:scaling>
          <c:orientation val="minMax"/>
          <c:max val="2015"/>
          <c:min val="195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8168"/>
        <c:crosses val="autoZero"/>
        <c:crossBetween val="midCat"/>
        <c:majorUnit val="5"/>
        <c:minorUnit val="1"/>
      </c:valAx>
      <c:valAx>
        <c:axId val="50899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assets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424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85009012663835"/>
          <c:y val="0.23659963848220913"/>
          <c:w val="0.20393722022709143"/>
          <c:h val="0.10200779930288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'ppd apratio'!$A$5:$A$18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'ppd apratio'!$F$5:$F$18</c:f>
              <c:numCache>
                <c:formatCode>_(* #,##0.00_);_(* \(#,##0.00\);_(* "-"??_);_(@_)</c:formatCode>
                <c:ptCount val="14"/>
                <c:pt idx="0">
                  <c:v>3.2774000000000001</c:v>
                </c:pt>
                <c:pt idx="1">
                  <c:v>2.9666999999999999</c:v>
                </c:pt>
                <c:pt idx="2">
                  <c:v>2.9864999999999999</c:v>
                </c:pt>
                <c:pt idx="3">
                  <c:v>3.2389999999999999</c:v>
                </c:pt>
                <c:pt idx="4">
                  <c:v>3.4218999999999999</c:v>
                </c:pt>
                <c:pt idx="5">
                  <c:v>3.5346000000000002</c:v>
                </c:pt>
                <c:pt idx="6">
                  <c:v>3.8199000000000001</c:v>
                </c:pt>
                <c:pt idx="7">
                  <c:v>3.0697000000000001</c:v>
                </c:pt>
                <c:pt idx="8">
                  <c:v>2.6686000000000001</c:v>
                </c:pt>
                <c:pt idx="9">
                  <c:v>2.9834000000000001</c:v>
                </c:pt>
                <c:pt idx="10">
                  <c:v>3.3967000000000001</c:v>
                </c:pt>
                <c:pt idx="11">
                  <c:v>3.3769</c:v>
                </c:pt>
                <c:pt idx="12">
                  <c:v>3.6080999999999999</c:v>
                </c:pt>
                <c:pt idx="13">
                  <c:v>3.7841999999999998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B-4B68-83E3-8410ECF2C2E7}"/>
            </c:ext>
          </c:extLst>
        </c:ser>
        <c:ser>
          <c:idx val="1"/>
          <c:order val="1"/>
          <c:tx>
            <c:v>p50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'ppd apratio'!$A$5:$A$18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'ppd apratio'!$G$5:$G$18</c:f>
              <c:numCache>
                <c:formatCode>_(* #,##0.00_);_(* \(#,##0.00\);_(* "-"??_);_(@_)</c:formatCode>
                <c:ptCount val="14"/>
                <c:pt idx="0">
                  <c:v>4.0628000000000002</c:v>
                </c:pt>
                <c:pt idx="1">
                  <c:v>3.6404000000000001</c:v>
                </c:pt>
                <c:pt idx="2">
                  <c:v>3.6492</c:v>
                </c:pt>
                <c:pt idx="3">
                  <c:v>4.0716000000000001</c:v>
                </c:pt>
                <c:pt idx="4">
                  <c:v>4.1902999999999997</c:v>
                </c:pt>
                <c:pt idx="5">
                  <c:v>4.3973000000000004</c:v>
                </c:pt>
                <c:pt idx="6">
                  <c:v>4.6543999999999999</c:v>
                </c:pt>
                <c:pt idx="7">
                  <c:v>4.0410000000000004</c:v>
                </c:pt>
                <c:pt idx="8">
                  <c:v>3.2892000000000001</c:v>
                </c:pt>
                <c:pt idx="9">
                  <c:v>3.5367000000000002</c:v>
                </c:pt>
                <c:pt idx="10">
                  <c:v>4.0232000000000001</c:v>
                </c:pt>
                <c:pt idx="11">
                  <c:v>4.09</c:v>
                </c:pt>
                <c:pt idx="12">
                  <c:v>4.3696000000000002</c:v>
                </c:pt>
                <c:pt idx="13">
                  <c:v>4.7544000000000004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B-4B68-83E3-8410ECF2C2E7}"/>
            </c:ext>
          </c:extLst>
        </c:ser>
        <c:ser>
          <c:idx val="2"/>
          <c:order val="2"/>
          <c:tx>
            <c:v>p75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'ppd apratio'!$A$5:$A$18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'ppd apratio'!$H$5:$H$18</c:f>
              <c:numCache>
                <c:formatCode>_(* #,##0.00_);_(* \(#,##0.00\);_(* "-"??_);_(@_)</c:formatCode>
                <c:ptCount val="14"/>
                <c:pt idx="0">
                  <c:v>5.2066999999999997</c:v>
                </c:pt>
                <c:pt idx="1">
                  <c:v>4.5260999999999996</c:v>
                </c:pt>
                <c:pt idx="2">
                  <c:v>4.7469000000000001</c:v>
                </c:pt>
                <c:pt idx="3">
                  <c:v>5.2983000000000002</c:v>
                </c:pt>
                <c:pt idx="4">
                  <c:v>5.5823999999999998</c:v>
                </c:pt>
                <c:pt idx="5">
                  <c:v>5.8659999999999997</c:v>
                </c:pt>
                <c:pt idx="6">
                  <c:v>6.3315000000000001</c:v>
                </c:pt>
                <c:pt idx="7">
                  <c:v>5.2526000000000002</c:v>
                </c:pt>
                <c:pt idx="8">
                  <c:v>4.3323</c:v>
                </c:pt>
                <c:pt idx="9">
                  <c:v>4.7485999999999997</c:v>
                </c:pt>
                <c:pt idx="10">
                  <c:v>5.2683</c:v>
                </c:pt>
                <c:pt idx="11">
                  <c:v>5.4523000000000001</c:v>
                </c:pt>
                <c:pt idx="12">
                  <c:v>6.0125000000000002</c:v>
                </c:pt>
                <c:pt idx="13">
                  <c:v>6.4226999999999999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B-4B68-83E3-8410ECF2C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98560"/>
        <c:axId val="509000128"/>
      </c:lineChart>
      <c:catAx>
        <c:axId val="50899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00128"/>
        <c:crosses val="autoZero"/>
        <c:auto val="1"/>
        <c:lblAlgn val="ctr"/>
        <c:lblOffset val="100"/>
        <c:noMultiLvlLbl val="0"/>
      </c:catAx>
      <c:valAx>
        <c:axId val="5090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26</xdr:row>
      <xdr:rowOff>107673</xdr:rowOff>
    </xdr:from>
    <xdr:ext cx="6645968" cy="3208288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673" y="8257760"/>
          <a:ext cx="6645968" cy="3208288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18</xdr:row>
      <xdr:rowOff>57150</xdr:rowOff>
    </xdr:from>
    <xdr:to>
      <xdr:col>19</xdr:col>
      <xdr:colOff>533400</xdr:colOff>
      <xdr:row>35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480391</xdr:colOff>
      <xdr:row>19</xdr:row>
      <xdr:rowOff>107673</xdr:rowOff>
    </xdr:from>
    <xdr:ext cx="6645968" cy="3208288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4391" y="3346173"/>
          <a:ext cx="6645968" cy="320828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907" cy="62907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0.02401</cdr:x>
      <cdr:y>0.95626</cdr:y>
    </cdr:from>
    <cdr:to>
      <cdr:x>0.91938</cdr:x>
      <cdr:y>0.99646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8327" y="6027164"/>
          <a:ext cx="7768839" cy="253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Source: Authors' analysis of the Census Bureau's Annual Survey of Public Pensions</a:t>
          </a:r>
          <a:r>
            <a:rPr lang="en-US" sz="900" baseline="0"/>
            <a:t> (recent years at http://www.census.gov/govs/retire/)</a:t>
          </a:r>
          <a:endParaRPr lang="en-US" sz="9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4907" cy="62907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0.02401</cdr:x>
      <cdr:y>0.91736</cdr:y>
    </cdr:from>
    <cdr:to>
      <cdr:x>0.91938</cdr:x>
      <cdr:y>0.99646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8361" y="5781971"/>
          <a:ext cx="7768828" cy="4985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Source: Authors' analysis of Z.1 Financial Accounts of the United States, Federal Reserve Board, March 2015 release.</a:t>
          </a:r>
          <a:br>
            <a:rPr lang="en-US" sz="800"/>
          </a:br>
          <a:r>
            <a:rPr lang="en-US" sz="800"/>
            <a:t>Note: Denominator</a:t>
          </a:r>
          <a:r>
            <a:rPr lang="en-US" sz="800" baseline="0"/>
            <a:t> is total payroll of state and local governments. </a:t>
          </a:r>
          <a:r>
            <a:rPr lang="en-US" sz="800"/>
            <a:t>Pension fund covered payroll is somewhat less than total state &amp; local government wages, so ratios based on pension fund</a:t>
          </a:r>
          <a:r>
            <a:rPr lang="en-US" sz="800" baseline="0"/>
            <a:t> covered payroll</a:t>
          </a:r>
          <a:r>
            <a:rPr lang="en-US" sz="800"/>
            <a:t>, if data were available</a:t>
          </a:r>
          <a:r>
            <a:rPr lang="en-US" sz="800" baseline="0"/>
            <a:t> for all years, would be </a:t>
          </a:r>
          <a:r>
            <a:rPr lang="en-US" sz="800"/>
            <a:t>slightly higher than shown here.</a:t>
          </a:r>
          <a:endParaRPr lang="en-US" sz="9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45</xdr:row>
      <xdr:rowOff>95250</xdr:rowOff>
    </xdr:from>
    <xdr:to>
      <xdr:col>19</xdr:col>
      <xdr:colOff>438150</xdr:colOff>
      <xdr:row>59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4907" cy="62907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0.02401</cdr:x>
      <cdr:y>0.95626</cdr:y>
    </cdr:from>
    <cdr:to>
      <cdr:x>0.91938</cdr:x>
      <cdr:y>0.99646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8327" y="6027164"/>
          <a:ext cx="7768839" cy="253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Source: Authors' analysis of the Census Bureau's Annual Survey of Public Pensions</a:t>
          </a:r>
          <a:r>
            <a:rPr lang="en-US" sz="900" baseline="0"/>
            <a:t> (recent years at http://www.census.gov/govs/retire/)</a:t>
          </a:r>
          <a:endParaRPr lang="en-US" sz="9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defaultRowHeight="12.75" x14ac:dyDescent="0.2"/>
  <cols>
    <col min="1" max="1" width="7.85546875" bestFit="1" customWidth="1"/>
    <col min="2" max="2" width="23.140625" bestFit="1" customWidth="1"/>
  </cols>
  <sheetData>
    <row r="1" spans="1:2" x14ac:dyDescent="0.2">
      <c r="A1" s="1" t="s">
        <v>278</v>
      </c>
      <c r="B1" s="1" t="s">
        <v>279</v>
      </c>
    </row>
    <row r="2" spans="1:2" x14ac:dyDescent="0.2">
      <c r="A2" s="8" t="s">
        <v>280</v>
      </c>
      <c r="B2" s="3" t="s">
        <v>396</v>
      </c>
    </row>
    <row r="3" spans="1:2" x14ac:dyDescent="0.2">
      <c r="A3" s="8" t="s">
        <v>282</v>
      </c>
      <c r="B3" s="3" t="s">
        <v>397</v>
      </c>
    </row>
    <row r="4" spans="1:2" x14ac:dyDescent="0.2">
      <c r="A4" s="8" t="s">
        <v>284</v>
      </c>
      <c r="B4" s="3" t="s">
        <v>398</v>
      </c>
    </row>
    <row r="5" spans="1:2" x14ac:dyDescent="0.2">
      <c r="A5" s="8" t="s">
        <v>300</v>
      </c>
      <c r="B5" t="s">
        <v>399</v>
      </c>
    </row>
    <row r="6" spans="1:2" x14ac:dyDescent="0.2">
      <c r="A6" s="8" t="s">
        <v>301</v>
      </c>
      <c r="B6" s="3" t="s">
        <v>400</v>
      </c>
    </row>
    <row r="7" spans="1:2" x14ac:dyDescent="0.2">
      <c r="A7" s="8" t="s">
        <v>307</v>
      </c>
      <c r="B7" t="s">
        <v>401</v>
      </c>
    </row>
    <row r="8" spans="1:2" x14ac:dyDescent="0.2">
      <c r="A8" s="8" t="s">
        <v>328</v>
      </c>
      <c r="B8" s="3" t="s">
        <v>402</v>
      </c>
    </row>
    <row r="9" spans="1:2" x14ac:dyDescent="0.2">
      <c r="A9" s="8" t="s">
        <v>329</v>
      </c>
      <c r="B9" t="s">
        <v>403</v>
      </c>
    </row>
    <row r="10" spans="1:2" x14ac:dyDescent="0.2">
      <c r="A10" s="8" t="s">
        <v>330</v>
      </c>
      <c r="B10" s="3" t="s">
        <v>404</v>
      </c>
    </row>
    <row r="11" spans="1:2" x14ac:dyDescent="0.2">
      <c r="A11" s="8" t="s">
        <v>331</v>
      </c>
      <c r="B11" s="3" t="s">
        <v>339</v>
      </c>
    </row>
    <row r="12" spans="1:2" x14ac:dyDescent="0.2">
      <c r="A12" s="8" t="s">
        <v>358</v>
      </c>
      <c r="B12" s="3" t="s">
        <v>327</v>
      </c>
    </row>
    <row r="13" spans="1:2" x14ac:dyDescent="0.2">
      <c r="A13" s="8" t="s">
        <v>359</v>
      </c>
      <c r="B13" s="3" t="s">
        <v>306</v>
      </c>
    </row>
    <row r="14" spans="1:2" x14ac:dyDescent="0.2">
      <c r="A14" s="8" t="s">
        <v>360</v>
      </c>
      <c r="B14" s="3" t="s">
        <v>281</v>
      </c>
    </row>
    <row r="15" spans="1:2" x14ac:dyDescent="0.2">
      <c r="A15" s="8" t="s">
        <v>391</v>
      </c>
      <c r="B15" s="3" t="s">
        <v>283</v>
      </c>
    </row>
    <row r="16" spans="1:2" x14ac:dyDescent="0.2">
      <c r="A16" s="8" t="s">
        <v>405</v>
      </c>
      <c r="B16" s="3" t="s">
        <v>285</v>
      </c>
    </row>
  </sheetData>
  <hyperlinks>
    <hyperlink ref="B2" location="'Tab1 Plan summary split'!A1" display="Tab1 Plan summary split"/>
    <hyperlink ref="B3" location="'Tab1 old Plan summary'!A1" display="Tab1 old Plan summary"/>
    <hyperlink ref="B4" location="'Tab2 Risks_new'!A1" display="Tab2 Risks_new"/>
    <hyperlink ref="B6" location="'Fig1 data cenretabratio'!A1" display="Fig1 data cenretabratio"/>
    <hyperlink ref="B8" location="'Fig2 data slgassetspayroll'!A1" display="Fig2 data slgassetspayroll"/>
    <hyperlink ref="B10" location="'Fig3 data xcfpct'!A1" display="Fig3 data xcfpct"/>
    <hyperlink ref="B11" location="'OrderOfReturns'!A1" display="OrderOfReturns"/>
    <hyperlink ref="B12" location="'slgassetspayrollfy'!A1" display="slgassetspayrollfy"/>
    <hyperlink ref="B13" location="'ppd apratio'!A1" display="ppd apratio"/>
    <hyperlink ref="B14" location="'Payroll'!A1" display="Payroll"/>
    <hyperlink ref="B15" location="'SA7N'!A1" display="SA7N"/>
    <hyperlink ref="B16" location="'SA7'!A1" display="SA7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G5" sqref="G5:G18"/>
    </sheetView>
  </sheetViews>
  <sheetFormatPr defaultRowHeight="12.75" x14ac:dyDescent="0.2"/>
  <sheetData>
    <row r="1" spans="1:10" x14ac:dyDescent="0.2">
      <c r="A1" s="3" t="s">
        <v>274</v>
      </c>
    </row>
    <row r="3" spans="1:10" x14ac:dyDescent="0.2">
      <c r="A3" t="s">
        <v>308</v>
      </c>
      <c r="B3" t="s">
        <v>309</v>
      </c>
      <c r="C3" t="s">
        <v>310</v>
      </c>
      <c r="D3" s="16">
        <v>0</v>
      </c>
      <c r="E3" s="16">
        <v>0.1</v>
      </c>
      <c r="F3" s="16">
        <v>0.25</v>
      </c>
      <c r="G3" s="16">
        <v>0.5</v>
      </c>
      <c r="H3" s="16">
        <v>0.75</v>
      </c>
      <c r="I3" s="16">
        <v>0.9</v>
      </c>
      <c r="J3" s="16">
        <v>1</v>
      </c>
    </row>
    <row r="4" spans="1:10" x14ac:dyDescent="0.2">
      <c r="A4" t="s">
        <v>311</v>
      </c>
      <c r="B4" t="s">
        <v>312</v>
      </c>
      <c r="C4" t="s">
        <v>313</v>
      </c>
      <c r="D4" t="s">
        <v>314</v>
      </c>
      <c r="E4" t="s">
        <v>314</v>
      </c>
      <c r="F4" t="s">
        <v>314</v>
      </c>
      <c r="G4" t="s">
        <v>314</v>
      </c>
      <c r="H4" t="s">
        <v>314</v>
      </c>
      <c r="I4" t="s">
        <v>314</v>
      </c>
      <c r="J4" t="s">
        <v>315</v>
      </c>
    </row>
    <row r="5" spans="1:10" x14ac:dyDescent="0.2">
      <c r="A5">
        <v>2001</v>
      </c>
      <c r="B5">
        <v>150</v>
      </c>
      <c r="C5">
        <v>134</v>
      </c>
      <c r="D5" s="17">
        <v>0.49059999999999998</v>
      </c>
      <c r="E5" s="17">
        <v>2.3731</v>
      </c>
      <c r="F5" s="17">
        <v>3.2774000000000001</v>
      </c>
      <c r="G5" s="17">
        <v>4.0628000000000002</v>
      </c>
      <c r="H5" s="17">
        <v>5.2066999999999997</v>
      </c>
      <c r="I5" s="17">
        <v>6.3037999999999998</v>
      </c>
      <c r="J5" s="17">
        <v>31.2683</v>
      </c>
    </row>
    <row r="6" spans="1:10" x14ac:dyDescent="0.2">
      <c r="A6">
        <v>2002</v>
      </c>
      <c r="B6">
        <v>150</v>
      </c>
      <c r="C6">
        <v>144</v>
      </c>
      <c r="D6" s="17">
        <v>0.43730000000000002</v>
      </c>
      <c r="E6" s="17">
        <v>2.1478999999999999</v>
      </c>
      <c r="F6" s="17">
        <v>2.9666999999999999</v>
      </c>
      <c r="G6" s="17">
        <v>3.6404000000000001</v>
      </c>
      <c r="H6" s="17">
        <v>4.5260999999999996</v>
      </c>
      <c r="I6" s="17">
        <v>5.6322000000000001</v>
      </c>
      <c r="J6" s="17">
        <v>28.768799999999999</v>
      </c>
    </row>
    <row r="7" spans="1:10" x14ac:dyDescent="0.2">
      <c r="A7">
        <v>2003</v>
      </c>
      <c r="B7">
        <v>150</v>
      </c>
      <c r="C7">
        <v>145</v>
      </c>
      <c r="D7" s="17">
        <v>0.46489999999999998</v>
      </c>
      <c r="E7" s="17">
        <v>2.0741000000000001</v>
      </c>
      <c r="F7" s="17">
        <v>2.9864999999999999</v>
      </c>
      <c r="G7" s="17">
        <v>3.6492</v>
      </c>
      <c r="H7" s="17">
        <v>4.7469000000000001</v>
      </c>
      <c r="I7" s="17">
        <v>5.7314999999999996</v>
      </c>
      <c r="J7" s="17">
        <v>29.477799999999998</v>
      </c>
    </row>
    <row r="8" spans="1:10" x14ac:dyDescent="0.2">
      <c r="A8">
        <v>2004</v>
      </c>
      <c r="B8">
        <v>150</v>
      </c>
      <c r="C8">
        <v>145</v>
      </c>
      <c r="D8" s="17">
        <v>0.5151</v>
      </c>
      <c r="E8" s="17">
        <v>2.4045999999999998</v>
      </c>
      <c r="F8" s="17">
        <v>3.2389999999999999</v>
      </c>
      <c r="G8" s="17">
        <v>4.0716000000000001</v>
      </c>
      <c r="H8" s="17">
        <v>5.2983000000000002</v>
      </c>
      <c r="I8" s="17">
        <v>6.2119</v>
      </c>
      <c r="J8" s="17">
        <v>38.559399999999997</v>
      </c>
    </row>
    <row r="9" spans="1:10" x14ac:dyDescent="0.2">
      <c r="A9">
        <v>2005</v>
      </c>
      <c r="B9">
        <v>150</v>
      </c>
      <c r="C9">
        <v>147</v>
      </c>
      <c r="D9" s="17">
        <v>0.53180000000000005</v>
      </c>
      <c r="E9" s="17">
        <v>2.5371999999999999</v>
      </c>
      <c r="F9" s="17">
        <v>3.4218999999999999</v>
      </c>
      <c r="G9" s="17">
        <v>4.1902999999999997</v>
      </c>
      <c r="H9" s="17">
        <v>5.5823999999999998</v>
      </c>
      <c r="I9" s="17">
        <v>6.8285999999999998</v>
      </c>
      <c r="J9" s="17">
        <v>46.875999999999998</v>
      </c>
    </row>
    <row r="10" spans="1:10" x14ac:dyDescent="0.2">
      <c r="A10">
        <v>2006</v>
      </c>
      <c r="B10">
        <v>150</v>
      </c>
      <c r="C10">
        <v>148</v>
      </c>
      <c r="D10" s="17">
        <v>0.55479999999999996</v>
      </c>
      <c r="E10" s="17">
        <v>2.7848999999999999</v>
      </c>
      <c r="F10" s="17">
        <v>3.5346000000000002</v>
      </c>
      <c r="G10" s="17">
        <v>4.3973000000000004</v>
      </c>
      <c r="H10" s="17">
        <v>5.8659999999999997</v>
      </c>
      <c r="I10" s="17">
        <v>7.2770999999999999</v>
      </c>
      <c r="J10" s="17">
        <v>60.640099999999997</v>
      </c>
    </row>
    <row r="11" spans="1:10" x14ac:dyDescent="0.2">
      <c r="A11">
        <v>2007</v>
      </c>
      <c r="B11">
        <v>150</v>
      </c>
      <c r="C11">
        <v>148</v>
      </c>
      <c r="D11" s="17">
        <v>0.56059999999999999</v>
      </c>
      <c r="E11" s="17">
        <v>3.0121000000000002</v>
      </c>
      <c r="F11" s="17">
        <v>3.8199000000000001</v>
      </c>
      <c r="G11" s="17">
        <v>4.6543999999999999</v>
      </c>
      <c r="H11" s="17">
        <v>6.3315000000000001</v>
      </c>
      <c r="I11" s="17">
        <v>7.7515000000000001</v>
      </c>
      <c r="J11" s="17">
        <v>81.273700000000005</v>
      </c>
    </row>
    <row r="12" spans="1:10" x14ac:dyDescent="0.2">
      <c r="A12">
        <v>2008</v>
      </c>
      <c r="B12">
        <v>150</v>
      </c>
      <c r="C12">
        <v>149</v>
      </c>
      <c r="D12" s="17">
        <v>0.5675</v>
      </c>
      <c r="E12" s="17">
        <v>2.4832999999999998</v>
      </c>
      <c r="F12" s="17">
        <v>3.0697000000000001</v>
      </c>
      <c r="G12" s="17">
        <v>4.0410000000000004</v>
      </c>
      <c r="H12" s="17">
        <v>5.2526000000000002</v>
      </c>
      <c r="I12" s="17">
        <v>6.4897999999999998</v>
      </c>
      <c r="J12" s="17">
        <v>86.789400000000001</v>
      </c>
    </row>
    <row r="13" spans="1:10" x14ac:dyDescent="0.2">
      <c r="A13">
        <v>2009</v>
      </c>
      <c r="B13">
        <v>150</v>
      </c>
      <c r="C13">
        <v>149</v>
      </c>
      <c r="D13" s="17">
        <v>0.43340000000000001</v>
      </c>
      <c r="E13" s="17">
        <v>2.0085000000000002</v>
      </c>
      <c r="F13" s="17">
        <v>2.6686000000000001</v>
      </c>
      <c r="G13" s="17">
        <v>3.2892000000000001</v>
      </c>
      <c r="H13" s="17">
        <v>4.3323</v>
      </c>
      <c r="I13" s="17">
        <v>5.4603999999999999</v>
      </c>
      <c r="J13" s="17">
        <v>77.727999999999994</v>
      </c>
    </row>
    <row r="14" spans="1:10" x14ac:dyDescent="0.2">
      <c r="A14">
        <v>2010</v>
      </c>
      <c r="B14">
        <v>150</v>
      </c>
      <c r="C14">
        <v>150</v>
      </c>
      <c r="D14" s="17">
        <v>0.44319999999999998</v>
      </c>
      <c r="E14" s="17">
        <v>2.1661000000000001</v>
      </c>
      <c r="F14" s="17">
        <v>2.9834000000000001</v>
      </c>
      <c r="G14" s="17">
        <v>3.5367000000000002</v>
      </c>
      <c r="H14" s="17">
        <v>4.7485999999999997</v>
      </c>
      <c r="I14" s="17">
        <v>5.96</v>
      </c>
      <c r="J14" s="17">
        <v>76.107600000000005</v>
      </c>
    </row>
    <row r="15" spans="1:10" x14ac:dyDescent="0.2">
      <c r="A15">
        <v>2011</v>
      </c>
      <c r="B15">
        <v>150</v>
      </c>
      <c r="C15">
        <v>150</v>
      </c>
      <c r="D15" s="17">
        <v>0.49980000000000002</v>
      </c>
      <c r="E15" s="17">
        <v>2.5832000000000002</v>
      </c>
      <c r="F15" s="17">
        <v>3.3967000000000001</v>
      </c>
      <c r="G15" s="17">
        <v>4.0232000000000001</v>
      </c>
      <c r="H15" s="17">
        <v>5.2683</v>
      </c>
      <c r="I15" s="17">
        <v>6.9740000000000002</v>
      </c>
      <c r="J15" s="17">
        <v>115.76909999999999</v>
      </c>
    </row>
    <row r="16" spans="1:10" x14ac:dyDescent="0.2">
      <c r="A16">
        <v>2012</v>
      </c>
      <c r="B16">
        <v>150</v>
      </c>
      <c r="C16">
        <v>149</v>
      </c>
      <c r="D16" s="17">
        <v>0.49880000000000002</v>
      </c>
      <c r="E16" s="17">
        <v>2.5304000000000002</v>
      </c>
      <c r="F16" s="17">
        <v>3.3769</v>
      </c>
      <c r="G16" s="17">
        <v>4.09</v>
      </c>
      <c r="H16" s="17">
        <v>5.4523000000000001</v>
      </c>
      <c r="I16" s="17">
        <v>6.9836</v>
      </c>
      <c r="J16" s="17">
        <v>145.68899999999999</v>
      </c>
    </row>
    <row r="17" spans="1:10" x14ac:dyDescent="0.2">
      <c r="A17">
        <v>2013</v>
      </c>
      <c r="B17">
        <v>150</v>
      </c>
      <c r="C17">
        <v>143</v>
      </c>
      <c r="D17" s="17">
        <v>0.47960000000000003</v>
      </c>
      <c r="E17" s="17">
        <v>2.7688999999999999</v>
      </c>
      <c r="F17" s="17">
        <v>3.6080999999999999</v>
      </c>
      <c r="G17" s="17">
        <v>4.3696000000000002</v>
      </c>
      <c r="H17" s="17">
        <v>6.0125000000000002</v>
      </c>
      <c r="I17" s="17">
        <v>7.7370999999999999</v>
      </c>
      <c r="J17" s="17">
        <v>198.85849999999999</v>
      </c>
    </row>
    <row r="18" spans="1:10" x14ac:dyDescent="0.2">
      <c r="A18">
        <v>2014</v>
      </c>
      <c r="B18">
        <v>150</v>
      </c>
      <c r="C18">
        <v>63</v>
      </c>
      <c r="D18" s="17">
        <v>0.54049999999999998</v>
      </c>
      <c r="E18" s="17">
        <v>3.0036999999999998</v>
      </c>
      <c r="F18" s="17">
        <v>3.7841999999999998</v>
      </c>
      <c r="G18" s="17">
        <v>4.7544000000000004</v>
      </c>
      <c r="H18" s="17">
        <v>6.4226999999999999</v>
      </c>
      <c r="I18" s="17">
        <v>8.8732000000000006</v>
      </c>
      <c r="J18" s="17">
        <v>246.62610000000001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pane xSplit="1" ySplit="5" topLeftCell="B33" activePane="bottomRight" state="frozen"/>
      <selection pane="topRight" activeCell="B1" sqref="B1"/>
      <selection pane="bottomLeft" activeCell="A4" sqref="A4"/>
      <selection pane="bottomRight" activeCell="D55" sqref="D55:D62"/>
    </sheetView>
  </sheetViews>
  <sheetFormatPr defaultRowHeight="12.75" x14ac:dyDescent="0.2"/>
  <cols>
    <col min="2" max="2" width="15" bestFit="1" customWidth="1"/>
    <col min="3" max="3" width="12" customWidth="1"/>
    <col min="4" max="4" width="13.5703125" customWidth="1"/>
  </cols>
  <sheetData>
    <row r="1" spans="1:4" x14ac:dyDescent="0.2">
      <c r="A1" s="3" t="s">
        <v>274</v>
      </c>
    </row>
    <row r="2" spans="1:4" x14ac:dyDescent="0.2">
      <c r="A2" s="3"/>
      <c r="B2" s="6" t="s">
        <v>288</v>
      </c>
    </row>
    <row r="3" spans="1:4" x14ac:dyDescent="0.2">
      <c r="A3" s="3"/>
    </row>
    <row r="4" spans="1:4" x14ac:dyDescent="0.2">
      <c r="B4" s="6" t="s">
        <v>286</v>
      </c>
      <c r="C4" s="6" t="s">
        <v>286</v>
      </c>
    </row>
    <row r="5" spans="1:4" ht="38.25" x14ac:dyDescent="0.2">
      <c r="B5" s="7" t="s">
        <v>276</v>
      </c>
      <c r="C5" s="7" t="s">
        <v>277</v>
      </c>
      <c r="D5" s="6" t="s">
        <v>287</v>
      </c>
    </row>
    <row r="6" spans="1:4" x14ac:dyDescent="0.2">
      <c r="A6" s="5">
        <v>1958</v>
      </c>
      <c r="B6" s="4">
        <v>21507188</v>
      </c>
      <c r="D6" s="4">
        <v>21507188</v>
      </c>
    </row>
    <row r="7" spans="1:4" x14ac:dyDescent="0.2">
      <c r="A7" s="5">
        <v>1959</v>
      </c>
      <c r="B7" s="4">
        <v>23086087</v>
      </c>
      <c r="D7" s="4">
        <v>23086087</v>
      </c>
    </row>
    <row r="8" spans="1:4" x14ac:dyDescent="0.2">
      <c r="A8" s="5">
        <v>1960</v>
      </c>
      <c r="B8" s="4">
        <v>25137000</v>
      </c>
      <c r="D8" s="4">
        <v>25137000</v>
      </c>
    </row>
    <row r="9" spans="1:4" x14ac:dyDescent="0.2">
      <c r="A9" s="5">
        <v>1961</v>
      </c>
      <c r="B9" s="4">
        <v>27401000</v>
      </c>
      <c r="D9" s="4">
        <v>27401000</v>
      </c>
    </row>
    <row r="10" spans="1:4" x14ac:dyDescent="0.2">
      <c r="A10" s="5">
        <v>1962</v>
      </c>
      <c r="B10" s="4">
        <v>29717000</v>
      </c>
      <c r="D10" s="4">
        <v>29717000</v>
      </c>
    </row>
    <row r="11" spans="1:4" x14ac:dyDescent="0.2">
      <c r="A11" s="5">
        <v>1963</v>
      </c>
      <c r="B11" s="4">
        <v>32095000</v>
      </c>
      <c r="D11" s="4">
        <v>32095000</v>
      </c>
    </row>
    <row r="12" spans="1:4" x14ac:dyDescent="0.2">
      <c r="A12" s="5">
        <v>1964</v>
      </c>
      <c r="B12" s="4">
        <v>35024000</v>
      </c>
      <c r="D12" s="4">
        <v>35024000</v>
      </c>
    </row>
    <row r="13" spans="1:4" x14ac:dyDescent="0.2">
      <c r="A13" s="5">
        <v>1965</v>
      </c>
      <c r="B13" s="4">
        <v>38410000</v>
      </c>
      <c r="D13" s="4">
        <v>38410000</v>
      </c>
    </row>
    <row r="14" spans="1:4" x14ac:dyDescent="0.2">
      <c r="A14" s="5">
        <v>1966</v>
      </c>
      <c r="B14" s="4">
        <v>42549000</v>
      </c>
      <c r="D14" s="4">
        <v>42549000</v>
      </c>
    </row>
    <row r="15" spans="1:4" x14ac:dyDescent="0.2">
      <c r="A15" s="5">
        <v>1967</v>
      </c>
      <c r="B15" s="4">
        <v>47371000</v>
      </c>
      <c r="D15" s="4">
        <v>47371000</v>
      </c>
    </row>
    <row r="16" spans="1:4" x14ac:dyDescent="0.2">
      <c r="A16" s="5">
        <v>1968</v>
      </c>
      <c r="B16" s="4">
        <v>53543000</v>
      </c>
      <c r="D16" s="4">
        <v>53543000</v>
      </c>
    </row>
    <row r="17" spans="1:4" x14ac:dyDescent="0.2">
      <c r="A17" s="5">
        <v>1969</v>
      </c>
      <c r="B17" s="4">
        <v>59585000</v>
      </c>
      <c r="D17" s="4">
        <v>59585000</v>
      </c>
    </row>
    <row r="18" spans="1:4" x14ac:dyDescent="0.2">
      <c r="A18" s="5">
        <v>1970</v>
      </c>
      <c r="B18" s="4">
        <v>67613000</v>
      </c>
      <c r="D18" s="4">
        <v>67613000</v>
      </c>
    </row>
    <row r="19" spans="1:4" x14ac:dyDescent="0.2">
      <c r="A19" s="5">
        <v>1971</v>
      </c>
      <c r="B19" s="4">
        <v>75301000</v>
      </c>
      <c r="D19" s="4">
        <v>75301000</v>
      </c>
    </row>
    <row r="20" spans="1:4" x14ac:dyDescent="0.2">
      <c r="A20" s="5">
        <v>1972</v>
      </c>
      <c r="B20" s="4">
        <v>82885000</v>
      </c>
      <c r="D20" s="4">
        <v>82885000</v>
      </c>
    </row>
    <row r="21" spans="1:4" x14ac:dyDescent="0.2">
      <c r="A21" s="5">
        <v>1973</v>
      </c>
      <c r="B21" s="4">
        <v>91693000</v>
      </c>
      <c r="D21" s="4">
        <v>91693000</v>
      </c>
    </row>
    <row r="22" spans="1:4" x14ac:dyDescent="0.2">
      <c r="A22" s="5">
        <v>1974</v>
      </c>
      <c r="B22" s="4">
        <v>100114000</v>
      </c>
      <c r="D22" s="4">
        <v>100114000</v>
      </c>
    </row>
    <row r="23" spans="1:4" x14ac:dyDescent="0.2">
      <c r="A23" s="5">
        <v>1975</v>
      </c>
      <c r="B23" s="4">
        <v>111906000</v>
      </c>
      <c r="D23" s="4">
        <v>111906000</v>
      </c>
    </row>
    <row r="24" spans="1:4" x14ac:dyDescent="0.2">
      <c r="A24" s="5">
        <v>1976</v>
      </c>
      <c r="B24" s="4">
        <v>121195000</v>
      </c>
      <c r="D24" s="4">
        <v>121195000</v>
      </c>
    </row>
    <row r="25" spans="1:4" x14ac:dyDescent="0.2">
      <c r="A25" s="5">
        <v>1977</v>
      </c>
      <c r="B25" s="4">
        <v>130918000</v>
      </c>
      <c r="D25" s="4">
        <v>130918000</v>
      </c>
    </row>
    <row r="26" spans="1:4" x14ac:dyDescent="0.2">
      <c r="A26" s="5">
        <v>1978</v>
      </c>
      <c r="B26" s="4">
        <v>142609000</v>
      </c>
      <c r="D26" s="4">
        <v>142609000</v>
      </c>
    </row>
    <row r="27" spans="1:4" x14ac:dyDescent="0.2">
      <c r="A27" s="5">
        <v>1979</v>
      </c>
      <c r="B27" s="4">
        <v>155416000</v>
      </c>
      <c r="D27" s="4">
        <v>155416000</v>
      </c>
    </row>
    <row r="28" spans="1:4" x14ac:dyDescent="0.2">
      <c r="A28" s="5">
        <v>1980</v>
      </c>
      <c r="B28" s="4">
        <v>170964000</v>
      </c>
      <c r="D28" s="4">
        <v>170964000</v>
      </c>
    </row>
    <row r="29" spans="1:4" x14ac:dyDescent="0.2">
      <c r="A29" s="5">
        <v>1981</v>
      </c>
      <c r="B29" s="4">
        <v>185321000</v>
      </c>
      <c r="D29" s="4">
        <v>185321000</v>
      </c>
    </row>
    <row r="30" spans="1:4" x14ac:dyDescent="0.2">
      <c r="A30" s="5">
        <v>1982</v>
      </c>
      <c r="B30" s="4">
        <v>199284000</v>
      </c>
      <c r="D30" s="4">
        <v>199284000</v>
      </c>
    </row>
    <row r="31" spans="1:4" x14ac:dyDescent="0.2">
      <c r="A31" s="5">
        <v>1983</v>
      </c>
      <c r="B31" s="4">
        <v>211851000</v>
      </c>
      <c r="D31" s="4">
        <v>211851000</v>
      </c>
    </row>
    <row r="32" spans="1:4" x14ac:dyDescent="0.2">
      <c r="A32" s="5">
        <v>1984</v>
      </c>
      <c r="B32" s="4">
        <v>227181000</v>
      </c>
      <c r="D32" s="4">
        <v>227181000</v>
      </c>
    </row>
    <row r="33" spans="1:4" x14ac:dyDescent="0.2">
      <c r="A33" s="5">
        <v>1985</v>
      </c>
      <c r="B33" s="4">
        <v>245919000</v>
      </c>
      <c r="D33" s="4">
        <v>245919000</v>
      </c>
    </row>
    <row r="34" spans="1:4" x14ac:dyDescent="0.2">
      <c r="A34" s="5">
        <v>1986</v>
      </c>
      <c r="B34" s="4">
        <v>265432000</v>
      </c>
      <c r="D34" s="4">
        <v>265432000</v>
      </c>
    </row>
    <row r="35" spans="1:4" x14ac:dyDescent="0.2">
      <c r="A35" s="5">
        <v>1987</v>
      </c>
      <c r="B35" s="4">
        <v>285009000</v>
      </c>
      <c r="D35" s="4">
        <v>285009000</v>
      </c>
    </row>
    <row r="36" spans="1:4" x14ac:dyDescent="0.2">
      <c r="A36" s="5">
        <v>1988</v>
      </c>
      <c r="B36" s="4">
        <v>306187000</v>
      </c>
      <c r="D36" s="4">
        <v>306187000</v>
      </c>
    </row>
    <row r="37" spans="1:4" x14ac:dyDescent="0.2">
      <c r="A37" s="5">
        <v>1989</v>
      </c>
      <c r="B37" s="4">
        <v>330369000</v>
      </c>
      <c r="D37" s="4">
        <v>330369000</v>
      </c>
    </row>
    <row r="38" spans="1:4" x14ac:dyDescent="0.2">
      <c r="A38" s="5">
        <v>1990</v>
      </c>
      <c r="B38" s="4">
        <v>358653000</v>
      </c>
      <c r="D38" s="4">
        <v>358653000</v>
      </c>
    </row>
    <row r="39" spans="1:4" x14ac:dyDescent="0.2">
      <c r="A39" s="5">
        <v>1991</v>
      </c>
      <c r="B39" s="4">
        <v>379957000</v>
      </c>
      <c r="D39" s="4">
        <v>379957000</v>
      </c>
    </row>
    <row r="40" spans="1:4" x14ac:dyDescent="0.2">
      <c r="A40" s="5">
        <v>1992</v>
      </c>
      <c r="B40" s="4">
        <v>398474000</v>
      </c>
      <c r="D40" s="4">
        <v>398474000</v>
      </c>
    </row>
    <row r="41" spans="1:4" x14ac:dyDescent="0.2">
      <c r="A41" s="5">
        <v>1993</v>
      </c>
      <c r="B41" s="4">
        <v>415298000</v>
      </c>
      <c r="D41" s="4">
        <v>415298000</v>
      </c>
    </row>
    <row r="42" spans="1:4" x14ac:dyDescent="0.2">
      <c r="A42" s="5">
        <v>1994</v>
      </c>
      <c r="B42" s="4">
        <v>435472000</v>
      </c>
      <c r="D42" s="4">
        <v>435472000</v>
      </c>
    </row>
    <row r="43" spans="1:4" x14ac:dyDescent="0.2">
      <c r="A43" s="5">
        <v>1995</v>
      </c>
      <c r="B43" s="4">
        <v>455326000</v>
      </c>
      <c r="D43" s="4">
        <v>455326000</v>
      </c>
    </row>
    <row r="44" spans="1:4" x14ac:dyDescent="0.2">
      <c r="A44" s="5">
        <v>1996</v>
      </c>
      <c r="B44" s="4">
        <v>473446000</v>
      </c>
      <c r="D44" s="4">
        <v>473446000</v>
      </c>
    </row>
    <row r="45" spans="1:4" x14ac:dyDescent="0.2">
      <c r="A45" s="5">
        <v>1997</v>
      </c>
      <c r="B45" s="4">
        <v>495619000</v>
      </c>
      <c r="D45" s="4">
        <v>495619000</v>
      </c>
    </row>
    <row r="46" spans="1:4" x14ac:dyDescent="0.2">
      <c r="A46" s="5">
        <v>1998</v>
      </c>
      <c r="B46" s="4">
        <v>522441000</v>
      </c>
      <c r="C46" s="4">
        <v>522441000</v>
      </c>
      <c r="D46" s="4">
        <v>522441000</v>
      </c>
    </row>
    <row r="47" spans="1:4" x14ac:dyDescent="0.2">
      <c r="A47" s="5">
        <v>1999</v>
      </c>
      <c r="B47" s="4">
        <v>550250000</v>
      </c>
      <c r="C47" s="4">
        <v>550250000</v>
      </c>
      <c r="D47" s="4">
        <v>550250000</v>
      </c>
    </row>
    <row r="48" spans="1:4" x14ac:dyDescent="0.2">
      <c r="A48" s="5">
        <v>2000</v>
      </c>
      <c r="B48" s="4">
        <v>584799000</v>
      </c>
      <c r="C48" s="4">
        <v>584799000</v>
      </c>
      <c r="D48" s="4">
        <v>584799000</v>
      </c>
    </row>
    <row r="49" spans="1:5" x14ac:dyDescent="0.2">
      <c r="A49" s="5">
        <v>2001</v>
      </c>
      <c r="B49" s="4">
        <v>622382000</v>
      </c>
      <c r="C49" s="4">
        <v>622382000</v>
      </c>
      <c r="D49" s="4">
        <v>622382000</v>
      </c>
    </row>
    <row r="50" spans="1:5" x14ac:dyDescent="0.2">
      <c r="A50">
        <v>2002</v>
      </c>
      <c r="C50" s="4">
        <v>655796000</v>
      </c>
      <c r="D50" s="4">
        <v>655796000</v>
      </c>
    </row>
    <row r="51" spans="1:5" x14ac:dyDescent="0.2">
      <c r="A51">
        <v>2003</v>
      </c>
      <c r="C51" s="4">
        <v>678531000</v>
      </c>
      <c r="D51" s="4">
        <v>678531000</v>
      </c>
    </row>
    <row r="52" spans="1:5" x14ac:dyDescent="0.2">
      <c r="A52">
        <v>2004</v>
      </c>
      <c r="C52" s="4">
        <v>702829000</v>
      </c>
      <c r="D52" s="4">
        <v>702829000</v>
      </c>
    </row>
    <row r="53" spans="1:5" x14ac:dyDescent="0.2">
      <c r="A53">
        <v>2005</v>
      </c>
      <c r="C53" s="4">
        <v>728156000</v>
      </c>
      <c r="D53" s="4">
        <v>728156000</v>
      </c>
    </row>
    <row r="54" spans="1:5" x14ac:dyDescent="0.2">
      <c r="A54">
        <v>2006</v>
      </c>
      <c r="C54" s="4">
        <v>763088000</v>
      </c>
      <c r="D54" s="4">
        <v>763088000</v>
      </c>
    </row>
    <row r="55" spans="1:5" x14ac:dyDescent="0.2">
      <c r="A55">
        <v>2007</v>
      </c>
      <c r="C55" s="4">
        <v>805628000</v>
      </c>
      <c r="D55" s="4">
        <v>805628000</v>
      </c>
    </row>
    <row r="56" spans="1:5" x14ac:dyDescent="0.2">
      <c r="A56">
        <v>2008</v>
      </c>
      <c r="C56" s="4">
        <v>847530000</v>
      </c>
      <c r="D56" s="4">
        <v>847530000</v>
      </c>
    </row>
    <row r="57" spans="1:5" x14ac:dyDescent="0.2">
      <c r="A57">
        <v>2009</v>
      </c>
      <c r="C57" s="4">
        <v>863096000</v>
      </c>
      <c r="D57" s="4">
        <v>863096000</v>
      </c>
    </row>
    <row r="58" spans="1:5" x14ac:dyDescent="0.2">
      <c r="A58">
        <v>2010</v>
      </c>
      <c r="C58" s="4">
        <v>862554000</v>
      </c>
      <c r="D58" s="4">
        <v>862554000</v>
      </c>
      <c r="E58" s="6" t="s">
        <v>289</v>
      </c>
    </row>
    <row r="59" spans="1:5" x14ac:dyDescent="0.2">
      <c r="A59">
        <v>2011</v>
      </c>
      <c r="C59" s="4">
        <v>863087000</v>
      </c>
      <c r="D59" s="4">
        <v>863087000</v>
      </c>
    </row>
    <row r="60" spans="1:5" x14ac:dyDescent="0.2">
      <c r="A60">
        <v>2012</v>
      </c>
      <c r="C60" s="4">
        <v>870721000</v>
      </c>
      <c r="D60" s="4">
        <v>870721000</v>
      </c>
    </row>
    <row r="61" spans="1:5" x14ac:dyDescent="0.2">
      <c r="A61">
        <v>2013</v>
      </c>
      <c r="C61" s="4">
        <v>886528000</v>
      </c>
      <c r="D61" s="4">
        <v>886528000</v>
      </c>
    </row>
    <row r="62" spans="1:5" x14ac:dyDescent="0.2">
      <c r="A62">
        <v>2014</v>
      </c>
      <c r="C62" s="4">
        <v>901010250</v>
      </c>
      <c r="D62" s="4">
        <v>901010250</v>
      </c>
    </row>
  </sheetData>
  <hyperlinks>
    <hyperlink ref="A1" location="TOC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pane ySplit="8" topLeftCell="A9" activePane="bottomLeft" state="frozen"/>
      <selection pane="bottomLeft" activeCell="D23" sqref="D23"/>
    </sheetView>
  </sheetViews>
  <sheetFormatPr defaultRowHeight="12.75" x14ac:dyDescent="0.2"/>
  <cols>
    <col min="1" max="1" width="9.140625" style="2"/>
    <col min="2" max="2" width="21.42578125" style="2" customWidth="1"/>
    <col min="3" max="19" width="15" style="2" bestFit="1" customWidth="1"/>
    <col min="20" max="16384" width="9.140625" style="2"/>
  </cols>
  <sheetData>
    <row r="1" spans="1:19" x14ac:dyDescent="0.2">
      <c r="A1" s="3" t="s">
        <v>274</v>
      </c>
    </row>
    <row r="2" spans="1:19" x14ac:dyDescent="0.2">
      <c r="A2" s="2" t="s">
        <v>60</v>
      </c>
    </row>
    <row r="3" spans="1:19" ht="18" x14ac:dyDescent="0.25">
      <c r="A3" s="111" t="s">
        <v>59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</row>
    <row r="4" spans="1:19" ht="16.5" x14ac:dyDescent="0.25">
      <c r="A4" s="113" t="s">
        <v>58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</row>
    <row r="5" spans="1:19" x14ac:dyDescent="0.2">
      <c r="A5" s="112" t="s">
        <v>1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</row>
    <row r="6" spans="1:19" x14ac:dyDescent="0.2">
      <c r="A6" s="112" t="s">
        <v>2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</row>
    <row r="8" spans="1:19" x14ac:dyDescent="0.2">
      <c r="A8" s="114" t="s">
        <v>3</v>
      </c>
      <c r="B8" s="114" t="s">
        <v>4</v>
      </c>
      <c r="C8" s="114" t="s">
        <v>57</v>
      </c>
      <c r="D8" s="114" t="s">
        <v>56</v>
      </c>
      <c r="E8" s="114" t="s">
        <v>33</v>
      </c>
      <c r="F8" s="114" t="s">
        <v>35</v>
      </c>
      <c r="G8" s="114" t="s">
        <v>37</v>
      </c>
      <c r="H8" s="114" t="s">
        <v>55</v>
      </c>
      <c r="I8" s="114" t="s">
        <v>54</v>
      </c>
      <c r="J8" s="114" t="s">
        <v>53</v>
      </c>
      <c r="K8" s="114" t="s">
        <v>52</v>
      </c>
      <c r="L8" s="114" t="s">
        <v>51</v>
      </c>
      <c r="M8" s="114" t="s">
        <v>50</v>
      </c>
      <c r="N8" s="114" t="s">
        <v>49</v>
      </c>
      <c r="O8" s="114" t="s">
        <v>39</v>
      </c>
      <c r="P8" s="114" t="s">
        <v>48</v>
      </c>
      <c r="Q8" s="114" t="s">
        <v>47</v>
      </c>
      <c r="R8" s="114" t="s">
        <v>46</v>
      </c>
      <c r="S8" s="114" t="s">
        <v>45</v>
      </c>
    </row>
    <row r="9" spans="1:19" x14ac:dyDescent="0.2">
      <c r="A9" s="2" t="s">
        <v>7</v>
      </c>
      <c r="B9" s="2" t="s">
        <v>8</v>
      </c>
      <c r="C9" s="4">
        <v>522441000</v>
      </c>
      <c r="D9" s="4">
        <v>550250000</v>
      </c>
      <c r="E9" s="4">
        <v>584799000</v>
      </c>
      <c r="F9" s="4">
        <v>622382000</v>
      </c>
      <c r="G9" s="4">
        <v>655796000</v>
      </c>
      <c r="H9" s="4">
        <v>678531000</v>
      </c>
      <c r="I9" s="4">
        <v>702829000</v>
      </c>
      <c r="J9" s="4">
        <v>728156000</v>
      </c>
      <c r="K9" s="4">
        <v>763088000</v>
      </c>
      <c r="L9" s="4">
        <v>805628000</v>
      </c>
      <c r="M9" s="4">
        <v>847530000</v>
      </c>
      <c r="N9" s="4">
        <v>863096000</v>
      </c>
      <c r="O9" s="4">
        <v>862554000</v>
      </c>
      <c r="P9" s="4">
        <v>863087000</v>
      </c>
      <c r="Q9" s="4">
        <v>870721000</v>
      </c>
      <c r="R9" s="4">
        <v>886528000</v>
      </c>
      <c r="S9" s="4">
        <v>901010250</v>
      </c>
    </row>
    <row r="10" spans="1:19" ht="14.25" x14ac:dyDescent="0.3">
      <c r="A10" s="116" t="s">
        <v>41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</row>
    <row r="11" spans="1:19" x14ac:dyDescent="0.2">
      <c r="A11" s="115" t="s">
        <v>42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</row>
    <row r="12" spans="1:19" x14ac:dyDescent="0.2">
      <c r="A12" s="115" t="s">
        <v>44</v>
      </c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</row>
    <row r="13" spans="1:19" x14ac:dyDescent="0.2">
      <c r="A13" s="115" t="s">
        <v>43</v>
      </c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</row>
  </sheetData>
  <mergeCells count="27">
    <mergeCell ref="A13:S13"/>
    <mergeCell ref="M8"/>
    <mergeCell ref="N8"/>
    <mergeCell ref="O8"/>
    <mergeCell ref="P8"/>
    <mergeCell ref="Q8"/>
    <mergeCell ref="L8"/>
    <mergeCell ref="S8"/>
    <mergeCell ref="A10:S10"/>
    <mergeCell ref="A11:S11"/>
    <mergeCell ref="A12:S12"/>
    <mergeCell ref="A3:S3"/>
    <mergeCell ref="A4:S4"/>
    <mergeCell ref="A5:S5"/>
    <mergeCell ref="A6:S6"/>
    <mergeCell ref="A8"/>
    <mergeCell ref="B8"/>
    <mergeCell ref="C8"/>
    <mergeCell ref="D8"/>
    <mergeCell ref="E8"/>
    <mergeCell ref="F8"/>
    <mergeCell ref="R8"/>
    <mergeCell ref="G8"/>
    <mergeCell ref="H8"/>
    <mergeCell ref="I8"/>
    <mergeCell ref="J8"/>
    <mergeCell ref="K8"/>
  </mergeCells>
  <hyperlinks>
    <hyperlink ref="A1" location="TOC!A1" display="TOC"/>
  </hyperlinks>
  <pageMargins left="0.75" right="0.75" top="1" bottom="1" header="0.5" footer="0.5"/>
  <pageSetup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13"/>
  <sheetViews>
    <sheetView workbookViewId="0">
      <pane xSplit="4" ySplit="8" topLeftCell="E90" activePane="bottomRight" state="frozen"/>
      <selection pane="topRight" activeCell="E1" sqref="E1"/>
      <selection pane="bottomLeft" activeCell="A9" sqref="A9"/>
      <selection pane="bottomRight" activeCell="E9" sqref="E9"/>
    </sheetView>
  </sheetViews>
  <sheetFormatPr defaultRowHeight="12.75" x14ac:dyDescent="0.2"/>
  <cols>
    <col min="1" max="3" width="9.140625" style="2"/>
    <col min="4" max="4" width="43.7109375" style="2" customWidth="1"/>
    <col min="5" max="24" width="15" style="2" bestFit="1" customWidth="1"/>
    <col min="25" max="48" width="16.5703125" style="2" bestFit="1" customWidth="1"/>
    <col min="49" max="16384" width="9.140625" style="2"/>
  </cols>
  <sheetData>
    <row r="1" spans="1:48" x14ac:dyDescent="0.2">
      <c r="A1" s="3" t="s">
        <v>274</v>
      </c>
    </row>
    <row r="2" spans="1:48" x14ac:dyDescent="0.2">
      <c r="A2" s="2" t="s">
        <v>275</v>
      </c>
    </row>
    <row r="3" spans="1:48" ht="18" x14ac:dyDescent="0.25">
      <c r="A3" s="111" t="s">
        <v>273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</row>
    <row r="4" spans="1:48" ht="16.5" x14ac:dyDescent="0.25">
      <c r="A4" s="113" t="s">
        <v>0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</row>
    <row r="5" spans="1:48" x14ac:dyDescent="0.2">
      <c r="A5" s="112" t="s">
        <v>1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</row>
    <row r="6" spans="1:48" x14ac:dyDescent="0.2">
      <c r="A6" s="112" t="s">
        <v>2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</row>
    <row r="8" spans="1:48" x14ac:dyDescent="0.2">
      <c r="A8" s="114" t="s">
        <v>3</v>
      </c>
      <c r="B8" s="114" t="s">
        <v>4</v>
      </c>
      <c r="C8" s="114" t="s">
        <v>5</v>
      </c>
      <c r="D8" s="114" t="s">
        <v>6</v>
      </c>
      <c r="E8" s="114" t="s">
        <v>272</v>
      </c>
      <c r="F8" s="114" t="s">
        <v>271</v>
      </c>
      <c r="G8" s="114" t="s">
        <v>270</v>
      </c>
      <c r="H8" s="114" t="s">
        <v>269</v>
      </c>
      <c r="I8" s="114" t="s">
        <v>268</v>
      </c>
      <c r="J8" s="114" t="s">
        <v>267</v>
      </c>
      <c r="K8" s="114" t="s">
        <v>266</v>
      </c>
      <c r="L8" s="114" t="s">
        <v>265</v>
      </c>
      <c r="M8" s="114" t="s">
        <v>264</v>
      </c>
      <c r="N8" s="114" t="s">
        <v>263</v>
      </c>
      <c r="O8" s="114" t="s">
        <v>262</v>
      </c>
      <c r="P8" s="114" t="s">
        <v>261</v>
      </c>
      <c r="Q8" s="114" t="s">
        <v>260</v>
      </c>
      <c r="R8" s="114" t="s">
        <v>259</v>
      </c>
      <c r="S8" s="114" t="s">
        <v>258</v>
      </c>
      <c r="T8" s="114" t="s">
        <v>257</v>
      </c>
      <c r="U8" s="114" t="s">
        <v>256</v>
      </c>
      <c r="V8" s="114" t="s">
        <v>255</v>
      </c>
      <c r="W8" s="114" t="s">
        <v>254</v>
      </c>
      <c r="X8" s="114" t="s">
        <v>253</v>
      </c>
      <c r="Y8" s="114" t="s">
        <v>252</v>
      </c>
      <c r="Z8" s="114" t="s">
        <v>251</v>
      </c>
      <c r="AA8" s="114" t="s">
        <v>250</v>
      </c>
      <c r="AB8" s="114" t="s">
        <v>249</v>
      </c>
      <c r="AC8" s="114" t="s">
        <v>248</v>
      </c>
      <c r="AD8" s="114" t="s">
        <v>247</v>
      </c>
      <c r="AE8" s="114" t="s">
        <v>246</v>
      </c>
      <c r="AF8" s="114" t="s">
        <v>245</v>
      </c>
      <c r="AG8" s="114" t="s">
        <v>244</v>
      </c>
      <c r="AH8" s="114" t="s">
        <v>243</v>
      </c>
      <c r="AI8" s="114" t="s">
        <v>242</v>
      </c>
      <c r="AJ8" s="114" t="s">
        <v>241</v>
      </c>
      <c r="AK8" s="114" t="s">
        <v>240</v>
      </c>
      <c r="AL8" s="114" t="s">
        <v>239</v>
      </c>
      <c r="AM8" s="114" t="s">
        <v>238</v>
      </c>
      <c r="AN8" s="114" t="s">
        <v>237</v>
      </c>
      <c r="AO8" s="114" t="s">
        <v>236</v>
      </c>
      <c r="AP8" s="114" t="s">
        <v>235</v>
      </c>
      <c r="AQ8" s="114" t="s">
        <v>234</v>
      </c>
      <c r="AR8" s="114" t="s">
        <v>233</v>
      </c>
      <c r="AS8" s="114" t="s">
        <v>57</v>
      </c>
      <c r="AT8" s="114" t="s">
        <v>56</v>
      </c>
      <c r="AU8" s="114" t="s">
        <v>33</v>
      </c>
      <c r="AV8" s="114" t="s">
        <v>35</v>
      </c>
    </row>
    <row r="9" spans="1:48" x14ac:dyDescent="0.2">
      <c r="A9" s="2" t="s">
        <v>7</v>
      </c>
      <c r="B9" s="2" t="s">
        <v>8</v>
      </c>
      <c r="C9" s="2" t="s">
        <v>9</v>
      </c>
      <c r="D9" s="2" t="s">
        <v>232</v>
      </c>
      <c r="E9" s="4">
        <v>239451426</v>
      </c>
      <c r="F9" s="4">
        <v>258198893</v>
      </c>
      <c r="G9" s="4">
        <v>270156000</v>
      </c>
      <c r="H9" s="4">
        <v>277777000</v>
      </c>
      <c r="I9" s="4">
        <v>296368000</v>
      </c>
      <c r="J9" s="4">
        <v>311743000</v>
      </c>
      <c r="K9" s="4">
        <v>334294000</v>
      </c>
      <c r="L9" s="4">
        <v>359922000</v>
      </c>
      <c r="M9" s="4">
        <v>395507000</v>
      </c>
      <c r="N9" s="4">
        <v>423437000</v>
      </c>
      <c r="O9" s="4">
        <v>465671000</v>
      </c>
      <c r="P9" s="4">
        <v>512186000</v>
      </c>
      <c r="Q9" s="4">
        <v>545441000</v>
      </c>
      <c r="R9" s="4">
        <v>579284000</v>
      </c>
      <c r="S9" s="4">
        <v>633484000</v>
      </c>
      <c r="T9" s="4">
        <v>703743000</v>
      </c>
      <c r="U9" s="4">
        <v>767390000</v>
      </c>
      <c r="V9" s="4">
        <v>810075000</v>
      </c>
      <c r="W9" s="4">
        <v>894943000</v>
      </c>
      <c r="X9" s="4">
        <v>988970000</v>
      </c>
      <c r="Y9" s="4">
        <v>1115885000</v>
      </c>
      <c r="Z9" s="4">
        <v>1248272000</v>
      </c>
      <c r="AA9" s="4">
        <v>1366990000</v>
      </c>
      <c r="AB9" s="4">
        <v>1503905000</v>
      </c>
      <c r="AC9" s="4">
        <v>1579008000</v>
      </c>
      <c r="AD9" s="4">
        <v>1668739000</v>
      </c>
      <c r="AE9" s="4">
        <v>1835609000</v>
      </c>
      <c r="AF9" s="4">
        <v>1972752000</v>
      </c>
      <c r="AG9" s="4">
        <v>2093721000</v>
      </c>
      <c r="AH9" s="4">
        <v>2246552000</v>
      </c>
      <c r="AI9" s="4">
        <v>2428973000</v>
      </c>
      <c r="AJ9" s="4">
        <v>2572279000</v>
      </c>
      <c r="AK9" s="4">
        <v>2729857000</v>
      </c>
      <c r="AL9" s="4">
        <v>2801967000</v>
      </c>
      <c r="AM9" s="4">
        <v>2956907000</v>
      </c>
      <c r="AN9" s="4">
        <v>3072485000</v>
      </c>
      <c r="AO9" s="4">
        <v>3231494000</v>
      </c>
      <c r="AP9" s="4">
        <v>3413758000</v>
      </c>
      <c r="AQ9" s="4">
        <v>3612299000</v>
      </c>
      <c r="AR9" s="4">
        <v>3872714000</v>
      </c>
      <c r="AS9" s="4">
        <v>4177471000</v>
      </c>
      <c r="AT9" s="4">
        <v>4456769000</v>
      </c>
      <c r="AU9" s="4">
        <v>4823765000</v>
      </c>
      <c r="AV9" s="4">
        <v>4950126000</v>
      </c>
    </row>
    <row r="10" spans="1:48" x14ac:dyDescent="0.2">
      <c r="A10" s="2" t="s">
        <v>7</v>
      </c>
      <c r="B10" s="2" t="s">
        <v>8</v>
      </c>
      <c r="C10" s="2" t="s">
        <v>10</v>
      </c>
      <c r="D10" s="2" t="s">
        <v>11</v>
      </c>
      <c r="E10" s="4">
        <v>2821786</v>
      </c>
      <c r="F10" s="4">
        <v>2898446</v>
      </c>
      <c r="G10" s="4">
        <v>2964000</v>
      </c>
      <c r="H10" s="4">
        <v>3090000</v>
      </c>
      <c r="I10" s="4">
        <v>3170000</v>
      </c>
      <c r="J10" s="4">
        <v>3244000</v>
      </c>
      <c r="K10" s="4">
        <v>3284000</v>
      </c>
      <c r="L10" s="4">
        <v>3380000</v>
      </c>
      <c r="M10" s="4">
        <v>3414000</v>
      </c>
      <c r="N10" s="4">
        <v>3412000</v>
      </c>
      <c r="O10" s="4">
        <v>3537000</v>
      </c>
      <c r="P10" s="4">
        <v>3763000</v>
      </c>
      <c r="Q10" s="4">
        <v>3942000</v>
      </c>
      <c r="R10" s="4">
        <v>3912000</v>
      </c>
      <c r="S10" s="4">
        <v>4025000</v>
      </c>
      <c r="T10" s="4">
        <v>4698000</v>
      </c>
      <c r="U10" s="4">
        <v>5473000</v>
      </c>
      <c r="V10" s="4">
        <v>5844000</v>
      </c>
      <c r="W10" s="4">
        <v>6532000</v>
      </c>
      <c r="X10" s="4">
        <v>6870000</v>
      </c>
      <c r="Y10" s="4">
        <v>7229000</v>
      </c>
      <c r="Z10" s="4">
        <v>7903000</v>
      </c>
      <c r="AA10" s="4">
        <v>8218000</v>
      </c>
      <c r="AB10" s="4">
        <v>8044000</v>
      </c>
      <c r="AC10" s="4">
        <v>9138000</v>
      </c>
      <c r="AD10" s="4">
        <v>8809000</v>
      </c>
      <c r="AE10" s="4">
        <v>8792000</v>
      </c>
      <c r="AF10" s="4">
        <v>8921000</v>
      </c>
      <c r="AG10" s="4">
        <v>8336000</v>
      </c>
      <c r="AH10" s="4">
        <v>8389000</v>
      </c>
      <c r="AI10" s="4">
        <v>9464000</v>
      </c>
      <c r="AJ10" s="4">
        <v>10000000</v>
      </c>
      <c r="AK10" s="4">
        <v>11666000</v>
      </c>
      <c r="AL10" s="4">
        <v>11301000</v>
      </c>
      <c r="AM10" s="4">
        <v>11061000</v>
      </c>
      <c r="AN10" s="4">
        <v>11933000</v>
      </c>
      <c r="AO10" s="4">
        <v>12213000</v>
      </c>
      <c r="AP10" s="4">
        <v>13079000</v>
      </c>
      <c r="AQ10" s="4">
        <v>13752000</v>
      </c>
      <c r="AR10" s="4">
        <v>14894000</v>
      </c>
      <c r="AS10" s="4">
        <v>15883000</v>
      </c>
      <c r="AT10" s="4">
        <v>16169000</v>
      </c>
      <c r="AU10" s="4">
        <v>16970000</v>
      </c>
      <c r="AV10" s="4">
        <v>17919000</v>
      </c>
    </row>
    <row r="11" spans="1:48" x14ac:dyDescent="0.2">
      <c r="A11" s="2" t="s">
        <v>7</v>
      </c>
      <c r="B11" s="2" t="s">
        <v>8</v>
      </c>
      <c r="C11" s="2" t="s">
        <v>12</v>
      </c>
      <c r="D11" s="2" t="s">
        <v>13</v>
      </c>
      <c r="E11" s="4">
        <v>236629640</v>
      </c>
      <c r="F11" s="4">
        <v>255300447</v>
      </c>
      <c r="G11" s="4">
        <v>267192000</v>
      </c>
      <c r="H11" s="4">
        <v>274687000</v>
      </c>
      <c r="I11" s="4">
        <v>293198000</v>
      </c>
      <c r="J11" s="4">
        <v>308499000</v>
      </c>
      <c r="K11" s="4">
        <v>331010000</v>
      </c>
      <c r="L11" s="4">
        <v>356542000</v>
      </c>
      <c r="M11" s="4">
        <v>392093000</v>
      </c>
      <c r="N11" s="4">
        <v>420025000</v>
      </c>
      <c r="O11" s="4">
        <v>462134000</v>
      </c>
      <c r="P11" s="4">
        <v>508423000</v>
      </c>
      <c r="Q11" s="4">
        <v>541499000</v>
      </c>
      <c r="R11" s="4">
        <v>575372000</v>
      </c>
      <c r="S11" s="4">
        <v>629459000</v>
      </c>
      <c r="T11" s="4">
        <v>699045000</v>
      </c>
      <c r="U11" s="4">
        <v>761917000</v>
      </c>
      <c r="V11" s="4">
        <v>804231000</v>
      </c>
      <c r="W11" s="4">
        <v>888411000</v>
      </c>
      <c r="X11" s="4">
        <v>982100000</v>
      </c>
      <c r="Y11" s="4">
        <v>1108656000</v>
      </c>
      <c r="Z11" s="4">
        <v>1240369000</v>
      </c>
      <c r="AA11" s="4">
        <v>1358772000</v>
      </c>
      <c r="AB11" s="4">
        <v>1495861000</v>
      </c>
      <c r="AC11" s="4">
        <v>1569870000</v>
      </c>
      <c r="AD11" s="4">
        <v>1659930000</v>
      </c>
      <c r="AE11" s="4">
        <v>1826817000</v>
      </c>
      <c r="AF11" s="4">
        <v>1963831000</v>
      </c>
      <c r="AG11" s="4">
        <v>2085385000</v>
      </c>
      <c r="AH11" s="4">
        <v>2238163000</v>
      </c>
      <c r="AI11" s="4">
        <v>2419509000</v>
      </c>
      <c r="AJ11" s="4">
        <v>2562279000</v>
      </c>
      <c r="AK11" s="4">
        <v>2718191000</v>
      </c>
      <c r="AL11" s="4">
        <v>2790666000</v>
      </c>
      <c r="AM11" s="4">
        <v>2945846000</v>
      </c>
      <c r="AN11" s="4">
        <v>3060552000</v>
      </c>
      <c r="AO11" s="4">
        <v>3219281000</v>
      </c>
      <c r="AP11" s="4">
        <v>3400679000</v>
      </c>
      <c r="AQ11" s="4">
        <v>3598547000</v>
      </c>
      <c r="AR11" s="4">
        <v>3857820000</v>
      </c>
      <c r="AS11" s="4">
        <v>4161588000</v>
      </c>
      <c r="AT11" s="4">
        <v>4440600000</v>
      </c>
      <c r="AU11" s="4">
        <v>4806795000</v>
      </c>
      <c r="AV11" s="4">
        <v>4932207000</v>
      </c>
    </row>
    <row r="12" spans="1:48" x14ac:dyDescent="0.2">
      <c r="A12" s="2" t="s">
        <v>7</v>
      </c>
      <c r="B12" s="2" t="s">
        <v>8</v>
      </c>
      <c r="C12" s="2" t="s">
        <v>14</v>
      </c>
      <c r="D12" s="2" t="s">
        <v>15</v>
      </c>
      <c r="E12" s="4">
        <v>195149625</v>
      </c>
      <c r="F12" s="4">
        <v>211769133</v>
      </c>
      <c r="G12" s="4">
        <v>220864000</v>
      </c>
      <c r="H12" s="4">
        <v>225102000</v>
      </c>
      <c r="I12" s="4">
        <v>239936000</v>
      </c>
      <c r="J12" s="4">
        <v>251644000</v>
      </c>
      <c r="K12" s="4">
        <v>269633000</v>
      </c>
      <c r="L12" s="4">
        <v>290462000</v>
      </c>
      <c r="M12" s="4">
        <v>318494000</v>
      </c>
      <c r="N12" s="4">
        <v>339084000</v>
      </c>
      <c r="O12" s="4">
        <v>371734000</v>
      </c>
      <c r="P12" s="4">
        <v>408941000</v>
      </c>
      <c r="Q12" s="4">
        <v>430403000</v>
      </c>
      <c r="R12" s="4">
        <v>453915000</v>
      </c>
      <c r="S12" s="4">
        <v>496883000</v>
      </c>
      <c r="T12" s="4">
        <v>555177000</v>
      </c>
      <c r="U12" s="4">
        <v>606185000</v>
      </c>
      <c r="V12" s="4">
        <v>632713000</v>
      </c>
      <c r="W12" s="4">
        <v>704266000</v>
      </c>
      <c r="X12" s="4">
        <v>784688000</v>
      </c>
      <c r="Y12" s="4">
        <v>893979000</v>
      </c>
      <c r="Z12" s="4">
        <v>1009052000</v>
      </c>
      <c r="AA12" s="4">
        <v>1104660000</v>
      </c>
      <c r="AB12" s="4">
        <v>1217923000</v>
      </c>
      <c r="AC12" s="4">
        <v>1271400000</v>
      </c>
      <c r="AD12" s="4">
        <v>1344577000</v>
      </c>
      <c r="AE12" s="4">
        <v>1488847000</v>
      </c>
      <c r="AF12" s="4">
        <v>1600818000</v>
      </c>
      <c r="AG12" s="4">
        <v>1699506000</v>
      </c>
      <c r="AH12" s="4">
        <v>1826950000</v>
      </c>
      <c r="AI12" s="4">
        <v>1979617000</v>
      </c>
      <c r="AJ12" s="4">
        <v>2093640000</v>
      </c>
      <c r="AK12" s="4">
        <v>2213452000</v>
      </c>
      <c r="AL12" s="4">
        <v>2257766000</v>
      </c>
      <c r="AM12" s="4">
        <v>2385996000</v>
      </c>
      <c r="AN12" s="4">
        <v>2482340000</v>
      </c>
      <c r="AO12" s="4">
        <v>2619384000</v>
      </c>
      <c r="AP12" s="4">
        <v>2780639000</v>
      </c>
      <c r="AQ12" s="4">
        <v>2959362000</v>
      </c>
      <c r="AR12" s="4">
        <v>3194925000</v>
      </c>
      <c r="AS12" s="4">
        <v>3469473000</v>
      </c>
      <c r="AT12" s="4">
        <v>3716124000</v>
      </c>
      <c r="AU12" s="4">
        <v>4036467000</v>
      </c>
      <c r="AV12" s="4">
        <v>4120428000</v>
      </c>
    </row>
    <row r="13" spans="1:48" x14ac:dyDescent="0.2">
      <c r="A13" s="2" t="s">
        <v>7</v>
      </c>
      <c r="B13" s="2" t="s">
        <v>8</v>
      </c>
      <c r="C13" s="2" t="s">
        <v>16</v>
      </c>
      <c r="D13" s="2" t="s">
        <v>231</v>
      </c>
      <c r="E13" s="4">
        <v>542066</v>
      </c>
      <c r="F13" s="4">
        <v>542278</v>
      </c>
      <c r="G13" s="4">
        <v>564000</v>
      </c>
      <c r="H13" s="4">
        <v>623000</v>
      </c>
      <c r="I13" s="4">
        <v>688000</v>
      </c>
      <c r="J13" s="4">
        <v>738000</v>
      </c>
      <c r="K13" s="4">
        <v>815000</v>
      </c>
      <c r="L13" s="4">
        <v>911000</v>
      </c>
      <c r="M13" s="4">
        <v>989000</v>
      </c>
      <c r="N13" s="4">
        <v>1062000</v>
      </c>
      <c r="O13" s="4">
        <v>1187000</v>
      </c>
      <c r="P13" s="4">
        <v>1341000</v>
      </c>
      <c r="Q13" s="4">
        <v>1497000</v>
      </c>
      <c r="R13" s="4">
        <v>1664000</v>
      </c>
      <c r="S13" s="4">
        <v>1824000</v>
      </c>
      <c r="T13" s="4">
        <v>2135000</v>
      </c>
      <c r="U13" s="4">
        <v>2371000</v>
      </c>
      <c r="V13" s="4">
        <v>2545000</v>
      </c>
      <c r="W13" s="4">
        <v>2975000</v>
      </c>
      <c r="X13" s="4">
        <v>3296000</v>
      </c>
      <c r="Y13" s="4">
        <v>4331000</v>
      </c>
      <c r="Z13" s="4">
        <v>5082000</v>
      </c>
      <c r="AA13" s="4">
        <v>5773000</v>
      </c>
      <c r="AB13" s="4">
        <v>5741000</v>
      </c>
      <c r="AC13" s="4">
        <v>6071000</v>
      </c>
      <c r="AD13" s="4">
        <v>6631000</v>
      </c>
      <c r="AE13" s="4">
        <v>7526000</v>
      </c>
      <c r="AF13" s="4">
        <v>8462000</v>
      </c>
      <c r="AG13" s="4">
        <v>9331000</v>
      </c>
      <c r="AH13" s="4">
        <v>10275000</v>
      </c>
      <c r="AI13" s="4">
        <v>11112000</v>
      </c>
      <c r="AJ13" s="4">
        <v>11803000</v>
      </c>
      <c r="AK13" s="4">
        <v>12751000</v>
      </c>
      <c r="AL13" s="4">
        <v>13142000</v>
      </c>
      <c r="AM13" s="4">
        <v>13547000</v>
      </c>
      <c r="AN13" s="4">
        <v>14266000</v>
      </c>
      <c r="AO13" s="4">
        <v>15359000</v>
      </c>
      <c r="AP13" s="4">
        <v>16377000</v>
      </c>
      <c r="AQ13" s="4">
        <v>17737000</v>
      </c>
      <c r="AR13" s="4">
        <v>19189000</v>
      </c>
      <c r="AS13" s="4">
        <v>21111000</v>
      </c>
      <c r="AT13" s="4">
        <v>23620000</v>
      </c>
      <c r="AU13" s="4">
        <v>25587000</v>
      </c>
      <c r="AV13" s="4">
        <v>27994000</v>
      </c>
    </row>
    <row r="14" spans="1:48" x14ac:dyDescent="0.2">
      <c r="A14" s="2" t="s">
        <v>7</v>
      </c>
      <c r="B14" s="2" t="s">
        <v>8</v>
      </c>
      <c r="C14" s="2" t="s">
        <v>230</v>
      </c>
      <c r="D14" s="2" t="s">
        <v>229</v>
      </c>
      <c r="E14" s="4">
        <v>379028</v>
      </c>
      <c r="F14" s="4">
        <v>398101</v>
      </c>
      <c r="G14" s="4">
        <v>446000</v>
      </c>
      <c r="H14" s="4">
        <v>492000</v>
      </c>
      <c r="I14" s="4">
        <v>549000</v>
      </c>
      <c r="J14" s="4">
        <v>602000</v>
      </c>
      <c r="K14" s="4">
        <v>681000</v>
      </c>
      <c r="L14" s="4">
        <v>757000</v>
      </c>
      <c r="M14" s="4">
        <v>841000</v>
      </c>
      <c r="N14" s="4">
        <v>919000</v>
      </c>
      <c r="O14" s="4">
        <v>1042000</v>
      </c>
      <c r="P14" s="4">
        <v>1177000</v>
      </c>
      <c r="Q14" s="4">
        <v>1321000</v>
      </c>
      <c r="R14" s="4">
        <v>1479000</v>
      </c>
      <c r="S14" s="4">
        <v>1611000</v>
      </c>
      <c r="T14" s="4">
        <v>1881000</v>
      </c>
      <c r="U14" s="4">
        <v>2105000</v>
      </c>
      <c r="V14" s="4">
        <v>2231000</v>
      </c>
      <c r="W14" s="4">
        <v>2586000</v>
      </c>
      <c r="X14" s="4">
        <v>2915000</v>
      </c>
      <c r="Y14" s="4">
        <v>3855000</v>
      </c>
      <c r="Z14" s="4">
        <v>4530000</v>
      </c>
      <c r="AA14" s="4">
        <v>5181000</v>
      </c>
      <c r="AB14" s="4">
        <v>5125000</v>
      </c>
      <c r="AC14" s="4">
        <v>5502000</v>
      </c>
      <c r="AD14" s="4">
        <v>6053000</v>
      </c>
      <c r="AE14" s="4">
        <v>6931000</v>
      </c>
      <c r="AF14" s="4">
        <v>7854000</v>
      </c>
      <c r="AG14" s="4">
        <v>8663000</v>
      </c>
      <c r="AH14" s="4">
        <v>9544000</v>
      </c>
      <c r="AI14" s="4">
        <v>10293000</v>
      </c>
      <c r="AJ14" s="4">
        <v>10942000</v>
      </c>
      <c r="AK14" s="4">
        <v>11798000</v>
      </c>
      <c r="AL14" s="4">
        <v>12151000</v>
      </c>
      <c r="AM14" s="4">
        <v>12540000</v>
      </c>
      <c r="AN14" s="4">
        <v>13303000</v>
      </c>
      <c r="AO14" s="4">
        <v>14338000</v>
      </c>
      <c r="AP14" s="4">
        <v>15301000</v>
      </c>
      <c r="AQ14" s="4">
        <v>16648000</v>
      </c>
      <c r="AR14" s="4">
        <v>18076000</v>
      </c>
      <c r="AS14" s="4">
        <v>20011000</v>
      </c>
      <c r="AT14" s="4">
        <v>22393000</v>
      </c>
      <c r="AU14" s="4">
        <v>24278000</v>
      </c>
      <c r="AV14" s="4" t="s">
        <v>68</v>
      </c>
    </row>
    <row r="15" spans="1:48" x14ac:dyDescent="0.2">
      <c r="A15" s="2" t="s">
        <v>7</v>
      </c>
      <c r="B15" s="2" t="s">
        <v>8</v>
      </c>
      <c r="C15" s="2" t="s">
        <v>228</v>
      </c>
      <c r="D15" s="2" t="s">
        <v>227</v>
      </c>
      <c r="E15" s="4">
        <v>163038</v>
      </c>
      <c r="F15" s="4">
        <v>144177</v>
      </c>
      <c r="G15" s="4">
        <v>118000</v>
      </c>
      <c r="H15" s="4">
        <v>131000</v>
      </c>
      <c r="I15" s="4">
        <v>139000</v>
      </c>
      <c r="J15" s="4">
        <v>136000</v>
      </c>
      <c r="K15" s="4">
        <v>134000</v>
      </c>
      <c r="L15" s="4">
        <v>154000</v>
      </c>
      <c r="M15" s="4">
        <v>148000</v>
      </c>
      <c r="N15" s="4">
        <v>143000</v>
      </c>
      <c r="O15" s="4">
        <v>145000</v>
      </c>
      <c r="P15" s="4">
        <v>164000</v>
      </c>
      <c r="Q15" s="4">
        <v>176000</v>
      </c>
      <c r="R15" s="4">
        <v>185000</v>
      </c>
      <c r="S15" s="4">
        <v>213000</v>
      </c>
      <c r="T15" s="4">
        <v>254000</v>
      </c>
      <c r="U15" s="4">
        <v>266000</v>
      </c>
      <c r="V15" s="4">
        <v>314000</v>
      </c>
      <c r="W15" s="4">
        <v>389000</v>
      </c>
      <c r="X15" s="4">
        <v>381000</v>
      </c>
      <c r="Y15" s="4">
        <v>476000</v>
      </c>
      <c r="Z15" s="4">
        <v>552000</v>
      </c>
      <c r="AA15" s="4">
        <v>592000</v>
      </c>
      <c r="AB15" s="4">
        <v>616000</v>
      </c>
      <c r="AC15" s="4">
        <v>569000</v>
      </c>
      <c r="AD15" s="4">
        <v>578000</v>
      </c>
      <c r="AE15" s="4">
        <v>595000</v>
      </c>
      <c r="AF15" s="4">
        <v>608000</v>
      </c>
      <c r="AG15" s="4">
        <v>668000</v>
      </c>
      <c r="AH15" s="4">
        <v>731000</v>
      </c>
      <c r="AI15" s="4">
        <v>819000</v>
      </c>
      <c r="AJ15" s="4">
        <v>861000</v>
      </c>
      <c r="AK15" s="4">
        <v>953000</v>
      </c>
      <c r="AL15" s="4">
        <v>991000</v>
      </c>
      <c r="AM15" s="4">
        <v>1007000</v>
      </c>
      <c r="AN15" s="4">
        <v>963000</v>
      </c>
      <c r="AO15" s="4">
        <v>1021000</v>
      </c>
      <c r="AP15" s="4">
        <v>1076000</v>
      </c>
      <c r="AQ15" s="4">
        <v>1089000</v>
      </c>
      <c r="AR15" s="4">
        <v>1113000</v>
      </c>
      <c r="AS15" s="4">
        <v>1100000</v>
      </c>
      <c r="AT15" s="4">
        <v>1227000</v>
      </c>
      <c r="AU15" s="4">
        <v>1309000</v>
      </c>
      <c r="AV15" s="4" t="s">
        <v>68</v>
      </c>
    </row>
    <row r="16" spans="1:48" x14ac:dyDescent="0.2">
      <c r="A16" s="2" t="s">
        <v>7</v>
      </c>
      <c r="B16" s="2" t="s">
        <v>8</v>
      </c>
      <c r="C16" s="2" t="s">
        <v>226</v>
      </c>
      <c r="D16" s="2" t="s">
        <v>225</v>
      </c>
      <c r="E16" s="4">
        <v>40015</v>
      </c>
      <c r="F16" s="4">
        <v>30014</v>
      </c>
      <c r="G16" s="4">
        <v>33000</v>
      </c>
      <c r="H16" s="4">
        <v>34000</v>
      </c>
      <c r="I16" s="4">
        <v>36000</v>
      </c>
      <c r="J16" s="4">
        <v>37000</v>
      </c>
      <c r="K16" s="4">
        <v>37000</v>
      </c>
      <c r="L16" s="4">
        <v>38000</v>
      </c>
      <c r="M16" s="4">
        <v>38000</v>
      </c>
      <c r="N16" s="4">
        <v>40000</v>
      </c>
      <c r="O16" s="4">
        <v>42000</v>
      </c>
      <c r="P16" s="4">
        <v>50000</v>
      </c>
      <c r="Q16" s="4">
        <v>54000</v>
      </c>
      <c r="R16" s="4">
        <v>57000</v>
      </c>
      <c r="S16" s="4">
        <v>62000</v>
      </c>
      <c r="T16" s="4">
        <v>67000</v>
      </c>
      <c r="U16" s="4">
        <v>76000</v>
      </c>
      <c r="V16" s="4">
        <v>90000</v>
      </c>
      <c r="W16" s="4">
        <v>102000</v>
      </c>
      <c r="X16" s="4">
        <v>118000</v>
      </c>
      <c r="Y16" s="4">
        <v>142000</v>
      </c>
      <c r="Z16" s="4">
        <v>178000</v>
      </c>
      <c r="AA16" s="4">
        <v>215000</v>
      </c>
      <c r="AB16" s="4">
        <v>242000</v>
      </c>
      <c r="AC16" s="4">
        <v>237000</v>
      </c>
      <c r="AD16" s="4">
        <v>237000</v>
      </c>
      <c r="AE16" s="4">
        <v>266000</v>
      </c>
      <c r="AF16" s="4">
        <v>275000</v>
      </c>
      <c r="AG16" s="4">
        <v>281000</v>
      </c>
      <c r="AH16" s="4">
        <v>293000</v>
      </c>
      <c r="AI16" s="4">
        <v>325000</v>
      </c>
      <c r="AJ16" s="4">
        <v>357000</v>
      </c>
      <c r="AK16" s="4">
        <v>394000</v>
      </c>
      <c r="AL16" s="4">
        <v>403000</v>
      </c>
      <c r="AM16" s="4">
        <v>436000</v>
      </c>
      <c r="AN16" s="4">
        <v>460000</v>
      </c>
      <c r="AO16" s="4">
        <v>503000</v>
      </c>
      <c r="AP16" s="4">
        <v>549000</v>
      </c>
      <c r="AQ16" s="4">
        <v>601000</v>
      </c>
      <c r="AR16" s="4">
        <v>625000</v>
      </c>
      <c r="AS16" s="4">
        <v>645000</v>
      </c>
      <c r="AT16" s="4">
        <v>719000</v>
      </c>
      <c r="AU16" s="4">
        <v>802000</v>
      </c>
      <c r="AV16" s="4" t="s">
        <v>68</v>
      </c>
    </row>
    <row r="17" spans="1:48" x14ac:dyDescent="0.2">
      <c r="A17" s="2" t="s">
        <v>7</v>
      </c>
      <c r="B17" s="2" t="s">
        <v>8</v>
      </c>
      <c r="C17" s="2" t="s">
        <v>224</v>
      </c>
      <c r="D17" s="2" t="s">
        <v>223</v>
      </c>
      <c r="E17" s="4">
        <v>123023</v>
      </c>
      <c r="F17" s="4">
        <v>114163</v>
      </c>
      <c r="G17" s="4">
        <v>85000</v>
      </c>
      <c r="H17" s="4">
        <v>97000</v>
      </c>
      <c r="I17" s="4">
        <v>103000</v>
      </c>
      <c r="J17" s="4">
        <v>99000</v>
      </c>
      <c r="K17" s="4">
        <v>97000</v>
      </c>
      <c r="L17" s="4">
        <v>116000</v>
      </c>
      <c r="M17" s="4">
        <v>110000</v>
      </c>
      <c r="N17" s="4">
        <v>103000</v>
      </c>
      <c r="O17" s="4">
        <v>103000</v>
      </c>
      <c r="P17" s="4">
        <v>114000</v>
      </c>
      <c r="Q17" s="4">
        <v>122000</v>
      </c>
      <c r="R17" s="4">
        <v>128000</v>
      </c>
      <c r="S17" s="4">
        <v>151000</v>
      </c>
      <c r="T17" s="4">
        <v>187000</v>
      </c>
      <c r="U17" s="4">
        <v>190000</v>
      </c>
      <c r="V17" s="4">
        <v>224000</v>
      </c>
      <c r="W17" s="4">
        <v>287000</v>
      </c>
      <c r="X17" s="4">
        <v>263000</v>
      </c>
      <c r="Y17" s="4">
        <v>334000</v>
      </c>
      <c r="Z17" s="4">
        <v>374000</v>
      </c>
      <c r="AA17" s="4">
        <v>377000</v>
      </c>
      <c r="AB17" s="4">
        <v>374000</v>
      </c>
      <c r="AC17" s="4">
        <v>332000</v>
      </c>
      <c r="AD17" s="4">
        <v>341000</v>
      </c>
      <c r="AE17" s="4">
        <v>329000</v>
      </c>
      <c r="AF17" s="4">
        <v>333000</v>
      </c>
      <c r="AG17" s="4">
        <v>387000</v>
      </c>
      <c r="AH17" s="4">
        <v>438000</v>
      </c>
      <c r="AI17" s="4">
        <v>494000</v>
      </c>
      <c r="AJ17" s="4">
        <v>504000</v>
      </c>
      <c r="AK17" s="4">
        <v>559000</v>
      </c>
      <c r="AL17" s="4">
        <v>588000</v>
      </c>
      <c r="AM17" s="4">
        <v>571000</v>
      </c>
      <c r="AN17" s="4">
        <v>503000</v>
      </c>
      <c r="AO17" s="4">
        <v>518000</v>
      </c>
      <c r="AP17" s="4">
        <v>527000</v>
      </c>
      <c r="AQ17" s="4">
        <v>488000</v>
      </c>
      <c r="AR17" s="4">
        <v>488000</v>
      </c>
      <c r="AS17" s="4">
        <v>455000</v>
      </c>
      <c r="AT17" s="4">
        <v>508000</v>
      </c>
      <c r="AU17" s="4">
        <v>507000</v>
      </c>
      <c r="AV17" s="4" t="s">
        <v>68</v>
      </c>
    </row>
    <row r="18" spans="1:48" x14ac:dyDescent="0.2">
      <c r="A18" s="2" t="s">
        <v>7</v>
      </c>
      <c r="B18" s="2" t="s">
        <v>8</v>
      </c>
      <c r="C18" s="2" t="s">
        <v>17</v>
      </c>
      <c r="D18" s="2" t="s">
        <v>18</v>
      </c>
      <c r="E18" s="4">
        <v>3906583</v>
      </c>
      <c r="F18" s="4">
        <v>3967842</v>
      </c>
      <c r="G18" s="4">
        <v>3962000</v>
      </c>
      <c r="H18" s="4">
        <v>3876000</v>
      </c>
      <c r="I18" s="4">
        <v>3901000</v>
      </c>
      <c r="J18" s="4">
        <v>3940000</v>
      </c>
      <c r="K18" s="4">
        <v>4100000</v>
      </c>
      <c r="L18" s="4">
        <v>4308000</v>
      </c>
      <c r="M18" s="4">
        <v>4504000</v>
      </c>
      <c r="N18" s="4">
        <v>4634000</v>
      </c>
      <c r="O18" s="4">
        <v>4862000</v>
      </c>
      <c r="P18" s="4">
        <v>5376000</v>
      </c>
      <c r="Q18" s="4">
        <v>5816000</v>
      </c>
      <c r="R18" s="4">
        <v>6036000</v>
      </c>
      <c r="S18" s="4">
        <v>6654000</v>
      </c>
      <c r="T18" s="4">
        <v>7325000</v>
      </c>
      <c r="U18" s="4">
        <v>8871000</v>
      </c>
      <c r="V18" s="4">
        <v>10884000</v>
      </c>
      <c r="W18" s="4">
        <v>12243000</v>
      </c>
      <c r="X18" s="4">
        <v>14076000</v>
      </c>
      <c r="Y18" s="4">
        <v>16606000</v>
      </c>
      <c r="Z18" s="4">
        <v>19818000</v>
      </c>
      <c r="AA18" s="4">
        <v>24044000</v>
      </c>
      <c r="AB18" s="4">
        <v>29964000</v>
      </c>
      <c r="AC18" s="4">
        <v>31401000</v>
      </c>
      <c r="AD18" s="4">
        <v>27831000</v>
      </c>
      <c r="AE18" s="4">
        <v>29596000</v>
      </c>
      <c r="AF18" s="4">
        <v>29420000</v>
      </c>
      <c r="AG18" s="4">
        <v>25620000</v>
      </c>
      <c r="AH18" s="4">
        <v>24144000</v>
      </c>
      <c r="AI18" s="4">
        <v>25147000</v>
      </c>
      <c r="AJ18" s="4">
        <v>25198000</v>
      </c>
      <c r="AK18" s="4">
        <v>26878000</v>
      </c>
      <c r="AL18" s="4">
        <v>27241000</v>
      </c>
      <c r="AM18" s="4">
        <v>26740000</v>
      </c>
      <c r="AN18" s="4">
        <v>26191000</v>
      </c>
      <c r="AO18" s="4">
        <v>26559000</v>
      </c>
      <c r="AP18" s="4">
        <v>26651000</v>
      </c>
      <c r="AQ18" s="4">
        <v>27758000</v>
      </c>
      <c r="AR18" s="4">
        <v>29921000</v>
      </c>
      <c r="AS18" s="4">
        <v>30760000</v>
      </c>
      <c r="AT18" s="4">
        <v>29255000</v>
      </c>
      <c r="AU18" s="4">
        <v>31197000</v>
      </c>
      <c r="AV18" s="4">
        <v>33995000</v>
      </c>
    </row>
    <row r="19" spans="1:48" x14ac:dyDescent="0.2">
      <c r="A19" s="2" t="s">
        <v>7</v>
      </c>
      <c r="B19" s="2" t="s">
        <v>8</v>
      </c>
      <c r="C19" s="2" t="s">
        <v>222</v>
      </c>
      <c r="D19" s="2" t="s">
        <v>221</v>
      </c>
      <c r="E19" s="4">
        <v>508264</v>
      </c>
      <c r="F19" s="4">
        <v>491729</v>
      </c>
      <c r="G19" s="4">
        <v>581000</v>
      </c>
      <c r="H19" s="4">
        <v>561000</v>
      </c>
      <c r="I19" s="4">
        <v>548000</v>
      </c>
      <c r="J19" s="4">
        <v>537000</v>
      </c>
      <c r="K19" s="4">
        <v>565000</v>
      </c>
      <c r="L19" s="4">
        <v>610000</v>
      </c>
      <c r="M19" s="4">
        <v>651000</v>
      </c>
      <c r="N19" s="4">
        <v>613000</v>
      </c>
      <c r="O19" s="4">
        <v>678000</v>
      </c>
      <c r="P19" s="4">
        <v>781000</v>
      </c>
      <c r="Q19" s="4">
        <v>864000</v>
      </c>
      <c r="R19" s="4">
        <v>860000</v>
      </c>
      <c r="S19" s="4">
        <v>917000</v>
      </c>
      <c r="T19" s="4">
        <v>1012000</v>
      </c>
      <c r="U19" s="4">
        <v>1196000</v>
      </c>
      <c r="V19" s="4">
        <v>1317000</v>
      </c>
      <c r="W19" s="4">
        <v>1459000</v>
      </c>
      <c r="X19" s="4">
        <v>1554000</v>
      </c>
      <c r="Y19" s="4">
        <v>1792000</v>
      </c>
      <c r="Z19" s="4">
        <v>2160000</v>
      </c>
      <c r="AA19" s="4">
        <v>2399000</v>
      </c>
      <c r="AB19" s="4">
        <v>2784000</v>
      </c>
      <c r="AC19" s="4">
        <v>2132000</v>
      </c>
      <c r="AD19" s="4">
        <v>1739000</v>
      </c>
      <c r="AE19" s="4">
        <v>1721000</v>
      </c>
      <c r="AF19" s="4">
        <v>1523000</v>
      </c>
      <c r="AG19" s="4">
        <v>1398000</v>
      </c>
      <c r="AH19" s="4">
        <v>1486000</v>
      </c>
      <c r="AI19" s="4">
        <v>1827000</v>
      </c>
      <c r="AJ19" s="4">
        <v>2093000</v>
      </c>
      <c r="AK19" s="4">
        <v>2228000</v>
      </c>
      <c r="AL19" s="4">
        <v>2243000</v>
      </c>
      <c r="AM19" s="4">
        <v>2265000</v>
      </c>
      <c r="AN19" s="4">
        <v>2213000</v>
      </c>
      <c r="AO19" s="4">
        <v>2214000</v>
      </c>
      <c r="AP19" s="4">
        <v>2437000</v>
      </c>
      <c r="AQ19" s="4">
        <v>2735000</v>
      </c>
      <c r="AR19" s="4">
        <v>2711000</v>
      </c>
      <c r="AS19" s="4">
        <v>2562000</v>
      </c>
      <c r="AT19" s="4">
        <v>2476000</v>
      </c>
      <c r="AU19" s="4">
        <v>2204000</v>
      </c>
      <c r="AV19" s="4" t="s">
        <v>68</v>
      </c>
    </row>
    <row r="20" spans="1:48" x14ac:dyDescent="0.2">
      <c r="A20" s="2" t="s">
        <v>7</v>
      </c>
      <c r="B20" s="2" t="s">
        <v>8</v>
      </c>
      <c r="C20" s="2" t="s">
        <v>220</v>
      </c>
      <c r="D20" s="2" t="s">
        <v>219</v>
      </c>
      <c r="E20" s="4">
        <v>1036601</v>
      </c>
      <c r="F20" s="4">
        <v>1004549</v>
      </c>
      <c r="G20" s="4">
        <v>950000</v>
      </c>
      <c r="H20" s="4">
        <v>841000</v>
      </c>
      <c r="I20" s="4">
        <v>826000</v>
      </c>
      <c r="J20" s="4">
        <v>839000</v>
      </c>
      <c r="K20" s="4">
        <v>875000</v>
      </c>
      <c r="L20" s="4">
        <v>916000</v>
      </c>
      <c r="M20" s="4">
        <v>959000</v>
      </c>
      <c r="N20" s="4">
        <v>1014000</v>
      </c>
      <c r="O20" s="4">
        <v>1014000</v>
      </c>
      <c r="P20" s="4">
        <v>1164000</v>
      </c>
      <c r="Q20" s="4">
        <v>1400000</v>
      </c>
      <c r="R20" s="4">
        <v>1487000</v>
      </c>
      <c r="S20" s="4">
        <v>1800000</v>
      </c>
      <c r="T20" s="4">
        <v>1949000</v>
      </c>
      <c r="U20" s="4">
        <v>2390000</v>
      </c>
      <c r="V20" s="4">
        <v>3360000</v>
      </c>
      <c r="W20" s="4">
        <v>3829000</v>
      </c>
      <c r="X20" s="4">
        <v>4317000</v>
      </c>
      <c r="Y20" s="4">
        <v>4679000</v>
      </c>
      <c r="Z20" s="4">
        <v>5641000</v>
      </c>
      <c r="AA20" s="4">
        <v>6095000</v>
      </c>
      <c r="AB20" s="4">
        <v>6396000</v>
      </c>
      <c r="AC20" s="4">
        <v>6917000</v>
      </c>
      <c r="AD20" s="4">
        <v>5850000</v>
      </c>
      <c r="AE20" s="4">
        <v>6497000</v>
      </c>
      <c r="AF20" s="4">
        <v>6346000</v>
      </c>
      <c r="AG20" s="4">
        <v>6082000</v>
      </c>
      <c r="AH20" s="4">
        <v>5784000</v>
      </c>
      <c r="AI20" s="4">
        <v>5586000</v>
      </c>
      <c r="AJ20" s="4">
        <v>5546000</v>
      </c>
      <c r="AK20" s="4">
        <v>5915000</v>
      </c>
      <c r="AL20" s="4">
        <v>5620000</v>
      </c>
      <c r="AM20" s="4">
        <v>5430000</v>
      </c>
      <c r="AN20" s="4">
        <v>4862000</v>
      </c>
      <c r="AO20" s="4">
        <v>5056000</v>
      </c>
      <c r="AP20" s="4">
        <v>4864000</v>
      </c>
      <c r="AQ20" s="4">
        <v>4769000</v>
      </c>
      <c r="AR20" s="4">
        <v>4766000</v>
      </c>
      <c r="AS20" s="4">
        <v>4652000</v>
      </c>
      <c r="AT20" s="4">
        <v>4352000</v>
      </c>
      <c r="AU20" s="4">
        <v>4107000</v>
      </c>
      <c r="AV20" s="4" t="s">
        <v>68</v>
      </c>
    </row>
    <row r="21" spans="1:48" x14ac:dyDescent="0.2">
      <c r="A21" s="2" t="s">
        <v>7</v>
      </c>
      <c r="B21" s="2" t="s">
        <v>8</v>
      </c>
      <c r="C21" s="2" t="s">
        <v>218</v>
      </c>
      <c r="D21" s="2" t="s">
        <v>217</v>
      </c>
      <c r="E21" s="4">
        <v>1778932</v>
      </c>
      <c r="F21" s="4">
        <v>1850115</v>
      </c>
      <c r="G21" s="4">
        <v>1800000</v>
      </c>
      <c r="H21" s="4">
        <v>1837000</v>
      </c>
      <c r="I21" s="4">
        <v>1864000</v>
      </c>
      <c r="J21" s="4">
        <v>1882000</v>
      </c>
      <c r="K21" s="4">
        <v>1941000</v>
      </c>
      <c r="L21" s="4">
        <v>1999000</v>
      </c>
      <c r="M21" s="4">
        <v>2065000</v>
      </c>
      <c r="N21" s="4">
        <v>2162000</v>
      </c>
      <c r="O21" s="4">
        <v>2291000</v>
      </c>
      <c r="P21" s="4">
        <v>2496000</v>
      </c>
      <c r="Q21" s="4">
        <v>2566000</v>
      </c>
      <c r="R21" s="4">
        <v>2647000</v>
      </c>
      <c r="S21" s="4">
        <v>2836000</v>
      </c>
      <c r="T21" s="4">
        <v>3144000</v>
      </c>
      <c r="U21" s="4">
        <v>3932000</v>
      </c>
      <c r="V21" s="4">
        <v>4794000</v>
      </c>
      <c r="W21" s="4">
        <v>5431000</v>
      </c>
      <c r="X21" s="4">
        <v>6523000</v>
      </c>
      <c r="Y21" s="4">
        <v>8214000</v>
      </c>
      <c r="Z21" s="4">
        <v>9834000</v>
      </c>
      <c r="AA21" s="4">
        <v>13224000</v>
      </c>
      <c r="AB21" s="4">
        <v>18364000</v>
      </c>
      <c r="AC21" s="4">
        <v>19983000</v>
      </c>
      <c r="AD21" s="4">
        <v>17829000</v>
      </c>
      <c r="AE21" s="4">
        <v>18727000</v>
      </c>
      <c r="AF21" s="4">
        <v>18762000</v>
      </c>
      <c r="AG21" s="4">
        <v>15267000</v>
      </c>
      <c r="AH21" s="4">
        <v>13775000</v>
      </c>
      <c r="AI21" s="4">
        <v>14425000</v>
      </c>
      <c r="AJ21" s="4">
        <v>14208000</v>
      </c>
      <c r="AK21" s="4">
        <v>15290000</v>
      </c>
      <c r="AL21" s="4">
        <v>16113000</v>
      </c>
      <c r="AM21" s="4">
        <v>15705000</v>
      </c>
      <c r="AN21" s="4">
        <v>15691000</v>
      </c>
      <c r="AO21" s="4">
        <v>15689000</v>
      </c>
      <c r="AP21" s="4">
        <v>15542000</v>
      </c>
      <c r="AQ21" s="4">
        <v>16304000</v>
      </c>
      <c r="AR21" s="4">
        <v>18242000</v>
      </c>
      <c r="AS21" s="4">
        <v>19062000</v>
      </c>
      <c r="AT21" s="4">
        <v>17794000</v>
      </c>
      <c r="AU21" s="4">
        <v>20163000</v>
      </c>
      <c r="AV21" s="4" t="s">
        <v>68</v>
      </c>
    </row>
    <row r="22" spans="1:48" x14ac:dyDescent="0.2">
      <c r="A22" s="2" t="s">
        <v>7</v>
      </c>
      <c r="B22" s="2" t="s">
        <v>8</v>
      </c>
      <c r="C22" s="2" t="s">
        <v>216</v>
      </c>
      <c r="D22" s="2" t="s">
        <v>215</v>
      </c>
      <c r="E22" s="4">
        <v>582786</v>
      </c>
      <c r="F22" s="4">
        <v>621449</v>
      </c>
      <c r="G22" s="4">
        <v>631000</v>
      </c>
      <c r="H22" s="4">
        <v>637000</v>
      </c>
      <c r="I22" s="4">
        <v>663000</v>
      </c>
      <c r="J22" s="4">
        <v>682000</v>
      </c>
      <c r="K22" s="4">
        <v>719000</v>
      </c>
      <c r="L22" s="4">
        <v>783000</v>
      </c>
      <c r="M22" s="4">
        <v>829000</v>
      </c>
      <c r="N22" s="4">
        <v>845000</v>
      </c>
      <c r="O22" s="4">
        <v>879000</v>
      </c>
      <c r="P22" s="4">
        <v>935000</v>
      </c>
      <c r="Q22" s="4">
        <v>986000</v>
      </c>
      <c r="R22" s="4">
        <v>1042000</v>
      </c>
      <c r="S22" s="4">
        <v>1101000</v>
      </c>
      <c r="T22" s="4">
        <v>1220000</v>
      </c>
      <c r="U22" s="4">
        <v>1353000</v>
      </c>
      <c r="V22" s="4">
        <v>1413000</v>
      </c>
      <c r="W22" s="4">
        <v>1524000</v>
      </c>
      <c r="X22" s="4">
        <v>1682000</v>
      </c>
      <c r="Y22" s="4">
        <v>1921000</v>
      </c>
      <c r="Z22" s="4">
        <v>2183000</v>
      </c>
      <c r="AA22" s="4">
        <v>2326000</v>
      </c>
      <c r="AB22" s="4">
        <v>2420000</v>
      </c>
      <c r="AC22" s="4">
        <v>2369000</v>
      </c>
      <c r="AD22" s="4">
        <v>2413000</v>
      </c>
      <c r="AE22" s="4">
        <v>2651000</v>
      </c>
      <c r="AF22" s="4">
        <v>2789000</v>
      </c>
      <c r="AG22" s="4">
        <v>2873000</v>
      </c>
      <c r="AH22" s="4">
        <v>3099000</v>
      </c>
      <c r="AI22" s="4">
        <v>3309000</v>
      </c>
      <c r="AJ22" s="4">
        <v>3351000</v>
      </c>
      <c r="AK22" s="4">
        <v>3445000</v>
      </c>
      <c r="AL22" s="4">
        <v>3265000</v>
      </c>
      <c r="AM22" s="4">
        <v>3340000</v>
      </c>
      <c r="AN22" s="4">
        <v>3425000</v>
      </c>
      <c r="AO22" s="4">
        <v>3600000</v>
      </c>
      <c r="AP22" s="4">
        <v>3808000</v>
      </c>
      <c r="AQ22" s="4">
        <v>3950000</v>
      </c>
      <c r="AR22" s="4">
        <v>4202000</v>
      </c>
      <c r="AS22" s="4">
        <v>4484000</v>
      </c>
      <c r="AT22" s="4">
        <v>4633000</v>
      </c>
      <c r="AU22" s="4">
        <v>4723000</v>
      </c>
      <c r="AV22" s="4" t="s">
        <v>68</v>
      </c>
    </row>
    <row r="23" spans="1:48" x14ac:dyDescent="0.2">
      <c r="A23" s="2" t="s">
        <v>7</v>
      </c>
      <c r="B23" s="2" t="s">
        <v>8</v>
      </c>
      <c r="C23" s="2" t="s">
        <v>19</v>
      </c>
      <c r="D23" s="2" t="s">
        <v>21</v>
      </c>
      <c r="E23" s="4">
        <v>14274544</v>
      </c>
      <c r="F23" s="4">
        <v>15472776</v>
      </c>
      <c r="G23" s="4">
        <v>15867000</v>
      </c>
      <c r="H23" s="4">
        <v>16219000</v>
      </c>
      <c r="I23" s="4">
        <v>17330000</v>
      </c>
      <c r="J23" s="4">
        <v>18379000</v>
      </c>
      <c r="K23" s="4">
        <v>20114000</v>
      </c>
      <c r="L23" s="4">
        <v>21952000</v>
      </c>
      <c r="M23" s="4">
        <v>24159000</v>
      </c>
      <c r="N23" s="4">
        <v>25214000</v>
      </c>
      <c r="O23" s="4">
        <v>28094000</v>
      </c>
      <c r="P23" s="4">
        <v>31778000</v>
      </c>
      <c r="Q23" s="4">
        <v>33690000</v>
      </c>
      <c r="R23" s="4">
        <v>36500000</v>
      </c>
      <c r="S23" s="4">
        <v>39513000</v>
      </c>
      <c r="T23" s="4">
        <v>44415000</v>
      </c>
      <c r="U23" s="4">
        <v>47191000</v>
      </c>
      <c r="V23" s="4">
        <v>46285000</v>
      </c>
      <c r="W23" s="4">
        <v>49988000</v>
      </c>
      <c r="X23" s="4">
        <v>55219000</v>
      </c>
      <c r="Y23" s="4">
        <v>64641000</v>
      </c>
      <c r="Z23" s="4">
        <v>74413000</v>
      </c>
      <c r="AA23" s="4">
        <v>78063000</v>
      </c>
      <c r="AB23" s="4">
        <v>82303000</v>
      </c>
      <c r="AC23" s="4">
        <v>81821000</v>
      </c>
      <c r="AD23" s="4">
        <v>83519000</v>
      </c>
      <c r="AE23" s="4">
        <v>94128000</v>
      </c>
      <c r="AF23" s="4">
        <v>103087000</v>
      </c>
      <c r="AG23" s="4">
        <v>110455000</v>
      </c>
      <c r="AH23" s="4">
        <v>117800000</v>
      </c>
      <c r="AI23" s="4">
        <v>128026000</v>
      </c>
      <c r="AJ23" s="4">
        <v>133738000</v>
      </c>
      <c r="AK23" s="4">
        <v>137785000</v>
      </c>
      <c r="AL23" s="4">
        <v>128881000</v>
      </c>
      <c r="AM23" s="4">
        <v>127826000</v>
      </c>
      <c r="AN23" s="4">
        <v>132905000</v>
      </c>
      <c r="AO23" s="4">
        <v>145991000</v>
      </c>
      <c r="AP23" s="4">
        <v>156083000</v>
      </c>
      <c r="AQ23" s="4">
        <v>170299000</v>
      </c>
      <c r="AR23" s="4">
        <v>187025000</v>
      </c>
      <c r="AS23" s="4">
        <v>207850000</v>
      </c>
      <c r="AT23" s="4">
        <v>230587000</v>
      </c>
      <c r="AU23" s="4">
        <v>253338000</v>
      </c>
      <c r="AV23" s="4">
        <v>266275000</v>
      </c>
    </row>
    <row r="24" spans="1:48" x14ac:dyDescent="0.2">
      <c r="A24" s="2" t="s">
        <v>7</v>
      </c>
      <c r="B24" s="2" t="s">
        <v>8</v>
      </c>
      <c r="C24" s="2" t="s">
        <v>214</v>
      </c>
      <c r="D24" s="2" t="s">
        <v>213</v>
      </c>
      <c r="E24" s="4">
        <v>4352784</v>
      </c>
      <c r="F24" s="4">
        <v>4700695</v>
      </c>
      <c r="G24" s="4">
        <v>4700000</v>
      </c>
      <c r="H24" s="4">
        <v>4712000</v>
      </c>
      <c r="I24" s="4">
        <v>4951000</v>
      </c>
      <c r="J24" s="4">
        <v>5271000</v>
      </c>
      <c r="K24" s="4">
        <v>5829000</v>
      </c>
      <c r="L24" s="4">
        <v>6421000</v>
      </c>
      <c r="M24" s="4">
        <v>7108000</v>
      </c>
      <c r="N24" s="4">
        <v>7307000</v>
      </c>
      <c r="O24" s="4">
        <v>8131000</v>
      </c>
      <c r="P24" s="4">
        <v>9262000</v>
      </c>
      <c r="Q24" s="4">
        <v>9737000</v>
      </c>
      <c r="R24" s="4">
        <v>10425000</v>
      </c>
      <c r="S24" s="4">
        <v>11528000</v>
      </c>
      <c r="T24" s="4">
        <v>13260000</v>
      </c>
      <c r="U24" s="4">
        <v>14012000</v>
      </c>
      <c r="V24" s="4">
        <v>12249000</v>
      </c>
      <c r="W24" s="4">
        <v>13175000</v>
      </c>
      <c r="X24" s="4">
        <v>14491000</v>
      </c>
      <c r="Y24" s="4">
        <v>17453000</v>
      </c>
      <c r="Z24" s="4">
        <v>19615000</v>
      </c>
      <c r="AA24" s="4">
        <v>19903000</v>
      </c>
      <c r="AB24" s="4">
        <v>20271000</v>
      </c>
      <c r="AC24" s="4">
        <v>19792000</v>
      </c>
      <c r="AD24" s="4">
        <v>20650000</v>
      </c>
      <c r="AE24" s="4">
        <v>24231000</v>
      </c>
      <c r="AF24" s="4">
        <v>26925000</v>
      </c>
      <c r="AG24" s="4">
        <v>29152000</v>
      </c>
      <c r="AH24" s="4">
        <v>31649000</v>
      </c>
      <c r="AI24" s="4">
        <v>34877000</v>
      </c>
      <c r="AJ24" s="4">
        <v>35012000</v>
      </c>
      <c r="AK24" s="4">
        <v>35728000</v>
      </c>
      <c r="AL24" s="4">
        <v>32358000</v>
      </c>
      <c r="AM24" s="4">
        <v>31483000</v>
      </c>
      <c r="AN24" s="4">
        <v>32592000</v>
      </c>
      <c r="AO24" s="4">
        <v>35657000</v>
      </c>
      <c r="AP24" s="4">
        <v>37451000</v>
      </c>
      <c r="AQ24" s="4">
        <v>40800000</v>
      </c>
      <c r="AR24" s="4">
        <v>44642000</v>
      </c>
      <c r="AS24" s="4">
        <v>49566000</v>
      </c>
      <c r="AT24" s="4">
        <v>55168000</v>
      </c>
      <c r="AU24" s="4">
        <v>60461000</v>
      </c>
      <c r="AV24" s="4" t="s">
        <v>68</v>
      </c>
    </row>
    <row r="25" spans="1:48" x14ac:dyDescent="0.2">
      <c r="A25" s="2" t="s">
        <v>7</v>
      </c>
      <c r="B25" s="2" t="s">
        <v>8</v>
      </c>
      <c r="C25" s="2" t="s">
        <v>212</v>
      </c>
      <c r="D25" s="2" t="s">
        <v>211</v>
      </c>
      <c r="E25" s="4">
        <v>3201704</v>
      </c>
      <c r="F25" s="4">
        <v>3481365</v>
      </c>
      <c r="G25" s="4">
        <v>3558000</v>
      </c>
      <c r="H25" s="4">
        <v>3699000</v>
      </c>
      <c r="I25" s="4">
        <v>3898000</v>
      </c>
      <c r="J25" s="4">
        <v>4028000</v>
      </c>
      <c r="K25" s="4">
        <v>4396000</v>
      </c>
      <c r="L25" s="4">
        <v>4813000</v>
      </c>
      <c r="M25" s="4">
        <v>5421000</v>
      </c>
      <c r="N25" s="4">
        <v>5627000</v>
      </c>
      <c r="O25" s="4">
        <v>6158000</v>
      </c>
      <c r="P25" s="4">
        <v>6793000</v>
      </c>
      <c r="Q25" s="4">
        <v>7290000</v>
      </c>
      <c r="R25" s="4">
        <v>7913000</v>
      </c>
      <c r="S25" s="4">
        <v>8224000</v>
      </c>
      <c r="T25" s="4">
        <v>8982000</v>
      </c>
      <c r="U25" s="4">
        <v>10004000</v>
      </c>
      <c r="V25" s="4">
        <v>11529000</v>
      </c>
      <c r="W25" s="4">
        <v>12666000</v>
      </c>
      <c r="X25" s="4">
        <v>13428000</v>
      </c>
      <c r="Y25" s="4">
        <v>15513000</v>
      </c>
      <c r="Z25" s="4">
        <v>18062000</v>
      </c>
      <c r="AA25" s="4">
        <v>19242000</v>
      </c>
      <c r="AB25" s="4">
        <v>20797000</v>
      </c>
      <c r="AC25" s="4">
        <v>20836000</v>
      </c>
      <c r="AD25" s="4">
        <v>19614000</v>
      </c>
      <c r="AE25" s="4">
        <v>19984000</v>
      </c>
      <c r="AF25" s="4">
        <v>20466000</v>
      </c>
      <c r="AG25" s="4">
        <v>20604000</v>
      </c>
      <c r="AH25" s="4">
        <v>21042000</v>
      </c>
      <c r="AI25" s="4">
        <v>21308000</v>
      </c>
      <c r="AJ25" s="4">
        <v>22891000</v>
      </c>
      <c r="AK25" s="4">
        <v>23715000</v>
      </c>
      <c r="AL25" s="4">
        <v>23135000</v>
      </c>
      <c r="AM25" s="4">
        <v>23720000</v>
      </c>
      <c r="AN25" s="4">
        <v>23863000</v>
      </c>
      <c r="AO25" s="4">
        <v>25410000</v>
      </c>
      <c r="AP25" s="4">
        <v>26804000</v>
      </c>
      <c r="AQ25" s="4">
        <v>28352000</v>
      </c>
      <c r="AR25" s="4">
        <v>30136000</v>
      </c>
      <c r="AS25" s="4">
        <v>33237000</v>
      </c>
      <c r="AT25" s="4">
        <v>35519000</v>
      </c>
      <c r="AU25" s="4">
        <v>37983000</v>
      </c>
      <c r="AV25" s="4" t="s">
        <v>68</v>
      </c>
    </row>
    <row r="26" spans="1:48" x14ac:dyDescent="0.2">
      <c r="A26" s="2" t="s">
        <v>7</v>
      </c>
      <c r="B26" s="2" t="s">
        <v>8</v>
      </c>
      <c r="C26" s="2" t="s">
        <v>210</v>
      </c>
      <c r="D26" s="2" t="s">
        <v>209</v>
      </c>
      <c r="E26" s="4">
        <v>6720056</v>
      </c>
      <c r="F26" s="4">
        <v>7290716</v>
      </c>
      <c r="G26" s="4">
        <v>7609000</v>
      </c>
      <c r="H26" s="4">
        <v>7808000</v>
      </c>
      <c r="I26" s="4">
        <v>8481000</v>
      </c>
      <c r="J26" s="4">
        <v>9080000</v>
      </c>
      <c r="K26" s="4">
        <v>9889000</v>
      </c>
      <c r="L26" s="4">
        <v>10718000</v>
      </c>
      <c r="M26" s="4">
        <v>11630000</v>
      </c>
      <c r="N26" s="4">
        <v>12280000</v>
      </c>
      <c r="O26" s="4">
        <v>13805000</v>
      </c>
      <c r="P26" s="4">
        <v>15723000</v>
      </c>
      <c r="Q26" s="4">
        <v>16663000</v>
      </c>
      <c r="R26" s="4">
        <v>18162000</v>
      </c>
      <c r="S26" s="4">
        <v>19761000</v>
      </c>
      <c r="T26" s="4">
        <v>22173000</v>
      </c>
      <c r="U26" s="4">
        <v>23175000</v>
      </c>
      <c r="V26" s="4">
        <v>22507000</v>
      </c>
      <c r="W26" s="4">
        <v>24147000</v>
      </c>
      <c r="X26" s="4">
        <v>27300000</v>
      </c>
      <c r="Y26" s="4">
        <v>31675000</v>
      </c>
      <c r="Z26" s="4">
        <v>36736000</v>
      </c>
      <c r="AA26" s="4">
        <v>38918000</v>
      </c>
      <c r="AB26" s="4">
        <v>41235000</v>
      </c>
      <c r="AC26" s="4">
        <v>41193000</v>
      </c>
      <c r="AD26" s="4">
        <v>43255000</v>
      </c>
      <c r="AE26" s="4">
        <v>49913000</v>
      </c>
      <c r="AF26" s="4">
        <v>55696000</v>
      </c>
      <c r="AG26" s="4">
        <v>60699000</v>
      </c>
      <c r="AH26" s="4">
        <v>65109000</v>
      </c>
      <c r="AI26" s="4">
        <v>71841000</v>
      </c>
      <c r="AJ26" s="4">
        <v>75835000</v>
      </c>
      <c r="AK26" s="4">
        <v>78342000</v>
      </c>
      <c r="AL26" s="4">
        <v>73388000</v>
      </c>
      <c r="AM26" s="4">
        <v>72623000</v>
      </c>
      <c r="AN26" s="4">
        <v>76450000</v>
      </c>
      <c r="AO26" s="4">
        <v>84924000</v>
      </c>
      <c r="AP26" s="4">
        <v>91828000</v>
      </c>
      <c r="AQ26" s="4">
        <v>101147000</v>
      </c>
      <c r="AR26" s="4">
        <v>112247000</v>
      </c>
      <c r="AS26" s="4">
        <v>125047000</v>
      </c>
      <c r="AT26" s="4">
        <v>139900000</v>
      </c>
      <c r="AU26" s="4">
        <v>154894000</v>
      </c>
      <c r="AV26" s="4" t="s">
        <v>68</v>
      </c>
    </row>
    <row r="27" spans="1:48" x14ac:dyDescent="0.2">
      <c r="A27" s="2" t="s">
        <v>7</v>
      </c>
      <c r="B27" s="2" t="s">
        <v>8</v>
      </c>
      <c r="C27" s="2" t="s">
        <v>20</v>
      </c>
      <c r="D27" s="2" t="s">
        <v>23</v>
      </c>
      <c r="E27" s="4">
        <v>78834565</v>
      </c>
      <c r="F27" s="4">
        <v>87067729</v>
      </c>
      <c r="G27" s="4">
        <v>89776000</v>
      </c>
      <c r="H27" s="4">
        <v>89912000</v>
      </c>
      <c r="I27" s="4">
        <v>96793000</v>
      </c>
      <c r="J27" s="4">
        <v>100740000</v>
      </c>
      <c r="K27" s="4">
        <v>107298000</v>
      </c>
      <c r="L27" s="4">
        <v>115678000</v>
      </c>
      <c r="M27" s="4">
        <v>128206000</v>
      </c>
      <c r="N27" s="4">
        <v>134313000</v>
      </c>
      <c r="O27" s="4">
        <v>146047000</v>
      </c>
      <c r="P27" s="4">
        <v>157718000</v>
      </c>
      <c r="Q27" s="4">
        <v>158392000</v>
      </c>
      <c r="R27" s="4">
        <v>160681000</v>
      </c>
      <c r="S27" s="4">
        <v>175461000</v>
      </c>
      <c r="T27" s="4">
        <v>196514000</v>
      </c>
      <c r="U27" s="4">
        <v>211792000</v>
      </c>
      <c r="V27" s="4">
        <v>211551000</v>
      </c>
      <c r="W27" s="4">
        <v>237978000</v>
      </c>
      <c r="X27" s="4">
        <v>266625000</v>
      </c>
      <c r="Y27" s="4">
        <v>299995000</v>
      </c>
      <c r="Z27" s="4">
        <v>335021000</v>
      </c>
      <c r="AA27" s="4">
        <v>355986000</v>
      </c>
      <c r="AB27" s="4">
        <v>387377000</v>
      </c>
      <c r="AC27" s="4">
        <v>385503000</v>
      </c>
      <c r="AD27" s="4">
        <v>400319000</v>
      </c>
      <c r="AE27" s="4">
        <v>444907000</v>
      </c>
      <c r="AF27" s="4">
        <v>468052000</v>
      </c>
      <c r="AG27" s="4">
        <v>480564000</v>
      </c>
      <c r="AH27" s="4">
        <v>497183000</v>
      </c>
      <c r="AI27" s="4">
        <v>530231000</v>
      </c>
      <c r="AJ27" s="4">
        <v>548251000</v>
      </c>
      <c r="AK27" s="4">
        <v>562003000</v>
      </c>
      <c r="AL27" s="4">
        <v>563434000</v>
      </c>
      <c r="AM27" s="4">
        <v>584703000</v>
      </c>
      <c r="AN27" s="4">
        <v>593891000</v>
      </c>
      <c r="AO27" s="4">
        <v>622469000</v>
      </c>
      <c r="AP27" s="4">
        <v>649781000</v>
      </c>
      <c r="AQ27" s="4">
        <v>675846000</v>
      </c>
      <c r="AR27" s="4">
        <v>720173000</v>
      </c>
      <c r="AS27" s="4">
        <v>758207000</v>
      </c>
      <c r="AT27" s="4">
        <v>784411000</v>
      </c>
      <c r="AU27" s="4">
        <v>832677000</v>
      </c>
      <c r="AV27" s="4">
        <v>797911000</v>
      </c>
    </row>
    <row r="28" spans="1:48" x14ac:dyDescent="0.2">
      <c r="A28" s="2" t="s">
        <v>7</v>
      </c>
      <c r="B28" s="2" t="s">
        <v>8</v>
      </c>
      <c r="C28" s="2" t="s">
        <v>208</v>
      </c>
      <c r="D28" s="2" t="s">
        <v>25</v>
      </c>
      <c r="E28" s="4">
        <v>47064819</v>
      </c>
      <c r="F28" s="4">
        <v>52807693</v>
      </c>
      <c r="G28" s="4">
        <v>54496000</v>
      </c>
      <c r="H28" s="4">
        <v>53878000</v>
      </c>
      <c r="I28" s="4">
        <v>58872000</v>
      </c>
      <c r="J28" s="4">
        <v>61688000</v>
      </c>
      <c r="K28" s="4">
        <v>66024000</v>
      </c>
      <c r="L28" s="4">
        <v>72032000</v>
      </c>
      <c r="M28" s="4">
        <v>81125000</v>
      </c>
      <c r="N28" s="4">
        <v>84702000</v>
      </c>
      <c r="O28" s="4">
        <v>92101000</v>
      </c>
      <c r="P28" s="4">
        <v>99639000</v>
      </c>
      <c r="Q28" s="4">
        <v>98079000</v>
      </c>
      <c r="R28" s="4">
        <v>98253000</v>
      </c>
      <c r="S28" s="4">
        <v>108595000</v>
      </c>
      <c r="T28" s="4">
        <v>124325000</v>
      </c>
      <c r="U28" s="4">
        <v>134336000</v>
      </c>
      <c r="V28" s="4">
        <v>132083000</v>
      </c>
      <c r="W28" s="4">
        <v>148699000</v>
      </c>
      <c r="X28" s="4">
        <v>168660000</v>
      </c>
      <c r="Y28" s="4">
        <v>192217000</v>
      </c>
      <c r="Z28" s="4">
        <v>217171000</v>
      </c>
      <c r="AA28" s="4">
        <v>228680000</v>
      </c>
      <c r="AB28" s="4">
        <v>249184000</v>
      </c>
      <c r="AC28" s="4">
        <v>242479000</v>
      </c>
      <c r="AD28" s="4">
        <v>249380000</v>
      </c>
      <c r="AE28" s="4">
        <v>282584000</v>
      </c>
      <c r="AF28" s="4">
        <v>299042000</v>
      </c>
      <c r="AG28" s="4">
        <v>304601000</v>
      </c>
      <c r="AH28" s="4">
        <v>311774000</v>
      </c>
      <c r="AI28" s="4">
        <v>331996000</v>
      </c>
      <c r="AJ28" s="4">
        <v>342352000</v>
      </c>
      <c r="AK28" s="4">
        <v>347210000</v>
      </c>
      <c r="AL28" s="4">
        <v>343061000</v>
      </c>
      <c r="AM28" s="4">
        <v>352222000</v>
      </c>
      <c r="AN28" s="4">
        <v>356831000</v>
      </c>
      <c r="AO28" s="4">
        <v>377381000</v>
      </c>
      <c r="AP28" s="4">
        <v>397520000</v>
      </c>
      <c r="AQ28" s="4">
        <v>416879000</v>
      </c>
      <c r="AR28" s="4">
        <v>447566000</v>
      </c>
      <c r="AS28" s="4">
        <v>474429000</v>
      </c>
      <c r="AT28" s="4">
        <v>494424000</v>
      </c>
      <c r="AU28" s="4">
        <v>529428000</v>
      </c>
      <c r="AV28" s="4">
        <v>500044000</v>
      </c>
    </row>
    <row r="29" spans="1:48" x14ac:dyDescent="0.2">
      <c r="A29" s="2" t="s">
        <v>7</v>
      </c>
      <c r="B29" s="2" t="s">
        <v>8</v>
      </c>
      <c r="C29" s="2" t="s">
        <v>207</v>
      </c>
      <c r="D29" s="2" t="s">
        <v>206</v>
      </c>
      <c r="E29" s="4">
        <v>2201670</v>
      </c>
      <c r="F29" s="4">
        <v>2489018</v>
      </c>
      <c r="G29" s="4">
        <v>2408000</v>
      </c>
      <c r="H29" s="4">
        <v>2295000</v>
      </c>
      <c r="I29" s="4">
        <v>2435000</v>
      </c>
      <c r="J29" s="4">
        <v>2548000</v>
      </c>
      <c r="K29" s="4">
        <v>2786000</v>
      </c>
      <c r="L29" s="4">
        <v>2925000</v>
      </c>
      <c r="M29" s="4">
        <v>3095000</v>
      </c>
      <c r="N29" s="4">
        <v>3135000</v>
      </c>
      <c r="O29" s="4">
        <v>3482000</v>
      </c>
      <c r="P29" s="4">
        <v>3743000</v>
      </c>
      <c r="Q29" s="4">
        <v>3776000</v>
      </c>
      <c r="R29" s="4">
        <v>4126000</v>
      </c>
      <c r="S29" s="4">
        <v>4631000</v>
      </c>
      <c r="T29" s="4">
        <v>5212000</v>
      </c>
      <c r="U29" s="4">
        <v>5479000</v>
      </c>
      <c r="V29" s="4">
        <v>5827000</v>
      </c>
      <c r="W29" s="4">
        <v>7029000</v>
      </c>
      <c r="X29" s="4">
        <v>8122000</v>
      </c>
      <c r="Y29" s="4">
        <v>9203000</v>
      </c>
      <c r="Z29" s="4">
        <v>10120000</v>
      </c>
      <c r="AA29" s="4">
        <v>9789000</v>
      </c>
      <c r="AB29" s="4">
        <v>10082000</v>
      </c>
      <c r="AC29" s="4">
        <v>9436000</v>
      </c>
      <c r="AD29" s="4">
        <v>10939000</v>
      </c>
      <c r="AE29" s="4">
        <v>12153000</v>
      </c>
      <c r="AF29" s="4">
        <v>12438000</v>
      </c>
      <c r="AG29" s="4">
        <v>13126000</v>
      </c>
      <c r="AH29" s="4">
        <v>14260000</v>
      </c>
      <c r="AI29" s="4">
        <v>15561000</v>
      </c>
      <c r="AJ29" s="4">
        <v>15559000</v>
      </c>
      <c r="AK29" s="4">
        <v>15548000</v>
      </c>
      <c r="AL29" s="4">
        <v>14739000</v>
      </c>
      <c r="AM29" s="4">
        <v>15651000</v>
      </c>
      <c r="AN29" s="4">
        <v>16744000</v>
      </c>
      <c r="AO29" s="4">
        <v>18309000</v>
      </c>
      <c r="AP29" s="4">
        <v>19190000</v>
      </c>
      <c r="AQ29" s="4">
        <v>20230000</v>
      </c>
      <c r="AR29" s="4">
        <v>21488000</v>
      </c>
      <c r="AS29" s="4">
        <v>22795000</v>
      </c>
      <c r="AT29" s="4">
        <v>24154000</v>
      </c>
      <c r="AU29" s="4">
        <v>24516000</v>
      </c>
      <c r="AV29" s="4" t="s">
        <v>68</v>
      </c>
    </row>
    <row r="30" spans="1:48" x14ac:dyDescent="0.2">
      <c r="A30" s="2" t="s">
        <v>7</v>
      </c>
      <c r="B30" s="2" t="s">
        <v>8</v>
      </c>
      <c r="C30" s="2" t="s">
        <v>205</v>
      </c>
      <c r="D30" s="2" t="s">
        <v>204</v>
      </c>
      <c r="E30" s="4">
        <v>1506656</v>
      </c>
      <c r="F30" s="4">
        <v>1666385</v>
      </c>
      <c r="G30" s="4">
        <v>1678000</v>
      </c>
      <c r="H30" s="4">
        <v>1639000</v>
      </c>
      <c r="I30" s="4">
        <v>1784000</v>
      </c>
      <c r="J30" s="4">
        <v>1861000</v>
      </c>
      <c r="K30" s="4">
        <v>2024000</v>
      </c>
      <c r="L30" s="4">
        <v>2186000</v>
      </c>
      <c r="M30" s="4">
        <v>2436000</v>
      </c>
      <c r="N30" s="4">
        <v>2473000</v>
      </c>
      <c r="O30" s="4">
        <v>2756000</v>
      </c>
      <c r="P30" s="4">
        <v>2986000</v>
      </c>
      <c r="Q30" s="4">
        <v>2965000</v>
      </c>
      <c r="R30" s="4">
        <v>3120000</v>
      </c>
      <c r="S30" s="4">
        <v>3566000</v>
      </c>
      <c r="T30" s="4">
        <v>4019000</v>
      </c>
      <c r="U30" s="4">
        <v>4118000</v>
      </c>
      <c r="V30" s="4">
        <v>3578000</v>
      </c>
      <c r="W30" s="4">
        <v>4108000</v>
      </c>
      <c r="X30" s="4">
        <v>4596000</v>
      </c>
      <c r="Y30" s="4">
        <v>5219000</v>
      </c>
      <c r="Z30" s="4">
        <v>5689000</v>
      </c>
      <c r="AA30" s="4">
        <v>5858000</v>
      </c>
      <c r="AB30" s="4">
        <v>6311000</v>
      </c>
      <c r="AC30" s="4">
        <v>6237000</v>
      </c>
      <c r="AD30" s="4">
        <v>6884000</v>
      </c>
      <c r="AE30" s="4">
        <v>7856000</v>
      </c>
      <c r="AF30" s="4">
        <v>8329000</v>
      </c>
      <c r="AG30" s="4">
        <v>8824000</v>
      </c>
      <c r="AH30" s="4">
        <v>9529000</v>
      </c>
      <c r="AI30" s="4">
        <v>10126000</v>
      </c>
      <c r="AJ30" s="4">
        <v>10433000</v>
      </c>
      <c r="AK30" s="4">
        <v>10575000</v>
      </c>
      <c r="AL30" s="4">
        <v>10115000</v>
      </c>
      <c r="AM30" s="4">
        <v>10776000</v>
      </c>
      <c r="AN30" s="4">
        <v>11370000</v>
      </c>
      <c r="AO30" s="4">
        <v>12063000</v>
      </c>
      <c r="AP30" s="4">
        <v>12561000</v>
      </c>
      <c r="AQ30" s="4">
        <v>13038000</v>
      </c>
      <c r="AR30" s="4">
        <v>14028000</v>
      </c>
      <c r="AS30" s="4">
        <v>15227000</v>
      </c>
      <c r="AT30" s="4">
        <v>16077000</v>
      </c>
      <c r="AU30" s="4">
        <v>16948000</v>
      </c>
      <c r="AV30" s="4" t="s">
        <v>68</v>
      </c>
    </row>
    <row r="31" spans="1:48" x14ac:dyDescent="0.2">
      <c r="A31" s="2" t="s">
        <v>7</v>
      </c>
      <c r="B31" s="2" t="s">
        <v>8</v>
      </c>
      <c r="C31" s="2" t="s">
        <v>203</v>
      </c>
      <c r="D31" s="2" t="s">
        <v>202</v>
      </c>
      <c r="E31" s="4">
        <v>2765334</v>
      </c>
      <c r="F31" s="4">
        <v>3125316</v>
      </c>
      <c r="G31" s="4">
        <v>3221000</v>
      </c>
      <c r="H31" s="4">
        <v>3158000</v>
      </c>
      <c r="I31" s="4">
        <v>3343000</v>
      </c>
      <c r="J31" s="4">
        <v>3508000</v>
      </c>
      <c r="K31" s="4">
        <v>3756000</v>
      </c>
      <c r="L31" s="4">
        <v>3960000</v>
      </c>
      <c r="M31" s="4">
        <v>4237000</v>
      </c>
      <c r="N31" s="4">
        <v>4295000</v>
      </c>
      <c r="O31" s="4">
        <v>4634000</v>
      </c>
      <c r="P31" s="4">
        <v>5103000</v>
      </c>
      <c r="Q31" s="4">
        <v>5292000</v>
      </c>
      <c r="R31" s="4">
        <v>5583000</v>
      </c>
      <c r="S31" s="4">
        <v>6159000</v>
      </c>
      <c r="T31" s="4">
        <v>6908000</v>
      </c>
      <c r="U31" s="4">
        <v>7333000</v>
      </c>
      <c r="V31" s="4">
        <v>7227000</v>
      </c>
      <c r="W31" s="4">
        <v>8074000</v>
      </c>
      <c r="X31" s="4">
        <v>9035000</v>
      </c>
      <c r="Y31" s="4">
        <v>10327000</v>
      </c>
      <c r="Z31" s="4">
        <v>11405000</v>
      </c>
      <c r="AA31" s="4">
        <v>11681000</v>
      </c>
      <c r="AB31" s="4">
        <v>12276000</v>
      </c>
      <c r="AC31" s="4">
        <v>11752000</v>
      </c>
      <c r="AD31" s="4">
        <v>12305000</v>
      </c>
      <c r="AE31" s="4">
        <v>13559000</v>
      </c>
      <c r="AF31" s="4">
        <v>13942000</v>
      </c>
      <c r="AG31" s="4">
        <v>14457000</v>
      </c>
      <c r="AH31" s="4">
        <v>14928000</v>
      </c>
      <c r="AI31" s="4">
        <v>15097000</v>
      </c>
      <c r="AJ31" s="4">
        <v>15460000</v>
      </c>
      <c r="AK31" s="4">
        <v>15636000</v>
      </c>
      <c r="AL31" s="4">
        <v>15014000</v>
      </c>
      <c r="AM31" s="4">
        <v>15513000</v>
      </c>
      <c r="AN31" s="4">
        <v>15911000</v>
      </c>
      <c r="AO31" s="4">
        <v>16928000</v>
      </c>
      <c r="AP31" s="4">
        <v>17679000</v>
      </c>
      <c r="AQ31" s="4">
        <v>18608000</v>
      </c>
      <c r="AR31" s="4">
        <v>19633000</v>
      </c>
      <c r="AS31" s="4">
        <v>20774000</v>
      </c>
      <c r="AT31" s="4">
        <v>21809000</v>
      </c>
      <c r="AU31" s="4">
        <v>23397000</v>
      </c>
      <c r="AV31" s="4" t="s">
        <v>68</v>
      </c>
    </row>
    <row r="32" spans="1:48" x14ac:dyDescent="0.2">
      <c r="A32" s="2" t="s">
        <v>7</v>
      </c>
      <c r="B32" s="2" t="s">
        <v>8</v>
      </c>
      <c r="C32" s="2" t="s">
        <v>201</v>
      </c>
      <c r="D32" s="2" t="s">
        <v>200</v>
      </c>
      <c r="E32" s="4">
        <v>6780025</v>
      </c>
      <c r="F32" s="4">
        <v>7531119</v>
      </c>
      <c r="G32" s="4">
        <v>7774000</v>
      </c>
      <c r="H32" s="4">
        <v>7502000</v>
      </c>
      <c r="I32" s="4">
        <v>7999000</v>
      </c>
      <c r="J32" s="4">
        <v>8236000</v>
      </c>
      <c r="K32" s="4">
        <v>9016000</v>
      </c>
      <c r="L32" s="4">
        <v>9818000</v>
      </c>
      <c r="M32" s="4">
        <v>10575000</v>
      </c>
      <c r="N32" s="4">
        <v>10433000</v>
      </c>
      <c r="O32" s="4">
        <v>11200000</v>
      </c>
      <c r="P32" s="4">
        <v>12227000</v>
      </c>
      <c r="Q32" s="4">
        <v>12099000</v>
      </c>
      <c r="R32" s="4">
        <v>12027000</v>
      </c>
      <c r="S32" s="4">
        <v>13418000</v>
      </c>
      <c r="T32" s="4">
        <v>15627000</v>
      </c>
      <c r="U32" s="4">
        <v>17675000</v>
      </c>
      <c r="V32" s="4">
        <v>16201000</v>
      </c>
      <c r="W32" s="4">
        <v>18124000</v>
      </c>
      <c r="X32" s="4">
        <v>20441000</v>
      </c>
      <c r="Y32" s="4">
        <v>23114000</v>
      </c>
      <c r="Z32" s="4">
        <v>26054000</v>
      </c>
      <c r="AA32" s="4">
        <v>25877000</v>
      </c>
      <c r="AB32" s="4">
        <v>28039000</v>
      </c>
      <c r="AC32" s="4">
        <v>23411000</v>
      </c>
      <c r="AD32" s="4">
        <v>21687000</v>
      </c>
      <c r="AE32" s="4">
        <v>23498000</v>
      </c>
      <c r="AF32" s="4">
        <v>22776000</v>
      </c>
      <c r="AG32" s="4">
        <v>21795000</v>
      </c>
      <c r="AH32" s="4">
        <v>21982000</v>
      </c>
      <c r="AI32" s="4">
        <v>24080000</v>
      </c>
      <c r="AJ32" s="4">
        <v>25136000</v>
      </c>
      <c r="AK32" s="4">
        <v>25305000</v>
      </c>
      <c r="AL32" s="4">
        <v>24449000</v>
      </c>
      <c r="AM32" s="4">
        <v>24865000</v>
      </c>
      <c r="AN32" s="4">
        <v>25118000</v>
      </c>
      <c r="AO32" s="4">
        <v>26697000</v>
      </c>
      <c r="AP32" s="4">
        <v>27902000</v>
      </c>
      <c r="AQ32" s="4">
        <v>28935000</v>
      </c>
      <c r="AR32" s="4">
        <v>29953000</v>
      </c>
      <c r="AS32" s="4">
        <v>30735000</v>
      </c>
      <c r="AT32" s="4">
        <v>31009000</v>
      </c>
      <c r="AU32" s="4">
        <v>31765000</v>
      </c>
      <c r="AV32" s="4" t="s">
        <v>68</v>
      </c>
    </row>
    <row r="33" spans="1:48" x14ac:dyDescent="0.2">
      <c r="A33" s="2" t="s">
        <v>7</v>
      </c>
      <c r="B33" s="2" t="s">
        <v>8</v>
      </c>
      <c r="C33" s="2" t="s">
        <v>199</v>
      </c>
      <c r="D33" s="2" t="s">
        <v>198</v>
      </c>
      <c r="E33" s="4">
        <v>5705782</v>
      </c>
      <c r="F33" s="4">
        <v>6294210</v>
      </c>
      <c r="G33" s="4">
        <v>6471000</v>
      </c>
      <c r="H33" s="4">
        <v>6292000</v>
      </c>
      <c r="I33" s="4">
        <v>6778000</v>
      </c>
      <c r="J33" s="4">
        <v>7099000</v>
      </c>
      <c r="K33" s="4">
        <v>7706000</v>
      </c>
      <c r="L33" s="4">
        <v>8461000</v>
      </c>
      <c r="M33" s="4">
        <v>9359000</v>
      </c>
      <c r="N33" s="4">
        <v>9700000</v>
      </c>
      <c r="O33" s="4">
        <v>10600000</v>
      </c>
      <c r="P33" s="4">
        <v>11543000</v>
      </c>
      <c r="Q33" s="4">
        <v>11620000</v>
      </c>
      <c r="R33" s="4">
        <v>11866000</v>
      </c>
      <c r="S33" s="4">
        <v>13134000</v>
      </c>
      <c r="T33" s="4">
        <v>15029000</v>
      </c>
      <c r="U33" s="4">
        <v>16240000</v>
      </c>
      <c r="V33" s="4">
        <v>17437000</v>
      </c>
      <c r="W33" s="4">
        <v>19512000</v>
      </c>
      <c r="X33" s="4">
        <v>21810000</v>
      </c>
      <c r="Y33" s="4">
        <v>24567000</v>
      </c>
      <c r="Z33" s="4">
        <v>27359000</v>
      </c>
      <c r="AA33" s="4">
        <v>28399000</v>
      </c>
      <c r="AB33" s="4">
        <v>30560000</v>
      </c>
      <c r="AC33" s="4">
        <v>29086000</v>
      </c>
      <c r="AD33" s="4">
        <v>29273000</v>
      </c>
      <c r="AE33" s="4">
        <v>32772000</v>
      </c>
      <c r="AF33" s="4">
        <v>34688000</v>
      </c>
      <c r="AG33" s="4">
        <v>34810000</v>
      </c>
      <c r="AH33" s="4">
        <v>35012000</v>
      </c>
      <c r="AI33" s="4">
        <v>37395000</v>
      </c>
      <c r="AJ33" s="4">
        <v>38611000</v>
      </c>
      <c r="AK33" s="4">
        <v>39567000</v>
      </c>
      <c r="AL33" s="4">
        <v>39066000</v>
      </c>
      <c r="AM33" s="4">
        <v>40302000</v>
      </c>
      <c r="AN33" s="4">
        <v>41238000</v>
      </c>
      <c r="AO33" s="4">
        <v>44329000</v>
      </c>
      <c r="AP33" s="4">
        <v>46952000</v>
      </c>
      <c r="AQ33" s="4">
        <v>48704000</v>
      </c>
      <c r="AR33" s="4">
        <v>52043000</v>
      </c>
      <c r="AS33" s="4">
        <v>54478000</v>
      </c>
      <c r="AT33" s="4">
        <v>56305000</v>
      </c>
      <c r="AU33" s="4">
        <v>58699000</v>
      </c>
      <c r="AV33" s="4" t="s">
        <v>68</v>
      </c>
    </row>
    <row r="34" spans="1:48" x14ac:dyDescent="0.2">
      <c r="A34" s="2" t="s">
        <v>7</v>
      </c>
      <c r="B34" s="2" t="s">
        <v>8</v>
      </c>
      <c r="C34" s="2" t="s">
        <v>197</v>
      </c>
      <c r="D34" s="2" t="s">
        <v>196</v>
      </c>
      <c r="E34" s="4">
        <v>7580707</v>
      </c>
      <c r="F34" s="4">
        <v>8673820</v>
      </c>
      <c r="G34" s="4">
        <v>8956000</v>
      </c>
      <c r="H34" s="4">
        <v>8853000</v>
      </c>
      <c r="I34" s="4">
        <v>9731000</v>
      </c>
      <c r="J34" s="4">
        <v>10278000</v>
      </c>
      <c r="K34" s="4">
        <v>11411000</v>
      </c>
      <c r="L34" s="4">
        <v>12740000</v>
      </c>
      <c r="M34" s="4">
        <v>14704000</v>
      </c>
      <c r="N34" s="4">
        <v>15495000</v>
      </c>
      <c r="O34" s="4">
        <v>16382000</v>
      </c>
      <c r="P34" s="4">
        <v>18131000</v>
      </c>
      <c r="Q34" s="4">
        <v>18410000</v>
      </c>
      <c r="R34" s="4">
        <v>17688000</v>
      </c>
      <c r="S34" s="4">
        <v>19734000</v>
      </c>
      <c r="T34" s="4">
        <v>23106000</v>
      </c>
      <c r="U34" s="4">
        <v>26394000</v>
      </c>
      <c r="V34" s="4">
        <v>26689000</v>
      </c>
      <c r="W34" s="4">
        <v>29070000</v>
      </c>
      <c r="X34" s="4">
        <v>32893000</v>
      </c>
      <c r="Y34" s="4">
        <v>38014000</v>
      </c>
      <c r="Z34" s="4">
        <v>44350000</v>
      </c>
      <c r="AA34" s="4">
        <v>48730000</v>
      </c>
      <c r="AB34" s="4">
        <v>53644000</v>
      </c>
      <c r="AC34" s="4">
        <v>51571000</v>
      </c>
      <c r="AD34" s="4">
        <v>49190000</v>
      </c>
      <c r="AE34" s="4">
        <v>56539000</v>
      </c>
      <c r="AF34" s="4">
        <v>59306000</v>
      </c>
      <c r="AG34" s="4">
        <v>58293000</v>
      </c>
      <c r="AH34" s="4">
        <v>59627000</v>
      </c>
      <c r="AI34" s="4">
        <v>65603000</v>
      </c>
      <c r="AJ34" s="4">
        <v>68031000</v>
      </c>
      <c r="AK34" s="4">
        <v>69906000</v>
      </c>
      <c r="AL34" s="4">
        <v>69675000</v>
      </c>
      <c r="AM34" s="4">
        <v>70633000</v>
      </c>
      <c r="AN34" s="4">
        <v>72143000</v>
      </c>
      <c r="AO34" s="4">
        <v>76367000</v>
      </c>
      <c r="AP34" s="4">
        <v>81903000</v>
      </c>
      <c r="AQ34" s="4">
        <v>86692000</v>
      </c>
      <c r="AR34" s="4">
        <v>94832000</v>
      </c>
      <c r="AS34" s="4">
        <v>100714000</v>
      </c>
      <c r="AT34" s="4">
        <v>104606000</v>
      </c>
      <c r="AU34" s="4">
        <v>114196000</v>
      </c>
      <c r="AV34" s="4" t="s">
        <v>68</v>
      </c>
    </row>
    <row r="35" spans="1:48" x14ac:dyDescent="0.2">
      <c r="A35" s="2" t="s">
        <v>7</v>
      </c>
      <c r="B35" s="2" t="s">
        <v>8</v>
      </c>
      <c r="C35" s="2" t="s">
        <v>195</v>
      </c>
      <c r="D35" s="2" t="s">
        <v>194</v>
      </c>
      <c r="E35" s="4">
        <v>6453222</v>
      </c>
      <c r="F35" s="4">
        <v>7628257</v>
      </c>
      <c r="G35" s="4">
        <v>8265000</v>
      </c>
      <c r="H35" s="4">
        <v>8657000</v>
      </c>
      <c r="I35" s="4">
        <v>9567000</v>
      </c>
      <c r="J35" s="4">
        <v>9748000</v>
      </c>
      <c r="K35" s="4">
        <v>10079000</v>
      </c>
      <c r="L35" s="4">
        <v>11018000</v>
      </c>
      <c r="M35" s="4">
        <v>12852000</v>
      </c>
      <c r="N35" s="4">
        <v>13916000</v>
      </c>
      <c r="O35" s="4">
        <v>14917000</v>
      </c>
      <c r="P35" s="4">
        <v>16206000</v>
      </c>
      <c r="Q35" s="4">
        <v>16304000</v>
      </c>
      <c r="R35" s="4">
        <v>15980000</v>
      </c>
      <c r="S35" s="4">
        <v>17182000</v>
      </c>
      <c r="T35" s="4">
        <v>19811000</v>
      </c>
      <c r="U35" s="4">
        <v>21312000</v>
      </c>
      <c r="V35" s="4">
        <v>19885000</v>
      </c>
      <c r="W35" s="4">
        <v>22204000</v>
      </c>
      <c r="X35" s="4">
        <v>25118000</v>
      </c>
      <c r="Y35" s="4">
        <v>29013000</v>
      </c>
      <c r="Z35" s="4">
        <v>33120000</v>
      </c>
      <c r="AA35" s="4">
        <v>36716000</v>
      </c>
      <c r="AB35" s="4">
        <v>40399000</v>
      </c>
      <c r="AC35" s="4">
        <v>42490000</v>
      </c>
      <c r="AD35" s="4">
        <v>46407000</v>
      </c>
      <c r="AE35" s="4">
        <v>53659000</v>
      </c>
      <c r="AF35" s="4">
        <v>57225000</v>
      </c>
      <c r="AG35" s="4">
        <v>58189000</v>
      </c>
      <c r="AH35" s="4">
        <v>58766000</v>
      </c>
      <c r="AI35" s="4">
        <v>50064000</v>
      </c>
      <c r="AJ35" s="4">
        <v>51465000</v>
      </c>
      <c r="AK35" s="4">
        <v>51762000</v>
      </c>
      <c r="AL35" s="4">
        <v>51728000</v>
      </c>
      <c r="AM35" s="4">
        <v>52997000</v>
      </c>
      <c r="AN35" s="4">
        <v>54590000</v>
      </c>
      <c r="AO35" s="4">
        <v>58203000</v>
      </c>
      <c r="AP35" s="4">
        <v>62218000</v>
      </c>
      <c r="AQ35" s="4">
        <v>66350000</v>
      </c>
      <c r="AR35" s="4">
        <v>72686000</v>
      </c>
      <c r="AS35" s="4">
        <v>77689000</v>
      </c>
      <c r="AT35" s="4">
        <v>83231000</v>
      </c>
      <c r="AU35" s="4">
        <v>97800000</v>
      </c>
      <c r="AV35" s="4" t="s">
        <v>68</v>
      </c>
    </row>
    <row r="36" spans="1:48" x14ac:dyDescent="0.2">
      <c r="A36" s="2" t="s">
        <v>7</v>
      </c>
      <c r="B36" s="2" t="s">
        <v>8</v>
      </c>
      <c r="C36" s="2" t="s">
        <v>193</v>
      </c>
      <c r="D36" s="2" t="s">
        <v>192</v>
      </c>
      <c r="E36" s="4">
        <v>3780152</v>
      </c>
      <c r="F36" s="4">
        <v>4386181</v>
      </c>
      <c r="G36" s="4">
        <v>4730000</v>
      </c>
      <c r="H36" s="4">
        <v>4255000</v>
      </c>
      <c r="I36" s="4">
        <v>5001000</v>
      </c>
      <c r="J36" s="4">
        <v>5600000</v>
      </c>
      <c r="K36" s="4">
        <v>6041000</v>
      </c>
      <c r="L36" s="4">
        <v>6955000</v>
      </c>
      <c r="M36" s="4">
        <v>7303000</v>
      </c>
      <c r="N36" s="4">
        <v>7050000</v>
      </c>
      <c r="O36" s="4">
        <v>8519000</v>
      </c>
      <c r="P36" s="4">
        <v>8966000</v>
      </c>
      <c r="Q36" s="4">
        <v>8128000</v>
      </c>
      <c r="R36" s="4">
        <v>9552000</v>
      </c>
      <c r="S36" s="4">
        <v>11019000</v>
      </c>
      <c r="T36" s="4">
        <v>13029000</v>
      </c>
      <c r="U36" s="4">
        <v>12522000</v>
      </c>
      <c r="V36" s="4">
        <v>11841000</v>
      </c>
      <c r="W36" s="4">
        <v>15165000</v>
      </c>
      <c r="X36" s="4">
        <v>18350000</v>
      </c>
      <c r="Y36" s="4">
        <v>20458000</v>
      </c>
      <c r="Z36" s="4">
        <v>21470000</v>
      </c>
      <c r="AA36" s="4">
        <v>18856000</v>
      </c>
      <c r="AB36" s="4">
        <v>20532000</v>
      </c>
      <c r="AC36" s="4">
        <v>19075000</v>
      </c>
      <c r="AD36" s="4">
        <v>22092000</v>
      </c>
      <c r="AE36" s="4">
        <v>27093000</v>
      </c>
      <c r="AF36" s="4">
        <v>30068000</v>
      </c>
      <c r="AG36" s="4">
        <v>30340000</v>
      </c>
      <c r="AH36" s="4">
        <v>29798000</v>
      </c>
      <c r="AI36" s="4">
        <v>31700000</v>
      </c>
      <c r="AJ36" s="4">
        <v>32184000</v>
      </c>
      <c r="AK36" s="4">
        <v>31220000</v>
      </c>
      <c r="AL36" s="4">
        <v>30908000</v>
      </c>
      <c r="AM36" s="4">
        <v>33579000</v>
      </c>
      <c r="AN36" s="4">
        <v>35794000</v>
      </c>
      <c r="AO36" s="4">
        <v>41713000</v>
      </c>
      <c r="AP36" s="4">
        <v>45566000</v>
      </c>
      <c r="AQ36" s="4">
        <v>46422000</v>
      </c>
      <c r="AR36" s="4">
        <v>48627000</v>
      </c>
      <c r="AS36" s="4">
        <v>51513000</v>
      </c>
      <c r="AT36" s="4">
        <v>54689000</v>
      </c>
      <c r="AU36" s="4">
        <v>56295000</v>
      </c>
      <c r="AV36" s="4" t="s">
        <v>68</v>
      </c>
    </row>
    <row r="37" spans="1:48" x14ac:dyDescent="0.2">
      <c r="A37" s="2" t="s">
        <v>7</v>
      </c>
      <c r="B37" s="2" t="s">
        <v>8</v>
      </c>
      <c r="C37" s="2" t="s">
        <v>191</v>
      </c>
      <c r="D37" s="2" t="s">
        <v>190</v>
      </c>
      <c r="E37" s="4">
        <v>6004653</v>
      </c>
      <c r="F37" s="4">
        <v>6188684</v>
      </c>
      <c r="G37" s="4">
        <v>5858000</v>
      </c>
      <c r="H37" s="4">
        <v>5744000</v>
      </c>
      <c r="I37" s="4">
        <v>6045000</v>
      </c>
      <c r="J37" s="4">
        <v>6359000</v>
      </c>
      <c r="K37" s="4">
        <v>6556000</v>
      </c>
      <c r="L37" s="4">
        <v>7069000</v>
      </c>
      <c r="M37" s="4">
        <v>8733000</v>
      </c>
      <c r="N37" s="4">
        <v>9618000</v>
      </c>
      <c r="O37" s="4">
        <v>10301000</v>
      </c>
      <c r="P37" s="4">
        <v>10897000</v>
      </c>
      <c r="Q37" s="4">
        <v>9997000</v>
      </c>
      <c r="R37" s="4">
        <v>9122000</v>
      </c>
      <c r="S37" s="4">
        <v>9816000</v>
      </c>
      <c r="T37" s="4">
        <v>10712000</v>
      </c>
      <c r="U37" s="4">
        <v>11492000</v>
      </c>
      <c r="V37" s="4">
        <v>13016000</v>
      </c>
      <c r="W37" s="4">
        <v>13771000</v>
      </c>
      <c r="X37" s="4">
        <v>15134000</v>
      </c>
      <c r="Y37" s="4">
        <v>17579000</v>
      </c>
      <c r="Z37" s="4">
        <v>21043000</v>
      </c>
      <c r="AA37" s="4">
        <v>24325000</v>
      </c>
      <c r="AB37" s="4">
        <v>26789000</v>
      </c>
      <c r="AC37" s="4">
        <v>27535000</v>
      </c>
      <c r="AD37" s="4">
        <v>27909000</v>
      </c>
      <c r="AE37" s="4">
        <v>31116000</v>
      </c>
      <c r="AF37" s="4">
        <v>34619000</v>
      </c>
      <c r="AG37" s="4">
        <v>37838000</v>
      </c>
      <c r="AH37" s="4">
        <v>39884000</v>
      </c>
      <c r="AI37" s="4">
        <v>40406000</v>
      </c>
      <c r="AJ37" s="4">
        <v>42356000</v>
      </c>
      <c r="AK37" s="4">
        <v>43838000</v>
      </c>
      <c r="AL37" s="4">
        <v>42544000</v>
      </c>
      <c r="AM37" s="4">
        <v>41999000</v>
      </c>
      <c r="AN37" s="4">
        <v>38362000</v>
      </c>
      <c r="AO37" s="4">
        <v>36689000</v>
      </c>
      <c r="AP37" s="4">
        <v>36132000</v>
      </c>
      <c r="AQ37" s="4">
        <v>37260000</v>
      </c>
      <c r="AR37" s="4">
        <v>40734000</v>
      </c>
      <c r="AS37" s="4">
        <v>43660000</v>
      </c>
      <c r="AT37" s="4">
        <v>43600000</v>
      </c>
      <c r="AU37" s="4">
        <v>43208000</v>
      </c>
      <c r="AV37" s="4" t="s">
        <v>68</v>
      </c>
    </row>
    <row r="38" spans="1:48" x14ac:dyDescent="0.2">
      <c r="A38" s="2" t="s">
        <v>7</v>
      </c>
      <c r="B38" s="2" t="s">
        <v>8</v>
      </c>
      <c r="C38" s="2" t="s">
        <v>189</v>
      </c>
      <c r="D38" s="2" t="s">
        <v>188</v>
      </c>
      <c r="E38" s="4">
        <v>1774216</v>
      </c>
      <c r="F38" s="4">
        <v>1980147</v>
      </c>
      <c r="G38" s="4">
        <v>2078000</v>
      </c>
      <c r="H38" s="4">
        <v>2107000</v>
      </c>
      <c r="I38" s="4">
        <v>2246000</v>
      </c>
      <c r="J38" s="4">
        <v>2363000</v>
      </c>
      <c r="K38" s="4">
        <v>2490000</v>
      </c>
      <c r="L38" s="4">
        <v>2689000</v>
      </c>
      <c r="M38" s="4">
        <v>3115000</v>
      </c>
      <c r="N38" s="4">
        <v>3366000</v>
      </c>
      <c r="O38" s="4">
        <v>3644000</v>
      </c>
      <c r="P38" s="4">
        <v>4034000</v>
      </c>
      <c r="Q38" s="4">
        <v>4122000</v>
      </c>
      <c r="R38" s="4">
        <v>4120000</v>
      </c>
      <c r="S38" s="4">
        <v>4529000</v>
      </c>
      <c r="T38" s="4">
        <v>5102000</v>
      </c>
      <c r="U38" s="4">
        <v>5682000</v>
      </c>
      <c r="V38" s="4">
        <v>6591000</v>
      </c>
      <c r="W38" s="4">
        <v>7380000</v>
      </c>
      <c r="X38" s="4">
        <v>8548000</v>
      </c>
      <c r="Y38" s="4">
        <v>9643000</v>
      </c>
      <c r="Z38" s="4">
        <v>11058000</v>
      </c>
      <c r="AA38" s="4">
        <v>12709000</v>
      </c>
      <c r="AB38" s="4">
        <v>14463000</v>
      </c>
      <c r="AC38" s="4">
        <v>15633000</v>
      </c>
      <c r="AD38" s="4">
        <v>16261000</v>
      </c>
      <c r="AE38" s="4">
        <v>17478000</v>
      </c>
      <c r="AF38" s="4">
        <v>18702000</v>
      </c>
      <c r="AG38" s="4">
        <v>19727000</v>
      </c>
      <c r="AH38" s="4">
        <v>20343000</v>
      </c>
      <c r="AI38" s="4">
        <v>33617000</v>
      </c>
      <c r="AJ38" s="4">
        <v>34544000</v>
      </c>
      <c r="AK38" s="4">
        <v>35051000</v>
      </c>
      <c r="AL38" s="4">
        <v>35890000</v>
      </c>
      <c r="AM38" s="4">
        <v>36436000</v>
      </c>
      <c r="AN38" s="4">
        <v>35721000</v>
      </c>
      <c r="AO38" s="4">
        <v>35663000</v>
      </c>
      <c r="AP38" s="4">
        <v>36698000</v>
      </c>
      <c r="AQ38" s="4">
        <v>39471000</v>
      </c>
      <c r="AR38" s="4">
        <v>41815000</v>
      </c>
      <c r="AS38" s="4">
        <v>44569000</v>
      </c>
      <c r="AT38" s="4">
        <v>46134000</v>
      </c>
      <c r="AU38" s="4">
        <v>49251000</v>
      </c>
      <c r="AV38" s="4" t="s">
        <v>68</v>
      </c>
    </row>
    <row r="39" spans="1:48" x14ac:dyDescent="0.2">
      <c r="A39" s="2" t="s">
        <v>7</v>
      </c>
      <c r="B39" s="2" t="s">
        <v>8</v>
      </c>
      <c r="C39" s="2" t="s">
        <v>187</v>
      </c>
      <c r="D39" s="2" t="s">
        <v>186</v>
      </c>
      <c r="E39" s="4">
        <v>1587402</v>
      </c>
      <c r="F39" s="4">
        <v>1698556</v>
      </c>
      <c r="G39" s="4">
        <v>1757000</v>
      </c>
      <c r="H39" s="4">
        <v>1754000</v>
      </c>
      <c r="I39" s="4">
        <v>1870000</v>
      </c>
      <c r="J39" s="4">
        <v>1925000</v>
      </c>
      <c r="K39" s="4">
        <v>2062000</v>
      </c>
      <c r="L39" s="4">
        <v>2205000</v>
      </c>
      <c r="M39" s="4">
        <v>2380000</v>
      </c>
      <c r="N39" s="4">
        <v>2480000</v>
      </c>
      <c r="O39" s="4">
        <v>2676000</v>
      </c>
      <c r="P39" s="4">
        <v>2873000</v>
      </c>
      <c r="Q39" s="4">
        <v>2938000</v>
      </c>
      <c r="R39" s="4">
        <v>3003000</v>
      </c>
      <c r="S39" s="4">
        <v>3266000</v>
      </c>
      <c r="T39" s="4">
        <v>3555000</v>
      </c>
      <c r="U39" s="4">
        <v>3836000</v>
      </c>
      <c r="V39" s="4">
        <v>3791000</v>
      </c>
      <c r="W39" s="4">
        <v>4262000</v>
      </c>
      <c r="X39" s="4">
        <v>4613000</v>
      </c>
      <c r="Y39" s="4">
        <v>5080000</v>
      </c>
      <c r="Z39" s="4">
        <v>5503000</v>
      </c>
      <c r="AA39" s="4">
        <v>5740000</v>
      </c>
      <c r="AB39" s="4">
        <v>6089000</v>
      </c>
      <c r="AC39" s="4">
        <v>6253000</v>
      </c>
      <c r="AD39" s="4">
        <v>6433000</v>
      </c>
      <c r="AE39" s="4">
        <v>6861000</v>
      </c>
      <c r="AF39" s="4">
        <v>6949000</v>
      </c>
      <c r="AG39" s="4">
        <v>7202000</v>
      </c>
      <c r="AH39" s="4">
        <v>7645000</v>
      </c>
      <c r="AI39" s="4">
        <v>8347000</v>
      </c>
      <c r="AJ39" s="4">
        <v>8573000</v>
      </c>
      <c r="AK39" s="4">
        <v>8802000</v>
      </c>
      <c r="AL39" s="4">
        <v>8933000</v>
      </c>
      <c r="AM39" s="4">
        <v>9471000</v>
      </c>
      <c r="AN39" s="4">
        <v>9840000</v>
      </c>
      <c r="AO39" s="4">
        <v>10420000</v>
      </c>
      <c r="AP39" s="4">
        <v>10719000</v>
      </c>
      <c r="AQ39" s="4">
        <v>11169000</v>
      </c>
      <c r="AR39" s="4">
        <v>11727000</v>
      </c>
      <c r="AS39" s="4">
        <v>12275000</v>
      </c>
      <c r="AT39" s="4">
        <v>12810000</v>
      </c>
      <c r="AU39" s="4">
        <v>13353000</v>
      </c>
      <c r="AV39" s="4" t="s">
        <v>68</v>
      </c>
    </row>
    <row r="40" spans="1:48" x14ac:dyDescent="0.2">
      <c r="A40" s="2" t="s">
        <v>7</v>
      </c>
      <c r="B40" s="2" t="s">
        <v>8</v>
      </c>
      <c r="C40" s="2" t="s">
        <v>185</v>
      </c>
      <c r="D40" s="2" t="s">
        <v>184</v>
      </c>
      <c r="E40" s="4">
        <v>925000</v>
      </c>
      <c r="F40" s="4">
        <v>1146000</v>
      </c>
      <c r="G40" s="4">
        <v>1300000</v>
      </c>
      <c r="H40" s="4">
        <v>1622000</v>
      </c>
      <c r="I40" s="4">
        <v>2073000</v>
      </c>
      <c r="J40" s="4">
        <v>2163000</v>
      </c>
      <c r="K40" s="4">
        <v>2097000</v>
      </c>
      <c r="L40" s="4">
        <v>2006000</v>
      </c>
      <c r="M40" s="4">
        <v>2336000</v>
      </c>
      <c r="N40" s="4">
        <v>2741000</v>
      </c>
      <c r="O40" s="4">
        <v>2990000</v>
      </c>
      <c r="P40" s="4">
        <v>2930000</v>
      </c>
      <c r="Q40" s="4">
        <v>2428000</v>
      </c>
      <c r="R40" s="4">
        <v>2066000</v>
      </c>
      <c r="S40" s="4">
        <v>2141000</v>
      </c>
      <c r="T40" s="4">
        <v>2215000</v>
      </c>
      <c r="U40" s="4">
        <v>2253000</v>
      </c>
      <c r="V40" s="4" t="s">
        <v>68</v>
      </c>
      <c r="W40" s="4" t="s">
        <v>68</v>
      </c>
      <c r="X40" s="4" t="s">
        <v>68</v>
      </c>
      <c r="Y40" s="4" t="s">
        <v>68</v>
      </c>
      <c r="Z40" s="4" t="s">
        <v>68</v>
      </c>
      <c r="AA40" s="4" t="s">
        <v>68</v>
      </c>
      <c r="AB40" s="4" t="s">
        <v>68</v>
      </c>
      <c r="AC40" s="4" t="s">
        <v>68</v>
      </c>
      <c r="AD40" s="4" t="s">
        <v>68</v>
      </c>
      <c r="AE40" s="4" t="s">
        <v>68</v>
      </c>
      <c r="AF40" s="4" t="s">
        <v>68</v>
      </c>
      <c r="AG40" s="4" t="s">
        <v>68</v>
      </c>
      <c r="AH40" s="4" t="s">
        <v>68</v>
      </c>
      <c r="AI40" s="4" t="s">
        <v>68</v>
      </c>
      <c r="AJ40" s="4" t="s">
        <v>68</v>
      </c>
      <c r="AK40" s="4" t="s">
        <v>68</v>
      </c>
      <c r="AL40" s="4" t="s">
        <v>68</v>
      </c>
      <c r="AM40" s="4" t="s">
        <v>68</v>
      </c>
      <c r="AN40" s="4" t="s">
        <v>68</v>
      </c>
      <c r="AO40" s="4" t="s">
        <v>68</v>
      </c>
      <c r="AP40" s="4" t="s">
        <v>68</v>
      </c>
      <c r="AQ40" s="4" t="s">
        <v>68</v>
      </c>
      <c r="AR40" s="4" t="s">
        <v>68</v>
      </c>
      <c r="AS40" s="4" t="s">
        <v>68</v>
      </c>
      <c r="AT40" s="4" t="s">
        <v>68</v>
      </c>
      <c r="AU40" s="4" t="s">
        <v>68</v>
      </c>
      <c r="AV40" s="4" t="s">
        <v>68</v>
      </c>
    </row>
    <row r="41" spans="1:48" x14ac:dyDescent="0.2">
      <c r="A41" s="2" t="s">
        <v>7</v>
      </c>
      <c r="B41" s="2" t="s">
        <v>8</v>
      </c>
      <c r="C41" s="2" t="s">
        <v>183</v>
      </c>
      <c r="D41" s="2" t="s">
        <v>27</v>
      </c>
      <c r="E41" s="4">
        <v>31769746</v>
      </c>
      <c r="F41" s="4">
        <v>34260036</v>
      </c>
      <c r="G41" s="4">
        <v>35280000</v>
      </c>
      <c r="H41" s="4">
        <v>36034000</v>
      </c>
      <c r="I41" s="4">
        <v>37921000</v>
      </c>
      <c r="J41" s="4">
        <v>39052000</v>
      </c>
      <c r="K41" s="4">
        <v>41274000</v>
      </c>
      <c r="L41" s="4">
        <v>43646000</v>
      </c>
      <c r="M41" s="4">
        <v>47081000</v>
      </c>
      <c r="N41" s="4">
        <v>49611000</v>
      </c>
      <c r="O41" s="4">
        <v>53946000</v>
      </c>
      <c r="P41" s="4">
        <v>58079000</v>
      </c>
      <c r="Q41" s="4">
        <v>60313000</v>
      </c>
      <c r="R41" s="4">
        <v>62428000</v>
      </c>
      <c r="S41" s="4">
        <v>66866000</v>
      </c>
      <c r="T41" s="4">
        <v>72189000</v>
      </c>
      <c r="U41" s="4">
        <v>77456000</v>
      </c>
      <c r="V41" s="4">
        <v>79468000</v>
      </c>
      <c r="W41" s="4">
        <v>89279000</v>
      </c>
      <c r="X41" s="4">
        <v>97965000</v>
      </c>
      <c r="Y41" s="4">
        <v>107778000</v>
      </c>
      <c r="Z41" s="4">
        <v>117850000</v>
      </c>
      <c r="AA41" s="4">
        <v>127306000</v>
      </c>
      <c r="AB41" s="4">
        <v>138193000</v>
      </c>
      <c r="AC41" s="4">
        <v>143024000</v>
      </c>
      <c r="AD41" s="4">
        <v>150939000</v>
      </c>
      <c r="AE41" s="4">
        <v>162323000</v>
      </c>
      <c r="AF41" s="4">
        <v>169010000</v>
      </c>
      <c r="AG41" s="4">
        <v>175963000</v>
      </c>
      <c r="AH41" s="4">
        <v>185409000</v>
      </c>
      <c r="AI41" s="4">
        <v>198235000</v>
      </c>
      <c r="AJ41" s="4">
        <v>205899000</v>
      </c>
      <c r="AK41" s="4">
        <v>214793000</v>
      </c>
      <c r="AL41" s="4">
        <v>220373000</v>
      </c>
      <c r="AM41" s="4">
        <v>232481000</v>
      </c>
      <c r="AN41" s="4">
        <v>237060000</v>
      </c>
      <c r="AO41" s="4">
        <v>245088000</v>
      </c>
      <c r="AP41" s="4">
        <v>252261000</v>
      </c>
      <c r="AQ41" s="4">
        <v>258967000</v>
      </c>
      <c r="AR41" s="4">
        <v>272607000</v>
      </c>
      <c r="AS41" s="4">
        <v>283778000</v>
      </c>
      <c r="AT41" s="4">
        <v>289987000</v>
      </c>
      <c r="AU41" s="4">
        <v>303249000</v>
      </c>
      <c r="AV41" s="4">
        <v>297867000</v>
      </c>
    </row>
    <row r="42" spans="1:48" x14ac:dyDescent="0.2">
      <c r="A42" s="2" t="s">
        <v>7</v>
      </c>
      <c r="B42" s="2" t="s">
        <v>8</v>
      </c>
      <c r="C42" s="2" t="s">
        <v>182</v>
      </c>
      <c r="D42" s="2" t="s">
        <v>181</v>
      </c>
      <c r="E42" s="4">
        <v>8061381</v>
      </c>
      <c r="F42" s="4">
        <v>8500523</v>
      </c>
      <c r="G42" s="4">
        <v>8795000</v>
      </c>
      <c r="H42" s="4">
        <v>8988000</v>
      </c>
      <c r="I42" s="4">
        <v>9247000</v>
      </c>
      <c r="J42" s="4">
        <v>9451000</v>
      </c>
      <c r="K42" s="4">
        <v>9906000</v>
      </c>
      <c r="L42" s="4">
        <v>10231000</v>
      </c>
      <c r="M42" s="4">
        <v>10767000</v>
      </c>
      <c r="N42" s="4">
        <v>11320000</v>
      </c>
      <c r="O42" s="4">
        <v>11988000</v>
      </c>
      <c r="P42" s="4">
        <v>12718000</v>
      </c>
      <c r="Q42" s="4">
        <v>13526000</v>
      </c>
      <c r="R42" s="4">
        <v>14086000</v>
      </c>
      <c r="S42" s="4">
        <v>14646000</v>
      </c>
      <c r="T42" s="4">
        <v>15432000</v>
      </c>
      <c r="U42" s="4">
        <v>16850000</v>
      </c>
      <c r="V42" s="4">
        <v>17862000</v>
      </c>
      <c r="W42" s="4">
        <v>19654000</v>
      </c>
      <c r="X42" s="4">
        <v>21222000</v>
      </c>
      <c r="Y42" s="4">
        <v>23085000</v>
      </c>
      <c r="Z42" s="4">
        <v>25126000</v>
      </c>
      <c r="AA42" s="4">
        <v>27174000</v>
      </c>
      <c r="AB42" s="4">
        <v>29072000</v>
      </c>
      <c r="AC42" s="4">
        <v>30398000</v>
      </c>
      <c r="AD42" s="4">
        <v>31183000</v>
      </c>
      <c r="AE42" s="4">
        <v>32371000</v>
      </c>
      <c r="AF42" s="4">
        <v>33598000</v>
      </c>
      <c r="AG42" s="4">
        <v>34995000</v>
      </c>
      <c r="AH42" s="4">
        <v>36525000</v>
      </c>
      <c r="AI42" s="4">
        <v>38334000</v>
      </c>
      <c r="AJ42" s="4">
        <v>39554000</v>
      </c>
      <c r="AK42" s="4">
        <v>41315000</v>
      </c>
      <c r="AL42" s="4">
        <v>43160000</v>
      </c>
      <c r="AM42" s="4">
        <v>45192000</v>
      </c>
      <c r="AN42" s="4">
        <v>46209000</v>
      </c>
      <c r="AO42" s="4">
        <v>47653000</v>
      </c>
      <c r="AP42" s="4">
        <v>49333000</v>
      </c>
      <c r="AQ42" s="4">
        <v>50795000</v>
      </c>
      <c r="AR42" s="4">
        <v>52984000</v>
      </c>
      <c r="AS42" s="4">
        <v>55442000</v>
      </c>
      <c r="AT42" s="4">
        <v>56868000</v>
      </c>
      <c r="AU42" s="4">
        <v>60120000</v>
      </c>
      <c r="AV42" s="4" t="s">
        <v>68</v>
      </c>
    </row>
    <row r="43" spans="1:48" x14ac:dyDescent="0.2">
      <c r="A43" s="2" t="s">
        <v>7</v>
      </c>
      <c r="B43" s="2" t="s">
        <v>8</v>
      </c>
      <c r="C43" s="2" t="s">
        <v>180</v>
      </c>
      <c r="D43" s="2" t="s">
        <v>179</v>
      </c>
      <c r="E43" s="4">
        <v>342000</v>
      </c>
      <c r="F43" s="4">
        <v>358000</v>
      </c>
      <c r="G43" s="4">
        <v>377000</v>
      </c>
      <c r="H43" s="4">
        <v>370000</v>
      </c>
      <c r="I43" s="4">
        <v>389000</v>
      </c>
      <c r="J43" s="4">
        <v>397000</v>
      </c>
      <c r="K43" s="4">
        <v>422000</v>
      </c>
      <c r="L43" s="4">
        <v>423000</v>
      </c>
      <c r="M43" s="4">
        <v>436000</v>
      </c>
      <c r="N43" s="4">
        <v>454000</v>
      </c>
      <c r="O43" s="4">
        <v>484000</v>
      </c>
      <c r="P43" s="4">
        <v>500000</v>
      </c>
      <c r="Q43" s="4">
        <v>558000</v>
      </c>
      <c r="R43" s="4">
        <v>575000</v>
      </c>
      <c r="S43" s="4">
        <v>611000</v>
      </c>
      <c r="T43" s="4">
        <v>672000</v>
      </c>
      <c r="U43" s="4">
        <v>733000</v>
      </c>
      <c r="V43" s="4">
        <v>769000</v>
      </c>
      <c r="W43" s="4">
        <v>839000</v>
      </c>
      <c r="X43" s="4">
        <v>883000</v>
      </c>
      <c r="Y43" s="4">
        <v>975000</v>
      </c>
      <c r="Z43" s="4">
        <v>1091000</v>
      </c>
      <c r="AA43" s="4">
        <v>1259000</v>
      </c>
      <c r="AB43" s="4">
        <v>1468000</v>
      </c>
      <c r="AC43" s="4">
        <v>1574000</v>
      </c>
      <c r="AD43" s="4">
        <v>1668000</v>
      </c>
      <c r="AE43" s="4">
        <v>1691000</v>
      </c>
      <c r="AF43" s="4">
        <v>1817000</v>
      </c>
      <c r="AG43" s="4">
        <v>1781000</v>
      </c>
      <c r="AH43" s="4">
        <v>1917000</v>
      </c>
      <c r="AI43" s="4">
        <v>2054000</v>
      </c>
      <c r="AJ43" s="4">
        <v>2099000</v>
      </c>
      <c r="AK43" s="4">
        <v>2047000</v>
      </c>
      <c r="AL43" s="4">
        <v>2050000</v>
      </c>
      <c r="AM43" s="4">
        <v>2130000</v>
      </c>
      <c r="AN43" s="4">
        <v>2003000</v>
      </c>
      <c r="AO43" s="4">
        <v>1998000</v>
      </c>
      <c r="AP43" s="4">
        <v>2151000</v>
      </c>
      <c r="AQ43" s="4">
        <v>2285000</v>
      </c>
      <c r="AR43" s="4">
        <v>2317000</v>
      </c>
      <c r="AS43" s="4">
        <v>2266000</v>
      </c>
      <c r="AT43" s="4">
        <v>2186000</v>
      </c>
      <c r="AU43" s="4">
        <v>2340000</v>
      </c>
      <c r="AV43" s="4" t="s">
        <v>68</v>
      </c>
    </row>
    <row r="44" spans="1:48" x14ac:dyDescent="0.2">
      <c r="A44" s="2" t="s">
        <v>7</v>
      </c>
      <c r="B44" s="2" t="s">
        <v>8</v>
      </c>
      <c r="C44" s="2" t="s">
        <v>178</v>
      </c>
      <c r="D44" s="2" t="s">
        <v>177</v>
      </c>
      <c r="E44" s="4">
        <v>3118095</v>
      </c>
      <c r="F44" s="4">
        <v>3467109</v>
      </c>
      <c r="G44" s="4">
        <v>3448000</v>
      </c>
      <c r="H44" s="4">
        <v>3399000</v>
      </c>
      <c r="I44" s="4">
        <v>3610000</v>
      </c>
      <c r="J44" s="4">
        <v>3639000</v>
      </c>
      <c r="K44" s="4">
        <v>3883000</v>
      </c>
      <c r="L44" s="4">
        <v>4242000</v>
      </c>
      <c r="M44" s="4">
        <v>4630000</v>
      </c>
      <c r="N44" s="4">
        <v>4758000</v>
      </c>
      <c r="O44" s="4">
        <v>5323000</v>
      </c>
      <c r="P44" s="4">
        <v>5652000</v>
      </c>
      <c r="Q44" s="4">
        <v>5709000</v>
      </c>
      <c r="R44" s="4">
        <v>5955000</v>
      </c>
      <c r="S44" s="4">
        <v>6648000</v>
      </c>
      <c r="T44" s="4">
        <v>7291000</v>
      </c>
      <c r="U44" s="4">
        <v>7386000</v>
      </c>
      <c r="V44" s="4">
        <v>6970000</v>
      </c>
      <c r="W44" s="4">
        <v>8085000</v>
      </c>
      <c r="X44" s="4">
        <v>8648000</v>
      </c>
      <c r="Y44" s="4">
        <v>9295000</v>
      </c>
      <c r="Z44" s="4">
        <v>9856000</v>
      </c>
      <c r="AA44" s="4">
        <v>10210000</v>
      </c>
      <c r="AB44" s="4">
        <v>10693000</v>
      </c>
      <c r="AC44" s="4">
        <v>10100000</v>
      </c>
      <c r="AD44" s="4">
        <v>11078000</v>
      </c>
      <c r="AE44" s="4">
        <v>11534000</v>
      </c>
      <c r="AF44" s="4">
        <v>11276000</v>
      </c>
      <c r="AG44" s="4">
        <v>12037000</v>
      </c>
      <c r="AH44" s="4">
        <v>13100000</v>
      </c>
      <c r="AI44" s="4">
        <v>13482000</v>
      </c>
      <c r="AJ44" s="4">
        <v>13911000</v>
      </c>
      <c r="AK44" s="4">
        <v>13797000</v>
      </c>
      <c r="AL44" s="4">
        <v>13965000</v>
      </c>
      <c r="AM44" s="4">
        <v>14927000</v>
      </c>
      <c r="AN44" s="4">
        <v>15348000</v>
      </c>
      <c r="AO44" s="4">
        <v>15856000</v>
      </c>
      <c r="AP44" s="4">
        <v>15790000</v>
      </c>
      <c r="AQ44" s="4">
        <v>15616000</v>
      </c>
      <c r="AR44" s="4">
        <v>16283000</v>
      </c>
      <c r="AS44" s="4">
        <v>16238000</v>
      </c>
      <c r="AT44" s="4">
        <v>15814000</v>
      </c>
      <c r="AU44" s="4">
        <v>15656000</v>
      </c>
      <c r="AV44" s="4" t="s">
        <v>68</v>
      </c>
    </row>
    <row r="45" spans="1:48" x14ac:dyDescent="0.2">
      <c r="A45" s="2" t="s">
        <v>7</v>
      </c>
      <c r="B45" s="2" t="s">
        <v>8</v>
      </c>
      <c r="C45" s="2" t="s">
        <v>176</v>
      </c>
      <c r="D45" s="2" t="s">
        <v>175</v>
      </c>
      <c r="E45" s="4">
        <v>3674487</v>
      </c>
      <c r="F45" s="4">
        <v>4017841</v>
      </c>
      <c r="G45" s="4">
        <v>4092000</v>
      </c>
      <c r="H45" s="4">
        <v>4120000</v>
      </c>
      <c r="I45" s="4">
        <v>4476000</v>
      </c>
      <c r="J45" s="4">
        <v>4620000</v>
      </c>
      <c r="K45" s="4">
        <v>4926000</v>
      </c>
      <c r="L45" s="4">
        <v>5274000</v>
      </c>
      <c r="M45" s="4">
        <v>5646000</v>
      </c>
      <c r="N45" s="4">
        <v>5946000</v>
      </c>
      <c r="O45" s="4">
        <v>6573000</v>
      </c>
      <c r="P45" s="4">
        <v>6928000</v>
      </c>
      <c r="Q45" s="4">
        <v>6896000</v>
      </c>
      <c r="R45" s="4">
        <v>7113000</v>
      </c>
      <c r="S45" s="4">
        <v>7622000</v>
      </c>
      <c r="T45" s="4">
        <v>8256000</v>
      </c>
      <c r="U45" s="4">
        <v>8400000</v>
      </c>
      <c r="V45" s="4">
        <v>8314000</v>
      </c>
      <c r="W45" s="4">
        <v>9604000</v>
      </c>
      <c r="X45" s="4">
        <v>10122000</v>
      </c>
      <c r="Y45" s="4">
        <v>11037000</v>
      </c>
      <c r="Z45" s="4">
        <v>11573000</v>
      </c>
      <c r="AA45" s="4">
        <v>12170000</v>
      </c>
      <c r="AB45" s="4">
        <v>12988000</v>
      </c>
      <c r="AC45" s="4">
        <v>12692000</v>
      </c>
      <c r="AD45" s="4">
        <v>13440000</v>
      </c>
      <c r="AE45" s="4">
        <v>14442000</v>
      </c>
      <c r="AF45" s="4">
        <v>14157000</v>
      </c>
      <c r="AG45" s="4">
        <v>14501000</v>
      </c>
      <c r="AH45" s="4">
        <v>14989000</v>
      </c>
      <c r="AI45" s="4">
        <v>15670000</v>
      </c>
      <c r="AJ45" s="4">
        <v>16129000</v>
      </c>
      <c r="AK45" s="4">
        <v>16147000</v>
      </c>
      <c r="AL45" s="4">
        <v>16339000</v>
      </c>
      <c r="AM45" s="4">
        <v>16983000</v>
      </c>
      <c r="AN45" s="4">
        <v>17007000</v>
      </c>
      <c r="AO45" s="4">
        <v>17404000</v>
      </c>
      <c r="AP45" s="4">
        <v>17209000</v>
      </c>
      <c r="AQ45" s="4">
        <v>16794000</v>
      </c>
      <c r="AR45" s="4">
        <v>16835000</v>
      </c>
      <c r="AS45" s="4">
        <v>16518000</v>
      </c>
      <c r="AT45" s="4">
        <v>15787000</v>
      </c>
      <c r="AU45" s="4">
        <v>15159000</v>
      </c>
      <c r="AV45" s="4" t="s">
        <v>68</v>
      </c>
    </row>
    <row r="46" spans="1:48" x14ac:dyDescent="0.2">
      <c r="A46" s="2" t="s">
        <v>7</v>
      </c>
      <c r="B46" s="2" t="s">
        <v>8</v>
      </c>
      <c r="C46" s="2" t="s">
        <v>174</v>
      </c>
      <c r="D46" s="2" t="s">
        <v>173</v>
      </c>
      <c r="E46" s="4">
        <v>2873013</v>
      </c>
      <c r="F46" s="4">
        <v>3160248</v>
      </c>
      <c r="G46" s="4">
        <v>3288000</v>
      </c>
      <c r="H46" s="4">
        <v>3464000</v>
      </c>
      <c r="I46" s="4">
        <v>3678000</v>
      </c>
      <c r="J46" s="4">
        <v>3828000</v>
      </c>
      <c r="K46" s="4">
        <v>4028000</v>
      </c>
      <c r="L46" s="4">
        <v>4250000</v>
      </c>
      <c r="M46" s="4">
        <v>4616000</v>
      </c>
      <c r="N46" s="4">
        <v>4876000</v>
      </c>
      <c r="O46" s="4">
        <v>5267000</v>
      </c>
      <c r="P46" s="4">
        <v>5768000</v>
      </c>
      <c r="Q46" s="4">
        <v>5994000</v>
      </c>
      <c r="R46" s="4">
        <v>6177000</v>
      </c>
      <c r="S46" s="4">
        <v>6700000</v>
      </c>
      <c r="T46" s="4">
        <v>7289000</v>
      </c>
      <c r="U46" s="4">
        <v>7885000</v>
      </c>
      <c r="V46" s="4">
        <v>7921000</v>
      </c>
      <c r="W46" s="4">
        <v>9167000</v>
      </c>
      <c r="X46" s="4">
        <v>10182000</v>
      </c>
      <c r="Y46" s="4">
        <v>11247000</v>
      </c>
      <c r="Z46" s="4">
        <v>12421000</v>
      </c>
      <c r="AA46" s="4">
        <v>13434000</v>
      </c>
      <c r="AB46" s="4">
        <v>14586000</v>
      </c>
      <c r="AC46" s="4">
        <v>15084000</v>
      </c>
      <c r="AD46" s="4">
        <v>16127000</v>
      </c>
      <c r="AE46" s="4">
        <v>17677000</v>
      </c>
      <c r="AF46" s="4">
        <v>18525000</v>
      </c>
      <c r="AG46" s="4">
        <v>19421000</v>
      </c>
      <c r="AH46" s="4">
        <v>20293000</v>
      </c>
      <c r="AI46" s="4">
        <v>21301000</v>
      </c>
      <c r="AJ46" s="4">
        <v>22181000</v>
      </c>
      <c r="AK46" s="4">
        <v>23138000</v>
      </c>
      <c r="AL46" s="4">
        <v>23554000</v>
      </c>
      <c r="AM46" s="4">
        <v>24892000</v>
      </c>
      <c r="AN46" s="4">
        <v>25353000</v>
      </c>
      <c r="AO46" s="4">
        <v>26156000</v>
      </c>
      <c r="AP46" s="4">
        <v>26994000</v>
      </c>
      <c r="AQ46" s="4">
        <v>27792000</v>
      </c>
      <c r="AR46" s="4">
        <v>28968000</v>
      </c>
      <c r="AS46" s="4">
        <v>29365000</v>
      </c>
      <c r="AT46" s="4">
        <v>29957000</v>
      </c>
      <c r="AU46" s="4">
        <v>30472000</v>
      </c>
      <c r="AV46" s="4" t="s">
        <v>68</v>
      </c>
    </row>
    <row r="47" spans="1:48" x14ac:dyDescent="0.2">
      <c r="A47" s="2" t="s">
        <v>7</v>
      </c>
      <c r="B47" s="2" t="s">
        <v>8</v>
      </c>
      <c r="C47" s="2" t="s">
        <v>172</v>
      </c>
      <c r="D47" s="2" t="s">
        <v>171</v>
      </c>
      <c r="E47" s="4">
        <v>4575500</v>
      </c>
      <c r="F47" s="4">
        <v>4860790</v>
      </c>
      <c r="G47" s="4">
        <v>5162000</v>
      </c>
      <c r="H47" s="4">
        <v>5331000</v>
      </c>
      <c r="I47" s="4">
        <v>5546000</v>
      </c>
      <c r="J47" s="4">
        <v>5723000</v>
      </c>
      <c r="K47" s="4">
        <v>6093000</v>
      </c>
      <c r="L47" s="4">
        <v>6436000</v>
      </c>
      <c r="M47" s="4">
        <v>6970000</v>
      </c>
      <c r="N47" s="4">
        <v>7427000</v>
      </c>
      <c r="O47" s="4">
        <v>7969000</v>
      </c>
      <c r="P47" s="4">
        <v>8695000</v>
      </c>
      <c r="Q47" s="4">
        <v>9163000</v>
      </c>
      <c r="R47" s="4">
        <v>9430000</v>
      </c>
      <c r="S47" s="4">
        <v>10082000</v>
      </c>
      <c r="T47" s="4">
        <v>10828000</v>
      </c>
      <c r="U47" s="4">
        <v>11574000</v>
      </c>
      <c r="V47" s="4">
        <v>12066000</v>
      </c>
      <c r="W47" s="4">
        <v>13144000</v>
      </c>
      <c r="X47" s="4">
        <v>14458000</v>
      </c>
      <c r="Y47" s="4">
        <v>16074000</v>
      </c>
      <c r="Z47" s="4">
        <v>17900000</v>
      </c>
      <c r="AA47" s="4">
        <v>19877000</v>
      </c>
      <c r="AB47" s="4">
        <v>21799000</v>
      </c>
      <c r="AC47" s="4">
        <v>23511000</v>
      </c>
      <c r="AD47" s="4">
        <v>25381000</v>
      </c>
      <c r="AE47" s="4">
        <v>28352000</v>
      </c>
      <c r="AF47" s="4">
        <v>30814000</v>
      </c>
      <c r="AG47" s="4">
        <v>33053000</v>
      </c>
      <c r="AH47" s="4">
        <v>35640000</v>
      </c>
      <c r="AI47" s="4">
        <v>39057000</v>
      </c>
      <c r="AJ47" s="4">
        <v>40430000</v>
      </c>
      <c r="AK47" s="4">
        <v>42618000</v>
      </c>
      <c r="AL47" s="4">
        <v>43132000</v>
      </c>
      <c r="AM47" s="4">
        <v>44874000</v>
      </c>
      <c r="AN47" s="4">
        <v>45877000</v>
      </c>
      <c r="AO47" s="4">
        <v>47808000</v>
      </c>
      <c r="AP47" s="4">
        <v>49758000</v>
      </c>
      <c r="AQ47" s="4">
        <v>51333000</v>
      </c>
      <c r="AR47" s="4">
        <v>54699000</v>
      </c>
      <c r="AS47" s="4">
        <v>57867000</v>
      </c>
      <c r="AT47" s="4">
        <v>59839000</v>
      </c>
      <c r="AU47" s="4">
        <v>62970000</v>
      </c>
      <c r="AV47" s="4" t="s">
        <v>68</v>
      </c>
    </row>
    <row r="48" spans="1:48" x14ac:dyDescent="0.2">
      <c r="A48" s="2" t="s">
        <v>7</v>
      </c>
      <c r="B48" s="2" t="s">
        <v>8</v>
      </c>
      <c r="C48" s="2" t="s">
        <v>170</v>
      </c>
      <c r="D48" s="2" t="s">
        <v>169</v>
      </c>
      <c r="E48" s="4">
        <v>4704835</v>
      </c>
      <c r="F48" s="4">
        <v>5048023</v>
      </c>
      <c r="G48" s="4">
        <v>5326000</v>
      </c>
      <c r="H48" s="4">
        <v>5530000</v>
      </c>
      <c r="I48" s="4">
        <v>5821000</v>
      </c>
      <c r="J48" s="4">
        <v>6108000</v>
      </c>
      <c r="K48" s="4">
        <v>6459000</v>
      </c>
      <c r="L48" s="4">
        <v>6868000</v>
      </c>
      <c r="M48" s="4">
        <v>7579000</v>
      </c>
      <c r="N48" s="4">
        <v>8149000</v>
      </c>
      <c r="O48" s="4">
        <v>8872000</v>
      </c>
      <c r="P48" s="4">
        <v>9728000</v>
      </c>
      <c r="Q48" s="4">
        <v>10267000</v>
      </c>
      <c r="R48" s="4">
        <v>10551000</v>
      </c>
      <c r="S48" s="4">
        <v>11164000</v>
      </c>
      <c r="T48" s="4">
        <v>12145000</v>
      </c>
      <c r="U48" s="4">
        <v>13659000</v>
      </c>
      <c r="V48" s="4">
        <v>14499000</v>
      </c>
      <c r="W48" s="4">
        <v>16116000</v>
      </c>
      <c r="X48" s="4">
        <v>17931000</v>
      </c>
      <c r="Y48" s="4">
        <v>19822000</v>
      </c>
      <c r="Z48" s="4">
        <v>21939000</v>
      </c>
      <c r="AA48" s="4">
        <v>24316000</v>
      </c>
      <c r="AB48" s="4">
        <v>26655000</v>
      </c>
      <c r="AC48" s="4">
        <v>28450000</v>
      </c>
      <c r="AD48" s="4">
        <v>29396000</v>
      </c>
      <c r="AE48" s="4">
        <v>31385000</v>
      </c>
      <c r="AF48" s="4">
        <v>33320000</v>
      </c>
      <c r="AG48" s="4">
        <v>34181000</v>
      </c>
      <c r="AH48" s="4">
        <v>35913000</v>
      </c>
      <c r="AI48" s="4">
        <v>39392000</v>
      </c>
      <c r="AJ48" s="4">
        <v>41445000</v>
      </c>
      <c r="AK48" s="4">
        <v>44105000</v>
      </c>
      <c r="AL48" s="4">
        <v>46005000</v>
      </c>
      <c r="AM48" s="4">
        <v>49066000</v>
      </c>
      <c r="AN48" s="4">
        <v>49559000</v>
      </c>
      <c r="AO48" s="4">
        <v>50429000</v>
      </c>
      <c r="AP48" s="4">
        <v>52072000</v>
      </c>
      <c r="AQ48" s="4">
        <v>54494000</v>
      </c>
      <c r="AR48" s="4">
        <v>58139000</v>
      </c>
      <c r="AS48" s="4">
        <v>61507000</v>
      </c>
      <c r="AT48" s="4">
        <v>64487000</v>
      </c>
      <c r="AU48" s="4">
        <v>70274000</v>
      </c>
      <c r="AV48" s="4" t="s">
        <v>68</v>
      </c>
    </row>
    <row r="49" spans="1:48" x14ac:dyDescent="0.2">
      <c r="A49" s="2" t="s">
        <v>7</v>
      </c>
      <c r="B49" s="2" t="s">
        <v>8</v>
      </c>
      <c r="C49" s="2" t="s">
        <v>168</v>
      </c>
      <c r="D49" s="2" t="s">
        <v>167</v>
      </c>
      <c r="E49" s="4">
        <v>1462154</v>
      </c>
      <c r="F49" s="4">
        <v>1495157</v>
      </c>
      <c r="G49" s="4">
        <v>1462000</v>
      </c>
      <c r="H49" s="4">
        <v>1473000</v>
      </c>
      <c r="I49" s="4">
        <v>1447000</v>
      </c>
      <c r="J49" s="4">
        <v>1478000</v>
      </c>
      <c r="K49" s="4">
        <v>1471000</v>
      </c>
      <c r="L49" s="4">
        <v>1500000</v>
      </c>
      <c r="M49" s="4">
        <v>1558000</v>
      </c>
      <c r="N49" s="4">
        <v>1617000</v>
      </c>
      <c r="O49" s="4">
        <v>1755000</v>
      </c>
      <c r="P49" s="4">
        <v>1910000</v>
      </c>
      <c r="Q49" s="4">
        <v>2015000</v>
      </c>
      <c r="R49" s="4">
        <v>2142000</v>
      </c>
      <c r="S49" s="4">
        <v>2237000</v>
      </c>
      <c r="T49" s="4">
        <v>2378000</v>
      </c>
      <c r="U49" s="4">
        <v>2673000</v>
      </c>
      <c r="V49" s="4">
        <v>3047000</v>
      </c>
      <c r="W49" s="4">
        <v>3417000</v>
      </c>
      <c r="X49" s="4">
        <v>3805000</v>
      </c>
      <c r="Y49" s="4">
        <v>4270000</v>
      </c>
      <c r="Z49" s="4">
        <v>4613000</v>
      </c>
      <c r="AA49" s="4">
        <v>5177000</v>
      </c>
      <c r="AB49" s="4">
        <v>5715000</v>
      </c>
      <c r="AC49" s="4">
        <v>6048000</v>
      </c>
      <c r="AD49" s="4">
        <v>6335000</v>
      </c>
      <c r="AE49" s="4">
        <v>6537000</v>
      </c>
      <c r="AF49" s="4">
        <v>6771000</v>
      </c>
      <c r="AG49" s="4">
        <v>6710000</v>
      </c>
      <c r="AH49" s="4">
        <v>6412000</v>
      </c>
      <c r="AI49" s="4">
        <v>6413000</v>
      </c>
      <c r="AJ49" s="4">
        <v>6543000</v>
      </c>
      <c r="AK49" s="4">
        <v>6984000</v>
      </c>
      <c r="AL49" s="4">
        <v>7380000</v>
      </c>
      <c r="AM49" s="4">
        <v>7765000</v>
      </c>
      <c r="AN49" s="4">
        <v>7632000</v>
      </c>
      <c r="AO49" s="4">
        <v>7854000</v>
      </c>
      <c r="AP49" s="4">
        <v>7746000</v>
      </c>
      <c r="AQ49" s="4">
        <v>7716000</v>
      </c>
      <c r="AR49" s="4">
        <v>8087000</v>
      </c>
      <c r="AS49" s="4">
        <v>8549000</v>
      </c>
      <c r="AT49" s="4">
        <v>8339000</v>
      </c>
      <c r="AU49" s="4">
        <v>8114000</v>
      </c>
      <c r="AV49" s="4" t="s">
        <v>68</v>
      </c>
    </row>
    <row r="50" spans="1:48" x14ac:dyDescent="0.2">
      <c r="A50" s="2" t="s">
        <v>7</v>
      </c>
      <c r="B50" s="2" t="s">
        <v>8</v>
      </c>
      <c r="C50" s="2" t="s">
        <v>166</v>
      </c>
      <c r="D50" s="2" t="s">
        <v>165</v>
      </c>
      <c r="E50" s="4">
        <v>1739010</v>
      </c>
      <c r="F50" s="4">
        <v>2017015</v>
      </c>
      <c r="G50" s="4">
        <v>2030000</v>
      </c>
      <c r="H50" s="4">
        <v>2045000</v>
      </c>
      <c r="I50" s="4">
        <v>2343000</v>
      </c>
      <c r="J50" s="4">
        <v>2444000</v>
      </c>
      <c r="K50" s="4">
        <v>2643000</v>
      </c>
      <c r="L50" s="4">
        <v>2918000</v>
      </c>
      <c r="M50" s="4">
        <v>3277000</v>
      </c>
      <c r="N50" s="4">
        <v>3420000</v>
      </c>
      <c r="O50" s="4">
        <v>3915000</v>
      </c>
      <c r="P50" s="4">
        <v>4380000</v>
      </c>
      <c r="Q50" s="4">
        <v>4421000</v>
      </c>
      <c r="R50" s="4">
        <v>4654000</v>
      </c>
      <c r="S50" s="4">
        <v>5330000</v>
      </c>
      <c r="T50" s="4">
        <v>6039000</v>
      </c>
      <c r="U50" s="4">
        <v>6433000</v>
      </c>
      <c r="V50" s="4">
        <v>6221000</v>
      </c>
      <c r="W50" s="4">
        <v>7188000</v>
      </c>
      <c r="X50" s="4">
        <v>8599000</v>
      </c>
      <c r="Y50" s="4">
        <v>9721000</v>
      </c>
      <c r="Z50" s="4">
        <v>10992000</v>
      </c>
      <c r="AA50" s="4">
        <v>11213000</v>
      </c>
      <c r="AB50" s="4">
        <v>12483000</v>
      </c>
      <c r="AC50" s="4">
        <v>12553000</v>
      </c>
      <c r="AD50" s="4">
        <v>13737000</v>
      </c>
      <c r="AE50" s="4">
        <v>15844000</v>
      </c>
      <c r="AF50" s="4">
        <v>16467000</v>
      </c>
      <c r="AG50" s="4">
        <v>17178000</v>
      </c>
      <c r="AH50" s="4">
        <v>18464000</v>
      </c>
      <c r="AI50" s="4">
        <v>20271000</v>
      </c>
      <c r="AJ50" s="4">
        <v>21312000</v>
      </c>
      <c r="AK50" s="4">
        <v>22298000</v>
      </c>
      <c r="AL50" s="4">
        <v>22495000</v>
      </c>
      <c r="AM50" s="4">
        <v>24314000</v>
      </c>
      <c r="AN50" s="4">
        <v>25698000</v>
      </c>
      <c r="AO50" s="4">
        <v>27559000</v>
      </c>
      <c r="AP50" s="4">
        <v>28900000</v>
      </c>
      <c r="AQ50" s="4">
        <v>29954000</v>
      </c>
      <c r="AR50" s="4">
        <v>32101000</v>
      </c>
      <c r="AS50" s="4">
        <v>33861000</v>
      </c>
      <c r="AT50" s="4">
        <v>34625000</v>
      </c>
      <c r="AU50" s="4">
        <v>36074000</v>
      </c>
      <c r="AV50" s="4" t="s">
        <v>68</v>
      </c>
    </row>
    <row r="51" spans="1:48" x14ac:dyDescent="0.2">
      <c r="A51" s="2" t="s">
        <v>7</v>
      </c>
      <c r="B51" s="2" t="s">
        <v>8</v>
      </c>
      <c r="C51" s="2" t="s">
        <v>164</v>
      </c>
      <c r="D51" s="2" t="s">
        <v>163</v>
      </c>
      <c r="E51" s="4">
        <v>1219271</v>
      </c>
      <c r="F51" s="4">
        <v>1335330</v>
      </c>
      <c r="G51" s="4">
        <v>1300000</v>
      </c>
      <c r="H51" s="4">
        <v>1314000</v>
      </c>
      <c r="I51" s="4">
        <v>1364000</v>
      </c>
      <c r="J51" s="4">
        <v>1364000</v>
      </c>
      <c r="K51" s="4">
        <v>1443000</v>
      </c>
      <c r="L51" s="4">
        <v>1504000</v>
      </c>
      <c r="M51" s="4">
        <v>1602000</v>
      </c>
      <c r="N51" s="4">
        <v>1644000</v>
      </c>
      <c r="O51" s="4">
        <v>1800000</v>
      </c>
      <c r="P51" s="4">
        <v>1800000</v>
      </c>
      <c r="Q51" s="4">
        <v>1764000</v>
      </c>
      <c r="R51" s="4">
        <v>1745000</v>
      </c>
      <c r="S51" s="4">
        <v>1826000</v>
      </c>
      <c r="T51" s="4">
        <v>1859000</v>
      </c>
      <c r="U51" s="4">
        <v>1863000</v>
      </c>
      <c r="V51" s="4">
        <v>1799000</v>
      </c>
      <c r="W51" s="4">
        <v>2065000</v>
      </c>
      <c r="X51" s="4">
        <v>2115000</v>
      </c>
      <c r="Y51" s="4">
        <v>2252000</v>
      </c>
      <c r="Z51" s="4">
        <v>2339000</v>
      </c>
      <c r="AA51" s="4">
        <v>2476000</v>
      </c>
      <c r="AB51" s="4">
        <v>2734000</v>
      </c>
      <c r="AC51" s="4">
        <v>2614000</v>
      </c>
      <c r="AD51" s="4">
        <v>2594000</v>
      </c>
      <c r="AE51" s="4">
        <v>2490000</v>
      </c>
      <c r="AF51" s="4">
        <v>2265000</v>
      </c>
      <c r="AG51" s="4">
        <v>2106000</v>
      </c>
      <c r="AH51" s="4">
        <v>2156000</v>
      </c>
      <c r="AI51" s="4">
        <v>2261000</v>
      </c>
      <c r="AJ51" s="4">
        <v>2295000</v>
      </c>
      <c r="AK51" s="4">
        <v>2344000</v>
      </c>
      <c r="AL51" s="4">
        <v>2293000</v>
      </c>
      <c r="AM51" s="4">
        <v>2338000</v>
      </c>
      <c r="AN51" s="4">
        <v>2374000</v>
      </c>
      <c r="AO51" s="4">
        <v>2371000</v>
      </c>
      <c r="AP51" s="4">
        <v>2308000</v>
      </c>
      <c r="AQ51" s="4">
        <v>2188000</v>
      </c>
      <c r="AR51" s="4">
        <v>2194000</v>
      </c>
      <c r="AS51" s="4">
        <v>2165000</v>
      </c>
      <c r="AT51" s="4">
        <v>2085000</v>
      </c>
      <c r="AU51" s="4">
        <v>2070000</v>
      </c>
      <c r="AV51" s="4" t="s">
        <v>68</v>
      </c>
    </row>
    <row r="52" spans="1:48" x14ac:dyDescent="0.2">
      <c r="A52" s="2" t="s">
        <v>7</v>
      </c>
      <c r="B52" s="2" t="s">
        <v>8</v>
      </c>
      <c r="C52" s="2" t="s">
        <v>22</v>
      </c>
      <c r="D52" s="2" t="s">
        <v>162</v>
      </c>
      <c r="E52" s="4">
        <v>20911585</v>
      </c>
      <c r="F52" s="4">
        <v>22078455</v>
      </c>
      <c r="G52" s="4">
        <v>22783000</v>
      </c>
      <c r="H52" s="4">
        <v>22903000</v>
      </c>
      <c r="I52" s="4">
        <v>23846000</v>
      </c>
      <c r="J52" s="4">
        <v>24627000</v>
      </c>
      <c r="K52" s="4">
        <v>26087000</v>
      </c>
      <c r="L52" s="4">
        <v>27598000</v>
      </c>
      <c r="M52" s="4">
        <v>29697000</v>
      </c>
      <c r="N52" s="4">
        <v>31594000</v>
      </c>
      <c r="O52" s="4">
        <v>34148000</v>
      </c>
      <c r="P52" s="4">
        <v>37540000</v>
      </c>
      <c r="Q52" s="4">
        <v>40527000</v>
      </c>
      <c r="R52" s="4">
        <v>43446000</v>
      </c>
      <c r="S52" s="4">
        <v>47739000</v>
      </c>
      <c r="T52" s="4">
        <v>53224000</v>
      </c>
      <c r="U52" s="4">
        <v>57449000</v>
      </c>
      <c r="V52" s="4">
        <v>59894000</v>
      </c>
      <c r="W52" s="4">
        <v>66587000</v>
      </c>
      <c r="X52" s="4">
        <v>74160000</v>
      </c>
      <c r="Y52" s="4">
        <v>84372000</v>
      </c>
      <c r="Z52" s="4">
        <v>95353000</v>
      </c>
      <c r="AA52" s="4">
        <v>104358000</v>
      </c>
      <c r="AB52" s="4">
        <v>114967000</v>
      </c>
      <c r="AC52" s="4">
        <v>120501000</v>
      </c>
      <c r="AD52" s="4">
        <v>124808000</v>
      </c>
      <c r="AE52" s="4">
        <v>133139000</v>
      </c>
      <c r="AF52" s="4">
        <v>140523000</v>
      </c>
      <c r="AG52" s="4">
        <v>145590000</v>
      </c>
      <c r="AH52" s="4">
        <v>154124000</v>
      </c>
      <c r="AI52" s="4">
        <v>162647000</v>
      </c>
      <c r="AJ52" s="4">
        <v>169588000</v>
      </c>
      <c r="AK52" s="4">
        <v>180219000</v>
      </c>
      <c r="AL52" s="4">
        <v>185793000</v>
      </c>
      <c r="AM52" s="4">
        <v>195049000</v>
      </c>
      <c r="AN52" s="4">
        <v>201420000</v>
      </c>
      <c r="AO52" s="4">
        <v>212531000</v>
      </c>
      <c r="AP52" s="4">
        <v>221446000</v>
      </c>
      <c r="AQ52" s="4">
        <v>232661000</v>
      </c>
      <c r="AR52" s="4">
        <v>249149000</v>
      </c>
      <c r="AS52" s="4">
        <v>268756000</v>
      </c>
      <c r="AT52" s="4">
        <v>293487000</v>
      </c>
      <c r="AU52" s="4">
        <v>315301000</v>
      </c>
      <c r="AV52" s="4">
        <v>321463000</v>
      </c>
    </row>
    <row r="53" spans="1:48" x14ac:dyDescent="0.2">
      <c r="A53" s="2" t="s">
        <v>7</v>
      </c>
      <c r="B53" s="2" t="s">
        <v>8</v>
      </c>
      <c r="C53" s="2" t="s">
        <v>24</v>
      </c>
      <c r="D53" s="2" t="s">
        <v>161</v>
      </c>
      <c r="E53" s="4">
        <v>5556800</v>
      </c>
      <c r="F53" s="4">
        <v>5593800</v>
      </c>
      <c r="G53" s="4">
        <v>5498000</v>
      </c>
      <c r="H53" s="4">
        <v>5197000</v>
      </c>
      <c r="I53" s="4">
        <v>5241000</v>
      </c>
      <c r="J53" s="4">
        <v>5206000</v>
      </c>
      <c r="K53" s="4">
        <v>5300000</v>
      </c>
      <c r="L53" s="4">
        <v>5446000</v>
      </c>
      <c r="M53" s="4">
        <v>5542000</v>
      </c>
      <c r="N53" s="4">
        <v>5592000</v>
      </c>
      <c r="O53" s="4">
        <v>5726000</v>
      </c>
      <c r="P53" s="4">
        <v>5935000</v>
      </c>
      <c r="Q53" s="4">
        <v>6268000</v>
      </c>
      <c r="R53" s="4">
        <v>6534000</v>
      </c>
      <c r="S53" s="4">
        <v>6956000</v>
      </c>
      <c r="T53" s="4">
        <v>7782000</v>
      </c>
      <c r="U53" s="4">
        <v>8174000</v>
      </c>
      <c r="V53" s="4">
        <v>8108000</v>
      </c>
      <c r="W53" s="4">
        <v>9061000</v>
      </c>
      <c r="X53" s="4">
        <v>9824000</v>
      </c>
      <c r="Y53" s="4">
        <v>10694000</v>
      </c>
      <c r="Z53" s="4">
        <v>12203000</v>
      </c>
      <c r="AA53" s="4">
        <v>12850000</v>
      </c>
      <c r="AB53" s="4">
        <v>13083000</v>
      </c>
      <c r="AC53" s="4">
        <v>12204000</v>
      </c>
      <c r="AD53" s="4">
        <v>11581000</v>
      </c>
      <c r="AE53" s="4">
        <v>12121000</v>
      </c>
      <c r="AF53" s="4">
        <v>11861000</v>
      </c>
      <c r="AG53" s="4">
        <v>11633000</v>
      </c>
      <c r="AH53" s="4">
        <v>11584000</v>
      </c>
      <c r="AI53" s="4">
        <v>11211000</v>
      </c>
      <c r="AJ53" s="4">
        <v>11088000</v>
      </c>
      <c r="AK53" s="4">
        <v>10743000</v>
      </c>
      <c r="AL53" s="4">
        <v>10898000</v>
      </c>
      <c r="AM53" s="4">
        <v>11536000</v>
      </c>
      <c r="AN53" s="4">
        <v>11175000</v>
      </c>
      <c r="AO53" s="4">
        <v>11207000</v>
      </c>
      <c r="AP53" s="4">
        <v>11242000</v>
      </c>
      <c r="AQ53" s="4">
        <v>11540000</v>
      </c>
      <c r="AR53" s="4">
        <v>11770000</v>
      </c>
      <c r="AS53" s="4">
        <v>12651000</v>
      </c>
      <c r="AT53" s="4">
        <v>12654000</v>
      </c>
      <c r="AU53" s="4">
        <v>12460000</v>
      </c>
      <c r="AV53" s="4" t="s">
        <v>68</v>
      </c>
    </row>
    <row r="54" spans="1:48" x14ac:dyDescent="0.2">
      <c r="A54" s="2" t="s">
        <v>7</v>
      </c>
      <c r="B54" s="2" t="s">
        <v>8</v>
      </c>
      <c r="C54" s="2" t="s">
        <v>160</v>
      </c>
      <c r="D54" s="2" t="s">
        <v>159</v>
      </c>
      <c r="E54" s="4">
        <v>3879222</v>
      </c>
      <c r="F54" s="4">
        <v>4407966</v>
      </c>
      <c r="G54" s="4">
        <v>4592000</v>
      </c>
      <c r="H54" s="4">
        <v>4667000</v>
      </c>
      <c r="I54" s="4">
        <v>5038000</v>
      </c>
      <c r="J54" s="4">
        <v>5345000</v>
      </c>
      <c r="K54" s="4">
        <v>5754000</v>
      </c>
      <c r="L54" s="4">
        <v>6265000</v>
      </c>
      <c r="M54" s="4">
        <v>6834000</v>
      </c>
      <c r="N54" s="4">
        <v>7173000</v>
      </c>
      <c r="O54" s="4">
        <v>7938000</v>
      </c>
      <c r="P54" s="4">
        <v>8765000</v>
      </c>
      <c r="Q54" s="4">
        <v>9123000</v>
      </c>
      <c r="R54" s="4">
        <v>10233000</v>
      </c>
      <c r="S54" s="4">
        <v>11533000</v>
      </c>
      <c r="T54" s="4">
        <v>13227000</v>
      </c>
      <c r="U54" s="4">
        <v>14079000</v>
      </c>
      <c r="V54" s="4">
        <v>13786000</v>
      </c>
      <c r="W54" s="4">
        <v>15572000</v>
      </c>
      <c r="X54" s="4">
        <v>17805000</v>
      </c>
      <c r="Y54" s="4">
        <v>20545000</v>
      </c>
      <c r="Z54" s="4">
        <v>22776000</v>
      </c>
      <c r="AA54" s="4">
        <v>23586000</v>
      </c>
      <c r="AB54" s="4">
        <v>25221000</v>
      </c>
      <c r="AC54" s="4">
        <v>24751000</v>
      </c>
      <c r="AD54" s="4">
        <v>25430000</v>
      </c>
      <c r="AE54" s="4">
        <v>28205000</v>
      </c>
      <c r="AF54" s="4">
        <v>29541000</v>
      </c>
      <c r="AG54" s="4">
        <v>30824000</v>
      </c>
      <c r="AH54" s="4">
        <v>33559000</v>
      </c>
      <c r="AI54" s="4">
        <v>31968000</v>
      </c>
      <c r="AJ54" s="4">
        <v>33382000</v>
      </c>
      <c r="AK54" s="4">
        <v>34727000</v>
      </c>
      <c r="AL54" s="4">
        <v>35202000</v>
      </c>
      <c r="AM54" s="4">
        <v>37140000</v>
      </c>
      <c r="AN54" s="4">
        <v>39203000</v>
      </c>
      <c r="AO54" s="4">
        <v>42632000</v>
      </c>
      <c r="AP54" s="4">
        <v>45051000</v>
      </c>
      <c r="AQ54" s="4">
        <v>47312000</v>
      </c>
      <c r="AR54" s="4">
        <v>50934000</v>
      </c>
      <c r="AS54" s="4">
        <v>54956000</v>
      </c>
      <c r="AT54" s="4">
        <v>58940000</v>
      </c>
      <c r="AU54" s="4">
        <v>62003000</v>
      </c>
      <c r="AV54" s="4" t="s">
        <v>68</v>
      </c>
    </row>
    <row r="55" spans="1:48" x14ac:dyDescent="0.2">
      <c r="A55" s="2" t="s">
        <v>7</v>
      </c>
      <c r="B55" s="2" t="s">
        <v>8</v>
      </c>
      <c r="C55" s="2" t="s">
        <v>26</v>
      </c>
      <c r="D55" s="2" t="s">
        <v>158</v>
      </c>
      <c r="E55" s="4">
        <v>1242861</v>
      </c>
      <c r="F55" s="4">
        <v>1299029</v>
      </c>
      <c r="G55" s="4">
        <v>1379000</v>
      </c>
      <c r="H55" s="4">
        <v>1356000</v>
      </c>
      <c r="I55" s="4">
        <v>1422000</v>
      </c>
      <c r="J55" s="4">
        <v>1453000</v>
      </c>
      <c r="K55" s="4">
        <v>1552000</v>
      </c>
      <c r="L55" s="4">
        <v>1584000</v>
      </c>
      <c r="M55" s="4">
        <v>1795000</v>
      </c>
      <c r="N55" s="4">
        <v>1878000</v>
      </c>
      <c r="O55" s="4">
        <v>1980000</v>
      </c>
      <c r="P55" s="4">
        <v>2048000</v>
      </c>
      <c r="Q55" s="4">
        <v>2112000</v>
      </c>
      <c r="R55" s="4">
        <v>1983000</v>
      </c>
      <c r="S55" s="4">
        <v>2092000</v>
      </c>
      <c r="T55" s="4">
        <v>2288000</v>
      </c>
      <c r="U55" s="4">
        <v>2480000</v>
      </c>
      <c r="V55" s="4">
        <v>2601000</v>
      </c>
      <c r="W55" s="4">
        <v>2839000</v>
      </c>
      <c r="X55" s="4">
        <v>3140000</v>
      </c>
      <c r="Y55" s="4">
        <v>3776000</v>
      </c>
      <c r="Z55" s="4">
        <v>4175000</v>
      </c>
      <c r="AA55" s="4">
        <v>4699000</v>
      </c>
      <c r="AB55" s="4">
        <v>5204000</v>
      </c>
      <c r="AC55" s="4">
        <v>5149000</v>
      </c>
      <c r="AD55" s="4">
        <v>4980000</v>
      </c>
      <c r="AE55" s="4">
        <v>5227000</v>
      </c>
      <c r="AF55" s="4">
        <v>5200000</v>
      </c>
      <c r="AG55" s="4">
        <v>5089000</v>
      </c>
      <c r="AH55" s="4">
        <v>5091000</v>
      </c>
      <c r="AI55" s="4">
        <v>5213000</v>
      </c>
      <c r="AJ55" s="4">
        <v>5431000</v>
      </c>
      <c r="AK55" s="4">
        <v>5807000</v>
      </c>
      <c r="AL55" s="4">
        <v>6147000</v>
      </c>
      <c r="AM55" s="4">
        <v>6125000</v>
      </c>
      <c r="AN55" s="4">
        <v>6157000</v>
      </c>
      <c r="AO55" s="4">
        <v>6382000</v>
      </c>
      <c r="AP55" s="4">
        <v>6421000</v>
      </c>
      <c r="AQ55" s="4">
        <v>6567000</v>
      </c>
      <c r="AR55" s="4">
        <v>7093000</v>
      </c>
      <c r="AS55" s="4">
        <v>7554000</v>
      </c>
      <c r="AT55" s="4">
        <v>7840000</v>
      </c>
      <c r="AU55" s="4">
        <v>8386000</v>
      </c>
      <c r="AV55" s="4" t="s">
        <v>68</v>
      </c>
    </row>
    <row r="56" spans="1:48" x14ac:dyDescent="0.2">
      <c r="A56" s="2" t="s">
        <v>7</v>
      </c>
      <c r="B56" s="2" t="s">
        <v>8</v>
      </c>
      <c r="C56" s="2" t="s">
        <v>157</v>
      </c>
      <c r="D56" s="2" t="s">
        <v>156</v>
      </c>
      <c r="E56" s="4">
        <v>2797410</v>
      </c>
      <c r="F56" s="4">
        <v>2996887</v>
      </c>
      <c r="G56" s="4">
        <v>3160000</v>
      </c>
      <c r="H56" s="4">
        <v>3238000</v>
      </c>
      <c r="I56" s="4">
        <v>3358000</v>
      </c>
      <c r="J56" s="4">
        <v>3468000</v>
      </c>
      <c r="K56" s="4">
        <v>3711000</v>
      </c>
      <c r="L56" s="4">
        <v>3981000</v>
      </c>
      <c r="M56" s="4">
        <v>4408000</v>
      </c>
      <c r="N56" s="4">
        <v>5072000</v>
      </c>
      <c r="O56" s="4">
        <v>5702000</v>
      </c>
      <c r="P56" s="4">
        <v>6428000</v>
      </c>
      <c r="Q56" s="4">
        <v>7002000</v>
      </c>
      <c r="R56" s="4">
        <v>7306000</v>
      </c>
      <c r="S56" s="4">
        <v>7768000</v>
      </c>
      <c r="T56" s="4">
        <v>8565000</v>
      </c>
      <c r="U56" s="4">
        <v>9293000</v>
      </c>
      <c r="V56" s="4">
        <v>10019000</v>
      </c>
      <c r="W56" s="4">
        <v>10981000</v>
      </c>
      <c r="X56" s="4">
        <v>12242000</v>
      </c>
      <c r="Y56" s="4">
        <v>13877000</v>
      </c>
      <c r="Z56" s="4">
        <v>15956000</v>
      </c>
      <c r="AA56" s="4">
        <v>18023000</v>
      </c>
      <c r="AB56" s="4">
        <v>19789000</v>
      </c>
      <c r="AC56" s="4">
        <v>20644000</v>
      </c>
      <c r="AD56" s="4">
        <v>21881000</v>
      </c>
      <c r="AE56" s="4">
        <v>23546000</v>
      </c>
      <c r="AF56" s="4">
        <v>25803000</v>
      </c>
      <c r="AG56" s="4">
        <v>27588000</v>
      </c>
      <c r="AH56" s="4">
        <v>30005000</v>
      </c>
      <c r="AI56" s="4">
        <v>37461000</v>
      </c>
      <c r="AJ56" s="4">
        <v>40652000</v>
      </c>
      <c r="AK56" s="4">
        <v>44550000</v>
      </c>
      <c r="AL56" s="4">
        <v>46426000</v>
      </c>
      <c r="AM56" s="4">
        <v>48768000</v>
      </c>
      <c r="AN56" s="4">
        <v>50789000</v>
      </c>
      <c r="AO56" s="4">
        <v>53963000</v>
      </c>
      <c r="AP56" s="4">
        <v>56910000</v>
      </c>
      <c r="AQ56" s="4">
        <v>60554000</v>
      </c>
      <c r="AR56" s="4">
        <v>65469000</v>
      </c>
      <c r="AS56" s="4">
        <v>71029000</v>
      </c>
      <c r="AT56" s="4">
        <v>76955000</v>
      </c>
      <c r="AU56" s="4">
        <v>82435000</v>
      </c>
      <c r="AV56" s="4" t="s">
        <v>68</v>
      </c>
    </row>
    <row r="57" spans="1:48" x14ac:dyDescent="0.2">
      <c r="A57" s="2" t="s">
        <v>7</v>
      </c>
      <c r="B57" s="2" t="s">
        <v>8</v>
      </c>
      <c r="C57" s="2" t="s">
        <v>155</v>
      </c>
      <c r="D57" s="2" t="s">
        <v>154</v>
      </c>
      <c r="E57" s="4">
        <v>1253801</v>
      </c>
      <c r="F57" s="4">
        <v>1280413</v>
      </c>
      <c r="G57" s="4">
        <v>1307000</v>
      </c>
      <c r="H57" s="4">
        <v>1311000</v>
      </c>
      <c r="I57" s="4">
        <v>1321000</v>
      </c>
      <c r="J57" s="4">
        <v>1337000</v>
      </c>
      <c r="K57" s="4">
        <v>1374000</v>
      </c>
      <c r="L57" s="4">
        <v>1427000</v>
      </c>
      <c r="M57" s="4">
        <v>1503000</v>
      </c>
      <c r="N57" s="4">
        <v>1594000</v>
      </c>
      <c r="O57" s="4">
        <v>1708000</v>
      </c>
      <c r="P57" s="4">
        <v>1775000</v>
      </c>
      <c r="Q57" s="4">
        <v>1868000</v>
      </c>
      <c r="R57" s="4">
        <v>1937000</v>
      </c>
      <c r="S57" s="4">
        <v>1934000</v>
      </c>
      <c r="T57" s="4">
        <v>2033000</v>
      </c>
      <c r="U57" s="4">
        <v>2213000</v>
      </c>
      <c r="V57" s="4">
        <v>2375000</v>
      </c>
      <c r="W57" s="4">
        <v>2500000</v>
      </c>
      <c r="X57" s="4">
        <v>2641000</v>
      </c>
      <c r="Y57" s="4">
        <v>2813000</v>
      </c>
      <c r="Z57" s="4">
        <v>3063000</v>
      </c>
      <c r="AA57" s="4">
        <v>3383000</v>
      </c>
      <c r="AB57" s="4">
        <v>3609000</v>
      </c>
      <c r="AC57" s="4">
        <v>3715000</v>
      </c>
      <c r="AD57" s="4">
        <v>3681000</v>
      </c>
      <c r="AE57" s="4">
        <v>3829000</v>
      </c>
      <c r="AF57" s="4">
        <v>4005000</v>
      </c>
      <c r="AG57" s="4">
        <v>4190000</v>
      </c>
      <c r="AH57" s="4">
        <v>4420000</v>
      </c>
      <c r="AI57" s="4">
        <v>5010000</v>
      </c>
      <c r="AJ57" s="4">
        <v>5339000</v>
      </c>
      <c r="AK57" s="4">
        <v>5685000</v>
      </c>
      <c r="AL57" s="4">
        <v>6013000</v>
      </c>
      <c r="AM57" s="4">
        <v>6391000</v>
      </c>
      <c r="AN57" s="4">
        <v>6805000</v>
      </c>
      <c r="AO57" s="4">
        <v>7432000</v>
      </c>
      <c r="AP57" s="4">
        <v>7938000</v>
      </c>
      <c r="AQ57" s="4">
        <v>8623000</v>
      </c>
      <c r="AR57" s="4">
        <v>9308000</v>
      </c>
      <c r="AS57" s="4">
        <v>10067000</v>
      </c>
      <c r="AT57" s="4">
        <v>10725000</v>
      </c>
      <c r="AU57" s="4">
        <v>11026000</v>
      </c>
      <c r="AV57" s="4" t="s">
        <v>68</v>
      </c>
    </row>
    <row r="58" spans="1:48" x14ac:dyDescent="0.2">
      <c r="A58" s="2" t="s">
        <v>7</v>
      </c>
      <c r="B58" s="2" t="s">
        <v>8</v>
      </c>
      <c r="C58" s="2" t="s">
        <v>153</v>
      </c>
      <c r="D58" s="2" t="s">
        <v>152</v>
      </c>
      <c r="E58" s="4">
        <v>1009492</v>
      </c>
      <c r="F58" s="4">
        <v>1155513</v>
      </c>
      <c r="G58" s="4">
        <v>1268000</v>
      </c>
      <c r="H58" s="4">
        <v>1329000</v>
      </c>
      <c r="I58" s="4">
        <v>1425000</v>
      </c>
      <c r="J58" s="4">
        <v>1504000</v>
      </c>
      <c r="K58" s="4">
        <v>1669000</v>
      </c>
      <c r="L58" s="4">
        <v>1852000</v>
      </c>
      <c r="M58" s="4">
        <v>2133000</v>
      </c>
      <c r="N58" s="4">
        <v>2637000</v>
      </c>
      <c r="O58" s="4">
        <v>3091000</v>
      </c>
      <c r="P58" s="4">
        <v>3645000</v>
      </c>
      <c r="Q58" s="4">
        <v>4029000</v>
      </c>
      <c r="R58" s="4">
        <v>4202000</v>
      </c>
      <c r="S58" s="4">
        <v>4585000</v>
      </c>
      <c r="T58" s="4">
        <v>5123000</v>
      </c>
      <c r="U58" s="4">
        <v>5480000</v>
      </c>
      <c r="V58" s="4">
        <v>5894000</v>
      </c>
      <c r="W58" s="4">
        <v>6494000</v>
      </c>
      <c r="X58" s="4">
        <v>7345000</v>
      </c>
      <c r="Y58" s="4">
        <v>8392000</v>
      </c>
      <c r="Z58" s="4">
        <v>9774000</v>
      </c>
      <c r="AA58" s="4">
        <v>11032000</v>
      </c>
      <c r="AB58" s="4">
        <v>12055000</v>
      </c>
      <c r="AC58" s="4">
        <v>12414000</v>
      </c>
      <c r="AD58" s="4">
        <v>13384000</v>
      </c>
      <c r="AE58" s="4">
        <v>14285000</v>
      </c>
      <c r="AF58" s="4">
        <v>15748000</v>
      </c>
      <c r="AG58" s="4">
        <v>16988000</v>
      </c>
      <c r="AH58" s="4">
        <v>18616000</v>
      </c>
      <c r="AI58" s="4">
        <v>24715000</v>
      </c>
      <c r="AJ58" s="4">
        <v>26909000</v>
      </c>
      <c r="AK58" s="4">
        <v>29602000</v>
      </c>
      <c r="AL58" s="4">
        <v>30776000</v>
      </c>
      <c r="AM58" s="4">
        <v>32124000</v>
      </c>
      <c r="AN58" s="4">
        <v>33186000</v>
      </c>
      <c r="AO58" s="4">
        <v>34769000</v>
      </c>
      <c r="AP58" s="4">
        <v>36257000</v>
      </c>
      <c r="AQ58" s="4">
        <v>38670000</v>
      </c>
      <c r="AR58" s="4">
        <v>41713000</v>
      </c>
      <c r="AS58" s="4">
        <v>45193000</v>
      </c>
      <c r="AT58" s="4">
        <v>49633000</v>
      </c>
      <c r="AU58" s="4">
        <v>53378000</v>
      </c>
      <c r="AV58" s="4" t="s">
        <v>68</v>
      </c>
    </row>
    <row r="59" spans="1:48" x14ac:dyDescent="0.2">
      <c r="A59" s="2" t="s">
        <v>7</v>
      </c>
      <c r="B59" s="2" t="s">
        <v>8</v>
      </c>
      <c r="C59" s="2" t="s">
        <v>151</v>
      </c>
      <c r="D59" s="2" t="s">
        <v>150</v>
      </c>
      <c r="E59" s="4">
        <v>162011</v>
      </c>
      <c r="F59" s="4">
        <v>164031</v>
      </c>
      <c r="G59" s="4">
        <v>160000</v>
      </c>
      <c r="H59" s="4">
        <v>161000</v>
      </c>
      <c r="I59" s="4">
        <v>158000</v>
      </c>
      <c r="J59" s="4">
        <v>156000</v>
      </c>
      <c r="K59" s="4">
        <v>154000</v>
      </c>
      <c r="L59" s="4">
        <v>153000</v>
      </c>
      <c r="M59" s="4">
        <v>156000</v>
      </c>
      <c r="N59" s="4">
        <v>158000</v>
      </c>
      <c r="O59" s="4">
        <v>166000</v>
      </c>
      <c r="P59" s="4">
        <v>175000</v>
      </c>
      <c r="Q59" s="4">
        <v>183000</v>
      </c>
      <c r="R59" s="4">
        <v>194000</v>
      </c>
      <c r="S59" s="4">
        <v>202000</v>
      </c>
      <c r="T59" s="4">
        <v>210000</v>
      </c>
      <c r="U59" s="4">
        <v>233000</v>
      </c>
      <c r="V59" s="4">
        <v>285000</v>
      </c>
      <c r="W59" s="4">
        <v>321000</v>
      </c>
      <c r="X59" s="4">
        <v>350000</v>
      </c>
      <c r="Y59" s="4">
        <v>432000</v>
      </c>
      <c r="Z59" s="4">
        <v>489000</v>
      </c>
      <c r="AA59" s="4">
        <v>577000</v>
      </c>
      <c r="AB59" s="4">
        <v>649000</v>
      </c>
      <c r="AC59" s="4">
        <v>693000</v>
      </c>
      <c r="AD59" s="4">
        <v>717000</v>
      </c>
      <c r="AE59" s="4">
        <v>682000</v>
      </c>
      <c r="AF59" s="4">
        <v>709000</v>
      </c>
      <c r="AG59" s="4">
        <v>707000</v>
      </c>
      <c r="AH59" s="4">
        <v>723000</v>
      </c>
      <c r="AI59" s="4">
        <v>774000</v>
      </c>
      <c r="AJ59" s="4">
        <v>769000</v>
      </c>
      <c r="AK59" s="4">
        <v>832000</v>
      </c>
      <c r="AL59" s="4">
        <v>894000</v>
      </c>
      <c r="AM59" s="4">
        <v>980000</v>
      </c>
      <c r="AN59" s="4">
        <v>947000</v>
      </c>
      <c r="AO59" s="4">
        <v>922000</v>
      </c>
      <c r="AP59" s="4">
        <v>854000</v>
      </c>
      <c r="AQ59" s="4">
        <v>829000</v>
      </c>
      <c r="AR59" s="4">
        <v>844000</v>
      </c>
      <c r="AS59" s="4">
        <v>844000</v>
      </c>
      <c r="AT59" s="4">
        <v>854000</v>
      </c>
      <c r="AU59" s="4">
        <v>868000</v>
      </c>
      <c r="AV59" s="4" t="s">
        <v>68</v>
      </c>
    </row>
    <row r="60" spans="1:48" x14ac:dyDescent="0.2">
      <c r="A60" s="2" t="s">
        <v>7</v>
      </c>
      <c r="B60" s="2" t="s">
        <v>8</v>
      </c>
      <c r="C60" s="2" t="s">
        <v>149</v>
      </c>
      <c r="D60" s="2" t="s">
        <v>148</v>
      </c>
      <c r="E60" s="4">
        <v>372106</v>
      </c>
      <c r="F60" s="4">
        <v>396930</v>
      </c>
      <c r="G60" s="4">
        <v>425000</v>
      </c>
      <c r="H60" s="4">
        <v>437000</v>
      </c>
      <c r="I60" s="4">
        <v>454000</v>
      </c>
      <c r="J60" s="4">
        <v>471000</v>
      </c>
      <c r="K60" s="4">
        <v>514000</v>
      </c>
      <c r="L60" s="4">
        <v>549000</v>
      </c>
      <c r="M60" s="4">
        <v>616000</v>
      </c>
      <c r="N60" s="4">
        <v>683000</v>
      </c>
      <c r="O60" s="4">
        <v>737000</v>
      </c>
      <c r="P60" s="4">
        <v>833000</v>
      </c>
      <c r="Q60" s="4">
        <v>922000</v>
      </c>
      <c r="R60" s="4">
        <v>973000</v>
      </c>
      <c r="S60" s="4">
        <v>1047000</v>
      </c>
      <c r="T60" s="4">
        <v>1199000</v>
      </c>
      <c r="U60" s="4">
        <v>1367000</v>
      </c>
      <c r="V60" s="4">
        <v>1465000</v>
      </c>
      <c r="W60" s="4">
        <v>1666000</v>
      </c>
      <c r="X60" s="4">
        <v>1906000</v>
      </c>
      <c r="Y60" s="4">
        <v>2240000</v>
      </c>
      <c r="Z60" s="4">
        <v>2630000</v>
      </c>
      <c r="AA60" s="4">
        <v>3031000</v>
      </c>
      <c r="AB60" s="4">
        <v>3476000</v>
      </c>
      <c r="AC60" s="4">
        <v>3822000</v>
      </c>
      <c r="AD60" s="4">
        <v>4099000</v>
      </c>
      <c r="AE60" s="4">
        <v>4750000</v>
      </c>
      <c r="AF60" s="4">
        <v>5341000</v>
      </c>
      <c r="AG60" s="4">
        <v>5703000</v>
      </c>
      <c r="AH60" s="4">
        <v>6246000</v>
      </c>
      <c r="AI60" s="4">
        <v>6962000</v>
      </c>
      <c r="AJ60" s="4">
        <v>7635000</v>
      </c>
      <c r="AK60" s="4">
        <v>8431000</v>
      </c>
      <c r="AL60" s="4">
        <v>8743000</v>
      </c>
      <c r="AM60" s="4">
        <v>9273000</v>
      </c>
      <c r="AN60" s="4">
        <v>9851000</v>
      </c>
      <c r="AO60" s="4">
        <v>10840000</v>
      </c>
      <c r="AP60" s="4">
        <v>11861000</v>
      </c>
      <c r="AQ60" s="4">
        <v>12432000</v>
      </c>
      <c r="AR60" s="4">
        <v>13604000</v>
      </c>
      <c r="AS60" s="4">
        <v>14925000</v>
      </c>
      <c r="AT60" s="4">
        <v>15743000</v>
      </c>
      <c r="AU60" s="4">
        <v>17163000</v>
      </c>
      <c r="AV60" s="4" t="s">
        <v>68</v>
      </c>
    </row>
    <row r="61" spans="1:48" x14ac:dyDescent="0.2">
      <c r="A61" s="2" t="s">
        <v>7</v>
      </c>
      <c r="B61" s="2" t="s">
        <v>8</v>
      </c>
      <c r="C61" s="2" t="s">
        <v>147</v>
      </c>
      <c r="D61" s="2" t="s">
        <v>146</v>
      </c>
      <c r="E61" s="4">
        <v>4085341</v>
      </c>
      <c r="F61" s="4">
        <v>4252785</v>
      </c>
      <c r="G61" s="4">
        <v>4464000</v>
      </c>
      <c r="H61" s="4">
        <v>4611000</v>
      </c>
      <c r="I61" s="4">
        <v>4814000</v>
      </c>
      <c r="J61" s="4">
        <v>5011000</v>
      </c>
      <c r="K61" s="4">
        <v>5403000</v>
      </c>
      <c r="L61" s="4">
        <v>5759000</v>
      </c>
      <c r="M61" s="4">
        <v>6305000</v>
      </c>
      <c r="N61" s="4">
        <v>6735000</v>
      </c>
      <c r="O61" s="4">
        <v>7256000</v>
      </c>
      <c r="P61" s="4">
        <v>8299000</v>
      </c>
      <c r="Q61" s="4">
        <v>9333000</v>
      </c>
      <c r="R61" s="4">
        <v>10136000</v>
      </c>
      <c r="S61" s="4">
        <v>11480000</v>
      </c>
      <c r="T61" s="4">
        <v>12717000</v>
      </c>
      <c r="U61" s="4">
        <v>14028000</v>
      </c>
      <c r="V61" s="4">
        <v>15262000</v>
      </c>
      <c r="W61" s="4">
        <v>16958000</v>
      </c>
      <c r="X61" s="4">
        <v>18817000</v>
      </c>
      <c r="Y61" s="4">
        <v>21631000</v>
      </c>
      <c r="Z61" s="4">
        <v>24733000</v>
      </c>
      <c r="AA61" s="4">
        <v>27678000</v>
      </c>
      <c r="AB61" s="4">
        <v>31619000</v>
      </c>
      <c r="AC61" s="4">
        <v>35218000</v>
      </c>
      <c r="AD61" s="4">
        <v>36494000</v>
      </c>
      <c r="AE61" s="4">
        <v>37438000</v>
      </c>
      <c r="AF61" s="4">
        <v>39245000</v>
      </c>
      <c r="AG61" s="4">
        <v>40023000</v>
      </c>
      <c r="AH61" s="4">
        <v>41877000</v>
      </c>
      <c r="AI61" s="4">
        <v>43293000</v>
      </c>
      <c r="AJ61" s="4">
        <v>43759000</v>
      </c>
      <c r="AK61" s="4">
        <v>47224000</v>
      </c>
      <c r="AL61" s="4">
        <v>48067000</v>
      </c>
      <c r="AM61" s="4">
        <v>50159000</v>
      </c>
      <c r="AN61" s="4">
        <v>52043000</v>
      </c>
      <c r="AO61" s="4">
        <v>55236000</v>
      </c>
      <c r="AP61" s="4">
        <v>58617000</v>
      </c>
      <c r="AQ61" s="4">
        <v>62562000</v>
      </c>
      <c r="AR61" s="4">
        <v>68534000</v>
      </c>
      <c r="AS61" s="4">
        <v>75605000</v>
      </c>
      <c r="AT61" s="4">
        <v>87629000</v>
      </c>
      <c r="AU61" s="4">
        <v>97011000</v>
      </c>
      <c r="AV61" s="4" t="s">
        <v>68</v>
      </c>
    </row>
    <row r="62" spans="1:48" x14ac:dyDescent="0.2">
      <c r="A62" s="2" t="s">
        <v>7</v>
      </c>
      <c r="B62" s="2" t="s">
        <v>8</v>
      </c>
      <c r="C62" s="2" t="s">
        <v>145</v>
      </c>
      <c r="D62" s="2" t="s">
        <v>144</v>
      </c>
      <c r="E62" s="4">
        <v>3349951</v>
      </c>
      <c r="F62" s="4">
        <v>3527988</v>
      </c>
      <c r="G62" s="4">
        <v>3690000</v>
      </c>
      <c r="H62" s="4">
        <v>3834000</v>
      </c>
      <c r="I62" s="4">
        <v>3973000</v>
      </c>
      <c r="J62" s="4">
        <v>4144000</v>
      </c>
      <c r="K62" s="4">
        <v>4367000</v>
      </c>
      <c r="L62" s="4">
        <v>4563000</v>
      </c>
      <c r="M62" s="4">
        <v>4813000</v>
      </c>
      <c r="N62" s="4">
        <v>5144000</v>
      </c>
      <c r="O62" s="4">
        <v>5546000</v>
      </c>
      <c r="P62" s="4">
        <v>6065000</v>
      </c>
      <c r="Q62" s="4">
        <v>6689000</v>
      </c>
      <c r="R62" s="4">
        <v>7254000</v>
      </c>
      <c r="S62" s="4">
        <v>7910000</v>
      </c>
      <c r="T62" s="4">
        <v>8645000</v>
      </c>
      <c r="U62" s="4">
        <v>9395000</v>
      </c>
      <c r="V62" s="4">
        <v>10118000</v>
      </c>
      <c r="W62" s="4">
        <v>11176000</v>
      </c>
      <c r="X62" s="4">
        <v>12332000</v>
      </c>
      <c r="Y62" s="4">
        <v>13849000</v>
      </c>
      <c r="Z62" s="4">
        <v>15510000</v>
      </c>
      <c r="AA62" s="4">
        <v>17522000</v>
      </c>
      <c r="AB62" s="4">
        <v>20051000</v>
      </c>
      <c r="AC62" s="4">
        <v>22535000</v>
      </c>
      <c r="AD62" s="4">
        <v>24442000</v>
      </c>
      <c r="AE62" s="4">
        <v>26602000</v>
      </c>
      <c r="AF62" s="4">
        <v>28873000</v>
      </c>
      <c r="AG62" s="4">
        <v>30433000</v>
      </c>
      <c r="AH62" s="4">
        <v>32008000</v>
      </c>
      <c r="AI62" s="4">
        <v>33501000</v>
      </c>
      <c r="AJ62" s="4">
        <v>35276000</v>
      </c>
      <c r="AK62" s="4">
        <v>37168000</v>
      </c>
      <c r="AL62" s="4">
        <v>39053000</v>
      </c>
      <c r="AM62" s="4">
        <v>41321000</v>
      </c>
      <c r="AN62" s="4">
        <v>42053000</v>
      </c>
      <c r="AO62" s="4">
        <v>43111000</v>
      </c>
      <c r="AP62" s="4">
        <v>43205000</v>
      </c>
      <c r="AQ62" s="4">
        <v>44126000</v>
      </c>
      <c r="AR62" s="4">
        <v>45349000</v>
      </c>
      <c r="AS62" s="4">
        <v>46961000</v>
      </c>
      <c r="AT62" s="4">
        <v>49469000</v>
      </c>
      <c r="AU62" s="4">
        <v>53006000</v>
      </c>
      <c r="AV62" s="4" t="s">
        <v>68</v>
      </c>
    </row>
    <row r="63" spans="1:48" x14ac:dyDescent="0.2">
      <c r="A63" s="2" t="s">
        <v>7</v>
      </c>
      <c r="B63" s="2" t="s">
        <v>8</v>
      </c>
      <c r="C63" s="2" t="s">
        <v>143</v>
      </c>
      <c r="D63" s="2" t="s">
        <v>28</v>
      </c>
      <c r="E63" s="4">
        <v>15224021</v>
      </c>
      <c r="F63" s="4">
        <v>16261612</v>
      </c>
      <c r="G63" s="4">
        <v>17137000</v>
      </c>
      <c r="H63" s="4">
        <v>17677000</v>
      </c>
      <c r="I63" s="4">
        <v>18599000</v>
      </c>
      <c r="J63" s="4">
        <v>19547000</v>
      </c>
      <c r="K63" s="4">
        <v>20907000</v>
      </c>
      <c r="L63" s="4">
        <v>22515000</v>
      </c>
      <c r="M63" s="4">
        <v>24568000</v>
      </c>
      <c r="N63" s="4">
        <v>26349000</v>
      </c>
      <c r="O63" s="4">
        <v>28548000</v>
      </c>
      <c r="P63" s="4">
        <v>31421000</v>
      </c>
      <c r="Q63" s="4">
        <v>33978000</v>
      </c>
      <c r="R63" s="4">
        <v>36010000</v>
      </c>
      <c r="S63" s="4">
        <v>39176000</v>
      </c>
      <c r="T63" s="4">
        <v>44028000</v>
      </c>
      <c r="U63" s="4">
        <v>49748000</v>
      </c>
      <c r="V63" s="4">
        <v>55080000</v>
      </c>
      <c r="W63" s="4">
        <v>60317000</v>
      </c>
      <c r="X63" s="4">
        <v>66707000</v>
      </c>
      <c r="Y63" s="4">
        <v>75429000</v>
      </c>
      <c r="Z63" s="4">
        <v>86165000</v>
      </c>
      <c r="AA63" s="4">
        <v>95570000</v>
      </c>
      <c r="AB63" s="4">
        <v>105661000</v>
      </c>
      <c r="AC63" s="4">
        <v>110696000</v>
      </c>
      <c r="AD63" s="4">
        <v>114504000</v>
      </c>
      <c r="AE63" s="4">
        <v>127808000</v>
      </c>
      <c r="AF63" s="4">
        <v>137011000</v>
      </c>
      <c r="AG63" s="4">
        <v>144278000</v>
      </c>
      <c r="AH63" s="4">
        <v>154539000</v>
      </c>
      <c r="AI63" s="4">
        <v>169967000</v>
      </c>
      <c r="AJ63" s="4">
        <v>181734000</v>
      </c>
      <c r="AK63" s="4">
        <v>188705000</v>
      </c>
      <c r="AL63" s="4">
        <v>191476000</v>
      </c>
      <c r="AM63" s="4">
        <v>202072000</v>
      </c>
      <c r="AN63" s="4">
        <v>204433000</v>
      </c>
      <c r="AO63" s="4">
        <v>216561000</v>
      </c>
      <c r="AP63" s="4">
        <v>233470000</v>
      </c>
      <c r="AQ63" s="4">
        <v>246566000</v>
      </c>
      <c r="AR63" s="4">
        <v>267008000</v>
      </c>
      <c r="AS63" s="4">
        <v>289959000</v>
      </c>
      <c r="AT63" s="4">
        <v>309510000</v>
      </c>
      <c r="AU63" s="4">
        <v>333056000</v>
      </c>
      <c r="AV63" s="4">
        <v>328327000</v>
      </c>
    </row>
    <row r="64" spans="1:48" x14ac:dyDescent="0.2">
      <c r="A64" s="2" t="s">
        <v>7</v>
      </c>
      <c r="B64" s="2" t="s">
        <v>8</v>
      </c>
      <c r="C64" s="2" t="s">
        <v>142</v>
      </c>
      <c r="D64" s="2" t="s">
        <v>30</v>
      </c>
      <c r="E64" s="4">
        <v>25189034</v>
      </c>
      <c r="F64" s="4">
        <v>27087020</v>
      </c>
      <c r="G64" s="4">
        <v>28660000</v>
      </c>
      <c r="H64" s="4">
        <v>29058000</v>
      </c>
      <c r="I64" s="4">
        <v>30823000</v>
      </c>
      <c r="J64" s="4">
        <v>32594000</v>
      </c>
      <c r="K64" s="4">
        <v>35038000</v>
      </c>
      <c r="L64" s="4">
        <v>37740000</v>
      </c>
      <c r="M64" s="4">
        <v>40790000</v>
      </c>
      <c r="N64" s="4">
        <v>43664000</v>
      </c>
      <c r="O64" s="4">
        <v>48094000</v>
      </c>
      <c r="P64" s="4">
        <v>52746000</v>
      </c>
      <c r="Q64" s="4">
        <v>56712000</v>
      </c>
      <c r="R64" s="4">
        <v>61061000</v>
      </c>
      <c r="S64" s="4">
        <v>66312000</v>
      </c>
      <c r="T64" s="4">
        <v>73016000</v>
      </c>
      <c r="U64" s="4">
        <v>79560000</v>
      </c>
      <c r="V64" s="4">
        <v>83151000</v>
      </c>
      <c r="W64" s="4">
        <v>92616000</v>
      </c>
      <c r="X64" s="4">
        <v>101872000</v>
      </c>
      <c r="Y64" s="4">
        <v>114009000</v>
      </c>
      <c r="Z64" s="4">
        <v>125409000</v>
      </c>
      <c r="AA64" s="4">
        <v>134739000</v>
      </c>
      <c r="AB64" s="4">
        <v>145420000</v>
      </c>
      <c r="AC64" s="4">
        <v>152446000</v>
      </c>
      <c r="AD64" s="4">
        <v>164026000</v>
      </c>
      <c r="AE64" s="4">
        <v>181152000</v>
      </c>
      <c r="AF64" s="4">
        <v>195521000</v>
      </c>
      <c r="AG64" s="4">
        <v>209357000</v>
      </c>
      <c r="AH64" s="4">
        <v>223676000</v>
      </c>
      <c r="AI64" s="4">
        <v>240018000</v>
      </c>
      <c r="AJ64" s="4">
        <v>253072000</v>
      </c>
      <c r="AK64" s="4">
        <v>263211000</v>
      </c>
      <c r="AL64" s="4">
        <v>268281000</v>
      </c>
      <c r="AM64" s="4">
        <v>278375000</v>
      </c>
      <c r="AN64" s="4">
        <v>292001000</v>
      </c>
      <c r="AO64" s="4">
        <v>310842000</v>
      </c>
      <c r="AP64" s="4">
        <v>328551000</v>
      </c>
      <c r="AQ64" s="4">
        <v>344632000</v>
      </c>
      <c r="AR64" s="4">
        <v>365332000</v>
      </c>
      <c r="AS64" s="4">
        <v>392519000</v>
      </c>
      <c r="AT64" s="4">
        <v>420964000</v>
      </c>
      <c r="AU64" s="4">
        <v>450617000</v>
      </c>
      <c r="AV64" s="4">
        <v>466465000</v>
      </c>
    </row>
    <row r="65" spans="1:48" x14ac:dyDescent="0.2">
      <c r="A65" s="2" t="s">
        <v>7</v>
      </c>
      <c r="B65" s="2" t="s">
        <v>8</v>
      </c>
      <c r="C65" s="2" t="s">
        <v>141</v>
      </c>
      <c r="D65" s="2" t="s">
        <v>140</v>
      </c>
      <c r="E65" s="4">
        <v>2188733</v>
      </c>
      <c r="F65" s="4">
        <v>2356164</v>
      </c>
      <c r="G65" s="4">
        <v>2396000</v>
      </c>
      <c r="H65" s="4">
        <v>2370000</v>
      </c>
      <c r="I65" s="4">
        <v>2440000</v>
      </c>
      <c r="J65" s="4">
        <v>2516000</v>
      </c>
      <c r="K65" s="4">
        <v>2644000</v>
      </c>
      <c r="L65" s="4">
        <v>2756000</v>
      </c>
      <c r="M65" s="4">
        <v>2892000</v>
      </c>
      <c r="N65" s="4">
        <v>3015000</v>
      </c>
      <c r="O65" s="4">
        <v>3247000</v>
      </c>
      <c r="P65" s="4">
        <v>3515000</v>
      </c>
      <c r="Q65" s="4">
        <v>3710000</v>
      </c>
      <c r="R65" s="4">
        <v>4033000</v>
      </c>
      <c r="S65" s="4">
        <v>4454000</v>
      </c>
      <c r="T65" s="4">
        <v>4939000</v>
      </c>
      <c r="U65" s="4">
        <v>5405000</v>
      </c>
      <c r="V65" s="4">
        <v>4580000</v>
      </c>
      <c r="W65" s="4">
        <v>5149000</v>
      </c>
      <c r="X65" s="4">
        <v>5782000</v>
      </c>
      <c r="Y65" s="4">
        <v>6575000</v>
      </c>
      <c r="Z65" s="4">
        <v>7365000</v>
      </c>
      <c r="AA65" s="4">
        <v>7653000</v>
      </c>
      <c r="AB65" s="4">
        <v>7982000</v>
      </c>
      <c r="AC65" s="4">
        <v>7993000</v>
      </c>
      <c r="AD65" s="4">
        <v>8677000</v>
      </c>
      <c r="AE65" s="4">
        <v>9783000</v>
      </c>
      <c r="AF65" s="4">
        <v>10581000</v>
      </c>
      <c r="AG65" s="4">
        <v>11253000</v>
      </c>
      <c r="AH65" s="4">
        <v>12214000</v>
      </c>
      <c r="AI65" s="4">
        <v>13315000</v>
      </c>
      <c r="AJ65" s="4">
        <v>13915000</v>
      </c>
      <c r="AK65" s="4">
        <v>14046000</v>
      </c>
      <c r="AL65" s="4">
        <v>13910000</v>
      </c>
      <c r="AM65" s="4">
        <v>14558000</v>
      </c>
      <c r="AN65" s="4">
        <v>15430000</v>
      </c>
      <c r="AO65" s="4">
        <v>16911000</v>
      </c>
      <c r="AP65" s="4">
        <v>18145000</v>
      </c>
      <c r="AQ65" s="4">
        <v>19151000</v>
      </c>
      <c r="AR65" s="4">
        <v>20722000</v>
      </c>
      <c r="AS65" s="4">
        <v>22587000</v>
      </c>
      <c r="AT65" s="4">
        <v>24592000</v>
      </c>
      <c r="AU65" s="4">
        <v>26241000</v>
      </c>
      <c r="AV65" s="4" t="s">
        <v>68</v>
      </c>
    </row>
    <row r="66" spans="1:48" x14ac:dyDescent="0.2">
      <c r="A66" s="2" t="s">
        <v>7</v>
      </c>
      <c r="B66" s="2" t="s">
        <v>8</v>
      </c>
      <c r="C66" s="2" t="s">
        <v>139</v>
      </c>
      <c r="D66" s="2" t="s">
        <v>138</v>
      </c>
      <c r="E66" s="4">
        <v>4132175</v>
      </c>
      <c r="F66" s="4">
        <v>4432581</v>
      </c>
      <c r="G66" s="4">
        <v>4721000</v>
      </c>
      <c r="H66" s="4">
        <v>4871000</v>
      </c>
      <c r="I66" s="4">
        <v>5229000</v>
      </c>
      <c r="J66" s="4">
        <v>5621000</v>
      </c>
      <c r="K66" s="4">
        <v>6172000</v>
      </c>
      <c r="L66" s="4">
        <v>6758000</v>
      </c>
      <c r="M66" s="4">
        <v>7480000</v>
      </c>
      <c r="N66" s="4">
        <v>8090000</v>
      </c>
      <c r="O66" s="4">
        <v>9139000</v>
      </c>
      <c r="P66" s="4">
        <v>10106000</v>
      </c>
      <c r="Q66" s="4">
        <v>10867000</v>
      </c>
      <c r="R66" s="4">
        <v>11636000</v>
      </c>
      <c r="S66" s="4">
        <v>12641000</v>
      </c>
      <c r="T66" s="4">
        <v>13689000</v>
      </c>
      <c r="U66" s="4">
        <v>14884000</v>
      </c>
      <c r="V66" s="4">
        <v>13272000</v>
      </c>
      <c r="W66" s="4">
        <v>14394000</v>
      </c>
      <c r="X66" s="4">
        <v>15539000</v>
      </c>
      <c r="Y66" s="4">
        <v>16938000</v>
      </c>
      <c r="Z66" s="4">
        <v>18117000</v>
      </c>
      <c r="AA66" s="4">
        <v>19453000</v>
      </c>
      <c r="AB66" s="4">
        <v>20857000</v>
      </c>
      <c r="AC66" s="4">
        <v>21517000</v>
      </c>
      <c r="AD66" s="4">
        <v>22440000</v>
      </c>
      <c r="AE66" s="4">
        <v>24196000</v>
      </c>
      <c r="AF66" s="4">
        <v>25625000</v>
      </c>
      <c r="AG66" s="4">
        <v>26899000</v>
      </c>
      <c r="AH66" s="4">
        <v>28250000</v>
      </c>
      <c r="AI66" s="4">
        <v>29525000</v>
      </c>
      <c r="AJ66" s="4">
        <v>31106000</v>
      </c>
      <c r="AK66" s="4">
        <v>32382000</v>
      </c>
      <c r="AL66" s="4">
        <v>32923000</v>
      </c>
      <c r="AM66" s="4">
        <v>34258000</v>
      </c>
      <c r="AN66" s="4">
        <v>35990000</v>
      </c>
      <c r="AO66" s="4">
        <v>37451000</v>
      </c>
      <c r="AP66" s="4">
        <v>39420000</v>
      </c>
      <c r="AQ66" s="4">
        <v>40416000</v>
      </c>
      <c r="AR66" s="4">
        <v>42243000</v>
      </c>
      <c r="AS66" s="4">
        <v>45183000</v>
      </c>
      <c r="AT66" s="4">
        <v>48009000</v>
      </c>
      <c r="AU66" s="4">
        <v>52090000</v>
      </c>
      <c r="AV66" s="4" t="s">
        <v>68</v>
      </c>
    </row>
    <row r="67" spans="1:48" x14ac:dyDescent="0.2">
      <c r="A67" s="2" t="s">
        <v>7</v>
      </c>
      <c r="B67" s="2" t="s">
        <v>8</v>
      </c>
      <c r="C67" s="2" t="s">
        <v>137</v>
      </c>
      <c r="D67" s="2" t="s">
        <v>136</v>
      </c>
      <c r="E67" s="4">
        <v>4048157</v>
      </c>
      <c r="F67" s="4">
        <v>4294106</v>
      </c>
      <c r="G67" s="4">
        <v>4629000</v>
      </c>
      <c r="H67" s="4">
        <v>4808000</v>
      </c>
      <c r="I67" s="4">
        <v>5045000</v>
      </c>
      <c r="J67" s="4">
        <v>5326000</v>
      </c>
      <c r="K67" s="4">
        <v>5678000</v>
      </c>
      <c r="L67" s="4">
        <v>6066000</v>
      </c>
      <c r="M67" s="4">
        <v>6510000</v>
      </c>
      <c r="N67" s="4">
        <v>6957000</v>
      </c>
      <c r="O67" s="4">
        <v>7537000</v>
      </c>
      <c r="P67" s="4">
        <v>8257000</v>
      </c>
      <c r="Q67" s="4">
        <v>9107000</v>
      </c>
      <c r="R67" s="4">
        <v>9910000</v>
      </c>
      <c r="S67" s="4">
        <v>10775000</v>
      </c>
      <c r="T67" s="4">
        <v>11617000</v>
      </c>
      <c r="U67" s="4">
        <v>13262000</v>
      </c>
      <c r="V67" s="4">
        <v>14902000</v>
      </c>
      <c r="W67" s="4">
        <v>16435000</v>
      </c>
      <c r="X67" s="4">
        <v>17885000</v>
      </c>
      <c r="Y67" s="4">
        <v>19820000</v>
      </c>
      <c r="Z67" s="4">
        <v>22067000</v>
      </c>
      <c r="AA67" s="4">
        <v>24687000</v>
      </c>
      <c r="AB67" s="4">
        <v>27146000</v>
      </c>
      <c r="AC67" s="4">
        <v>28756000</v>
      </c>
      <c r="AD67" s="4">
        <v>30212000</v>
      </c>
      <c r="AE67" s="4">
        <v>31740000</v>
      </c>
      <c r="AF67" s="4">
        <v>33426000</v>
      </c>
      <c r="AG67" s="4">
        <v>35239000</v>
      </c>
      <c r="AH67" s="4">
        <v>36826000</v>
      </c>
      <c r="AI67" s="4">
        <v>38871000</v>
      </c>
      <c r="AJ67" s="4">
        <v>41012000</v>
      </c>
      <c r="AK67" s="4">
        <v>43107000</v>
      </c>
      <c r="AL67" s="4">
        <v>44871000</v>
      </c>
      <c r="AM67" s="4">
        <v>46081000</v>
      </c>
      <c r="AN67" s="4">
        <v>47278000</v>
      </c>
      <c r="AO67" s="4">
        <v>48931000</v>
      </c>
      <c r="AP67" s="4">
        <v>51129000</v>
      </c>
      <c r="AQ67" s="4">
        <v>53132000</v>
      </c>
      <c r="AR67" s="4">
        <v>55863000</v>
      </c>
      <c r="AS67" s="4">
        <v>58399000</v>
      </c>
      <c r="AT67" s="4">
        <v>60769000</v>
      </c>
      <c r="AU67" s="4">
        <v>63235000</v>
      </c>
      <c r="AV67" s="4" t="s">
        <v>68</v>
      </c>
    </row>
    <row r="68" spans="1:48" x14ac:dyDescent="0.2">
      <c r="A68" s="2" t="s">
        <v>7</v>
      </c>
      <c r="B68" s="2" t="s">
        <v>8</v>
      </c>
      <c r="C68" s="2" t="s">
        <v>135</v>
      </c>
      <c r="D68" s="2" t="s">
        <v>134</v>
      </c>
      <c r="E68" s="4">
        <v>4699854</v>
      </c>
      <c r="F68" s="4">
        <v>5168582</v>
      </c>
      <c r="G68" s="4">
        <v>5401000</v>
      </c>
      <c r="H68" s="4">
        <v>5315000</v>
      </c>
      <c r="I68" s="4">
        <v>5784000</v>
      </c>
      <c r="J68" s="4">
        <v>6239000</v>
      </c>
      <c r="K68" s="4">
        <v>6744000</v>
      </c>
      <c r="L68" s="4">
        <v>7320000</v>
      </c>
      <c r="M68" s="4">
        <v>7786000</v>
      </c>
      <c r="N68" s="4">
        <v>8236000</v>
      </c>
      <c r="O68" s="4">
        <v>9226000</v>
      </c>
      <c r="P68" s="4">
        <v>10137000</v>
      </c>
      <c r="Q68" s="4">
        <v>10630000</v>
      </c>
      <c r="R68" s="4">
        <v>11601000</v>
      </c>
      <c r="S68" s="4">
        <v>12876000</v>
      </c>
      <c r="T68" s="4">
        <v>14191000</v>
      </c>
      <c r="U68" s="4">
        <v>14369000</v>
      </c>
      <c r="V68" s="4">
        <v>14925000</v>
      </c>
      <c r="W68" s="4">
        <v>16777000</v>
      </c>
      <c r="X68" s="4">
        <v>18631000</v>
      </c>
      <c r="Y68" s="4">
        <v>20751000</v>
      </c>
      <c r="Z68" s="4">
        <v>22067000</v>
      </c>
      <c r="AA68" s="4">
        <v>21914000</v>
      </c>
      <c r="AB68" s="4">
        <v>22880000</v>
      </c>
      <c r="AC68" s="4">
        <v>23690000</v>
      </c>
      <c r="AD68" s="4">
        <v>26095000</v>
      </c>
      <c r="AE68" s="4">
        <v>30837000</v>
      </c>
      <c r="AF68" s="4">
        <v>33933000</v>
      </c>
      <c r="AG68" s="4">
        <v>36574000</v>
      </c>
      <c r="AH68" s="4">
        <v>38790000</v>
      </c>
      <c r="AI68" s="4">
        <v>41949000</v>
      </c>
      <c r="AJ68" s="4">
        <v>42661000</v>
      </c>
      <c r="AK68" s="4">
        <v>43363000</v>
      </c>
      <c r="AL68" s="4">
        <v>42513000</v>
      </c>
      <c r="AM68" s="4">
        <v>44023000</v>
      </c>
      <c r="AN68" s="4">
        <v>47972000</v>
      </c>
      <c r="AO68" s="4">
        <v>52916000</v>
      </c>
      <c r="AP68" s="4">
        <v>56001000</v>
      </c>
      <c r="AQ68" s="4">
        <v>59960000</v>
      </c>
      <c r="AR68" s="4">
        <v>62499000</v>
      </c>
      <c r="AS68" s="4">
        <v>66643000</v>
      </c>
      <c r="AT68" s="4">
        <v>72125000</v>
      </c>
      <c r="AU68" s="4">
        <v>75902000</v>
      </c>
      <c r="AV68" s="4" t="s">
        <v>68</v>
      </c>
    </row>
    <row r="69" spans="1:48" x14ac:dyDescent="0.2">
      <c r="A69" s="2" t="s">
        <v>7</v>
      </c>
      <c r="B69" s="2" t="s">
        <v>8</v>
      </c>
      <c r="C69" s="2" t="s">
        <v>133</v>
      </c>
      <c r="D69" s="2" t="s">
        <v>132</v>
      </c>
      <c r="E69" s="4">
        <v>1782494</v>
      </c>
      <c r="F69" s="4">
        <v>1875276</v>
      </c>
      <c r="G69" s="4">
        <v>1967000</v>
      </c>
      <c r="H69" s="4">
        <v>1978000</v>
      </c>
      <c r="I69" s="4">
        <v>2053000</v>
      </c>
      <c r="J69" s="4">
        <v>2095000</v>
      </c>
      <c r="K69" s="4">
        <v>2201000</v>
      </c>
      <c r="L69" s="4">
        <v>2339000</v>
      </c>
      <c r="M69" s="4">
        <v>2512000</v>
      </c>
      <c r="N69" s="4">
        <v>2706000</v>
      </c>
      <c r="O69" s="4">
        <v>2971000</v>
      </c>
      <c r="P69" s="4">
        <v>3245000</v>
      </c>
      <c r="Q69" s="4">
        <v>3476000</v>
      </c>
      <c r="R69" s="4">
        <v>3678000</v>
      </c>
      <c r="S69" s="4">
        <v>3883000</v>
      </c>
      <c r="T69" s="4">
        <v>4159000</v>
      </c>
      <c r="U69" s="4">
        <v>4433000</v>
      </c>
      <c r="V69" s="4">
        <v>4790000</v>
      </c>
      <c r="W69" s="4">
        <v>5302000</v>
      </c>
      <c r="X69" s="4">
        <v>5744000</v>
      </c>
      <c r="Y69" s="4">
        <v>6384000</v>
      </c>
      <c r="Z69" s="4">
        <v>7013000</v>
      </c>
      <c r="AA69" s="4">
        <v>7552000</v>
      </c>
      <c r="AB69" s="4">
        <v>8219000</v>
      </c>
      <c r="AC69" s="4">
        <v>8560000</v>
      </c>
      <c r="AD69" s="4">
        <v>9032000</v>
      </c>
      <c r="AE69" s="4">
        <v>9826000</v>
      </c>
      <c r="AF69" s="4">
        <v>10523000</v>
      </c>
      <c r="AG69" s="4">
        <v>11202000</v>
      </c>
      <c r="AH69" s="4">
        <v>12114000</v>
      </c>
      <c r="AI69" s="4">
        <v>13018000</v>
      </c>
      <c r="AJ69" s="4">
        <v>13899000</v>
      </c>
      <c r="AK69" s="4">
        <v>14490000</v>
      </c>
      <c r="AL69" s="4">
        <v>14611000</v>
      </c>
      <c r="AM69" s="4">
        <v>15099000</v>
      </c>
      <c r="AN69" s="4">
        <v>15576000</v>
      </c>
      <c r="AO69" s="4">
        <v>15958000</v>
      </c>
      <c r="AP69" s="4">
        <v>16238000</v>
      </c>
      <c r="AQ69" s="4">
        <v>16460000</v>
      </c>
      <c r="AR69" s="4">
        <v>17337000</v>
      </c>
      <c r="AS69" s="4">
        <v>18928000</v>
      </c>
      <c r="AT69" s="4">
        <v>19894000</v>
      </c>
      <c r="AU69" s="4">
        <v>21456000</v>
      </c>
      <c r="AV69" s="4" t="s">
        <v>68</v>
      </c>
    </row>
    <row r="70" spans="1:48" x14ac:dyDescent="0.2">
      <c r="A70" s="2" t="s">
        <v>7</v>
      </c>
      <c r="B70" s="2" t="s">
        <v>8</v>
      </c>
      <c r="C70" s="2" t="s">
        <v>131</v>
      </c>
      <c r="D70" s="2" t="s">
        <v>130</v>
      </c>
      <c r="E70" s="4">
        <v>1525805</v>
      </c>
      <c r="F70" s="4">
        <v>1626617</v>
      </c>
      <c r="G70" s="4">
        <v>1691000</v>
      </c>
      <c r="H70" s="4">
        <v>1667000</v>
      </c>
      <c r="I70" s="4">
        <v>1745000</v>
      </c>
      <c r="J70" s="4">
        <v>1803000</v>
      </c>
      <c r="K70" s="4">
        <v>1935000</v>
      </c>
      <c r="L70" s="4">
        <v>2085000</v>
      </c>
      <c r="M70" s="4">
        <v>2255000</v>
      </c>
      <c r="N70" s="4">
        <v>2381000</v>
      </c>
      <c r="O70" s="4">
        <v>2628000</v>
      </c>
      <c r="P70" s="4">
        <v>2867000</v>
      </c>
      <c r="Q70" s="4">
        <v>3000000</v>
      </c>
      <c r="R70" s="4">
        <v>3203000</v>
      </c>
      <c r="S70" s="4">
        <v>3545000</v>
      </c>
      <c r="T70" s="4">
        <v>3976000</v>
      </c>
      <c r="U70" s="4">
        <v>4270000</v>
      </c>
      <c r="V70" s="4">
        <v>4341000</v>
      </c>
      <c r="W70" s="4">
        <v>4820000</v>
      </c>
      <c r="X70" s="4">
        <v>5304000</v>
      </c>
      <c r="Y70" s="4">
        <v>6002000</v>
      </c>
      <c r="Z70" s="4">
        <v>6651000</v>
      </c>
      <c r="AA70" s="4">
        <v>7000000</v>
      </c>
      <c r="AB70" s="4">
        <v>7364000</v>
      </c>
      <c r="AC70" s="4">
        <v>7509000</v>
      </c>
      <c r="AD70" s="4">
        <v>8299000</v>
      </c>
      <c r="AE70" s="4">
        <v>9733000</v>
      </c>
      <c r="AF70" s="4">
        <v>10938000</v>
      </c>
      <c r="AG70" s="4">
        <v>11863000</v>
      </c>
      <c r="AH70" s="4">
        <v>13035000</v>
      </c>
      <c r="AI70" s="4">
        <v>14414000</v>
      </c>
      <c r="AJ70" s="4">
        <v>15454000</v>
      </c>
      <c r="AK70" s="4">
        <v>15753000</v>
      </c>
      <c r="AL70" s="4">
        <v>15825000</v>
      </c>
      <c r="AM70" s="4">
        <v>16451000</v>
      </c>
      <c r="AN70" s="4">
        <v>17170000</v>
      </c>
      <c r="AO70" s="4">
        <v>18928000</v>
      </c>
      <c r="AP70" s="4">
        <v>20623000</v>
      </c>
      <c r="AQ70" s="4">
        <v>21761000</v>
      </c>
      <c r="AR70" s="4">
        <v>23679000</v>
      </c>
      <c r="AS70" s="4">
        <v>26504000</v>
      </c>
      <c r="AT70" s="4">
        <v>29891000</v>
      </c>
      <c r="AU70" s="4">
        <v>32759000</v>
      </c>
      <c r="AV70" s="4" t="s">
        <v>68</v>
      </c>
    </row>
    <row r="71" spans="1:48" x14ac:dyDescent="0.2">
      <c r="A71" s="2" t="s">
        <v>7</v>
      </c>
      <c r="B71" s="2" t="s">
        <v>8</v>
      </c>
      <c r="C71" s="2" t="s">
        <v>129</v>
      </c>
      <c r="D71" s="2" t="s">
        <v>128</v>
      </c>
      <c r="E71" s="4">
        <v>3885434</v>
      </c>
      <c r="F71" s="4">
        <v>4192337</v>
      </c>
      <c r="G71" s="4">
        <v>4506000</v>
      </c>
      <c r="H71" s="4">
        <v>4593000</v>
      </c>
      <c r="I71" s="4">
        <v>4888000</v>
      </c>
      <c r="J71" s="4">
        <v>5173000</v>
      </c>
      <c r="K71" s="4">
        <v>5632000</v>
      </c>
      <c r="L71" s="4">
        <v>6113000</v>
      </c>
      <c r="M71" s="4">
        <v>6702000</v>
      </c>
      <c r="N71" s="4">
        <v>7193000</v>
      </c>
      <c r="O71" s="4">
        <v>7850000</v>
      </c>
      <c r="P71" s="4">
        <v>8629000</v>
      </c>
      <c r="Q71" s="4">
        <v>9405000</v>
      </c>
      <c r="R71" s="4">
        <v>10018000</v>
      </c>
      <c r="S71" s="4">
        <v>10583000</v>
      </c>
      <c r="T71" s="4">
        <v>12158000</v>
      </c>
      <c r="U71" s="4">
        <v>13710000</v>
      </c>
      <c r="V71" s="4">
        <v>15380000</v>
      </c>
      <c r="W71" s="4">
        <v>17558000</v>
      </c>
      <c r="X71" s="4">
        <v>19809000</v>
      </c>
      <c r="Y71" s="4">
        <v>22934000</v>
      </c>
      <c r="Z71" s="4">
        <v>25902000</v>
      </c>
      <c r="AA71" s="4">
        <v>30127000</v>
      </c>
      <c r="AB71" s="4">
        <v>34435000</v>
      </c>
      <c r="AC71" s="4">
        <v>37785000</v>
      </c>
      <c r="AD71" s="4">
        <v>41192000</v>
      </c>
      <c r="AE71" s="4">
        <v>44719000</v>
      </c>
      <c r="AF71" s="4">
        <v>48221000</v>
      </c>
      <c r="AG71" s="4">
        <v>52675000</v>
      </c>
      <c r="AH71" s="4">
        <v>56937000</v>
      </c>
      <c r="AI71" s="4">
        <v>61130000</v>
      </c>
      <c r="AJ71" s="4">
        <v>64844000</v>
      </c>
      <c r="AK71" s="4">
        <v>68376000</v>
      </c>
      <c r="AL71" s="4">
        <v>71036000</v>
      </c>
      <c r="AM71" s="4">
        <v>73549000</v>
      </c>
      <c r="AN71" s="4">
        <v>77588000</v>
      </c>
      <c r="AO71" s="4">
        <v>82088000</v>
      </c>
      <c r="AP71" s="4">
        <v>86599000</v>
      </c>
      <c r="AQ71" s="4">
        <v>91284000</v>
      </c>
      <c r="AR71" s="4">
        <v>96884000</v>
      </c>
      <c r="AS71" s="4">
        <v>103788000</v>
      </c>
      <c r="AT71" s="4">
        <v>109971000</v>
      </c>
      <c r="AU71" s="4">
        <v>116555000</v>
      </c>
      <c r="AV71" s="4" t="s">
        <v>68</v>
      </c>
    </row>
    <row r="72" spans="1:48" x14ac:dyDescent="0.2">
      <c r="A72" s="2" t="s">
        <v>7</v>
      </c>
      <c r="B72" s="2" t="s">
        <v>8</v>
      </c>
      <c r="C72" s="2" t="s">
        <v>127</v>
      </c>
      <c r="D72" s="2" t="s">
        <v>126</v>
      </c>
      <c r="E72" s="4">
        <v>2926382</v>
      </c>
      <c r="F72" s="4">
        <v>3141357</v>
      </c>
      <c r="G72" s="4">
        <v>3349000</v>
      </c>
      <c r="H72" s="4">
        <v>3456000</v>
      </c>
      <c r="I72" s="4">
        <v>3639000</v>
      </c>
      <c r="J72" s="4">
        <v>3821000</v>
      </c>
      <c r="K72" s="4">
        <v>4032000</v>
      </c>
      <c r="L72" s="4">
        <v>4303000</v>
      </c>
      <c r="M72" s="4">
        <v>4653000</v>
      </c>
      <c r="N72" s="4">
        <v>5086000</v>
      </c>
      <c r="O72" s="4">
        <v>5496000</v>
      </c>
      <c r="P72" s="4">
        <v>5990000</v>
      </c>
      <c r="Q72" s="4">
        <v>6517000</v>
      </c>
      <c r="R72" s="4">
        <v>6982000</v>
      </c>
      <c r="S72" s="4">
        <v>7555000</v>
      </c>
      <c r="T72" s="4">
        <v>8287000</v>
      </c>
      <c r="U72" s="4">
        <v>9227000</v>
      </c>
      <c r="V72" s="4">
        <v>10961000</v>
      </c>
      <c r="W72" s="4">
        <v>12181000</v>
      </c>
      <c r="X72" s="4">
        <v>13178000</v>
      </c>
      <c r="Y72" s="4">
        <v>14605000</v>
      </c>
      <c r="Z72" s="4">
        <v>16227000</v>
      </c>
      <c r="AA72" s="4">
        <v>16353000</v>
      </c>
      <c r="AB72" s="4">
        <v>16537000</v>
      </c>
      <c r="AC72" s="4">
        <v>16636000</v>
      </c>
      <c r="AD72" s="4">
        <v>18079000</v>
      </c>
      <c r="AE72" s="4">
        <v>20318000</v>
      </c>
      <c r="AF72" s="4">
        <v>22274000</v>
      </c>
      <c r="AG72" s="4">
        <v>23652000</v>
      </c>
      <c r="AH72" s="4">
        <v>25510000</v>
      </c>
      <c r="AI72" s="4">
        <v>27796000</v>
      </c>
      <c r="AJ72" s="4">
        <v>30181000</v>
      </c>
      <c r="AK72" s="4">
        <v>31694000</v>
      </c>
      <c r="AL72" s="4">
        <v>32592000</v>
      </c>
      <c r="AM72" s="4">
        <v>34356000</v>
      </c>
      <c r="AN72" s="4">
        <v>34997000</v>
      </c>
      <c r="AO72" s="4">
        <v>37659000</v>
      </c>
      <c r="AP72" s="4">
        <v>40396000</v>
      </c>
      <c r="AQ72" s="4">
        <v>42468000</v>
      </c>
      <c r="AR72" s="4">
        <v>46105000</v>
      </c>
      <c r="AS72" s="4">
        <v>50487000</v>
      </c>
      <c r="AT72" s="4">
        <v>55713000</v>
      </c>
      <c r="AU72" s="4">
        <v>62379000</v>
      </c>
      <c r="AV72" s="4" t="s">
        <v>68</v>
      </c>
    </row>
    <row r="73" spans="1:48" x14ac:dyDescent="0.2">
      <c r="A73" s="2" t="s">
        <v>7</v>
      </c>
      <c r="B73" s="2" t="s">
        <v>8</v>
      </c>
      <c r="C73" s="2" t="s">
        <v>29</v>
      </c>
      <c r="D73" s="2" t="s">
        <v>125</v>
      </c>
      <c r="E73" s="4">
        <v>10985329</v>
      </c>
      <c r="F73" s="4">
        <v>11937535</v>
      </c>
      <c r="G73" s="4">
        <v>12592000</v>
      </c>
      <c r="H73" s="4">
        <v>13493000</v>
      </c>
      <c r="I73" s="4">
        <v>14173000</v>
      </c>
      <c r="J73" s="4">
        <v>15047000</v>
      </c>
      <c r="K73" s="4">
        <v>16161000</v>
      </c>
      <c r="L73" s="4">
        <v>17257000</v>
      </c>
      <c r="M73" s="4">
        <v>18580000</v>
      </c>
      <c r="N73" s="4">
        <v>20360000</v>
      </c>
      <c r="O73" s="4">
        <v>22998000</v>
      </c>
      <c r="P73" s="4">
        <v>25516000</v>
      </c>
      <c r="Q73" s="4">
        <v>27768000</v>
      </c>
      <c r="R73" s="4">
        <v>30333000</v>
      </c>
      <c r="S73" s="4">
        <v>33355000</v>
      </c>
      <c r="T73" s="4">
        <v>36818000</v>
      </c>
      <c r="U73" s="4">
        <v>40312000</v>
      </c>
      <c r="V73" s="4">
        <v>43116000</v>
      </c>
      <c r="W73" s="4">
        <v>47572000</v>
      </c>
      <c r="X73" s="4">
        <v>53133000</v>
      </c>
      <c r="Y73" s="4">
        <v>61907000</v>
      </c>
      <c r="Z73" s="4">
        <v>70582000</v>
      </c>
      <c r="AA73" s="4">
        <v>80611000</v>
      </c>
      <c r="AB73" s="4">
        <v>90409000</v>
      </c>
      <c r="AC73" s="4">
        <v>99107000</v>
      </c>
      <c r="AD73" s="4">
        <v>111498000</v>
      </c>
      <c r="AE73" s="4">
        <v>123559000</v>
      </c>
      <c r="AF73" s="4">
        <v>138639000</v>
      </c>
      <c r="AG73" s="4">
        <v>158073000</v>
      </c>
      <c r="AH73" s="4">
        <v>176725000</v>
      </c>
      <c r="AI73" s="4">
        <v>191282000</v>
      </c>
      <c r="AJ73" s="4">
        <v>197252000</v>
      </c>
      <c r="AK73" s="4">
        <v>208003000</v>
      </c>
      <c r="AL73" s="4">
        <v>215156000</v>
      </c>
      <c r="AM73" s="4">
        <v>238393000</v>
      </c>
      <c r="AN73" s="4">
        <v>249813000</v>
      </c>
      <c r="AO73" s="4">
        <v>255813000</v>
      </c>
      <c r="AP73" s="4">
        <v>269421000</v>
      </c>
      <c r="AQ73" s="4">
        <v>295479000</v>
      </c>
      <c r="AR73" s="4">
        <v>325975000</v>
      </c>
      <c r="AS73" s="4">
        <v>366859000</v>
      </c>
      <c r="AT73" s="4">
        <v>391996000</v>
      </c>
      <c r="AU73" s="4">
        <v>432735000</v>
      </c>
      <c r="AV73" s="4">
        <v>461962000</v>
      </c>
    </row>
    <row r="74" spans="1:48" x14ac:dyDescent="0.2">
      <c r="A74" s="2" t="s">
        <v>7</v>
      </c>
      <c r="B74" s="2" t="s">
        <v>8</v>
      </c>
      <c r="C74" s="2" t="s">
        <v>124</v>
      </c>
      <c r="D74" s="2" t="s">
        <v>123</v>
      </c>
      <c r="E74" s="4">
        <v>3702771</v>
      </c>
      <c r="F74" s="4">
        <v>3966855</v>
      </c>
      <c r="G74" s="4">
        <v>4313000</v>
      </c>
      <c r="H74" s="4">
        <v>4622000</v>
      </c>
      <c r="I74" s="4">
        <v>4917000</v>
      </c>
      <c r="J74" s="4">
        <v>5297000</v>
      </c>
      <c r="K74" s="4">
        <v>5686000</v>
      </c>
      <c r="L74" s="4">
        <v>6067000</v>
      </c>
      <c r="M74" s="4">
        <v>6519000</v>
      </c>
      <c r="N74" s="4">
        <v>7108000</v>
      </c>
      <c r="O74" s="4">
        <v>7868000</v>
      </c>
      <c r="P74" s="4">
        <v>8886000</v>
      </c>
      <c r="Q74" s="4">
        <v>9922000</v>
      </c>
      <c r="R74" s="4">
        <v>10757000</v>
      </c>
      <c r="S74" s="4">
        <v>11654000</v>
      </c>
      <c r="T74" s="4">
        <v>13007000</v>
      </c>
      <c r="U74" s="4">
        <v>14807000</v>
      </c>
      <c r="V74" s="4">
        <v>16188000</v>
      </c>
      <c r="W74" s="4">
        <v>17718000</v>
      </c>
      <c r="X74" s="4">
        <v>19535000</v>
      </c>
      <c r="Y74" s="4">
        <v>22163000</v>
      </c>
      <c r="Z74" s="4">
        <v>25364000</v>
      </c>
      <c r="AA74" s="4">
        <v>28892000</v>
      </c>
      <c r="AB74" s="4">
        <v>32657000</v>
      </c>
      <c r="AC74" s="4">
        <v>36520000</v>
      </c>
      <c r="AD74" s="4">
        <v>40390000</v>
      </c>
      <c r="AE74" s="4">
        <v>44522000</v>
      </c>
      <c r="AF74" s="4">
        <v>49474000</v>
      </c>
      <c r="AG74" s="4">
        <v>55301000</v>
      </c>
      <c r="AH74" s="4">
        <v>59898000</v>
      </c>
      <c r="AI74" s="4">
        <v>63769000</v>
      </c>
      <c r="AJ74" s="4">
        <v>66421000</v>
      </c>
      <c r="AK74" s="4">
        <v>69283000</v>
      </c>
      <c r="AL74" s="4">
        <v>69771000</v>
      </c>
      <c r="AM74" s="4">
        <v>75770000</v>
      </c>
      <c r="AN74" s="4">
        <v>79351000</v>
      </c>
      <c r="AO74" s="4">
        <v>80903000</v>
      </c>
      <c r="AP74" s="4">
        <v>83864000</v>
      </c>
      <c r="AQ74" s="4">
        <v>91146000</v>
      </c>
      <c r="AR74" s="4">
        <v>100056000</v>
      </c>
      <c r="AS74" s="4">
        <v>112856000</v>
      </c>
      <c r="AT74" s="4">
        <v>119346000</v>
      </c>
      <c r="AU74" s="4">
        <v>121748000</v>
      </c>
      <c r="AV74" s="4" t="s">
        <v>68</v>
      </c>
    </row>
    <row r="75" spans="1:48" x14ac:dyDescent="0.2">
      <c r="A75" s="2" t="s">
        <v>7</v>
      </c>
      <c r="B75" s="2" t="s">
        <v>8</v>
      </c>
      <c r="C75" s="2" t="s">
        <v>122</v>
      </c>
      <c r="D75" s="2" t="s">
        <v>121</v>
      </c>
      <c r="E75" s="4">
        <v>7282558</v>
      </c>
      <c r="F75" s="4">
        <v>7970680</v>
      </c>
      <c r="G75" s="4">
        <v>8279000</v>
      </c>
      <c r="H75" s="4">
        <v>8871000</v>
      </c>
      <c r="I75" s="4">
        <v>9256000</v>
      </c>
      <c r="J75" s="4">
        <v>9750000</v>
      </c>
      <c r="K75" s="4">
        <v>10475000</v>
      </c>
      <c r="L75" s="4">
        <v>11190000</v>
      </c>
      <c r="M75" s="4">
        <v>12061000</v>
      </c>
      <c r="N75" s="4">
        <v>13252000</v>
      </c>
      <c r="O75" s="4">
        <v>15130000</v>
      </c>
      <c r="P75" s="4">
        <v>16630000</v>
      </c>
      <c r="Q75" s="4">
        <v>17846000</v>
      </c>
      <c r="R75" s="4">
        <v>19576000</v>
      </c>
      <c r="S75" s="4">
        <v>21701000</v>
      </c>
      <c r="T75" s="4">
        <v>23811000</v>
      </c>
      <c r="U75" s="4">
        <v>25505000</v>
      </c>
      <c r="V75" s="4">
        <v>26928000</v>
      </c>
      <c r="W75" s="4">
        <v>29854000</v>
      </c>
      <c r="X75" s="4">
        <v>33598000</v>
      </c>
      <c r="Y75" s="4">
        <v>39744000</v>
      </c>
      <c r="Z75" s="4">
        <v>45218000</v>
      </c>
      <c r="AA75" s="4">
        <v>51719000</v>
      </c>
      <c r="AB75" s="4">
        <v>57752000</v>
      </c>
      <c r="AC75" s="4">
        <v>62587000</v>
      </c>
      <c r="AD75" s="4">
        <v>71108000</v>
      </c>
      <c r="AE75" s="4">
        <v>79037000</v>
      </c>
      <c r="AF75" s="4">
        <v>89165000</v>
      </c>
      <c r="AG75" s="4">
        <v>102772000</v>
      </c>
      <c r="AH75" s="4">
        <v>116827000</v>
      </c>
      <c r="AI75" s="4">
        <v>127513000</v>
      </c>
      <c r="AJ75" s="4">
        <v>130831000</v>
      </c>
      <c r="AK75" s="4">
        <v>138720000</v>
      </c>
      <c r="AL75" s="4">
        <v>145385000</v>
      </c>
      <c r="AM75" s="4">
        <v>162623000</v>
      </c>
      <c r="AN75" s="4">
        <v>170462000</v>
      </c>
      <c r="AO75" s="4">
        <v>174910000</v>
      </c>
      <c r="AP75" s="4">
        <v>185557000</v>
      </c>
      <c r="AQ75" s="4">
        <v>204333000</v>
      </c>
      <c r="AR75" s="4">
        <v>225919000</v>
      </c>
      <c r="AS75" s="4">
        <v>254003000</v>
      </c>
      <c r="AT75" s="4">
        <v>272650000</v>
      </c>
      <c r="AU75" s="4">
        <v>310987000</v>
      </c>
      <c r="AV75" s="4" t="s">
        <v>68</v>
      </c>
    </row>
    <row r="76" spans="1:48" x14ac:dyDescent="0.2">
      <c r="A76" s="2" t="s">
        <v>7</v>
      </c>
      <c r="B76" s="2" t="s">
        <v>8</v>
      </c>
      <c r="C76" s="2" t="s">
        <v>120</v>
      </c>
      <c r="D76" s="2" t="s">
        <v>119</v>
      </c>
      <c r="E76" s="4">
        <v>660832</v>
      </c>
      <c r="F76" s="4">
        <v>835359</v>
      </c>
      <c r="G76" s="4">
        <v>848000</v>
      </c>
      <c r="H76" s="4">
        <v>1092000</v>
      </c>
      <c r="I76" s="4">
        <v>1021000</v>
      </c>
      <c r="J76" s="4">
        <v>989000</v>
      </c>
      <c r="K76" s="4">
        <v>1092000</v>
      </c>
      <c r="L76" s="4">
        <v>1228000</v>
      </c>
      <c r="M76" s="4">
        <v>1491000</v>
      </c>
      <c r="N76" s="4">
        <v>1887000</v>
      </c>
      <c r="O76" s="4">
        <v>2558000</v>
      </c>
      <c r="P76" s="4">
        <v>2808000</v>
      </c>
      <c r="Q76" s="4">
        <v>2432000</v>
      </c>
      <c r="R76" s="4">
        <v>2843000</v>
      </c>
      <c r="S76" s="4">
        <v>3235000</v>
      </c>
      <c r="T76" s="4">
        <v>3036000</v>
      </c>
      <c r="U76" s="4">
        <v>2850000</v>
      </c>
      <c r="V76" s="4">
        <v>3259000</v>
      </c>
      <c r="W76" s="4">
        <v>3819000</v>
      </c>
      <c r="X76" s="4">
        <v>4205000</v>
      </c>
      <c r="Y76" s="4">
        <v>4716000</v>
      </c>
      <c r="Z76" s="4">
        <v>5480000</v>
      </c>
      <c r="AA76" s="4">
        <v>7398000</v>
      </c>
      <c r="AB76" s="4">
        <v>9018000</v>
      </c>
      <c r="AC76" s="4">
        <v>10501000</v>
      </c>
      <c r="AD76" s="4">
        <v>14373000</v>
      </c>
      <c r="AE76" s="4">
        <v>15519000</v>
      </c>
      <c r="AF76" s="4">
        <v>18005000</v>
      </c>
      <c r="AG76" s="4">
        <v>23210000</v>
      </c>
      <c r="AH76" s="4">
        <v>27919000</v>
      </c>
      <c r="AI76" s="4">
        <v>28976000</v>
      </c>
      <c r="AJ76" s="4">
        <v>26830000</v>
      </c>
      <c r="AK76" s="4">
        <v>27772000</v>
      </c>
      <c r="AL76" s="4">
        <v>29919000</v>
      </c>
      <c r="AM76" s="4">
        <v>40396000</v>
      </c>
      <c r="AN76" s="4">
        <v>44108000</v>
      </c>
      <c r="AO76" s="4">
        <v>42673000</v>
      </c>
      <c r="AP76" s="4">
        <v>48185000</v>
      </c>
      <c r="AQ76" s="4">
        <v>57745000</v>
      </c>
      <c r="AR76" s="4">
        <v>68279000</v>
      </c>
      <c r="AS76" s="4">
        <v>79806000</v>
      </c>
      <c r="AT76" s="4">
        <v>89113000</v>
      </c>
      <c r="AU76" s="4">
        <v>115375000</v>
      </c>
      <c r="AV76" s="4" t="s">
        <v>68</v>
      </c>
    </row>
    <row r="77" spans="1:48" x14ac:dyDescent="0.2">
      <c r="A77" s="2" t="s">
        <v>7</v>
      </c>
      <c r="B77" s="2" t="s">
        <v>8</v>
      </c>
      <c r="C77" s="2" t="s">
        <v>118</v>
      </c>
      <c r="D77" s="2" t="s">
        <v>117</v>
      </c>
      <c r="E77" s="4">
        <v>3695750</v>
      </c>
      <c r="F77" s="4">
        <v>3916995</v>
      </c>
      <c r="G77" s="4">
        <v>4149000</v>
      </c>
      <c r="H77" s="4">
        <v>4346000</v>
      </c>
      <c r="I77" s="4">
        <v>4571000</v>
      </c>
      <c r="J77" s="4">
        <v>4854000</v>
      </c>
      <c r="K77" s="4">
        <v>5203000</v>
      </c>
      <c r="L77" s="4">
        <v>5480000</v>
      </c>
      <c r="M77" s="4">
        <v>5804000</v>
      </c>
      <c r="N77" s="4">
        <v>6322000</v>
      </c>
      <c r="O77" s="4">
        <v>6893000</v>
      </c>
      <c r="P77" s="4">
        <v>7355000</v>
      </c>
      <c r="Q77" s="4">
        <v>8139000</v>
      </c>
      <c r="R77" s="4">
        <v>8552000</v>
      </c>
      <c r="S77" s="4">
        <v>9238000</v>
      </c>
      <c r="T77" s="4">
        <v>9970000</v>
      </c>
      <c r="U77" s="4">
        <v>11050000</v>
      </c>
      <c r="V77" s="4">
        <v>11982000</v>
      </c>
      <c r="W77" s="4">
        <v>12984000</v>
      </c>
      <c r="X77" s="4">
        <v>14291000</v>
      </c>
      <c r="Y77" s="4">
        <v>16277000</v>
      </c>
      <c r="Z77" s="4">
        <v>18119000</v>
      </c>
      <c r="AA77" s="4">
        <v>20165000</v>
      </c>
      <c r="AB77" s="4">
        <v>22005000</v>
      </c>
      <c r="AC77" s="4">
        <v>24263000</v>
      </c>
      <c r="AD77" s="4">
        <v>26004000</v>
      </c>
      <c r="AE77" s="4">
        <v>28197000</v>
      </c>
      <c r="AF77" s="4">
        <v>31032000</v>
      </c>
      <c r="AG77" s="4">
        <v>34690000</v>
      </c>
      <c r="AH77" s="4">
        <v>37996000</v>
      </c>
      <c r="AI77" s="4">
        <v>41020000</v>
      </c>
      <c r="AJ77" s="4">
        <v>43643000</v>
      </c>
      <c r="AK77" s="4">
        <v>47505000</v>
      </c>
      <c r="AL77" s="4">
        <v>51051000</v>
      </c>
      <c r="AM77" s="4">
        <v>54367000</v>
      </c>
      <c r="AN77" s="4">
        <v>56235000</v>
      </c>
      <c r="AO77" s="4">
        <v>58916000</v>
      </c>
      <c r="AP77" s="4">
        <v>61049000</v>
      </c>
      <c r="AQ77" s="4">
        <v>64661000</v>
      </c>
      <c r="AR77" s="4">
        <v>68527000</v>
      </c>
      <c r="AS77" s="4">
        <v>75655000</v>
      </c>
      <c r="AT77" s="4">
        <v>79459000</v>
      </c>
      <c r="AU77" s="4">
        <v>82557000</v>
      </c>
      <c r="AV77" s="4" t="s">
        <v>68</v>
      </c>
    </row>
    <row r="78" spans="1:48" x14ac:dyDescent="0.2">
      <c r="A78" s="2" t="s">
        <v>7</v>
      </c>
      <c r="B78" s="2" t="s">
        <v>8</v>
      </c>
      <c r="C78" s="2" t="s">
        <v>116</v>
      </c>
      <c r="D78" s="2" t="s">
        <v>115</v>
      </c>
      <c r="E78" s="4">
        <v>855145</v>
      </c>
      <c r="F78" s="4">
        <v>910610</v>
      </c>
      <c r="G78" s="4">
        <v>977000</v>
      </c>
      <c r="H78" s="4">
        <v>1047000</v>
      </c>
      <c r="I78" s="4">
        <v>1120000</v>
      </c>
      <c r="J78" s="4">
        <v>1188000</v>
      </c>
      <c r="K78" s="4">
        <v>1283000</v>
      </c>
      <c r="L78" s="4">
        <v>1379000</v>
      </c>
      <c r="M78" s="4">
        <v>1482000</v>
      </c>
      <c r="N78" s="4">
        <v>1606000</v>
      </c>
      <c r="O78" s="4">
        <v>1740000</v>
      </c>
      <c r="P78" s="4">
        <v>1921000</v>
      </c>
      <c r="Q78" s="4">
        <v>2150000</v>
      </c>
      <c r="R78" s="4">
        <v>2358000</v>
      </c>
      <c r="S78" s="4">
        <v>2570000</v>
      </c>
      <c r="T78" s="4">
        <v>2927000</v>
      </c>
      <c r="U78" s="4">
        <v>3278000</v>
      </c>
      <c r="V78" s="4">
        <v>3750000</v>
      </c>
      <c r="W78" s="4">
        <v>4170000</v>
      </c>
      <c r="X78" s="4">
        <v>4856000</v>
      </c>
      <c r="Y78" s="4">
        <v>5742000</v>
      </c>
      <c r="Z78" s="4">
        <v>6692000</v>
      </c>
      <c r="AA78" s="4">
        <v>7563000</v>
      </c>
      <c r="AB78" s="4">
        <v>8340000</v>
      </c>
      <c r="AC78" s="4">
        <v>9071000</v>
      </c>
      <c r="AD78" s="4">
        <v>9765000</v>
      </c>
      <c r="AE78" s="4">
        <v>10836000</v>
      </c>
      <c r="AF78" s="4">
        <v>12355000</v>
      </c>
      <c r="AG78" s="4">
        <v>13979000</v>
      </c>
      <c r="AH78" s="4">
        <v>15927000</v>
      </c>
      <c r="AI78" s="4">
        <v>18076000</v>
      </c>
      <c r="AJ78" s="4">
        <v>18976000</v>
      </c>
      <c r="AK78" s="4">
        <v>20340000</v>
      </c>
      <c r="AL78" s="4">
        <v>21080000</v>
      </c>
      <c r="AM78" s="4">
        <v>21834000</v>
      </c>
      <c r="AN78" s="4">
        <v>22566000</v>
      </c>
      <c r="AO78" s="4">
        <v>24067000</v>
      </c>
      <c r="AP78" s="4">
        <v>25369000</v>
      </c>
      <c r="AQ78" s="4">
        <v>27033000</v>
      </c>
      <c r="AR78" s="4">
        <v>29046000</v>
      </c>
      <c r="AS78" s="4">
        <v>30952000</v>
      </c>
      <c r="AT78" s="4">
        <v>32401000</v>
      </c>
      <c r="AU78" s="4">
        <v>34553000</v>
      </c>
      <c r="AV78" s="4" t="s">
        <v>68</v>
      </c>
    </row>
    <row r="79" spans="1:48" x14ac:dyDescent="0.2">
      <c r="A79" s="2" t="s">
        <v>7</v>
      </c>
      <c r="B79" s="2" t="s">
        <v>8</v>
      </c>
      <c r="C79" s="2" t="s">
        <v>114</v>
      </c>
      <c r="D79" s="2" t="s">
        <v>113</v>
      </c>
      <c r="E79" s="4">
        <v>1689028</v>
      </c>
      <c r="F79" s="4">
        <v>1903834</v>
      </c>
      <c r="G79" s="4">
        <v>1905000</v>
      </c>
      <c r="H79" s="4">
        <v>1971000</v>
      </c>
      <c r="I79" s="4">
        <v>2112000</v>
      </c>
      <c r="J79" s="4">
        <v>2287000</v>
      </c>
      <c r="K79" s="4">
        <v>2447000</v>
      </c>
      <c r="L79" s="4">
        <v>2629000</v>
      </c>
      <c r="M79" s="4">
        <v>2780000</v>
      </c>
      <c r="N79" s="4">
        <v>2911000</v>
      </c>
      <c r="O79" s="4">
        <v>3328000</v>
      </c>
      <c r="P79" s="4">
        <v>3846000</v>
      </c>
      <c r="Q79" s="4">
        <v>4347000</v>
      </c>
      <c r="R79" s="4">
        <v>4964000</v>
      </c>
      <c r="S79" s="4">
        <v>5705000</v>
      </c>
      <c r="T79" s="4">
        <v>6725000</v>
      </c>
      <c r="U79" s="4">
        <v>7017000</v>
      </c>
      <c r="V79" s="4">
        <v>6484000</v>
      </c>
      <c r="W79" s="4">
        <v>7280000</v>
      </c>
      <c r="X79" s="4">
        <v>8409000</v>
      </c>
      <c r="Y79" s="4">
        <v>10643000</v>
      </c>
      <c r="Z79" s="4">
        <v>12286000</v>
      </c>
      <c r="AA79" s="4">
        <v>13578000</v>
      </c>
      <c r="AB79" s="4">
        <v>14888000</v>
      </c>
      <c r="AC79" s="4">
        <v>14580000</v>
      </c>
      <c r="AD79" s="4">
        <v>16318000</v>
      </c>
      <c r="AE79" s="4">
        <v>19037000</v>
      </c>
      <c r="AF79" s="4">
        <v>21489000</v>
      </c>
      <c r="AG79" s="4">
        <v>23707000</v>
      </c>
      <c r="AH79" s="4">
        <v>26112000</v>
      </c>
      <c r="AI79" s="4">
        <v>29123000</v>
      </c>
      <c r="AJ79" s="4">
        <v>30423000</v>
      </c>
      <c r="AK79" s="4">
        <v>31046000</v>
      </c>
      <c r="AL79" s="4">
        <v>30738000</v>
      </c>
      <c r="AM79" s="4">
        <v>31925000</v>
      </c>
      <c r="AN79" s="4">
        <v>33132000</v>
      </c>
      <c r="AO79" s="4">
        <v>34919000</v>
      </c>
      <c r="AP79" s="4">
        <v>35839000</v>
      </c>
      <c r="AQ79" s="4">
        <v>38291000</v>
      </c>
      <c r="AR79" s="4">
        <v>41942000</v>
      </c>
      <c r="AS79" s="4">
        <v>47159000</v>
      </c>
      <c r="AT79" s="4">
        <v>50331000</v>
      </c>
      <c r="AU79" s="4">
        <v>53909000</v>
      </c>
      <c r="AV79" s="4" t="s">
        <v>68</v>
      </c>
    </row>
    <row r="80" spans="1:48" x14ac:dyDescent="0.2">
      <c r="A80" s="2" t="s">
        <v>7</v>
      </c>
      <c r="B80" s="2" t="s">
        <v>8</v>
      </c>
      <c r="C80" s="2" t="s">
        <v>112</v>
      </c>
      <c r="D80" s="2" t="s">
        <v>111</v>
      </c>
      <c r="E80" s="4">
        <v>237020</v>
      </c>
      <c r="F80" s="4">
        <v>242078</v>
      </c>
      <c r="G80" s="4">
        <v>239000</v>
      </c>
      <c r="H80" s="4">
        <v>237000</v>
      </c>
      <c r="I80" s="4">
        <v>242000</v>
      </c>
      <c r="J80" s="4">
        <v>238000</v>
      </c>
      <c r="K80" s="4">
        <v>236000</v>
      </c>
      <c r="L80" s="4">
        <v>233000</v>
      </c>
      <c r="M80" s="4">
        <v>238000</v>
      </c>
      <c r="N80" s="4">
        <v>241000</v>
      </c>
      <c r="O80" s="4">
        <v>247000</v>
      </c>
      <c r="P80" s="4">
        <v>248000</v>
      </c>
      <c r="Q80" s="4">
        <v>255000</v>
      </c>
      <c r="R80" s="4">
        <v>276000</v>
      </c>
      <c r="S80" s="4">
        <v>293000</v>
      </c>
      <c r="T80" s="4">
        <v>310000</v>
      </c>
      <c r="U80" s="4">
        <v>307000</v>
      </c>
      <c r="V80" s="4">
        <v>277000</v>
      </c>
      <c r="W80" s="4">
        <v>289000</v>
      </c>
      <c r="X80" s="4">
        <v>303000</v>
      </c>
      <c r="Y80" s="4">
        <v>318000</v>
      </c>
      <c r="Z80" s="4">
        <v>305000</v>
      </c>
      <c r="AA80" s="4">
        <v>284000</v>
      </c>
      <c r="AB80" s="4">
        <v>280000</v>
      </c>
      <c r="AC80" s="4">
        <v>209000</v>
      </c>
      <c r="AD80" s="4">
        <v>196000</v>
      </c>
      <c r="AE80" s="4">
        <v>232000</v>
      </c>
      <c r="AF80" s="4">
        <v>232000</v>
      </c>
      <c r="AG80" s="4">
        <v>230000</v>
      </c>
      <c r="AH80" s="4">
        <v>222000</v>
      </c>
      <c r="AI80" s="4" t="s">
        <v>68</v>
      </c>
      <c r="AJ80" s="4" t="s">
        <v>68</v>
      </c>
      <c r="AK80" s="4" t="s">
        <v>68</v>
      </c>
      <c r="AL80" s="4" t="s">
        <v>68</v>
      </c>
      <c r="AM80" s="4" t="s">
        <v>68</v>
      </c>
      <c r="AN80" s="4" t="s">
        <v>68</v>
      </c>
      <c r="AO80" s="4" t="s">
        <v>68</v>
      </c>
      <c r="AP80" s="4" t="s">
        <v>68</v>
      </c>
      <c r="AQ80" s="4" t="s">
        <v>68</v>
      </c>
      <c r="AR80" s="4" t="s">
        <v>68</v>
      </c>
      <c r="AS80" s="4" t="s">
        <v>68</v>
      </c>
      <c r="AT80" s="4" t="s">
        <v>68</v>
      </c>
      <c r="AU80" s="4" t="s">
        <v>68</v>
      </c>
      <c r="AV80" s="4" t="s">
        <v>68</v>
      </c>
    </row>
    <row r="81" spans="1:48" x14ac:dyDescent="0.2">
      <c r="A81" s="2" t="s">
        <v>7</v>
      </c>
      <c r="B81" s="2" t="s">
        <v>8</v>
      </c>
      <c r="C81" s="2" t="s">
        <v>110</v>
      </c>
      <c r="D81" s="2" t="s">
        <v>109</v>
      </c>
      <c r="E81" s="4">
        <v>144783</v>
      </c>
      <c r="F81" s="4">
        <v>161804</v>
      </c>
      <c r="G81" s="4">
        <v>161000</v>
      </c>
      <c r="H81" s="4">
        <v>178000</v>
      </c>
      <c r="I81" s="4">
        <v>190000</v>
      </c>
      <c r="J81" s="4">
        <v>194000</v>
      </c>
      <c r="K81" s="4">
        <v>214000</v>
      </c>
      <c r="L81" s="4">
        <v>241000</v>
      </c>
      <c r="M81" s="4">
        <v>266000</v>
      </c>
      <c r="N81" s="4">
        <v>285000</v>
      </c>
      <c r="O81" s="4">
        <v>364000</v>
      </c>
      <c r="P81" s="4">
        <v>452000</v>
      </c>
      <c r="Q81" s="4">
        <v>523000</v>
      </c>
      <c r="R81" s="4">
        <v>583000</v>
      </c>
      <c r="S81" s="4">
        <v>660000</v>
      </c>
      <c r="T81" s="4">
        <v>843000</v>
      </c>
      <c r="U81" s="4">
        <v>1003000</v>
      </c>
      <c r="V81" s="4">
        <v>1176000</v>
      </c>
      <c r="W81" s="4">
        <v>1312000</v>
      </c>
      <c r="X81" s="4">
        <v>1534000</v>
      </c>
      <c r="Y81" s="4">
        <v>2048000</v>
      </c>
      <c r="Z81" s="4">
        <v>2336000</v>
      </c>
      <c r="AA81" s="4">
        <v>2731000</v>
      </c>
      <c r="AB81" s="4">
        <v>3221000</v>
      </c>
      <c r="AC81" s="4">
        <v>3963000</v>
      </c>
      <c r="AD81" s="4">
        <v>4452000</v>
      </c>
      <c r="AE81" s="4">
        <v>5216000</v>
      </c>
      <c r="AF81" s="4">
        <v>6052000</v>
      </c>
      <c r="AG81" s="4">
        <v>6956000</v>
      </c>
      <c r="AH81" s="4">
        <v>8651000</v>
      </c>
      <c r="AI81" s="4">
        <v>10318000</v>
      </c>
      <c r="AJ81" s="4">
        <v>10959000</v>
      </c>
      <c r="AK81" s="4">
        <v>12057000</v>
      </c>
      <c r="AL81" s="4">
        <v>12597000</v>
      </c>
      <c r="AM81" s="4">
        <v>14101000</v>
      </c>
      <c r="AN81" s="4">
        <v>14421000</v>
      </c>
      <c r="AO81" s="4">
        <v>14335000</v>
      </c>
      <c r="AP81" s="4">
        <v>15115000</v>
      </c>
      <c r="AQ81" s="4">
        <v>16603000</v>
      </c>
      <c r="AR81" s="4">
        <v>18125000</v>
      </c>
      <c r="AS81" s="4">
        <v>20431000</v>
      </c>
      <c r="AT81" s="4">
        <v>21346000</v>
      </c>
      <c r="AU81" s="4">
        <v>24593000</v>
      </c>
      <c r="AV81" s="4" t="s">
        <v>68</v>
      </c>
    </row>
    <row r="82" spans="1:48" x14ac:dyDescent="0.2">
      <c r="A82" s="2" t="s">
        <v>7</v>
      </c>
      <c r="B82" s="2" t="s">
        <v>8</v>
      </c>
      <c r="C82" s="2" t="s">
        <v>31</v>
      </c>
      <c r="D82" s="2" t="s">
        <v>108</v>
      </c>
      <c r="E82" s="4">
        <v>25281898</v>
      </c>
      <c r="F82" s="4">
        <v>27353886</v>
      </c>
      <c r="G82" s="4">
        <v>29523000</v>
      </c>
      <c r="H82" s="4">
        <v>31341000</v>
      </c>
      <c r="I82" s="4">
        <v>33783000</v>
      </c>
      <c r="J82" s="4">
        <v>36032000</v>
      </c>
      <c r="K82" s="4">
        <v>39113000</v>
      </c>
      <c r="L82" s="4">
        <v>42503000</v>
      </c>
      <c r="M82" s="4">
        <v>47001000</v>
      </c>
      <c r="N82" s="4">
        <v>51894000</v>
      </c>
      <c r="O82" s="4">
        <v>57756000</v>
      </c>
      <c r="P82" s="4">
        <v>65505000</v>
      </c>
      <c r="Q82" s="4">
        <v>72023000</v>
      </c>
      <c r="R82" s="4">
        <v>78184000</v>
      </c>
      <c r="S82" s="4">
        <v>86849000</v>
      </c>
      <c r="T82" s="4">
        <v>97702000</v>
      </c>
      <c r="U82" s="4">
        <v>108891000</v>
      </c>
      <c r="V82" s="4">
        <v>120207000</v>
      </c>
      <c r="W82" s="4">
        <v>133990000</v>
      </c>
      <c r="X82" s="4">
        <v>149600000</v>
      </c>
      <c r="Y82" s="4">
        <v>172689000</v>
      </c>
      <c r="Z82" s="4">
        <v>197209000</v>
      </c>
      <c r="AA82" s="4">
        <v>225516000</v>
      </c>
      <c r="AB82" s="4">
        <v>256081000</v>
      </c>
      <c r="AC82" s="4">
        <v>283854000</v>
      </c>
      <c r="AD82" s="4">
        <v>311441000</v>
      </c>
      <c r="AE82" s="4">
        <v>347032000</v>
      </c>
      <c r="AF82" s="4">
        <v>380103000</v>
      </c>
      <c r="AG82" s="4">
        <v>416238000</v>
      </c>
      <c r="AH82" s="4">
        <v>468484000</v>
      </c>
      <c r="AI82" s="4">
        <v>521187000</v>
      </c>
      <c r="AJ82" s="4">
        <v>573004000</v>
      </c>
      <c r="AK82" s="4">
        <v>633897000</v>
      </c>
      <c r="AL82" s="4">
        <v>664362000</v>
      </c>
      <c r="AM82" s="4">
        <v>719291000</v>
      </c>
      <c r="AN82" s="4">
        <v>767420000</v>
      </c>
      <c r="AO82" s="4">
        <v>813259000</v>
      </c>
      <c r="AP82" s="4">
        <v>878859000</v>
      </c>
      <c r="AQ82" s="4">
        <v>948384000</v>
      </c>
      <c r="AR82" s="4">
        <v>1031153000</v>
      </c>
      <c r="AS82" s="4">
        <v>1133452000</v>
      </c>
      <c r="AT82" s="4">
        <v>1232294000</v>
      </c>
      <c r="AU82" s="4">
        <v>1361959000</v>
      </c>
      <c r="AV82" s="4">
        <v>1416036000</v>
      </c>
    </row>
    <row r="83" spans="1:48" x14ac:dyDescent="0.2">
      <c r="A83" s="2" t="s">
        <v>7</v>
      </c>
      <c r="B83" s="2" t="s">
        <v>8</v>
      </c>
      <c r="C83" s="2" t="s">
        <v>107</v>
      </c>
      <c r="D83" s="2" t="s">
        <v>106</v>
      </c>
      <c r="E83" s="4">
        <v>1436195</v>
      </c>
      <c r="F83" s="4">
        <v>1532429</v>
      </c>
      <c r="G83" s="4">
        <v>1616000</v>
      </c>
      <c r="H83" s="4">
        <v>1649000</v>
      </c>
      <c r="I83" s="4">
        <v>1741000</v>
      </c>
      <c r="J83" s="4">
        <v>1864000</v>
      </c>
      <c r="K83" s="4">
        <v>2040000</v>
      </c>
      <c r="L83" s="4">
        <v>2224000</v>
      </c>
      <c r="M83" s="4">
        <v>2450000</v>
      </c>
      <c r="N83" s="4">
        <v>2709000</v>
      </c>
      <c r="O83" s="4">
        <v>2988000</v>
      </c>
      <c r="P83" s="4">
        <v>3364000</v>
      </c>
      <c r="Q83" s="4">
        <v>3695000</v>
      </c>
      <c r="R83" s="4">
        <v>3951000</v>
      </c>
      <c r="S83" s="4">
        <v>4352000</v>
      </c>
      <c r="T83" s="4">
        <v>4891000</v>
      </c>
      <c r="U83" s="4">
        <v>5314000</v>
      </c>
      <c r="V83" s="4">
        <v>5386000</v>
      </c>
      <c r="W83" s="4">
        <v>5967000</v>
      </c>
      <c r="X83" s="4">
        <v>6522000</v>
      </c>
      <c r="Y83" s="4">
        <v>7508000</v>
      </c>
      <c r="Z83" s="4">
        <v>8651000</v>
      </c>
      <c r="AA83" s="4">
        <v>9839000</v>
      </c>
      <c r="AB83" s="4">
        <v>11247000</v>
      </c>
      <c r="AC83" s="4">
        <v>12172000</v>
      </c>
      <c r="AD83" s="4">
        <v>13234000</v>
      </c>
      <c r="AE83" s="4">
        <v>14862000</v>
      </c>
      <c r="AF83" s="4">
        <v>16228000</v>
      </c>
      <c r="AG83" s="4">
        <v>17524000</v>
      </c>
      <c r="AH83" s="4">
        <v>19104000</v>
      </c>
      <c r="AI83" s="4">
        <v>21534000</v>
      </c>
      <c r="AJ83" s="4">
        <v>23354000</v>
      </c>
      <c r="AK83" s="4">
        <v>25161000</v>
      </c>
      <c r="AL83" s="4">
        <v>25584000</v>
      </c>
      <c r="AM83" s="4">
        <v>26650000</v>
      </c>
      <c r="AN83" s="4">
        <v>27484000</v>
      </c>
      <c r="AO83" s="4">
        <v>28598000</v>
      </c>
      <c r="AP83" s="4">
        <v>30156000</v>
      </c>
      <c r="AQ83" s="4">
        <v>31996000</v>
      </c>
      <c r="AR83" s="4">
        <v>34380000</v>
      </c>
      <c r="AS83" s="4">
        <v>37341000</v>
      </c>
      <c r="AT83" s="4">
        <v>40739000</v>
      </c>
      <c r="AU83" s="4">
        <v>44112000</v>
      </c>
      <c r="AV83" s="4" t="s">
        <v>68</v>
      </c>
    </row>
    <row r="84" spans="1:48" x14ac:dyDescent="0.2">
      <c r="A84" s="2" t="s">
        <v>7</v>
      </c>
      <c r="B84" s="2" t="s">
        <v>8</v>
      </c>
      <c r="C84" s="2" t="s">
        <v>105</v>
      </c>
      <c r="D84" s="2" t="s">
        <v>104</v>
      </c>
      <c r="E84" s="4">
        <v>2626879</v>
      </c>
      <c r="F84" s="4">
        <v>2765120</v>
      </c>
      <c r="G84" s="4">
        <v>2879000</v>
      </c>
      <c r="H84" s="4">
        <v>2976000</v>
      </c>
      <c r="I84" s="4">
        <v>3129000</v>
      </c>
      <c r="J84" s="4">
        <v>3256000</v>
      </c>
      <c r="K84" s="4">
        <v>3489000</v>
      </c>
      <c r="L84" s="4">
        <v>3739000</v>
      </c>
      <c r="M84" s="4">
        <v>4030000</v>
      </c>
      <c r="N84" s="4">
        <v>4299000</v>
      </c>
      <c r="O84" s="4">
        <v>4539000</v>
      </c>
      <c r="P84" s="4">
        <v>4753000</v>
      </c>
      <c r="Q84" s="4">
        <v>4850000</v>
      </c>
      <c r="R84" s="4">
        <v>4817000</v>
      </c>
      <c r="S84" s="4">
        <v>4830000</v>
      </c>
      <c r="T84" s="4">
        <v>5081000</v>
      </c>
      <c r="U84" s="4">
        <v>5286000</v>
      </c>
      <c r="V84" s="4">
        <v>5527000</v>
      </c>
      <c r="W84" s="4">
        <v>5981000</v>
      </c>
      <c r="X84" s="4">
        <v>6516000</v>
      </c>
      <c r="Y84" s="4">
        <v>7352000</v>
      </c>
      <c r="Z84" s="4">
        <v>8030000</v>
      </c>
      <c r="AA84" s="4">
        <v>8656000</v>
      </c>
      <c r="AB84" s="4">
        <v>9361000</v>
      </c>
      <c r="AC84" s="4">
        <v>9925000</v>
      </c>
      <c r="AD84" s="4">
        <v>10798000</v>
      </c>
      <c r="AE84" s="4">
        <v>11783000</v>
      </c>
      <c r="AF84" s="4">
        <v>12690000</v>
      </c>
      <c r="AG84" s="4">
        <v>13619000</v>
      </c>
      <c r="AH84" s="4">
        <v>14693000</v>
      </c>
      <c r="AI84" s="4">
        <v>14751000</v>
      </c>
      <c r="AJ84" s="4">
        <v>15585000</v>
      </c>
      <c r="AK84" s="4">
        <v>16604000</v>
      </c>
      <c r="AL84" s="4">
        <v>17044000</v>
      </c>
      <c r="AM84" s="4">
        <v>17866000</v>
      </c>
      <c r="AN84" s="4">
        <v>18594000</v>
      </c>
      <c r="AO84" s="4">
        <v>19273000</v>
      </c>
      <c r="AP84" s="4">
        <v>20403000</v>
      </c>
      <c r="AQ84" s="4">
        <v>21578000</v>
      </c>
      <c r="AR84" s="4">
        <v>23105000</v>
      </c>
      <c r="AS84" s="4">
        <v>24662000</v>
      </c>
      <c r="AT84" s="4">
        <v>26236000</v>
      </c>
      <c r="AU84" s="4">
        <v>27893000</v>
      </c>
      <c r="AV84" s="4" t="s">
        <v>68</v>
      </c>
    </row>
    <row r="85" spans="1:48" x14ac:dyDescent="0.2">
      <c r="A85" s="2" t="s">
        <v>7</v>
      </c>
      <c r="B85" s="2" t="s">
        <v>8</v>
      </c>
      <c r="C85" s="2" t="s">
        <v>103</v>
      </c>
      <c r="D85" s="2" t="s">
        <v>102</v>
      </c>
      <c r="E85" s="4">
        <v>3490011</v>
      </c>
      <c r="F85" s="4">
        <v>3538552</v>
      </c>
      <c r="G85" s="4">
        <v>3762000</v>
      </c>
      <c r="H85" s="4">
        <v>3698000</v>
      </c>
      <c r="I85" s="4">
        <v>3768000</v>
      </c>
      <c r="J85" s="4">
        <v>3786000</v>
      </c>
      <c r="K85" s="4">
        <v>3869000</v>
      </c>
      <c r="L85" s="4">
        <v>3921000</v>
      </c>
      <c r="M85" s="4">
        <v>3964000</v>
      </c>
      <c r="N85" s="4">
        <v>4122000</v>
      </c>
      <c r="O85" s="4">
        <v>4318000</v>
      </c>
      <c r="P85" s="4">
        <v>4376000</v>
      </c>
      <c r="Q85" s="4">
        <v>4440000</v>
      </c>
      <c r="R85" s="4">
        <v>4495000</v>
      </c>
      <c r="S85" s="4">
        <v>4569000</v>
      </c>
      <c r="T85" s="4">
        <v>4746000</v>
      </c>
      <c r="U85" s="4">
        <v>4513000</v>
      </c>
      <c r="V85" s="4">
        <v>4555000</v>
      </c>
      <c r="W85" s="4">
        <v>5326000</v>
      </c>
      <c r="X85" s="4">
        <v>5845000</v>
      </c>
      <c r="Y85" s="4">
        <v>6434000</v>
      </c>
      <c r="Z85" s="4">
        <v>6271000</v>
      </c>
      <c r="AA85" s="4">
        <v>5999000</v>
      </c>
      <c r="AB85" s="4">
        <v>6036000</v>
      </c>
      <c r="AC85" s="4">
        <v>6135000</v>
      </c>
      <c r="AD85" s="4">
        <v>6166000</v>
      </c>
      <c r="AE85" s="4">
        <v>7147000</v>
      </c>
      <c r="AF85" s="4">
        <v>7192000</v>
      </c>
      <c r="AG85" s="4">
        <v>7586000</v>
      </c>
      <c r="AH85" s="4">
        <v>7572000</v>
      </c>
      <c r="AI85" s="4">
        <v>8170000</v>
      </c>
      <c r="AJ85" s="4">
        <v>8778000</v>
      </c>
      <c r="AK85" s="4">
        <v>9223000</v>
      </c>
      <c r="AL85" s="4">
        <v>8971000</v>
      </c>
      <c r="AM85" s="4">
        <v>9956000</v>
      </c>
      <c r="AN85" s="4">
        <v>10533000</v>
      </c>
      <c r="AO85" s="4">
        <v>10915000</v>
      </c>
      <c r="AP85" s="4">
        <v>11693000</v>
      </c>
      <c r="AQ85" s="4">
        <v>11814000</v>
      </c>
      <c r="AR85" s="4">
        <v>11856000</v>
      </c>
      <c r="AS85" s="4">
        <v>13781000</v>
      </c>
      <c r="AT85" s="4">
        <v>12546000</v>
      </c>
      <c r="AU85" s="4">
        <v>13418000</v>
      </c>
      <c r="AV85" s="4" t="s">
        <v>68</v>
      </c>
    </row>
    <row r="86" spans="1:48" x14ac:dyDescent="0.2">
      <c r="A86" s="2" t="s">
        <v>7</v>
      </c>
      <c r="B86" s="2" t="s">
        <v>8</v>
      </c>
      <c r="C86" s="2" t="s">
        <v>101</v>
      </c>
      <c r="D86" s="2" t="s">
        <v>100</v>
      </c>
      <c r="E86" s="4">
        <v>2926941</v>
      </c>
      <c r="F86" s="4">
        <v>3300812</v>
      </c>
      <c r="G86" s="4">
        <v>3669000</v>
      </c>
      <c r="H86" s="4">
        <v>4044000</v>
      </c>
      <c r="I86" s="4">
        <v>4519000</v>
      </c>
      <c r="J86" s="4">
        <v>4877000</v>
      </c>
      <c r="K86" s="4">
        <v>5529000</v>
      </c>
      <c r="L86" s="4">
        <v>6194000</v>
      </c>
      <c r="M86" s="4">
        <v>7067000</v>
      </c>
      <c r="N86" s="4">
        <v>7913000</v>
      </c>
      <c r="O86" s="4">
        <v>8782000</v>
      </c>
      <c r="P86" s="4">
        <v>10138000</v>
      </c>
      <c r="Q86" s="4">
        <v>10996000</v>
      </c>
      <c r="R86" s="4">
        <v>11298000</v>
      </c>
      <c r="S86" s="4">
        <v>12548000</v>
      </c>
      <c r="T86" s="4">
        <v>14257000</v>
      </c>
      <c r="U86" s="4">
        <v>15969000</v>
      </c>
      <c r="V86" s="4">
        <v>17863000</v>
      </c>
      <c r="W86" s="4">
        <v>20236000</v>
      </c>
      <c r="X86" s="4">
        <v>23199000</v>
      </c>
      <c r="Y86" s="4">
        <v>28415000</v>
      </c>
      <c r="Z86" s="4">
        <v>34197000</v>
      </c>
      <c r="AA86" s="4">
        <v>40176000</v>
      </c>
      <c r="AB86" s="4">
        <v>46515000</v>
      </c>
      <c r="AC86" s="4">
        <v>51410000</v>
      </c>
      <c r="AD86" s="4">
        <v>58257000</v>
      </c>
      <c r="AE86" s="4">
        <v>69896000</v>
      </c>
      <c r="AF86" s="4">
        <v>80114000</v>
      </c>
      <c r="AG86" s="4">
        <v>90054000</v>
      </c>
      <c r="AH86" s="4">
        <v>102262000</v>
      </c>
      <c r="AI86" s="4">
        <v>84901000</v>
      </c>
      <c r="AJ86" s="4">
        <v>95150000</v>
      </c>
      <c r="AK86" s="4">
        <v>105887000</v>
      </c>
      <c r="AL86" s="4">
        <v>107380000</v>
      </c>
      <c r="AM86" s="4">
        <v>119423000</v>
      </c>
      <c r="AN86" s="4">
        <v>130642000</v>
      </c>
      <c r="AO86" s="4">
        <v>143293000</v>
      </c>
      <c r="AP86" s="4">
        <v>166260000</v>
      </c>
      <c r="AQ86" s="4">
        <v>191929000</v>
      </c>
      <c r="AR86" s="4">
        <v>224618000</v>
      </c>
      <c r="AS86" s="4">
        <v>264800000</v>
      </c>
      <c r="AT86" s="4">
        <v>310249000</v>
      </c>
      <c r="AU86" s="4">
        <v>365002000</v>
      </c>
      <c r="AV86" s="4" t="s">
        <v>68</v>
      </c>
    </row>
    <row r="87" spans="1:48" x14ac:dyDescent="0.2">
      <c r="A87" s="2" t="s">
        <v>7</v>
      </c>
      <c r="B87" s="2" t="s">
        <v>8</v>
      </c>
      <c r="C87" s="2" t="s">
        <v>99</v>
      </c>
      <c r="D87" s="2" t="s">
        <v>98</v>
      </c>
      <c r="E87" s="4">
        <v>842848</v>
      </c>
      <c r="F87" s="4">
        <v>946471</v>
      </c>
      <c r="G87" s="4">
        <v>1032000</v>
      </c>
      <c r="H87" s="4">
        <v>1082000</v>
      </c>
      <c r="I87" s="4">
        <v>1176000</v>
      </c>
      <c r="J87" s="4">
        <v>1268000</v>
      </c>
      <c r="K87" s="4">
        <v>1386000</v>
      </c>
      <c r="L87" s="4">
        <v>1500000</v>
      </c>
      <c r="M87" s="4">
        <v>1618000</v>
      </c>
      <c r="N87" s="4">
        <v>1754000</v>
      </c>
      <c r="O87" s="4">
        <v>1938000</v>
      </c>
      <c r="P87" s="4">
        <v>2186000</v>
      </c>
      <c r="Q87" s="4">
        <v>2411000</v>
      </c>
      <c r="R87" s="4">
        <v>2623000</v>
      </c>
      <c r="S87" s="4">
        <v>2906000</v>
      </c>
      <c r="T87" s="4">
        <v>3365000</v>
      </c>
      <c r="U87" s="4">
        <v>3664000</v>
      </c>
      <c r="V87" s="4">
        <v>3930000</v>
      </c>
      <c r="W87" s="4">
        <v>4486000</v>
      </c>
      <c r="X87" s="4">
        <v>5097000</v>
      </c>
      <c r="Y87" s="4">
        <v>6218000</v>
      </c>
      <c r="Z87" s="4">
        <v>7124000</v>
      </c>
      <c r="AA87" s="4">
        <v>7586000</v>
      </c>
      <c r="AB87" s="4">
        <v>8236000</v>
      </c>
      <c r="AC87" s="4">
        <v>8903000</v>
      </c>
      <c r="AD87" s="4">
        <v>9623000</v>
      </c>
      <c r="AE87" s="4">
        <v>11035000</v>
      </c>
      <c r="AF87" s="4">
        <v>12195000</v>
      </c>
      <c r="AG87" s="4">
        <v>13181000</v>
      </c>
      <c r="AH87" s="4">
        <v>14336000</v>
      </c>
      <c r="AI87" s="4">
        <v>15574000</v>
      </c>
      <c r="AJ87" s="4">
        <v>16784000</v>
      </c>
      <c r="AK87" s="4">
        <v>18200000</v>
      </c>
      <c r="AL87" s="4">
        <v>17851000</v>
      </c>
      <c r="AM87" s="4">
        <v>18555000</v>
      </c>
      <c r="AN87" s="4">
        <v>19797000</v>
      </c>
      <c r="AO87" s="4">
        <v>21150000</v>
      </c>
      <c r="AP87" s="4">
        <v>22742000</v>
      </c>
      <c r="AQ87" s="4">
        <v>24787000</v>
      </c>
      <c r="AR87" s="4">
        <v>26472000</v>
      </c>
      <c r="AS87" s="4">
        <v>28320000</v>
      </c>
      <c r="AT87" s="4">
        <v>30511000</v>
      </c>
      <c r="AU87" s="4">
        <v>32896000</v>
      </c>
      <c r="AV87" s="4" t="s">
        <v>68</v>
      </c>
    </row>
    <row r="88" spans="1:48" x14ac:dyDescent="0.2">
      <c r="A88" s="2" t="s">
        <v>7</v>
      </c>
      <c r="B88" s="2" t="s">
        <v>8</v>
      </c>
      <c r="C88" s="2" t="s">
        <v>97</v>
      </c>
      <c r="D88" s="2" t="s">
        <v>96</v>
      </c>
      <c r="E88" s="4">
        <v>503045</v>
      </c>
      <c r="F88" s="4">
        <v>575462</v>
      </c>
      <c r="G88" s="4">
        <v>630000</v>
      </c>
      <c r="H88" s="4">
        <v>657000</v>
      </c>
      <c r="I88" s="4">
        <v>690000</v>
      </c>
      <c r="J88" s="4">
        <v>723000</v>
      </c>
      <c r="K88" s="4">
        <v>781000</v>
      </c>
      <c r="L88" s="4">
        <v>858000</v>
      </c>
      <c r="M88" s="4">
        <v>965000</v>
      </c>
      <c r="N88" s="4">
        <v>1062000</v>
      </c>
      <c r="O88" s="4">
        <v>1142000</v>
      </c>
      <c r="P88" s="4">
        <v>1263000</v>
      </c>
      <c r="Q88" s="4">
        <v>1364000</v>
      </c>
      <c r="R88" s="4">
        <v>1447000</v>
      </c>
      <c r="S88" s="4">
        <v>1567000</v>
      </c>
      <c r="T88" s="4">
        <v>1827000</v>
      </c>
      <c r="U88" s="4">
        <v>2104000</v>
      </c>
      <c r="V88" s="4">
        <v>2195000</v>
      </c>
      <c r="W88" s="4">
        <v>2456000</v>
      </c>
      <c r="X88" s="4">
        <v>2745000</v>
      </c>
      <c r="Y88" s="4">
        <v>3311000</v>
      </c>
      <c r="Z88" s="4">
        <v>3910000</v>
      </c>
      <c r="AA88" s="4">
        <v>4385000</v>
      </c>
      <c r="AB88" s="4">
        <v>4827000</v>
      </c>
      <c r="AC88" s="4">
        <v>4937000</v>
      </c>
      <c r="AD88" s="4">
        <v>5054000</v>
      </c>
      <c r="AE88" s="4">
        <v>5872000</v>
      </c>
      <c r="AF88" s="4">
        <v>6292000</v>
      </c>
      <c r="AG88" s="4">
        <v>6495000</v>
      </c>
      <c r="AH88" s="4">
        <v>6825000</v>
      </c>
      <c r="AI88" s="4">
        <v>7749000</v>
      </c>
      <c r="AJ88" s="4">
        <v>8561000</v>
      </c>
      <c r="AK88" s="4">
        <v>9196000</v>
      </c>
      <c r="AL88" s="4">
        <v>8298000</v>
      </c>
      <c r="AM88" s="4">
        <v>8826000</v>
      </c>
      <c r="AN88" s="4">
        <v>9391000</v>
      </c>
      <c r="AO88" s="4">
        <v>9043000</v>
      </c>
      <c r="AP88" s="4">
        <v>9993000</v>
      </c>
      <c r="AQ88" s="4">
        <v>10815000</v>
      </c>
      <c r="AR88" s="4">
        <v>11318000</v>
      </c>
      <c r="AS88" s="4">
        <v>12090000</v>
      </c>
      <c r="AT88" s="4">
        <v>12414000</v>
      </c>
      <c r="AU88" s="4">
        <v>12982000</v>
      </c>
      <c r="AV88" s="4" t="s">
        <v>68</v>
      </c>
    </row>
    <row r="89" spans="1:48" x14ac:dyDescent="0.2">
      <c r="A89" s="2" t="s">
        <v>7</v>
      </c>
      <c r="B89" s="2" t="s">
        <v>8</v>
      </c>
      <c r="C89" s="2" t="s">
        <v>95</v>
      </c>
      <c r="D89" s="2" t="s">
        <v>94</v>
      </c>
      <c r="E89" s="4">
        <v>1022108</v>
      </c>
      <c r="F89" s="4">
        <v>1117741</v>
      </c>
      <c r="G89" s="4">
        <v>1226000</v>
      </c>
      <c r="H89" s="4">
        <v>1303000</v>
      </c>
      <c r="I89" s="4">
        <v>1400000</v>
      </c>
      <c r="J89" s="4">
        <v>1487000</v>
      </c>
      <c r="K89" s="4">
        <v>1587000</v>
      </c>
      <c r="L89" s="4">
        <v>1660000</v>
      </c>
      <c r="M89" s="4">
        <v>1784000</v>
      </c>
      <c r="N89" s="4">
        <v>1939000</v>
      </c>
      <c r="O89" s="4">
        <v>2105000</v>
      </c>
      <c r="P89" s="4">
        <v>2256000</v>
      </c>
      <c r="Q89" s="4">
        <v>2440000</v>
      </c>
      <c r="R89" s="4">
        <v>2650000</v>
      </c>
      <c r="S89" s="4">
        <v>2939000</v>
      </c>
      <c r="T89" s="4">
        <v>3322000</v>
      </c>
      <c r="U89" s="4">
        <v>3734000</v>
      </c>
      <c r="V89" s="4">
        <v>4108000</v>
      </c>
      <c r="W89" s="4">
        <v>4609000</v>
      </c>
      <c r="X89" s="4">
        <v>5085000</v>
      </c>
      <c r="Y89" s="4">
        <v>5881000</v>
      </c>
      <c r="Z89" s="4">
        <v>6599000</v>
      </c>
      <c r="AA89" s="4">
        <v>7464000</v>
      </c>
      <c r="AB89" s="4">
        <v>8224000</v>
      </c>
      <c r="AC89" s="4">
        <v>9031000</v>
      </c>
      <c r="AD89" s="4">
        <v>9802000</v>
      </c>
      <c r="AE89" s="4">
        <v>10506000</v>
      </c>
      <c r="AF89" s="4">
        <v>11169000</v>
      </c>
      <c r="AG89" s="4">
        <v>12027000</v>
      </c>
      <c r="AH89" s="4">
        <v>13211000</v>
      </c>
      <c r="AI89" s="4">
        <v>15235000</v>
      </c>
      <c r="AJ89" s="4">
        <v>16614000</v>
      </c>
      <c r="AK89" s="4">
        <v>19063000</v>
      </c>
      <c r="AL89" s="4">
        <v>20149000</v>
      </c>
      <c r="AM89" s="4">
        <v>22489000</v>
      </c>
      <c r="AN89" s="4">
        <v>24477000</v>
      </c>
      <c r="AO89" s="4">
        <v>26031000</v>
      </c>
      <c r="AP89" s="4">
        <v>28993000</v>
      </c>
      <c r="AQ89" s="4">
        <v>31593000</v>
      </c>
      <c r="AR89" s="4">
        <v>34342000</v>
      </c>
      <c r="AS89" s="4">
        <v>37223000</v>
      </c>
      <c r="AT89" s="4">
        <v>40622000</v>
      </c>
      <c r="AU89" s="4">
        <v>44354000</v>
      </c>
      <c r="AV89" s="4" t="s">
        <v>68</v>
      </c>
    </row>
    <row r="90" spans="1:48" x14ac:dyDescent="0.2">
      <c r="A90" s="2" t="s">
        <v>7</v>
      </c>
      <c r="B90" s="2" t="s">
        <v>8</v>
      </c>
      <c r="C90" s="2" t="s">
        <v>93</v>
      </c>
      <c r="D90" s="2" t="s">
        <v>92</v>
      </c>
      <c r="E90" s="4">
        <v>748758</v>
      </c>
      <c r="F90" s="4">
        <v>778766</v>
      </c>
      <c r="G90" s="4">
        <v>773000</v>
      </c>
      <c r="H90" s="4">
        <v>816000</v>
      </c>
      <c r="I90" s="4">
        <v>793000</v>
      </c>
      <c r="J90" s="4">
        <v>808000</v>
      </c>
      <c r="K90" s="4">
        <v>865000</v>
      </c>
      <c r="L90" s="4">
        <v>969000</v>
      </c>
      <c r="M90" s="4">
        <v>1043000</v>
      </c>
      <c r="N90" s="4">
        <v>1103000</v>
      </c>
      <c r="O90" s="4">
        <v>1176000</v>
      </c>
      <c r="P90" s="4">
        <v>1281000</v>
      </c>
      <c r="Q90" s="4">
        <v>1279000</v>
      </c>
      <c r="R90" s="4">
        <v>1284000</v>
      </c>
      <c r="S90" s="4">
        <v>1349000</v>
      </c>
      <c r="T90" s="4">
        <v>1440000</v>
      </c>
      <c r="U90" s="4">
        <v>1587000</v>
      </c>
      <c r="V90" s="4">
        <v>1677000</v>
      </c>
      <c r="W90" s="4">
        <v>1906000</v>
      </c>
      <c r="X90" s="4">
        <v>2153000</v>
      </c>
      <c r="Y90" s="4">
        <v>2752000</v>
      </c>
      <c r="Z90" s="4">
        <v>3211000</v>
      </c>
      <c r="AA90" s="4">
        <v>3437000</v>
      </c>
      <c r="AB90" s="4">
        <v>3810000</v>
      </c>
      <c r="AC90" s="4">
        <v>3987000</v>
      </c>
      <c r="AD90" s="4">
        <v>4395000</v>
      </c>
      <c r="AE90" s="4">
        <v>4856000</v>
      </c>
      <c r="AF90" s="4">
        <v>5328000</v>
      </c>
      <c r="AG90" s="4">
        <v>5637000</v>
      </c>
      <c r="AH90" s="4">
        <v>6506000</v>
      </c>
      <c r="AI90" s="4">
        <v>7769000</v>
      </c>
      <c r="AJ90" s="4">
        <v>8515000</v>
      </c>
      <c r="AK90" s="4">
        <v>9923000</v>
      </c>
      <c r="AL90" s="4">
        <v>9991000</v>
      </c>
      <c r="AM90" s="4">
        <v>10270000</v>
      </c>
      <c r="AN90" s="4">
        <v>11484000</v>
      </c>
      <c r="AO90" s="4">
        <v>12418000</v>
      </c>
      <c r="AP90" s="4">
        <v>14172000</v>
      </c>
      <c r="AQ90" s="4">
        <v>16157000</v>
      </c>
      <c r="AR90" s="4">
        <v>17705000</v>
      </c>
      <c r="AS90" s="4">
        <v>18957000</v>
      </c>
      <c r="AT90" s="4">
        <v>19686000</v>
      </c>
      <c r="AU90" s="4">
        <v>20893000</v>
      </c>
      <c r="AV90" s="4" t="s">
        <v>68</v>
      </c>
    </row>
    <row r="91" spans="1:48" x14ac:dyDescent="0.2">
      <c r="A91" s="2" t="s">
        <v>7</v>
      </c>
      <c r="B91" s="2" t="s">
        <v>8</v>
      </c>
      <c r="C91" s="2" t="s">
        <v>91</v>
      </c>
      <c r="D91" s="2" t="s">
        <v>90</v>
      </c>
      <c r="E91" s="4">
        <v>4112883</v>
      </c>
      <c r="F91" s="4">
        <v>4446581</v>
      </c>
      <c r="G91" s="4">
        <v>4841000</v>
      </c>
      <c r="H91" s="4">
        <v>5232000</v>
      </c>
      <c r="I91" s="4">
        <v>5710000</v>
      </c>
      <c r="J91" s="4">
        <v>6315000</v>
      </c>
      <c r="K91" s="4">
        <v>6994000</v>
      </c>
      <c r="L91" s="4">
        <v>7679000</v>
      </c>
      <c r="M91" s="4">
        <v>8623000</v>
      </c>
      <c r="N91" s="4">
        <v>10035000</v>
      </c>
      <c r="O91" s="4">
        <v>11799000</v>
      </c>
      <c r="P91" s="4">
        <v>14056000</v>
      </c>
      <c r="Q91" s="4">
        <v>16685000</v>
      </c>
      <c r="R91" s="4">
        <v>19432000</v>
      </c>
      <c r="S91" s="4">
        <v>22956000</v>
      </c>
      <c r="T91" s="4">
        <v>26528000</v>
      </c>
      <c r="U91" s="4">
        <v>31015000</v>
      </c>
      <c r="V91" s="4">
        <v>36329000</v>
      </c>
      <c r="W91" s="4">
        <v>41464000</v>
      </c>
      <c r="X91" s="4">
        <v>46824000</v>
      </c>
      <c r="Y91" s="4">
        <v>53380000</v>
      </c>
      <c r="Z91" s="4">
        <v>60910000</v>
      </c>
      <c r="AA91" s="4">
        <v>71399000</v>
      </c>
      <c r="AB91" s="4">
        <v>83052000</v>
      </c>
      <c r="AC91" s="4">
        <v>95069000</v>
      </c>
      <c r="AD91" s="4">
        <v>104260000</v>
      </c>
      <c r="AE91" s="4">
        <v>111873000</v>
      </c>
      <c r="AF91" s="4">
        <v>120350000</v>
      </c>
      <c r="AG91" s="4">
        <v>130830000</v>
      </c>
      <c r="AH91" s="4">
        <v>149862000</v>
      </c>
      <c r="AI91" s="4">
        <v>165259000</v>
      </c>
      <c r="AJ91" s="4">
        <v>181466000</v>
      </c>
      <c r="AK91" s="4">
        <v>203277000</v>
      </c>
      <c r="AL91" s="4">
        <v>222331000</v>
      </c>
      <c r="AM91" s="4">
        <v>240816000</v>
      </c>
      <c r="AN91" s="4">
        <v>257928000</v>
      </c>
      <c r="AO91" s="4">
        <v>273226000</v>
      </c>
      <c r="AP91" s="4">
        <v>284346000</v>
      </c>
      <c r="AQ91" s="4">
        <v>297405000</v>
      </c>
      <c r="AR91" s="4">
        <v>311923000</v>
      </c>
      <c r="AS91" s="4">
        <v>327767000</v>
      </c>
      <c r="AT91" s="4">
        <v>341419000</v>
      </c>
      <c r="AU91" s="4">
        <v>360259000</v>
      </c>
      <c r="AV91" s="4" t="s">
        <v>68</v>
      </c>
    </row>
    <row r="92" spans="1:48" x14ac:dyDescent="0.2">
      <c r="A92" s="2" t="s">
        <v>7</v>
      </c>
      <c r="B92" s="2" t="s">
        <v>8</v>
      </c>
      <c r="C92" s="2" t="s">
        <v>89</v>
      </c>
      <c r="D92" s="2" t="s">
        <v>88</v>
      </c>
      <c r="E92" s="4">
        <v>562660</v>
      </c>
      <c r="F92" s="4">
        <v>611859</v>
      </c>
      <c r="G92" s="4">
        <v>666000</v>
      </c>
      <c r="H92" s="4">
        <v>712000</v>
      </c>
      <c r="I92" s="4">
        <v>772000</v>
      </c>
      <c r="J92" s="4">
        <v>834000</v>
      </c>
      <c r="K92" s="4">
        <v>915000</v>
      </c>
      <c r="L92" s="4">
        <v>993000</v>
      </c>
      <c r="M92" s="4">
        <v>1087000</v>
      </c>
      <c r="N92" s="4">
        <v>1185000</v>
      </c>
      <c r="O92" s="4">
        <v>1332000</v>
      </c>
      <c r="P92" s="4">
        <v>1548000</v>
      </c>
      <c r="Q92" s="4">
        <v>1824000</v>
      </c>
      <c r="R92" s="4">
        <v>2115000</v>
      </c>
      <c r="S92" s="4">
        <v>2490000</v>
      </c>
      <c r="T92" s="4">
        <v>3098000</v>
      </c>
      <c r="U92" s="4">
        <v>3673000</v>
      </c>
      <c r="V92" s="4">
        <v>4295000</v>
      </c>
      <c r="W92" s="4">
        <v>4979000</v>
      </c>
      <c r="X92" s="4">
        <v>5773000</v>
      </c>
      <c r="Y92" s="4">
        <v>6533000</v>
      </c>
      <c r="Z92" s="4">
        <v>7725000</v>
      </c>
      <c r="AA92" s="4">
        <v>9302000</v>
      </c>
      <c r="AB92" s="4">
        <v>11178000</v>
      </c>
      <c r="AC92" s="4">
        <v>13365000</v>
      </c>
      <c r="AD92" s="4">
        <v>15405000</v>
      </c>
      <c r="AE92" s="4">
        <v>17620000</v>
      </c>
      <c r="AF92" s="4">
        <v>20153000</v>
      </c>
      <c r="AG92" s="4">
        <v>23291000</v>
      </c>
      <c r="AH92" s="4">
        <v>28244000</v>
      </c>
      <c r="AI92" s="4">
        <v>32264000</v>
      </c>
      <c r="AJ92" s="4">
        <v>34816000</v>
      </c>
      <c r="AK92" s="4">
        <v>38052000</v>
      </c>
      <c r="AL92" s="4">
        <v>39050000</v>
      </c>
      <c r="AM92" s="4">
        <v>41639000</v>
      </c>
      <c r="AN92" s="4">
        <v>42416000</v>
      </c>
      <c r="AO92" s="4">
        <v>43325000</v>
      </c>
      <c r="AP92" s="4">
        <v>44482000</v>
      </c>
      <c r="AQ92" s="4">
        <v>46368000</v>
      </c>
      <c r="AR92" s="4">
        <v>49153000</v>
      </c>
      <c r="AS92" s="4">
        <v>53315000</v>
      </c>
      <c r="AT92" s="4">
        <v>56755000</v>
      </c>
      <c r="AU92" s="4">
        <v>62278000</v>
      </c>
      <c r="AV92" s="4" t="s">
        <v>68</v>
      </c>
    </row>
    <row r="93" spans="1:48" x14ac:dyDescent="0.2">
      <c r="A93" s="2" t="s">
        <v>7</v>
      </c>
      <c r="B93" s="2" t="s">
        <v>8</v>
      </c>
      <c r="C93" s="2" t="s">
        <v>87</v>
      </c>
      <c r="D93" s="2" t="s">
        <v>86</v>
      </c>
      <c r="E93" s="4">
        <v>1790100</v>
      </c>
      <c r="F93" s="4">
        <v>1982200</v>
      </c>
      <c r="G93" s="4">
        <v>2172000</v>
      </c>
      <c r="H93" s="4">
        <v>2432000</v>
      </c>
      <c r="I93" s="4">
        <v>2729000</v>
      </c>
      <c r="J93" s="4">
        <v>3017000</v>
      </c>
      <c r="K93" s="4">
        <v>3329000</v>
      </c>
      <c r="L93" s="4">
        <v>3753000</v>
      </c>
      <c r="M93" s="4">
        <v>4222000</v>
      </c>
      <c r="N93" s="4">
        <v>4640000</v>
      </c>
      <c r="O93" s="4">
        <v>5316000</v>
      </c>
      <c r="P93" s="4">
        <v>6171000</v>
      </c>
      <c r="Q93" s="4">
        <v>7007000</v>
      </c>
      <c r="R93" s="4">
        <v>7792000</v>
      </c>
      <c r="S93" s="4">
        <v>8764000</v>
      </c>
      <c r="T93" s="4">
        <v>9446000</v>
      </c>
      <c r="U93" s="4">
        <v>10127000</v>
      </c>
      <c r="V93" s="4">
        <v>9390000</v>
      </c>
      <c r="W93" s="4">
        <v>9731000</v>
      </c>
      <c r="X93" s="4">
        <v>9956000</v>
      </c>
      <c r="Y93" s="4">
        <v>10584000</v>
      </c>
      <c r="Z93" s="4">
        <v>11673000</v>
      </c>
      <c r="AA93" s="4">
        <v>13075000</v>
      </c>
      <c r="AB93" s="4">
        <v>14572000</v>
      </c>
      <c r="AC93" s="4">
        <v>16217000</v>
      </c>
      <c r="AD93" s="4">
        <v>17869000</v>
      </c>
      <c r="AE93" s="4">
        <v>19514000</v>
      </c>
      <c r="AF93" s="4">
        <v>21045000</v>
      </c>
      <c r="AG93" s="4">
        <v>22516000</v>
      </c>
      <c r="AH93" s="4">
        <v>24675000</v>
      </c>
      <c r="AI93" s="4">
        <v>27106000</v>
      </c>
      <c r="AJ93" s="4">
        <v>29349000</v>
      </c>
      <c r="AK93" s="4">
        <v>31417000</v>
      </c>
      <c r="AL93" s="4">
        <v>33898000</v>
      </c>
      <c r="AM93" s="4">
        <v>36687000</v>
      </c>
      <c r="AN93" s="4">
        <v>38827000</v>
      </c>
      <c r="AO93" s="4">
        <v>41105000</v>
      </c>
      <c r="AP93" s="4">
        <v>43598000</v>
      </c>
      <c r="AQ93" s="4">
        <v>46282000</v>
      </c>
      <c r="AR93" s="4">
        <v>49377000</v>
      </c>
      <c r="AS93" s="4">
        <v>53755000</v>
      </c>
      <c r="AT93" s="4">
        <v>57854000</v>
      </c>
      <c r="AU93" s="4">
        <v>62929000</v>
      </c>
      <c r="AV93" s="4" t="s">
        <v>68</v>
      </c>
    </row>
    <row r="94" spans="1:48" x14ac:dyDescent="0.2">
      <c r="A94" s="2" t="s">
        <v>7</v>
      </c>
      <c r="B94" s="2" t="s">
        <v>8</v>
      </c>
      <c r="C94" s="2" t="s">
        <v>85</v>
      </c>
      <c r="D94" s="2" t="s">
        <v>84</v>
      </c>
      <c r="E94" s="4" t="s">
        <v>68</v>
      </c>
      <c r="F94" s="4" t="s">
        <v>68</v>
      </c>
      <c r="G94" s="4" t="s">
        <v>68</v>
      </c>
      <c r="H94" s="4" t="s">
        <v>68</v>
      </c>
      <c r="I94" s="4" t="s">
        <v>68</v>
      </c>
      <c r="J94" s="4" t="s">
        <v>68</v>
      </c>
      <c r="K94" s="4" t="s">
        <v>68</v>
      </c>
      <c r="L94" s="4" t="s">
        <v>68</v>
      </c>
      <c r="M94" s="4" t="s">
        <v>68</v>
      </c>
      <c r="N94" s="4" t="s">
        <v>68</v>
      </c>
      <c r="O94" s="4" t="s">
        <v>68</v>
      </c>
      <c r="P94" s="4" t="s">
        <v>68</v>
      </c>
      <c r="Q94" s="4" t="s">
        <v>68</v>
      </c>
      <c r="R94" s="4" t="s">
        <v>68</v>
      </c>
      <c r="S94" s="4" t="s">
        <v>68</v>
      </c>
      <c r="T94" s="4" t="s">
        <v>68</v>
      </c>
      <c r="U94" s="4" t="s">
        <v>68</v>
      </c>
      <c r="V94" s="4">
        <v>4498000</v>
      </c>
      <c r="W94" s="4">
        <v>5118000</v>
      </c>
      <c r="X94" s="4">
        <v>5609000</v>
      </c>
      <c r="Y94" s="4">
        <v>6577000</v>
      </c>
      <c r="Z94" s="4">
        <v>7512000</v>
      </c>
      <c r="AA94" s="4">
        <v>8599000</v>
      </c>
      <c r="AB94" s="4">
        <v>9416000</v>
      </c>
      <c r="AC94" s="4">
        <v>9870000</v>
      </c>
      <c r="AD94" s="4">
        <v>10753000</v>
      </c>
      <c r="AE94" s="4">
        <v>11837000</v>
      </c>
      <c r="AF94" s="4">
        <v>13235000</v>
      </c>
      <c r="AG94" s="4">
        <v>14879000</v>
      </c>
      <c r="AH94" s="4">
        <v>16692000</v>
      </c>
      <c r="AI94" s="4">
        <v>18788000</v>
      </c>
      <c r="AJ94" s="4">
        <v>21195000</v>
      </c>
      <c r="AK94" s="4">
        <v>23797000</v>
      </c>
      <c r="AL94" s="4">
        <v>26368000</v>
      </c>
      <c r="AM94" s="4">
        <v>29181000</v>
      </c>
      <c r="AN94" s="4">
        <v>31529000</v>
      </c>
      <c r="AO94" s="4">
        <v>34184000</v>
      </c>
      <c r="AP94" s="4">
        <v>37214000</v>
      </c>
      <c r="AQ94" s="4">
        <v>39544000</v>
      </c>
      <c r="AR94" s="4">
        <v>42563000</v>
      </c>
      <c r="AS94" s="4">
        <v>46795000</v>
      </c>
      <c r="AT94" s="4">
        <v>51179000</v>
      </c>
      <c r="AU94" s="4">
        <v>56303000</v>
      </c>
      <c r="AV94" s="4" t="s">
        <v>68</v>
      </c>
    </row>
    <row r="95" spans="1:48" x14ac:dyDescent="0.2">
      <c r="A95" s="2" t="s">
        <v>7</v>
      </c>
      <c r="B95" s="2" t="s">
        <v>8</v>
      </c>
      <c r="C95" s="2" t="s">
        <v>83</v>
      </c>
      <c r="D95" s="2" t="s">
        <v>82</v>
      </c>
      <c r="E95" s="4">
        <v>32140</v>
      </c>
      <c r="F95" s="4">
        <v>32179</v>
      </c>
      <c r="G95" s="4">
        <v>34000</v>
      </c>
      <c r="H95" s="4">
        <v>37000</v>
      </c>
      <c r="I95" s="4">
        <v>38000</v>
      </c>
      <c r="J95" s="4">
        <v>45000</v>
      </c>
      <c r="K95" s="4">
        <v>57000</v>
      </c>
      <c r="L95" s="4">
        <v>60000</v>
      </c>
      <c r="M95" s="4">
        <v>69000</v>
      </c>
      <c r="N95" s="4">
        <v>79000</v>
      </c>
      <c r="O95" s="4">
        <v>85000</v>
      </c>
      <c r="P95" s="4">
        <v>98000</v>
      </c>
      <c r="Q95" s="4">
        <v>112000</v>
      </c>
      <c r="R95" s="4">
        <v>156000</v>
      </c>
      <c r="S95" s="4">
        <v>138000</v>
      </c>
      <c r="T95" s="4">
        <v>152000</v>
      </c>
      <c r="U95" s="4">
        <v>169000</v>
      </c>
      <c r="V95" s="4">
        <v>176000</v>
      </c>
      <c r="W95" s="4">
        <v>195000</v>
      </c>
      <c r="X95" s="4">
        <v>217000</v>
      </c>
      <c r="Y95" s="4">
        <v>258000</v>
      </c>
      <c r="Z95" s="4">
        <v>290000</v>
      </c>
      <c r="AA95" s="4">
        <v>324000</v>
      </c>
      <c r="AB95" s="4">
        <v>366000</v>
      </c>
      <c r="AC95" s="4">
        <v>406000</v>
      </c>
      <c r="AD95" s="4">
        <v>452000</v>
      </c>
      <c r="AE95" s="4">
        <v>498000</v>
      </c>
      <c r="AF95" s="4">
        <v>561000</v>
      </c>
      <c r="AG95" s="4">
        <v>660000</v>
      </c>
      <c r="AH95" s="4">
        <v>733000</v>
      </c>
      <c r="AI95" s="4">
        <v>905000</v>
      </c>
      <c r="AJ95" s="4">
        <v>997000</v>
      </c>
      <c r="AK95" s="4">
        <v>1102000</v>
      </c>
      <c r="AL95" s="4">
        <v>1174000</v>
      </c>
      <c r="AM95" s="4">
        <v>1280000</v>
      </c>
      <c r="AN95" s="4">
        <v>1354000</v>
      </c>
      <c r="AO95" s="4">
        <v>1471000</v>
      </c>
      <c r="AP95" s="4">
        <v>1557000</v>
      </c>
      <c r="AQ95" s="4">
        <v>1697000</v>
      </c>
      <c r="AR95" s="4">
        <v>1842000</v>
      </c>
      <c r="AS95" s="4">
        <v>2006000</v>
      </c>
      <c r="AT95" s="4">
        <v>2230000</v>
      </c>
      <c r="AU95" s="4">
        <v>2482000</v>
      </c>
      <c r="AV95" s="4" t="s">
        <v>68</v>
      </c>
    </row>
    <row r="96" spans="1:48" x14ac:dyDescent="0.2">
      <c r="A96" s="2" t="s">
        <v>7</v>
      </c>
      <c r="B96" s="2" t="s">
        <v>8</v>
      </c>
      <c r="C96" s="2" t="s">
        <v>81</v>
      </c>
      <c r="D96" s="2" t="s">
        <v>80</v>
      </c>
      <c r="E96" s="4">
        <v>3210976</v>
      </c>
      <c r="F96" s="4">
        <v>3609779</v>
      </c>
      <c r="G96" s="4">
        <v>3988000</v>
      </c>
      <c r="H96" s="4">
        <v>4330000</v>
      </c>
      <c r="I96" s="4">
        <v>4699000</v>
      </c>
      <c r="J96" s="4">
        <v>4912000</v>
      </c>
      <c r="K96" s="4">
        <v>5159000</v>
      </c>
      <c r="L96" s="4">
        <v>5492000</v>
      </c>
      <c r="M96" s="4">
        <v>6044000</v>
      </c>
      <c r="N96" s="4">
        <v>6586000</v>
      </c>
      <c r="O96" s="4">
        <v>7197000</v>
      </c>
      <c r="P96" s="4">
        <v>8144000</v>
      </c>
      <c r="Q96" s="4">
        <v>8496000</v>
      </c>
      <c r="R96" s="4">
        <v>9257000</v>
      </c>
      <c r="S96" s="4">
        <v>9825000</v>
      </c>
      <c r="T96" s="4">
        <v>10584000</v>
      </c>
      <c r="U96" s="4">
        <v>11449000</v>
      </c>
      <c r="V96" s="4">
        <v>10085000</v>
      </c>
      <c r="W96" s="4">
        <v>10438000</v>
      </c>
      <c r="X96" s="4">
        <v>11407000</v>
      </c>
      <c r="Y96" s="4">
        <v>12568000</v>
      </c>
      <c r="Z96" s="4">
        <v>13463000</v>
      </c>
      <c r="AA96" s="4">
        <v>14735000</v>
      </c>
      <c r="AB96" s="4">
        <v>15660000</v>
      </c>
      <c r="AC96" s="4">
        <v>16897000</v>
      </c>
      <c r="AD96" s="4">
        <v>17831000</v>
      </c>
      <c r="AE96" s="4">
        <v>19009000</v>
      </c>
      <c r="AF96" s="4">
        <v>19362000</v>
      </c>
      <c r="AG96" s="4">
        <v>21028000</v>
      </c>
      <c r="AH96" s="4">
        <v>22592000</v>
      </c>
      <c r="AI96" s="4">
        <v>25793000</v>
      </c>
      <c r="AJ96" s="4">
        <v>27908000</v>
      </c>
      <c r="AK96" s="4">
        <v>30166000</v>
      </c>
      <c r="AL96" s="4">
        <v>32036000</v>
      </c>
      <c r="AM96" s="4">
        <v>32980000</v>
      </c>
      <c r="AN96" s="4">
        <v>35606000</v>
      </c>
      <c r="AO96" s="4">
        <v>37876000</v>
      </c>
      <c r="AP96" s="4">
        <v>40419000</v>
      </c>
      <c r="AQ96" s="4">
        <v>42647000</v>
      </c>
      <c r="AR96" s="4">
        <v>45664000</v>
      </c>
      <c r="AS96" s="4">
        <v>49651000</v>
      </c>
      <c r="AT96" s="4">
        <v>53548000</v>
      </c>
      <c r="AU96" s="4">
        <v>57399000</v>
      </c>
      <c r="AV96" s="4" t="s">
        <v>68</v>
      </c>
    </row>
    <row r="97" spans="1:48" x14ac:dyDescent="0.2">
      <c r="A97" s="2" t="s">
        <v>7</v>
      </c>
      <c r="B97" s="2" t="s">
        <v>8</v>
      </c>
      <c r="C97" s="2" t="s">
        <v>79</v>
      </c>
      <c r="D97" s="2" t="s">
        <v>78</v>
      </c>
      <c r="E97" s="4" t="s">
        <v>68</v>
      </c>
      <c r="F97" s="4" t="s">
        <v>68</v>
      </c>
      <c r="G97" s="4" t="s">
        <v>68</v>
      </c>
      <c r="H97" s="4" t="s">
        <v>68</v>
      </c>
      <c r="I97" s="4" t="s">
        <v>68</v>
      </c>
      <c r="J97" s="4" t="s">
        <v>68</v>
      </c>
      <c r="K97" s="4" t="s">
        <v>68</v>
      </c>
      <c r="L97" s="4" t="s">
        <v>68</v>
      </c>
      <c r="M97" s="4" t="s">
        <v>68</v>
      </c>
      <c r="N97" s="4" t="s">
        <v>68</v>
      </c>
      <c r="O97" s="4" t="s">
        <v>68</v>
      </c>
      <c r="P97" s="4" t="s">
        <v>68</v>
      </c>
      <c r="Q97" s="4" t="s">
        <v>68</v>
      </c>
      <c r="R97" s="4" t="s">
        <v>68</v>
      </c>
      <c r="S97" s="4" t="s">
        <v>68</v>
      </c>
      <c r="T97" s="4" t="s">
        <v>68</v>
      </c>
      <c r="U97" s="4" t="s">
        <v>68</v>
      </c>
      <c r="V97" s="4" t="s">
        <v>68</v>
      </c>
      <c r="W97" s="4" t="s">
        <v>68</v>
      </c>
      <c r="X97" s="4" t="s">
        <v>68</v>
      </c>
      <c r="Y97" s="4" t="s">
        <v>68</v>
      </c>
      <c r="Z97" s="4" t="s">
        <v>68</v>
      </c>
      <c r="AA97" s="4" t="s">
        <v>68</v>
      </c>
      <c r="AB97" s="4" t="s">
        <v>68</v>
      </c>
      <c r="AC97" s="4" t="s">
        <v>68</v>
      </c>
      <c r="AD97" s="4" t="s">
        <v>68</v>
      </c>
      <c r="AE97" s="4" t="s">
        <v>68</v>
      </c>
      <c r="AF97" s="4" t="s">
        <v>68</v>
      </c>
      <c r="AG97" s="4" t="s">
        <v>68</v>
      </c>
      <c r="AH97" s="4" t="s">
        <v>68</v>
      </c>
      <c r="AI97" s="4">
        <v>74030000</v>
      </c>
      <c r="AJ97" s="4">
        <v>82401000</v>
      </c>
      <c r="AK97" s="4">
        <v>90966000</v>
      </c>
      <c r="AL97" s="4">
        <v>92359000</v>
      </c>
      <c r="AM97" s="4">
        <v>100594000</v>
      </c>
      <c r="AN97" s="4">
        <v>105272000</v>
      </c>
      <c r="AO97" s="4">
        <v>109244000</v>
      </c>
      <c r="AP97" s="4">
        <v>120439000</v>
      </c>
      <c r="AQ97" s="4">
        <v>131080000</v>
      </c>
      <c r="AR97" s="4">
        <v>144006000</v>
      </c>
      <c r="AS97" s="4">
        <v>160006000</v>
      </c>
      <c r="AT97" s="4">
        <v>173237000</v>
      </c>
      <c r="AU97" s="4">
        <v>195357000</v>
      </c>
      <c r="AV97" s="4" t="s">
        <v>68</v>
      </c>
    </row>
    <row r="98" spans="1:48" x14ac:dyDescent="0.2">
      <c r="A98" s="2" t="s">
        <v>7</v>
      </c>
      <c r="B98" s="2" t="s">
        <v>8</v>
      </c>
      <c r="C98" s="2" t="s">
        <v>77</v>
      </c>
      <c r="D98" s="2" t="s">
        <v>76</v>
      </c>
      <c r="E98" s="4">
        <v>1976354</v>
      </c>
      <c r="F98" s="4">
        <v>2115935</v>
      </c>
      <c r="G98" s="4">
        <v>2235000</v>
      </c>
      <c r="H98" s="4">
        <v>2373000</v>
      </c>
      <c r="I98" s="4">
        <v>2619000</v>
      </c>
      <c r="J98" s="4">
        <v>2840000</v>
      </c>
      <c r="K98" s="4">
        <v>3113000</v>
      </c>
      <c r="L98" s="4">
        <v>3461000</v>
      </c>
      <c r="M98" s="4">
        <v>4035000</v>
      </c>
      <c r="N98" s="4">
        <v>4468000</v>
      </c>
      <c r="O98" s="4">
        <v>5039000</v>
      </c>
      <c r="P98" s="4">
        <v>5871000</v>
      </c>
      <c r="Q98" s="4">
        <v>6424000</v>
      </c>
      <c r="R98" s="4">
        <v>6867000</v>
      </c>
      <c r="S98" s="4">
        <v>7616000</v>
      </c>
      <c r="T98" s="4">
        <v>8965000</v>
      </c>
      <c r="U98" s="4">
        <v>10287000</v>
      </c>
      <c r="V98" s="4">
        <v>10193000</v>
      </c>
      <c r="W98" s="4">
        <v>11098000</v>
      </c>
      <c r="X98" s="4">
        <v>12652000</v>
      </c>
      <c r="Y98" s="4">
        <v>14918000</v>
      </c>
      <c r="Z98" s="4">
        <v>17643000</v>
      </c>
      <c r="AA98" s="4">
        <v>20540000</v>
      </c>
      <c r="AB98" s="4">
        <v>23581000</v>
      </c>
      <c r="AC98" s="4">
        <v>25530000</v>
      </c>
      <c r="AD98" s="4">
        <v>27542000</v>
      </c>
      <c r="AE98" s="4">
        <v>30724000</v>
      </c>
      <c r="AF98" s="4">
        <v>34189000</v>
      </c>
      <c r="AG98" s="4">
        <v>36911000</v>
      </c>
      <c r="AH98" s="4">
        <v>41177000</v>
      </c>
      <c r="AI98" s="4">
        <v>1359000</v>
      </c>
      <c r="AJ98" s="4">
        <v>1531000</v>
      </c>
      <c r="AK98" s="4">
        <v>1863000</v>
      </c>
      <c r="AL98" s="4">
        <v>1878000</v>
      </c>
      <c r="AM98" s="4">
        <v>2079000</v>
      </c>
      <c r="AN98" s="4">
        <v>2086000</v>
      </c>
      <c r="AO98" s="4">
        <v>2107000</v>
      </c>
      <c r="AP98" s="4">
        <v>2392000</v>
      </c>
      <c r="AQ98" s="4">
        <v>2692000</v>
      </c>
      <c r="AR98" s="4">
        <v>2829000</v>
      </c>
      <c r="AS98" s="4">
        <v>2983000</v>
      </c>
      <c r="AT98" s="4">
        <v>3069000</v>
      </c>
      <c r="AU98" s="4">
        <v>3402000</v>
      </c>
      <c r="AV98" s="4" t="s">
        <v>68</v>
      </c>
    </row>
    <row r="99" spans="1:48" x14ac:dyDescent="0.2">
      <c r="A99" s="2" t="s">
        <v>7</v>
      </c>
      <c r="B99" s="2" t="s">
        <v>8</v>
      </c>
      <c r="C99" s="2" t="s">
        <v>32</v>
      </c>
      <c r="D99" s="2" t="s">
        <v>34</v>
      </c>
      <c r="E99" s="4">
        <v>41480015</v>
      </c>
      <c r="F99" s="4">
        <v>43531314</v>
      </c>
      <c r="G99" s="4">
        <v>46328000</v>
      </c>
      <c r="H99" s="4">
        <v>49585000</v>
      </c>
      <c r="I99" s="4">
        <v>53262000</v>
      </c>
      <c r="J99" s="4">
        <v>56855000</v>
      </c>
      <c r="K99" s="4">
        <v>61377000</v>
      </c>
      <c r="L99" s="4">
        <v>66080000</v>
      </c>
      <c r="M99" s="4">
        <v>73599000</v>
      </c>
      <c r="N99" s="4">
        <v>80941000</v>
      </c>
      <c r="O99" s="4">
        <v>90400000</v>
      </c>
      <c r="P99" s="4">
        <v>99482000</v>
      </c>
      <c r="Q99" s="4">
        <v>111096000</v>
      </c>
      <c r="R99" s="4">
        <v>121457000</v>
      </c>
      <c r="S99" s="4">
        <v>132576000</v>
      </c>
      <c r="T99" s="4">
        <v>143868000</v>
      </c>
      <c r="U99" s="4">
        <v>155732000</v>
      </c>
      <c r="V99" s="4">
        <v>171518000</v>
      </c>
      <c r="W99" s="4">
        <v>184145000</v>
      </c>
      <c r="X99" s="4">
        <v>197412000</v>
      </c>
      <c r="Y99" s="4">
        <v>214677000</v>
      </c>
      <c r="Z99" s="4">
        <v>231317000</v>
      </c>
      <c r="AA99" s="4">
        <v>254112000</v>
      </c>
      <c r="AB99" s="4">
        <v>277938000</v>
      </c>
      <c r="AC99" s="4">
        <v>298470000</v>
      </c>
      <c r="AD99" s="4">
        <v>315353000</v>
      </c>
      <c r="AE99" s="4">
        <v>337970000</v>
      </c>
      <c r="AF99" s="4">
        <v>363013000</v>
      </c>
      <c r="AG99" s="4">
        <v>385879000</v>
      </c>
      <c r="AH99" s="4">
        <v>411213000</v>
      </c>
      <c r="AI99" s="4">
        <v>439892000</v>
      </c>
      <c r="AJ99" s="4">
        <v>468639000</v>
      </c>
      <c r="AK99" s="4">
        <v>504739000</v>
      </c>
      <c r="AL99" s="4">
        <v>532900000</v>
      </c>
      <c r="AM99" s="4">
        <v>559850000</v>
      </c>
      <c r="AN99" s="4">
        <v>578212000</v>
      </c>
      <c r="AO99" s="4">
        <v>599897000</v>
      </c>
      <c r="AP99" s="4">
        <v>620040000</v>
      </c>
      <c r="AQ99" s="4">
        <v>639185000</v>
      </c>
      <c r="AR99" s="4">
        <v>662895000</v>
      </c>
      <c r="AS99" s="4">
        <v>692115000</v>
      </c>
      <c r="AT99" s="4">
        <v>724476000</v>
      </c>
      <c r="AU99" s="4">
        <v>770328000</v>
      </c>
      <c r="AV99" s="4">
        <v>811779000</v>
      </c>
    </row>
    <row r="100" spans="1:48" x14ac:dyDescent="0.2">
      <c r="A100" s="2" t="s">
        <v>7</v>
      </c>
      <c r="B100" s="2" t="s">
        <v>8</v>
      </c>
      <c r="C100" s="2" t="s">
        <v>75</v>
      </c>
      <c r="D100" s="2" t="s">
        <v>36</v>
      </c>
      <c r="E100" s="4">
        <v>12136595</v>
      </c>
      <c r="F100" s="4">
        <v>12489434</v>
      </c>
      <c r="G100" s="4">
        <v>13198000</v>
      </c>
      <c r="H100" s="4">
        <v>14051000</v>
      </c>
      <c r="I100" s="4">
        <v>14901000</v>
      </c>
      <c r="J100" s="4">
        <v>15910000</v>
      </c>
      <c r="K100" s="4">
        <v>16944000</v>
      </c>
      <c r="L100" s="4">
        <v>17983000</v>
      </c>
      <c r="M100" s="4">
        <v>19774000</v>
      </c>
      <c r="N100" s="4">
        <v>21588000</v>
      </c>
      <c r="O100" s="4">
        <v>23796000</v>
      </c>
      <c r="P100" s="4">
        <v>25541000</v>
      </c>
      <c r="Q100" s="4">
        <v>28413000</v>
      </c>
      <c r="R100" s="4">
        <v>30496000</v>
      </c>
      <c r="S100" s="4">
        <v>32791000</v>
      </c>
      <c r="T100" s="4">
        <v>34555000</v>
      </c>
      <c r="U100" s="4">
        <v>37177000</v>
      </c>
      <c r="V100" s="4">
        <v>40834000</v>
      </c>
      <c r="W100" s="4">
        <v>43812000</v>
      </c>
      <c r="X100" s="4">
        <v>46931000</v>
      </c>
      <c r="Y100" s="4">
        <v>51430000</v>
      </c>
      <c r="Z100" s="4">
        <v>54286000</v>
      </c>
      <c r="AA100" s="4">
        <v>59217000</v>
      </c>
      <c r="AB100" s="4">
        <v>64359000</v>
      </c>
      <c r="AC100" s="4">
        <v>67092000</v>
      </c>
      <c r="AD100" s="4">
        <v>69751000</v>
      </c>
      <c r="AE100" s="4">
        <v>74707000</v>
      </c>
      <c r="AF100" s="4">
        <v>78483000</v>
      </c>
      <c r="AG100" s="4">
        <v>80136000</v>
      </c>
      <c r="AH100" s="4">
        <v>84179000</v>
      </c>
      <c r="AI100" s="4">
        <v>90315000</v>
      </c>
      <c r="AJ100" s="4">
        <v>93558000</v>
      </c>
      <c r="AK100" s="4">
        <v>99704000</v>
      </c>
      <c r="AL100" s="4">
        <v>104954000</v>
      </c>
      <c r="AM100" s="4">
        <v>110088000</v>
      </c>
      <c r="AN100" s="4">
        <v>113533000</v>
      </c>
      <c r="AO100" s="4">
        <v>116200000</v>
      </c>
      <c r="AP100" s="4">
        <v>116948000</v>
      </c>
      <c r="AQ100" s="4">
        <v>118716000</v>
      </c>
      <c r="AR100" s="4">
        <v>120135000</v>
      </c>
      <c r="AS100" s="4">
        <v>122509000</v>
      </c>
      <c r="AT100" s="4">
        <v>125658000</v>
      </c>
      <c r="AU100" s="4">
        <v>134634000</v>
      </c>
      <c r="AV100" s="4">
        <v>134747000</v>
      </c>
    </row>
    <row r="101" spans="1:48" x14ac:dyDescent="0.2">
      <c r="A101" s="2" t="s">
        <v>7</v>
      </c>
      <c r="B101" s="2" t="s">
        <v>8</v>
      </c>
      <c r="C101" s="2" t="s">
        <v>74</v>
      </c>
      <c r="D101" s="2" t="s">
        <v>38</v>
      </c>
      <c r="E101" s="4">
        <v>7836232</v>
      </c>
      <c r="F101" s="4">
        <v>7955793</v>
      </c>
      <c r="G101" s="4">
        <v>7993000</v>
      </c>
      <c r="H101" s="4">
        <v>8133000</v>
      </c>
      <c r="I101" s="4">
        <v>8644000</v>
      </c>
      <c r="J101" s="4">
        <v>8850000</v>
      </c>
      <c r="K101" s="4">
        <v>9409000</v>
      </c>
      <c r="L101" s="4">
        <v>9687000</v>
      </c>
      <c r="M101" s="4">
        <v>11276000</v>
      </c>
      <c r="N101" s="4">
        <v>11982000</v>
      </c>
      <c r="O101" s="4">
        <v>13061000</v>
      </c>
      <c r="P101" s="4">
        <v>14356000</v>
      </c>
      <c r="Q101" s="4">
        <v>15070000</v>
      </c>
      <c r="R101" s="4">
        <v>15660000</v>
      </c>
      <c r="S101" s="4">
        <v>16900000</v>
      </c>
      <c r="T101" s="4">
        <v>17620000</v>
      </c>
      <c r="U101" s="4">
        <v>18441000</v>
      </c>
      <c r="V101" s="4">
        <v>18778000</v>
      </c>
      <c r="W101" s="4">
        <v>19138000</v>
      </c>
      <c r="X101" s="4">
        <v>19563000</v>
      </c>
      <c r="Y101" s="4">
        <v>20638000</v>
      </c>
      <c r="Z101" s="4">
        <v>21615000</v>
      </c>
      <c r="AA101" s="4">
        <v>23931000</v>
      </c>
      <c r="AB101" s="4">
        <v>28258000</v>
      </c>
      <c r="AC101" s="4">
        <v>32094000</v>
      </c>
      <c r="AD101" s="4">
        <v>33751000</v>
      </c>
      <c r="AE101" s="4">
        <v>36082000</v>
      </c>
      <c r="AF101" s="4">
        <v>38611000</v>
      </c>
      <c r="AG101" s="4">
        <v>40311000</v>
      </c>
      <c r="AH101" s="4">
        <v>42025000</v>
      </c>
      <c r="AI101" s="4">
        <v>43390000</v>
      </c>
      <c r="AJ101" s="4">
        <v>44712000</v>
      </c>
      <c r="AK101" s="4">
        <v>46382000</v>
      </c>
      <c r="AL101" s="4">
        <v>47989000</v>
      </c>
      <c r="AM101" s="4">
        <v>51288000</v>
      </c>
      <c r="AN101" s="4">
        <v>49381000</v>
      </c>
      <c r="AO101" s="4">
        <v>48225000</v>
      </c>
      <c r="AP101" s="4">
        <v>47766000</v>
      </c>
      <c r="AQ101" s="4">
        <v>47023000</v>
      </c>
      <c r="AR101" s="4">
        <v>47141000</v>
      </c>
      <c r="AS101" s="4">
        <v>47165000</v>
      </c>
      <c r="AT101" s="4">
        <v>48568000</v>
      </c>
      <c r="AU101" s="4">
        <v>50895000</v>
      </c>
      <c r="AV101" s="4">
        <v>54650000</v>
      </c>
    </row>
    <row r="102" spans="1:48" x14ac:dyDescent="0.2">
      <c r="A102" s="2" t="s">
        <v>7</v>
      </c>
      <c r="B102" s="2" t="s">
        <v>8</v>
      </c>
      <c r="C102" s="2" t="s">
        <v>73</v>
      </c>
      <c r="D102" s="2" t="s">
        <v>40</v>
      </c>
      <c r="E102" s="4">
        <v>21507188</v>
      </c>
      <c r="F102" s="4">
        <v>23086087</v>
      </c>
      <c r="G102" s="4">
        <v>25137000</v>
      </c>
      <c r="H102" s="4">
        <v>27401000</v>
      </c>
      <c r="I102" s="4">
        <v>29717000</v>
      </c>
      <c r="J102" s="4">
        <v>32095000</v>
      </c>
      <c r="K102" s="4">
        <v>35024000</v>
      </c>
      <c r="L102" s="4">
        <v>38410000</v>
      </c>
      <c r="M102" s="4">
        <v>42549000</v>
      </c>
      <c r="N102" s="4">
        <v>47371000</v>
      </c>
      <c r="O102" s="4">
        <v>53543000</v>
      </c>
      <c r="P102" s="4">
        <v>59585000</v>
      </c>
      <c r="Q102" s="4">
        <v>67613000</v>
      </c>
      <c r="R102" s="4">
        <v>75301000</v>
      </c>
      <c r="S102" s="4">
        <v>82885000</v>
      </c>
      <c r="T102" s="4">
        <v>91693000</v>
      </c>
      <c r="U102" s="4">
        <v>100114000</v>
      </c>
      <c r="V102" s="4">
        <v>111906000</v>
      </c>
      <c r="W102" s="4">
        <v>121195000</v>
      </c>
      <c r="X102" s="4">
        <v>130918000</v>
      </c>
      <c r="Y102" s="4">
        <v>142609000</v>
      </c>
      <c r="Z102" s="4">
        <v>155416000</v>
      </c>
      <c r="AA102" s="4">
        <v>170964000</v>
      </c>
      <c r="AB102" s="4">
        <v>185321000</v>
      </c>
      <c r="AC102" s="4">
        <v>199284000</v>
      </c>
      <c r="AD102" s="4">
        <v>211851000</v>
      </c>
      <c r="AE102" s="4">
        <v>227181000</v>
      </c>
      <c r="AF102" s="4">
        <v>245919000</v>
      </c>
      <c r="AG102" s="4">
        <v>265432000</v>
      </c>
      <c r="AH102" s="4">
        <v>285009000</v>
      </c>
      <c r="AI102" s="4">
        <v>306187000</v>
      </c>
      <c r="AJ102" s="4">
        <v>330369000</v>
      </c>
      <c r="AK102" s="4">
        <v>358653000</v>
      </c>
      <c r="AL102" s="4">
        <v>379957000</v>
      </c>
      <c r="AM102" s="4">
        <v>398474000</v>
      </c>
      <c r="AN102" s="4">
        <v>415298000</v>
      </c>
      <c r="AO102" s="4">
        <v>435472000</v>
      </c>
      <c r="AP102" s="4">
        <v>455326000</v>
      </c>
      <c r="AQ102" s="4">
        <v>473446000</v>
      </c>
      <c r="AR102" s="4">
        <v>495619000</v>
      </c>
      <c r="AS102" s="4">
        <v>522441000</v>
      </c>
      <c r="AT102" s="4">
        <v>550250000</v>
      </c>
      <c r="AU102" s="4">
        <v>584799000</v>
      </c>
      <c r="AV102" s="4">
        <v>622382000</v>
      </c>
    </row>
    <row r="103" spans="1:48" x14ac:dyDescent="0.2">
      <c r="A103" s="2" t="s">
        <v>7</v>
      </c>
      <c r="B103" s="2" t="s">
        <v>8</v>
      </c>
      <c r="C103" s="2" t="s">
        <v>72</v>
      </c>
      <c r="D103" s="2" t="s">
        <v>71</v>
      </c>
      <c r="E103" s="4" t="s">
        <v>68</v>
      </c>
      <c r="F103" s="4" t="s">
        <v>68</v>
      </c>
      <c r="G103" s="4" t="s">
        <v>68</v>
      </c>
      <c r="H103" s="4" t="s">
        <v>68</v>
      </c>
      <c r="I103" s="4" t="s">
        <v>68</v>
      </c>
      <c r="J103" s="4" t="s">
        <v>68</v>
      </c>
      <c r="K103" s="4" t="s">
        <v>68</v>
      </c>
      <c r="L103" s="4" t="s">
        <v>68</v>
      </c>
      <c r="M103" s="4" t="s">
        <v>68</v>
      </c>
      <c r="N103" s="4" t="s">
        <v>68</v>
      </c>
      <c r="O103" s="4" t="s">
        <v>68</v>
      </c>
      <c r="P103" s="4" t="s">
        <v>68</v>
      </c>
      <c r="Q103" s="4" t="s">
        <v>68</v>
      </c>
      <c r="R103" s="4" t="s">
        <v>68</v>
      </c>
      <c r="S103" s="4" t="s">
        <v>68</v>
      </c>
      <c r="T103" s="4" t="s">
        <v>68</v>
      </c>
      <c r="U103" s="4" t="s">
        <v>68</v>
      </c>
      <c r="V103" s="4" t="s">
        <v>68</v>
      </c>
      <c r="W103" s="4" t="s">
        <v>68</v>
      </c>
      <c r="X103" s="4" t="s">
        <v>68</v>
      </c>
      <c r="Y103" s="4" t="s">
        <v>68</v>
      </c>
      <c r="Z103" s="4">
        <v>45146000</v>
      </c>
      <c r="AA103" s="4">
        <v>49982000</v>
      </c>
      <c r="AB103" s="4">
        <v>54165000</v>
      </c>
      <c r="AC103" s="4">
        <v>58338000</v>
      </c>
      <c r="AD103" s="4">
        <v>62113000</v>
      </c>
      <c r="AE103" s="4">
        <v>67712000</v>
      </c>
      <c r="AF103" s="4">
        <v>73194000</v>
      </c>
      <c r="AG103" s="4">
        <v>78883000</v>
      </c>
      <c r="AH103" s="4">
        <v>84772000</v>
      </c>
      <c r="AI103" s="4">
        <v>91054000</v>
      </c>
      <c r="AJ103" s="4">
        <v>98213000</v>
      </c>
      <c r="AK103" s="4">
        <v>106554000</v>
      </c>
      <c r="AL103" s="4">
        <v>112790000</v>
      </c>
      <c r="AM103" s="4">
        <v>116286000</v>
      </c>
      <c r="AN103" s="4">
        <v>120931000</v>
      </c>
      <c r="AO103" s="4">
        <v>127341000</v>
      </c>
      <c r="AP103" s="4">
        <v>133000000</v>
      </c>
      <c r="AQ103" s="4">
        <v>136546000</v>
      </c>
      <c r="AR103" s="4">
        <v>141923000</v>
      </c>
      <c r="AS103" s="4">
        <v>148009000</v>
      </c>
      <c r="AT103" s="4">
        <v>154925000</v>
      </c>
      <c r="AU103" s="4">
        <v>165098000</v>
      </c>
      <c r="AV103" s="4">
        <v>175705000</v>
      </c>
    </row>
    <row r="104" spans="1:48" x14ac:dyDescent="0.2">
      <c r="A104" s="2" t="s">
        <v>7</v>
      </c>
      <c r="B104" s="2" t="s">
        <v>8</v>
      </c>
      <c r="C104" s="2" t="s">
        <v>70</v>
      </c>
      <c r="D104" s="2" t="s">
        <v>69</v>
      </c>
      <c r="E104" s="4" t="s">
        <v>68</v>
      </c>
      <c r="F104" s="4" t="s">
        <v>68</v>
      </c>
      <c r="G104" s="4" t="s">
        <v>68</v>
      </c>
      <c r="H104" s="4" t="s">
        <v>68</v>
      </c>
      <c r="I104" s="4" t="s">
        <v>68</v>
      </c>
      <c r="J104" s="4" t="s">
        <v>68</v>
      </c>
      <c r="K104" s="4" t="s">
        <v>68</v>
      </c>
      <c r="L104" s="4" t="s">
        <v>68</v>
      </c>
      <c r="M104" s="4" t="s">
        <v>68</v>
      </c>
      <c r="N104" s="4" t="s">
        <v>68</v>
      </c>
      <c r="O104" s="4" t="s">
        <v>68</v>
      </c>
      <c r="P104" s="4" t="s">
        <v>68</v>
      </c>
      <c r="Q104" s="4" t="s">
        <v>68</v>
      </c>
      <c r="R104" s="4" t="s">
        <v>68</v>
      </c>
      <c r="S104" s="4" t="s">
        <v>68</v>
      </c>
      <c r="T104" s="4" t="s">
        <v>68</v>
      </c>
      <c r="U104" s="4" t="s">
        <v>68</v>
      </c>
      <c r="V104" s="4" t="s">
        <v>68</v>
      </c>
      <c r="W104" s="4" t="s">
        <v>68</v>
      </c>
      <c r="X104" s="4" t="s">
        <v>68</v>
      </c>
      <c r="Y104" s="4" t="s">
        <v>68</v>
      </c>
      <c r="Z104" s="4">
        <v>110270000</v>
      </c>
      <c r="AA104" s="4">
        <v>120982000</v>
      </c>
      <c r="AB104" s="4">
        <v>131156000</v>
      </c>
      <c r="AC104" s="4">
        <v>140946000</v>
      </c>
      <c r="AD104" s="4">
        <v>149738000</v>
      </c>
      <c r="AE104" s="4">
        <v>159469000</v>
      </c>
      <c r="AF104" s="4">
        <v>172725000</v>
      </c>
      <c r="AG104" s="4">
        <v>186549000</v>
      </c>
      <c r="AH104" s="4">
        <v>200237000</v>
      </c>
      <c r="AI104" s="4">
        <v>215133000</v>
      </c>
      <c r="AJ104" s="4">
        <v>232156000</v>
      </c>
      <c r="AK104" s="4">
        <v>252099000</v>
      </c>
      <c r="AL104" s="4">
        <v>267167000</v>
      </c>
      <c r="AM104" s="4">
        <v>282188000</v>
      </c>
      <c r="AN104" s="4">
        <v>294367000</v>
      </c>
      <c r="AO104" s="4">
        <v>308131000</v>
      </c>
      <c r="AP104" s="4">
        <v>322326000</v>
      </c>
      <c r="AQ104" s="4">
        <v>336900000</v>
      </c>
      <c r="AR104" s="4">
        <v>353696000</v>
      </c>
      <c r="AS104" s="4">
        <v>374432000</v>
      </c>
      <c r="AT104" s="4">
        <v>395325000</v>
      </c>
      <c r="AU104" s="4">
        <v>419701000</v>
      </c>
      <c r="AV104" s="4">
        <v>446677000</v>
      </c>
    </row>
    <row r="105" spans="1:48" ht="14.25" x14ac:dyDescent="0.3">
      <c r="A105" s="116" t="s">
        <v>41</v>
      </c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x14ac:dyDescent="0.2">
      <c r="A106" s="115" t="s">
        <v>67</v>
      </c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x14ac:dyDescent="0.2">
      <c r="A107" s="115" t="s">
        <v>66</v>
      </c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x14ac:dyDescent="0.2">
      <c r="A108" s="115" t="s">
        <v>65</v>
      </c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x14ac:dyDescent="0.2">
      <c r="A109" s="115" t="s">
        <v>64</v>
      </c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x14ac:dyDescent="0.2">
      <c r="A110" s="115" t="s">
        <v>63</v>
      </c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x14ac:dyDescent="0.2">
      <c r="A111" s="115" t="s">
        <v>44</v>
      </c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x14ac:dyDescent="0.2">
      <c r="A112" s="115" t="s">
        <v>62</v>
      </c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x14ac:dyDescent="0.2">
      <c r="A113" s="115" t="s">
        <v>61</v>
      </c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</sheetData>
  <mergeCells count="61">
    <mergeCell ref="AV8"/>
    <mergeCell ref="A111:AV111"/>
    <mergeCell ref="A112:AV112"/>
    <mergeCell ref="A113:AV113"/>
    <mergeCell ref="A105:AV105"/>
    <mergeCell ref="A106:AV106"/>
    <mergeCell ref="A107:AV107"/>
    <mergeCell ref="A108:AV108"/>
    <mergeCell ref="A109:AV109"/>
    <mergeCell ref="A110:AV110"/>
    <mergeCell ref="AQ8"/>
    <mergeCell ref="AR8"/>
    <mergeCell ref="AS8"/>
    <mergeCell ref="AT8"/>
    <mergeCell ref="AU8"/>
    <mergeCell ref="AL8"/>
    <mergeCell ref="AM8"/>
    <mergeCell ref="AN8"/>
    <mergeCell ref="AO8"/>
    <mergeCell ref="AP8"/>
    <mergeCell ref="AG8"/>
    <mergeCell ref="AH8"/>
    <mergeCell ref="AI8"/>
    <mergeCell ref="AJ8"/>
    <mergeCell ref="AK8"/>
    <mergeCell ref="AB8"/>
    <mergeCell ref="AC8"/>
    <mergeCell ref="AD8"/>
    <mergeCell ref="AE8"/>
    <mergeCell ref="AF8"/>
    <mergeCell ref="W8"/>
    <mergeCell ref="X8"/>
    <mergeCell ref="Y8"/>
    <mergeCell ref="Z8"/>
    <mergeCell ref="AA8"/>
    <mergeCell ref="R8"/>
    <mergeCell ref="S8"/>
    <mergeCell ref="T8"/>
    <mergeCell ref="U8"/>
    <mergeCell ref="V8"/>
    <mergeCell ref="M8"/>
    <mergeCell ref="N8"/>
    <mergeCell ref="O8"/>
    <mergeCell ref="P8"/>
    <mergeCell ref="Q8"/>
    <mergeCell ref="A3:AV3"/>
    <mergeCell ref="A4:AV4"/>
    <mergeCell ref="A5:AV5"/>
    <mergeCell ref="A6:AV6"/>
    <mergeCell ref="A8"/>
    <mergeCell ref="B8"/>
    <mergeCell ref="C8"/>
    <mergeCell ref="D8"/>
    <mergeCell ref="E8"/>
    <mergeCell ref="F8"/>
    <mergeCell ref="G8"/>
    <mergeCell ref="H8"/>
    <mergeCell ref="I8"/>
    <mergeCell ref="J8"/>
    <mergeCell ref="K8"/>
    <mergeCell ref="L8"/>
  </mergeCells>
  <hyperlinks>
    <hyperlink ref="A1" location="TOC!A1" display="TOC"/>
  </hyperlink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130" zoomScaleNormal="130" workbookViewId="0">
      <selection activeCell="B25" sqref="B25"/>
    </sheetView>
  </sheetViews>
  <sheetFormatPr defaultRowHeight="15" x14ac:dyDescent="0.25"/>
  <cols>
    <col min="1" max="1" width="9.140625" style="30"/>
    <col min="2" max="2" width="32.85546875" style="33" customWidth="1" collapsed="1"/>
    <col min="3" max="3" width="2.28515625" style="33" customWidth="1"/>
    <col min="4" max="4" width="7.28515625" style="33" customWidth="1"/>
    <col min="5" max="5" width="2.28515625" style="33" customWidth="1"/>
    <col min="6" max="6" width="7.5703125" style="31" customWidth="1" collapsed="1"/>
    <col min="7" max="7" width="7.5703125" style="31" customWidth="1"/>
    <col min="8" max="8" width="2" style="31" customWidth="1"/>
    <col min="9" max="9" width="6.7109375" style="31" customWidth="1" collapsed="1"/>
    <col min="10" max="10" width="6.7109375" style="31" customWidth="1"/>
    <col min="11" max="11" width="2.7109375" style="31" customWidth="1"/>
    <col min="12" max="12" width="7.28515625" style="31" customWidth="1" collapsed="1"/>
    <col min="13" max="13" width="7.28515625" style="31" customWidth="1"/>
    <col min="14" max="14" width="2" style="31" customWidth="1"/>
    <col min="15" max="15" width="7.140625" style="31" customWidth="1" collapsed="1"/>
    <col min="16" max="16" width="7.140625" style="31" customWidth="1"/>
    <col min="17" max="17" width="2.140625" style="31" customWidth="1"/>
    <col min="18" max="18" width="7.140625" style="31" customWidth="1" collapsed="1"/>
    <col min="19" max="19" width="7.140625" style="31" customWidth="1"/>
    <col min="20" max="20" width="1.85546875" style="31" customWidth="1"/>
    <col min="21" max="21" width="7.5703125" style="31" customWidth="1" collapsed="1"/>
    <col min="22" max="22" width="7.5703125" style="31" customWidth="1"/>
    <col min="23" max="16384" width="9.140625" style="30"/>
  </cols>
  <sheetData>
    <row r="1" spans="1:24" x14ac:dyDescent="0.25">
      <c r="A1" s="3" t="s">
        <v>274</v>
      </c>
    </row>
    <row r="2" spans="1:24" x14ac:dyDescent="0.25">
      <c r="A2" s="34"/>
      <c r="B2" s="37"/>
      <c r="C2" s="37"/>
      <c r="D2" s="37"/>
      <c r="E2" s="37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4"/>
      <c r="X2" s="34"/>
    </row>
    <row r="3" spans="1:24" x14ac:dyDescent="0.25">
      <c r="A3" s="34"/>
      <c r="B3" s="37"/>
      <c r="C3" s="37"/>
      <c r="D3" s="37"/>
      <c r="E3" s="37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4"/>
      <c r="X3" s="34"/>
    </row>
    <row r="4" spans="1:24" ht="24.75" customHeight="1" thickBot="1" x14ac:dyDescent="0.3">
      <c r="A4" s="34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89"/>
      <c r="W4" s="34"/>
      <c r="X4" s="34"/>
    </row>
    <row r="5" spans="1:24" s="63" customFormat="1" ht="80.25" customHeight="1" x14ac:dyDescent="0.2">
      <c r="A5" s="50"/>
      <c r="B5" s="66" t="s">
        <v>379</v>
      </c>
      <c r="C5" s="96"/>
      <c r="D5" s="99" t="s">
        <v>373</v>
      </c>
      <c r="E5" s="95"/>
      <c r="F5" s="107" t="s">
        <v>378</v>
      </c>
      <c r="G5" s="107"/>
      <c r="H5" s="94"/>
      <c r="I5" s="107" t="s">
        <v>375</v>
      </c>
      <c r="J5" s="107"/>
      <c r="K5" s="94"/>
      <c r="L5" s="107" t="s">
        <v>374</v>
      </c>
      <c r="M5" s="107"/>
      <c r="N5" s="94"/>
      <c r="O5" s="107" t="s">
        <v>372</v>
      </c>
      <c r="P5" s="107"/>
      <c r="Q5" s="94"/>
      <c r="R5" s="107" t="s">
        <v>371</v>
      </c>
      <c r="S5" s="107"/>
      <c r="T5" s="94"/>
      <c r="U5" s="107" t="s">
        <v>370</v>
      </c>
      <c r="V5" s="107"/>
      <c r="W5" s="50"/>
      <c r="X5" s="50"/>
    </row>
    <row r="6" spans="1:24" s="63" customFormat="1" ht="27.75" customHeight="1" x14ac:dyDescent="0.2">
      <c r="A6" s="50"/>
      <c r="B6" s="91" t="s">
        <v>380</v>
      </c>
      <c r="C6" s="45"/>
      <c r="D6" s="92"/>
      <c r="E6" s="88"/>
      <c r="F6" s="93">
        <v>1</v>
      </c>
      <c r="G6" s="93">
        <v>30</v>
      </c>
      <c r="H6" s="90"/>
      <c r="I6" s="93">
        <v>1</v>
      </c>
      <c r="J6" s="93">
        <v>30</v>
      </c>
      <c r="K6" s="90"/>
      <c r="L6" s="93">
        <v>1</v>
      </c>
      <c r="M6" s="93">
        <v>30</v>
      </c>
      <c r="N6" s="90"/>
      <c r="O6" s="93">
        <v>1</v>
      </c>
      <c r="P6" s="93">
        <v>30</v>
      </c>
      <c r="Q6" s="90"/>
      <c r="R6" s="93">
        <v>1</v>
      </c>
      <c r="S6" s="93">
        <v>30</v>
      </c>
      <c r="T6" s="90"/>
      <c r="U6" s="93">
        <v>1</v>
      </c>
      <c r="V6" s="93">
        <v>30</v>
      </c>
      <c r="W6" s="50"/>
      <c r="X6" s="50"/>
    </row>
    <row r="7" spans="1:24" s="63" customFormat="1" ht="24.75" customHeight="1" x14ac:dyDescent="0.2">
      <c r="A7" s="50"/>
      <c r="B7" s="56" t="s">
        <v>369</v>
      </c>
      <c r="C7" s="56"/>
      <c r="D7" s="57">
        <v>-0.02</v>
      </c>
      <c r="E7" s="57"/>
      <c r="F7" s="74">
        <v>45.829155865629915</v>
      </c>
      <c r="G7" s="74">
        <v>47.081738118539292</v>
      </c>
      <c r="H7" s="74"/>
      <c r="I7" s="74">
        <v>69.486287487073426</v>
      </c>
      <c r="J7" s="74">
        <v>78.836271292821706</v>
      </c>
      <c r="K7" s="74"/>
      <c r="L7" s="78">
        <v>2</v>
      </c>
      <c r="M7" s="75">
        <v>0.41594625923644291</v>
      </c>
      <c r="N7" s="75"/>
      <c r="O7" s="74">
        <v>11.452098883327499</v>
      </c>
      <c r="P7" s="74">
        <v>11.49585538240053</v>
      </c>
      <c r="Q7" s="75"/>
      <c r="R7" s="74">
        <v>4.0565251295680564</v>
      </c>
      <c r="S7" s="74">
        <v>7.6145728411877629</v>
      </c>
      <c r="T7" s="74"/>
      <c r="U7" s="76">
        <v>-1.2576684680342043</v>
      </c>
      <c r="V7" s="76">
        <v>-5.6120653417344037</v>
      </c>
      <c r="W7" s="50"/>
      <c r="X7" s="50"/>
    </row>
    <row r="8" spans="1:24" ht="18" customHeight="1" x14ac:dyDescent="0.25">
      <c r="A8" s="34"/>
      <c r="B8" s="56" t="s">
        <v>368</v>
      </c>
      <c r="C8" s="56"/>
      <c r="D8" s="52">
        <v>-0.01</v>
      </c>
      <c r="E8" s="52"/>
      <c r="F8" s="41">
        <v>45.829155865629915</v>
      </c>
      <c r="G8" s="41">
        <v>46.51369041943866</v>
      </c>
      <c r="H8" s="41"/>
      <c r="I8" s="41">
        <v>69.486287487073426</v>
      </c>
      <c r="J8" s="41">
        <v>78.495677760055855</v>
      </c>
      <c r="K8" s="41"/>
      <c r="L8" s="62">
        <v>2</v>
      </c>
      <c r="M8" s="42">
        <v>0.51229552626734709</v>
      </c>
      <c r="N8" s="42"/>
      <c r="O8" s="41">
        <v>11.452098883327499</v>
      </c>
      <c r="P8" s="41">
        <v>11.656795175671121</v>
      </c>
      <c r="Q8" s="42"/>
      <c r="R8" s="41">
        <v>4.0565251295680564</v>
      </c>
      <c r="S8" s="41">
        <v>6.323882090666582</v>
      </c>
      <c r="T8" s="41"/>
      <c r="U8" s="76">
        <v>-1.2576684680342043</v>
      </c>
      <c r="V8" s="76">
        <v>-4.6063568715860104</v>
      </c>
      <c r="W8" s="50"/>
      <c r="X8" s="34"/>
    </row>
    <row r="9" spans="1:24" ht="18" customHeight="1" x14ac:dyDescent="0.25">
      <c r="A9" s="34"/>
      <c r="B9" s="56" t="s">
        <v>367</v>
      </c>
      <c r="C9" s="56"/>
      <c r="D9" s="52">
        <v>0</v>
      </c>
      <c r="E9" s="52"/>
      <c r="F9" s="41">
        <v>45.829155865629915</v>
      </c>
      <c r="G9" s="41">
        <v>46.011442980512676</v>
      </c>
      <c r="H9" s="41"/>
      <c r="I9" s="41">
        <v>69.486287487073426</v>
      </c>
      <c r="J9" s="41">
        <v>78.1426683615298</v>
      </c>
      <c r="K9" s="41"/>
      <c r="L9" s="62">
        <v>2</v>
      </c>
      <c r="M9" s="42">
        <v>0.62658976370039265</v>
      </c>
      <c r="N9" s="42"/>
      <c r="O9" s="41">
        <v>11.452098883327499</v>
      </c>
      <c r="P9" s="41">
        <v>11.792574597836655</v>
      </c>
      <c r="Q9" s="42"/>
      <c r="R9" s="41">
        <v>4.0565251295680564</v>
      </c>
      <c r="S9" s="41">
        <v>5.3185847339156069</v>
      </c>
      <c r="T9" s="41"/>
      <c r="U9" s="76">
        <v>-1.2576684680342043</v>
      </c>
      <c r="V9" s="76">
        <v>-3.6973288012057099</v>
      </c>
      <c r="W9" s="50"/>
      <c r="X9" s="34"/>
    </row>
    <row r="10" spans="1:24" ht="18" customHeight="1" x14ac:dyDescent="0.25">
      <c r="A10" s="34"/>
      <c r="B10" s="56" t="s">
        <v>366</v>
      </c>
      <c r="C10" s="56"/>
      <c r="D10" s="52">
        <v>0.01</v>
      </c>
      <c r="E10" s="52"/>
      <c r="F10" s="41">
        <v>45.829155865629915</v>
      </c>
      <c r="G10" s="41">
        <v>45.564635941980583</v>
      </c>
      <c r="H10" s="41"/>
      <c r="I10" s="41">
        <v>69.486287487073426</v>
      </c>
      <c r="J10" s="41">
        <v>77.779490821412367</v>
      </c>
      <c r="K10" s="41"/>
      <c r="L10" s="62">
        <v>2</v>
      </c>
      <c r="M10" s="42">
        <v>0.76109914555709568</v>
      </c>
      <c r="N10" s="42"/>
      <c r="O10" s="41">
        <v>11.452098883327499</v>
      </c>
      <c r="P10" s="41">
        <v>11.907520507903524</v>
      </c>
      <c r="Q10" s="42"/>
      <c r="R10" s="41">
        <v>4.0565251295680564</v>
      </c>
      <c r="S10" s="41">
        <v>4.4946660457043865</v>
      </c>
      <c r="T10" s="41"/>
      <c r="U10" s="76">
        <v>-1.2576684680342043</v>
      </c>
      <c r="V10" s="76">
        <v>-2.9111983892119162</v>
      </c>
      <c r="W10" s="50"/>
      <c r="X10" s="34"/>
    </row>
    <row r="11" spans="1:24" ht="18" customHeight="1" x14ac:dyDescent="0.25">
      <c r="A11" s="34"/>
      <c r="B11" s="56" t="s">
        <v>365</v>
      </c>
      <c r="C11" s="56"/>
      <c r="D11" s="52">
        <v>0.02</v>
      </c>
      <c r="E11" s="52"/>
      <c r="F11" s="74">
        <v>45.829155865629915</v>
      </c>
      <c r="G11" s="74">
        <v>45.16481347290609</v>
      </c>
      <c r="H11" s="74"/>
      <c r="I11" s="74">
        <v>69.486287487073426</v>
      </c>
      <c r="J11" s="74">
        <v>77.40874102424317</v>
      </c>
      <c r="K11" s="74"/>
      <c r="L11" s="78">
        <v>2</v>
      </c>
      <c r="M11" s="75">
        <v>0.9181625574257356</v>
      </c>
      <c r="N11" s="75"/>
      <c r="O11" s="74">
        <v>11.452098883327499</v>
      </c>
      <c r="P11" s="74">
        <v>12.005160737870613</v>
      </c>
      <c r="Q11" s="75"/>
      <c r="R11" s="74">
        <v>4.0565251295680564</v>
      </c>
      <c r="S11" s="74">
        <v>3.8391042713798709</v>
      </c>
      <c r="T11" s="74"/>
      <c r="U11" s="76">
        <v>-1.2576684680342043</v>
      </c>
      <c r="V11" s="76">
        <v>-2.0653848936344428</v>
      </c>
      <c r="W11" s="50"/>
      <c r="X11" s="34"/>
    </row>
    <row r="12" spans="1:24" ht="18" customHeight="1" x14ac:dyDescent="0.25">
      <c r="A12" s="34"/>
      <c r="B12" s="44" t="s">
        <v>364</v>
      </c>
      <c r="C12" s="44"/>
      <c r="D12" s="52">
        <v>-0.01</v>
      </c>
      <c r="E12" s="52"/>
      <c r="F12" s="41">
        <v>47.105633945689149</v>
      </c>
      <c r="G12" s="41">
        <v>44.264488679133137</v>
      </c>
      <c r="H12" s="41"/>
      <c r="I12" s="41">
        <v>72.646875492444806</v>
      </c>
      <c r="J12" s="41">
        <v>78.52062764595928</v>
      </c>
      <c r="K12" s="41"/>
      <c r="L12" s="42">
        <v>1.6666666666666667</v>
      </c>
      <c r="M12" s="42">
        <v>0.58011829117828839</v>
      </c>
      <c r="N12" s="42"/>
      <c r="O12" s="41">
        <v>11.709184687174732</v>
      </c>
      <c r="P12" s="41">
        <v>12.330751968013434</v>
      </c>
      <c r="Q12" s="42"/>
      <c r="R12" s="41">
        <v>7.8325706687310488</v>
      </c>
      <c r="S12" s="41">
        <v>6.2421663293255234</v>
      </c>
      <c r="T12" s="41"/>
      <c r="U12" s="76">
        <v>-4.0838517091253639</v>
      </c>
      <c r="V12" s="76">
        <v>-5.6104185822821986</v>
      </c>
      <c r="W12" s="50"/>
      <c r="X12" s="34"/>
    </row>
    <row r="13" spans="1:24" ht="18" customHeight="1" x14ac:dyDescent="0.25">
      <c r="A13" s="34"/>
      <c r="B13" s="44" t="s">
        <v>363</v>
      </c>
      <c r="C13" s="44"/>
      <c r="D13" s="52">
        <v>-0.01</v>
      </c>
      <c r="E13" s="52"/>
      <c r="F13" s="41">
        <v>45.2456920599477</v>
      </c>
      <c r="G13" s="41">
        <v>44.677872106304697</v>
      </c>
      <c r="H13" s="41"/>
      <c r="I13" s="41">
        <v>70.920632446426396</v>
      </c>
      <c r="J13" s="41">
        <v>79.410987117720211</v>
      </c>
      <c r="K13" s="41"/>
      <c r="L13" s="42">
        <v>1.6666666666666665</v>
      </c>
      <c r="M13" s="42">
        <v>0.56074751180122684</v>
      </c>
      <c r="N13" s="42"/>
      <c r="O13" s="41">
        <v>15.176710854688308</v>
      </c>
      <c r="P13" s="41">
        <v>14.706567156631161</v>
      </c>
      <c r="Q13" s="42"/>
      <c r="R13" s="41">
        <v>5.3769426026409359</v>
      </c>
      <c r="S13" s="41">
        <v>7.5092068147043367</v>
      </c>
      <c r="T13" s="41"/>
      <c r="U13" s="76">
        <v>-1.6004854512537419</v>
      </c>
      <c r="V13" s="76">
        <v>-3.6490435895002475</v>
      </c>
      <c r="W13" s="50"/>
      <c r="X13" s="34"/>
    </row>
    <row r="14" spans="1:24" ht="18" customHeight="1" x14ac:dyDescent="0.25">
      <c r="A14" s="34"/>
      <c r="B14" s="44" t="s">
        <v>362</v>
      </c>
      <c r="C14" s="44"/>
      <c r="D14" s="52">
        <v>0.01</v>
      </c>
      <c r="E14" s="52"/>
      <c r="F14" s="41">
        <v>48.768578913609275</v>
      </c>
      <c r="G14" s="41">
        <v>45.940533890380415</v>
      </c>
      <c r="H14" s="41"/>
      <c r="I14" s="41">
        <v>71.58321237506739</v>
      </c>
      <c r="J14" s="41">
        <v>77.554906778301486</v>
      </c>
      <c r="K14" s="41"/>
      <c r="L14" s="42">
        <v>3.3333333333333335</v>
      </c>
      <c r="M14" s="42">
        <v>0.75970622224521556</v>
      </c>
      <c r="N14" s="42"/>
      <c r="O14" s="41">
        <v>12.572295743369702</v>
      </c>
      <c r="P14" s="41">
        <v>13.358467414199469</v>
      </c>
      <c r="Q14" s="42"/>
      <c r="R14" s="41">
        <v>3.3911284514491111</v>
      </c>
      <c r="S14" s="41">
        <v>4.7705077046773594</v>
      </c>
      <c r="T14" s="41"/>
      <c r="U14" s="76">
        <v>2.4909830579657117</v>
      </c>
      <c r="V14" s="76">
        <v>-2.5524444778621276</v>
      </c>
      <c r="W14" s="50"/>
      <c r="X14" s="34"/>
    </row>
    <row r="15" spans="1:24" ht="14.25" customHeight="1" x14ac:dyDescent="0.25">
      <c r="A15" s="34"/>
      <c r="B15" s="60"/>
      <c r="C15" s="60"/>
      <c r="D15" s="48"/>
      <c r="E15" s="48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59"/>
      <c r="S15" s="59"/>
      <c r="T15" s="59"/>
      <c r="U15" s="58"/>
      <c r="V15" s="58"/>
      <c r="W15" s="50"/>
      <c r="X15" s="34"/>
    </row>
    <row r="16" spans="1:24" ht="18" customHeight="1" x14ac:dyDescent="0.25">
      <c r="A16" s="34"/>
      <c r="B16" s="98" t="s">
        <v>395</v>
      </c>
      <c r="C16" s="97"/>
      <c r="D16" s="48"/>
      <c r="E16" s="46"/>
      <c r="F16" s="47"/>
      <c r="G16" s="47"/>
      <c r="H16" s="42"/>
      <c r="I16" s="47"/>
      <c r="J16" s="47"/>
      <c r="K16" s="42"/>
      <c r="L16" s="47"/>
      <c r="M16" s="47"/>
      <c r="N16" s="42"/>
      <c r="O16" s="47"/>
      <c r="P16" s="47"/>
      <c r="Q16" s="42"/>
      <c r="R16" s="47"/>
      <c r="S16" s="47"/>
      <c r="T16" s="42"/>
      <c r="U16" s="47"/>
      <c r="V16" s="47"/>
      <c r="W16" s="34"/>
      <c r="X16" s="34"/>
    </row>
    <row r="17" spans="1:24" ht="18" customHeight="1" x14ac:dyDescent="0.25">
      <c r="A17" s="34"/>
      <c r="B17" s="44" t="s">
        <v>381</v>
      </c>
      <c r="C17" s="44"/>
      <c r="D17" s="46">
        <v>-1.2E-2</v>
      </c>
      <c r="E17" s="46"/>
      <c r="F17" s="105">
        <v>43.8</v>
      </c>
      <c r="G17" s="105"/>
      <c r="H17" s="41"/>
      <c r="I17" s="105">
        <v>68.8</v>
      </c>
      <c r="J17" s="105"/>
      <c r="K17" s="41"/>
      <c r="L17" s="105">
        <v>1.2</v>
      </c>
      <c r="M17" s="105"/>
      <c r="N17" s="41"/>
      <c r="O17" s="105">
        <v>10.1</v>
      </c>
      <c r="P17" s="105"/>
      <c r="Q17" s="42"/>
      <c r="R17" s="105">
        <v>3.4</v>
      </c>
      <c r="S17" s="105"/>
      <c r="T17" s="41"/>
      <c r="U17" s="105">
        <v>-3.96</v>
      </c>
      <c r="V17" s="105"/>
      <c r="W17" s="34"/>
      <c r="X17" s="34"/>
    </row>
    <row r="18" spans="1:24" ht="18" customHeight="1" x14ac:dyDescent="0.25">
      <c r="A18" s="34"/>
      <c r="B18" s="44" t="s">
        <v>382</v>
      </c>
      <c r="C18" s="44"/>
      <c r="D18" s="43">
        <v>-1E-3</v>
      </c>
      <c r="E18" s="43"/>
      <c r="F18" s="106">
        <v>45.8</v>
      </c>
      <c r="G18" s="106"/>
      <c r="H18" s="41"/>
      <c r="I18" s="106">
        <v>69.5</v>
      </c>
      <c r="J18" s="106"/>
      <c r="K18" s="41"/>
      <c r="L18" s="106">
        <v>1.5</v>
      </c>
      <c r="M18" s="106"/>
      <c r="N18" s="41"/>
      <c r="O18" s="106">
        <v>12.1</v>
      </c>
      <c r="P18" s="106"/>
      <c r="Q18" s="42"/>
      <c r="R18" s="106">
        <v>4.0999999999999996</v>
      </c>
      <c r="S18" s="106"/>
      <c r="T18" s="41"/>
      <c r="U18" s="106">
        <v>-2.7</v>
      </c>
      <c r="V18" s="106"/>
      <c r="W18" s="34"/>
      <c r="X18" s="34"/>
    </row>
    <row r="19" spans="1:24" ht="18" customHeight="1" x14ac:dyDescent="0.25">
      <c r="A19" s="34"/>
      <c r="B19" s="44" t="s">
        <v>383</v>
      </c>
      <c r="C19" s="44"/>
      <c r="D19" s="43">
        <v>0.01</v>
      </c>
      <c r="E19" s="43"/>
      <c r="F19" s="106">
        <v>47</v>
      </c>
      <c r="G19" s="106"/>
      <c r="H19" s="41"/>
      <c r="I19" s="106">
        <v>71.3</v>
      </c>
      <c r="J19" s="106"/>
      <c r="K19" s="41"/>
      <c r="L19" s="106">
        <v>1.8</v>
      </c>
      <c r="M19" s="106"/>
      <c r="N19" s="41"/>
      <c r="O19" s="106">
        <v>17.100000000000001</v>
      </c>
      <c r="P19" s="106"/>
      <c r="Q19" s="42"/>
      <c r="R19" s="106">
        <v>5.5</v>
      </c>
      <c r="S19" s="106"/>
      <c r="T19" s="41"/>
      <c r="U19" s="106">
        <v>-1.53</v>
      </c>
      <c r="V19" s="106"/>
      <c r="W19" s="34"/>
      <c r="X19" s="34"/>
    </row>
    <row r="20" spans="1:24" ht="3.75" customHeight="1" thickBot="1" x14ac:dyDescent="0.3">
      <c r="A20" s="34"/>
      <c r="B20" s="67"/>
      <c r="C20" s="67"/>
      <c r="D20" s="67"/>
      <c r="E20" s="67"/>
      <c r="F20" s="38"/>
      <c r="G20" s="38"/>
      <c r="H20" s="38"/>
      <c r="I20" s="38"/>
      <c r="J20" s="38"/>
      <c r="K20" s="38"/>
      <c r="L20" s="38"/>
      <c r="M20" s="38"/>
      <c r="N20" s="38"/>
      <c r="O20" s="39"/>
      <c r="P20" s="39"/>
      <c r="Q20" s="39"/>
      <c r="R20" s="38"/>
      <c r="S20" s="38"/>
      <c r="T20" s="38"/>
      <c r="U20" s="38"/>
      <c r="V20" s="38"/>
      <c r="W20" s="34"/>
      <c r="X20" s="34"/>
    </row>
    <row r="21" spans="1:24" x14ac:dyDescent="0.25">
      <c r="A21" s="34"/>
      <c r="B21" s="37"/>
      <c r="C21" s="37"/>
      <c r="D21" s="37"/>
      <c r="E21" s="37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4"/>
      <c r="X21" s="34"/>
    </row>
    <row r="22" spans="1:24" x14ac:dyDescent="0.25">
      <c r="A22" s="34"/>
      <c r="B22" s="37"/>
      <c r="C22" s="37"/>
      <c r="D22" s="37"/>
      <c r="E22" s="37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4"/>
      <c r="X22" s="34"/>
    </row>
    <row r="23" spans="1:24" x14ac:dyDescent="0.25">
      <c r="A23" s="34"/>
      <c r="B23" s="37"/>
      <c r="C23" s="37"/>
      <c r="D23" s="37"/>
      <c r="E23" s="37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4"/>
      <c r="X23" s="34"/>
    </row>
    <row r="24" spans="1:24" x14ac:dyDescent="0.25">
      <c r="A24" s="34"/>
      <c r="B24" s="37"/>
      <c r="C24" s="37"/>
      <c r="D24" s="37"/>
      <c r="E24" s="37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4"/>
      <c r="X24" s="34"/>
    </row>
    <row r="25" spans="1:24" x14ac:dyDescent="0.25">
      <c r="A25" s="34"/>
      <c r="B25" s="37"/>
      <c r="C25" s="37"/>
      <c r="D25" s="37"/>
      <c r="E25" s="37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4"/>
      <c r="X25" s="34"/>
    </row>
    <row r="26" spans="1:24" x14ac:dyDescent="0.25">
      <c r="A26" s="34"/>
      <c r="B26" s="37"/>
      <c r="C26" s="37"/>
      <c r="D26" s="37"/>
      <c r="E26" s="37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4"/>
      <c r="X26" s="34"/>
    </row>
  </sheetData>
  <mergeCells count="25">
    <mergeCell ref="B4:U4"/>
    <mergeCell ref="F5:G5"/>
    <mergeCell ref="I5:J5"/>
    <mergeCell ref="L5:M5"/>
    <mergeCell ref="O5:P5"/>
    <mergeCell ref="R5:S5"/>
    <mergeCell ref="U5:V5"/>
    <mergeCell ref="F17:G17"/>
    <mergeCell ref="F18:G18"/>
    <mergeCell ref="F19:G19"/>
    <mergeCell ref="I17:J17"/>
    <mergeCell ref="I18:J18"/>
    <mergeCell ref="I19:J19"/>
    <mergeCell ref="L17:M17"/>
    <mergeCell ref="L18:M18"/>
    <mergeCell ref="L19:M19"/>
    <mergeCell ref="U17:V17"/>
    <mergeCell ref="U18:V18"/>
    <mergeCell ref="U19:V19"/>
    <mergeCell ref="O17:P17"/>
    <mergeCell ref="O18:P18"/>
    <mergeCell ref="O19:P19"/>
    <mergeCell ref="R17:S17"/>
    <mergeCell ref="R18:S18"/>
    <mergeCell ref="R19:S19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="115" zoomScaleNormal="115" workbookViewId="0"/>
  </sheetViews>
  <sheetFormatPr defaultRowHeight="15" x14ac:dyDescent="0.25"/>
  <cols>
    <col min="1" max="1" width="9.140625" style="30"/>
    <col min="2" max="2" width="10.5703125" style="30" customWidth="1" collapsed="1"/>
    <col min="3" max="3" width="34.28515625" style="33" customWidth="1" collapsed="1"/>
    <col min="4" max="8" width="11.42578125" style="31" customWidth="1" collapsed="1"/>
    <col min="9" max="9" width="11.42578125" style="32" customWidth="1" collapsed="1"/>
    <col min="10" max="10" width="11.42578125" style="31" customWidth="1" collapsed="1"/>
    <col min="11" max="11" width="12.28515625" style="31" customWidth="1" collapsed="1"/>
    <col min="12" max="12" width="13.7109375" style="31" customWidth="1" collapsed="1"/>
    <col min="13" max="16384" width="9.140625" style="30"/>
  </cols>
  <sheetData>
    <row r="1" spans="1:14" x14ac:dyDescent="0.25">
      <c r="A1" s="3" t="s">
        <v>274</v>
      </c>
    </row>
    <row r="2" spans="1:14" x14ac:dyDescent="0.25">
      <c r="A2" s="34"/>
      <c r="B2" s="34"/>
      <c r="C2" s="37"/>
      <c r="D2" s="35"/>
      <c r="E2" s="35"/>
      <c r="F2" s="35"/>
      <c r="G2" s="35"/>
      <c r="H2" s="35"/>
      <c r="I2" s="36"/>
      <c r="J2" s="35"/>
      <c r="K2" s="35"/>
      <c r="L2" s="35"/>
      <c r="M2" s="34"/>
      <c r="N2" s="34"/>
    </row>
    <row r="3" spans="1:14" x14ac:dyDescent="0.25">
      <c r="A3" s="34"/>
      <c r="B3" s="34"/>
      <c r="C3" s="37"/>
      <c r="D3" s="35"/>
      <c r="E3" s="35"/>
      <c r="F3" s="35"/>
      <c r="G3" s="35"/>
      <c r="H3" s="35"/>
      <c r="I3" s="36"/>
      <c r="J3" s="35"/>
      <c r="K3" s="35"/>
      <c r="L3" s="35"/>
      <c r="M3" s="34"/>
      <c r="N3" s="34"/>
    </row>
    <row r="4" spans="1:14" ht="24.75" customHeight="1" thickBot="1" x14ac:dyDescent="0.3">
      <c r="A4" s="34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34"/>
      <c r="N4" s="34"/>
    </row>
    <row r="5" spans="1:14" s="63" customFormat="1" ht="80.25" customHeight="1" x14ac:dyDescent="0.2">
      <c r="A5" s="50"/>
      <c r="B5" s="66" t="s">
        <v>380</v>
      </c>
      <c r="C5" s="66" t="s">
        <v>379</v>
      </c>
      <c r="D5" s="64" t="s">
        <v>378</v>
      </c>
      <c r="E5" s="64" t="s">
        <v>377</v>
      </c>
      <c r="F5" s="64" t="s">
        <v>376</v>
      </c>
      <c r="G5" s="64" t="s">
        <v>375</v>
      </c>
      <c r="H5" s="64" t="s">
        <v>374</v>
      </c>
      <c r="I5" s="65" t="s">
        <v>373</v>
      </c>
      <c r="J5" s="64" t="s">
        <v>372</v>
      </c>
      <c r="K5" s="64" t="s">
        <v>371</v>
      </c>
      <c r="L5" s="64" t="s">
        <v>370</v>
      </c>
      <c r="M5" s="50"/>
      <c r="N5" s="50"/>
    </row>
    <row r="6" spans="1:14" s="63" customFormat="1" ht="24.75" customHeight="1" x14ac:dyDescent="0.2">
      <c r="A6" s="50"/>
      <c r="B6" s="103">
        <v>1</v>
      </c>
      <c r="C6" s="56" t="s">
        <v>369</v>
      </c>
      <c r="D6" s="53">
        <v>45.829155865629915</v>
      </c>
      <c r="E6" s="53">
        <v>9.4316091068697094</v>
      </c>
      <c r="F6" s="53">
        <v>36.397546758760214</v>
      </c>
      <c r="G6" s="53">
        <v>69.486287487073426</v>
      </c>
      <c r="H6" s="61">
        <v>2</v>
      </c>
      <c r="I6" s="57">
        <v>-0.02</v>
      </c>
      <c r="J6" s="54">
        <v>11.452098883327499</v>
      </c>
      <c r="K6" s="53">
        <v>4.0565251295680564</v>
      </c>
      <c r="L6" s="51">
        <v>-1.2576684680342043</v>
      </c>
      <c r="M6" s="50"/>
      <c r="N6" s="50"/>
    </row>
    <row r="7" spans="1:14" ht="18" customHeight="1" x14ac:dyDescent="0.25">
      <c r="A7" s="34"/>
      <c r="B7" s="100"/>
      <c r="C7" s="56" t="s">
        <v>368</v>
      </c>
      <c r="D7" s="41">
        <v>45.829155865629915</v>
      </c>
      <c r="E7" s="41">
        <v>9.4316091068697094</v>
      </c>
      <c r="F7" s="41">
        <v>36.397546758760214</v>
      </c>
      <c r="G7" s="41">
        <v>69.486287487073426</v>
      </c>
      <c r="H7" s="62">
        <v>2</v>
      </c>
      <c r="I7" s="52">
        <v>-0.01</v>
      </c>
      <c r="J7" s="42">
        <v>11.452098883327499</v>
      </c>
      <c r="K7" s="41">
        <v>4.0565251295680564</v>
      </c>
      <c r="L7" s="51">
        <v>-1.2576684680342043</v>
      </c>
      <c r="M7" s="50"/>
      <c r="N7" s="34"/>
    </row>
    <row r="8" spans="1:14" ht="18" customHeight="1" x14ac:dyDescent="0.25">
      <c r="A8" s="34"/>
      <c r="B8" s="100"/>
      <c r="C8" s="56" t="s">
        <v>367</v>
      </c>
      <c r="D8" s="41">
        <v>45.829155865629915</v>
      </c>
      <c r="E8" s="41">
        <v>9.4316091068697094</v>
      </c>
      <c r="F8" s="41">
        <v>36.397546758760214</v>
      </c>
      <c r="G8" s="41">
        <v>69.486287487073426</v>
      </c>
      <c r="H8" s="62">
        <v>2</v>
      </c>
      <c r="I8" s="52">
        <v>0</v>
      </c>
      <c r="J8" s="42">
        <v>11.452098883327499</v>
      </c>
      <c r="K8" s="41">
        <v>4.0565251295680564</v>
      </c>
      <c r="L8" s="51">
        <v>-1.2576684680342043</v>
      </c>
      <c r="M8" s="50"/>
      <c r="N8" s="34"/>
    </row>
    <row r="9" spans="1:14" ht="18" customHeight="1" x14ac:dyDescent="0.25">
      <c r="A9" s="34"/>
      <c r="B9" s="100"/>
      <c r="C9" s="56" t="s">
        <v>366</v>
      </c>
      <c r="D9" s="41">
        <v>45.829155865629915</v>
      </c>
      <c r="E9" s="41">
        <v>9.4316091068697094</v>
      </c>
      <c r="F9" s="41">
        <v>36.397546758760214</v>
      </c>
      <c r="G9" s="41">
        <v>69.486287487073426</v>
      </c>
      <c r="H9" s="62">
        <v>2</v>
      </c>
      <c r="I9" s="52">
        <v>0.01</v>
      </c>
      <c r="J9" s="42">
        <v>11.452098883327499</v>
      </c>
      <c r="K9" s="41">
        <v>4.0565251295680564</v>
      </c>
      <c r="L9" s="51">
        <v>-1.2576684680342043</v>
      </c>
      <c r="M9" s="50"/>
      <c r="N9" s="34"/>
    </row>
    <row r="10" spans="1:14" ht="18" customHeight="1" x14ac:dyDescent="0.25">
      <c r="A10" s="34"/>
      <c r="B10" s="100"/>
      <c r="C10" s="56" t="s">
        <v>365</v>
      </c>
      <c r="D10" s="53">
        <v>45.829155865629915</v>
      </c>
      <c r="E10" s="53">
        <v>9.4316091068697094</v>
      </c>
      <c r="F10" s="53">
        <v>36.397546758760214</v>
      </c>
      <c r="G10" s="53">
        <v>69.486287487073426</v>
      </c>
      <c r="H10" s="61">
        <v>2</v>
      </c>
      <c r="I10" s="55">
        <v>0.02</v>
      </c>
      <c r="J10" s="54">
        <v>11.452098883327499</v>
      </c>
      <c r="K10" s="53">
        <v>4.0565251295680564</v>
      </c>
      <c r="L10" s="51">
        <v>-1.2576684680342043</v>
      </c>
      <c r="M10" s="50"/>
      <c r="N10" s="34"/>
    </row>
    <row r="11" spans="1:14" ht="18" customHeight="1" x14ac:dyDescent="0.25">
      <c r="A11" s="34"/>
      <c r="B11" s="100"/>
      <c r="C11" s="44" t="s">
        <v>364</v>
      </c>
      <c r="D11" s="41">
        <v>47.105633945689149</v>
      </c>
      <c r="E11" s="41">
        <v>14.118946805889699</v>
      </c>
      <c r="F11" s="41">
        <v>32.98668713979945</v>
      </c>
      <c r="G11" s="41">
        <v>72.646875492444806</v>
      </c>
      <c r="H11" s="42">
        <v>1.6666666666666667</v>
      </c>
      <c r="I11" s="52">
        <v>-0.01</v>
      </c>
      <c r="J11" s="42">
        <v>11.709184687174732</v>
      </c>
      <c r="K11" s="41">
        <v>7.8325706687310488</v>
      </c>
      <c r="L11" s="51">
        <v>-4.0838517091253639</v>
      </c>
      <c r="M11" s="50"/>
      <c r="N11" s="34"/>
    </row>
    <row r="12" spans="1:14" ht="18" customHeight="1" x14ac:dyDescent="0.25">
      <c r="A12" s="34"/>
      <c r="B12" s="100"/>
      <c r="C12" s="44" t="s">
        <v>363</v>
      </c>
      <c r="D12" s="41">
        <v>45.2456920599477</v>
      </c>
      <c r="E12" s="41">
        <v>10.152137843517739</v>
      </c>
      <c r="F12" s="41">
        <v>35.093554216429958</v>
      </c>
      <c r="G12" s="41">
        <v>70.920632446426396</v>
      </c>
      <c r="H12" s="42">
        <v>1.6666666666666665</v>
      </c>
      <c r="I12" s="52">
        <v>-0.01</v>
      </c>
      <c r="J12" s="42">
        <v>15.176710854688308</v>
      </c>
      <c r="K12" s="41">
        <v>5.3769426026409359</v>
      </c>
      <c r="L12" s="51">
        <v>-1.6004854512537419</v>
      </c>
      <c r="M12" s="50"/>
      <c r="N12" s="34"/>
    </row>
    <row r="13" spans="1:14" ht="18" customHeight="1" x14ac:dyDescent="0.25">
      <c r="A13" s="34"/>
      <c r="B13" s="100"/>
      <c r="C13" s="44" t="s">
        <v>362</v>
      </c>
      <c r="D13" s="41">
        <v>48.768578913609275</v>
      </c>
      <c r="E13" s="41">
        <v>12.555566487239329</v>
      </c>
      <c r="F13" s="41">
        <v>36.213012426369943</v>
      </c>
      <c r="G13" s="41">
        <v>71.58321237506739</v>
      </c>
      <c r="H13" s="42">
        <v>3.3333333333333335</v>
      </c>
      <c r="I13" s="52">
        <v>0.01</v>
      </c>
      <c r="J13" s="42">
        <v>12.572295743369702</v>
      </c>
      <c r="K13" s="41">
        <v>3.3911284514491111</v>
      </c>
      <c r="L13" s="51">
        <v>2.4909830579657117</v>
      </c>
      <c r="M13" s="50"/>
      <c r="N13" s="34"/>
    </row>
    <row r="14" spans="1:14" ht="14.25" customHeight="1" x14ac:dyDescent="0.25">
      <c r="A14" s="34"/>
      <c r="B14" s="104"/>
      <c r="C14" s="60"/>
      <c r="D14" s="47"/>
      <c r="E14" s="47"/>
      <c r="F14" s="47"/>
      <c r="G14" s="47"/>
      <c r="H14" s="47"/>
      <c r="I14" s="48"/>
      <c r="J14" s="47"/>
      <c r="K14" s="59"/>
      <c r="L14" s="58"/>
      <c r="M14" s="50"/>
      <c r="N14" s="34"/>
    </row>
    <row r="15" spans="1:14" ht="18" customHeight="1" x14ac:dyDescent="0.25">
      <c r="A15" s="34"/>
      <c r="B15" s="103">
        <v>30</v>
      </c>
      <c r="C15" s="56" t="s">
        <v>369</v>
      </c>
      <c r="D15" s="53">
        <v>47.081738118539292</v>
      </c>
      <c r="E15" s="53">
        <v>11.229981848680234</v>
      </c>
      <c r="F15" s="53">
        <v>35.85175626985906</v>
      </c>
      <c r="G15" s="53">
        <v>78.836271292821706</v>
      </c>
      <c r="H15" s="54">
        <v>0.41594625923644291</v>
      </c>
      <c r="I15" s="57">
        <v>-0.02</v>
      </c>
      <c r="J15" s="54">
        <v>11.49585538240053</v>
      </c>
      <c r="K15" s="53">
        <v>7.6145728411877629</v>
      </c>
      <c r="L15" s="51">
        <v>-5.6120653417344037</v>
      </c>
      <c r="M15" s="50"/>
      <c r="N15" s="34"/>
    </row>
    <row r="16" spans="1:14" ht="18" customHeight="1" x14ac:dyDescent="0.25">
      <c r="A16" s="34"/>
      <c r="B16" s="100"/>
      <c r="C16" s="56" t="s">
        <v>368</v>
      </c>
      <c r="D16" s="41">
        <v>46.51369041943866</v>
      </c>
      <c r="E16" s="41">
        <v>10.189775402645411</v>
      </c>
      <c r="F16" s="41">
        <v>36.323915016793251</v>
      </c>
      <c r="G16" s="41">
        <v>78.495677760055855</v>
      </c>
      <c r="H16" s="42">
        <v>0.51229552626734709</v>
      </c>
      <c r="I16" s="52">
        <v>-0.01</v>
      </c>
      <c r="J16" s="42">
        <v>11.656795175671121</v>
      </c>
      <c r="K16" s="41">
        <v>6.323882090666582</v>
      </c>
      <c r="L16" s="51">
        <v>-4.6063568715860104</v>
      </c>
      <c r="M16" s="50"/>
      <c r="N16" s="34"/>
    </row>
    <row r="17" spans="1:14" ht="18" customHeight="1" x14ac:dyDescent="0.25">
      <c r="A17" s="34"/>
      <c r="B17" s="100"/>
      <c r="C17" s="56" t="s">
        <v>367</v>
      </c>
      <c r="D17" s="41">
        <v>46.011442980512676</v>
      </c>
      <c r="E17" s="41">
        <v>9.2887335545232759</v>
      </c>
      <c r="F17" s="41">
        <v>36.7227094259894</v>
      </c>
      <c r="G17" s="41">
        <v>78.1426683615298</v>
      </c>
      <c r="H17" s="42">
        <v>0.62658976370039265</v>
      </c>
      <c r="I17" s="52">
        <v>0</v>
      </c>
      <c r="J17" s="42">
        <v>11.792574597836655</v>
      </c>
      <c r="K17" s="41">
        <v>5.3185847339156069</v>
      </c>
      <c r="L17" s="51">
        <v>-3.6973288012057099</v>
      </c>
      <c r="M17" s="50"/>
      <c r="N17" s="34"/>
    </row>
    <row r="18" spans="1:14" ht="18" customHeight="1" x14ac:dyDescent="0.25">
      <c r="A18" s="34"/>
      <c r="B18" s="100"/>
      <c r="C18" s="56" t="s">
        <v>366</v>
      </c>
      <c r="D18" s="41">
        <v>45.564635941980583</v>
      </c>
      <c r="E18" s="41">
        <v>8.5053535910277507</v>
      </c>
      <c r="F18" s="41">
        <v>37.059282350952834</v>
      </c>
      <c r="G18" s="41">
        <v>77.779490821412367</v>
      </c>
      <c r="H18" s="42">
        <v>0.76109914555709568</v>
      </c>
      <c r="I18" s="52">
        <v>0.01</v>
      </c>
      <c r="J18" s="42">
        <v>11.907520507903524</v>
      </c>
      <c r="K18" s="41">
        <v>4.4946660457043865</v>
      </c>
      <c r="L18" s="51">
        <v>-2.9111983892119162</v>
      </c>
      <c r="M18" s="50"/>
      <c r="N18" s="34"/>
    </row>
    <row r="19" spans="1:14" ht="18" customHeight="1" x14ac:dyDescent="0.25">
      <c r="A19" s="34"/>
      <c r="B19" s="100"/>
      <c r="C19" s="56" t="s">
        <v>365</v>
      </c>
      <c r="D19" s="53">
        <v>45.16481347290609</v>
      </c>
      <c r="E19" s="53">
        <v>7.8216280101252273</v>
      </c>
      <c r="F19" s="53">
        <v>37.343185462780859</v>
      </c>
      <c r="G19" s="53">
        <v>77.40874102424317</v>
      </c>
      <c r="H19" s="54">
        <v>0.9181625574257356</v>
      </c>
      <c r="I19" s="55">
        <v>0.02</v>
      </c>
      <c r="J19" s="54">
        <v>12.005160737870613</v>
      </c>
      <c r="K19" s="53">
        <v>3.8391042713798709</v>
      </c>
      <c r="L19" s="51">
        <v>-2.0653848936344428</v>
      </c>
      <c r="M19" s="50"/>
      <c r="N19" s="34"/>
    </row>
    <row r="20" spans="1:14" ht="18" customHeight="1" x14ac:dyDescent="0.25">
      <c r="A20" s="34"/>
      <c r="B20" s="100"/>
      <c r="C20" s="44" t="s">
        <v>364</v>
      </c>
      <c r="D20" s="41">
        <v>44.264488679133137</v>
      </c>
      <c r="E20" s="41">
        <v>10.554730530724239</v>
      </c>
      <c r="F20" s="41">
        <v>33.709758148408902</v>
      </c>
      <c r="G20" s="41">
        <v>78.52062764595928</v>
      </c>
      <c r="H20" s="42">
        <v>0.58011829117828839</v>
      </c>
      <c r="I20" s="52">
        <v>-0.01</v>
      </c>
      <c r="J20" s="42">
        <v>12.330751968013434</v>
      </c>
      <c r="K20" s="41">
        <v>6.2421663293255234</v>
      </c>
      <c r="L20" s="51">
        <v>-5.6104185822821986</v>
      </c>
      <c r="M20" s="50"/>
      <c r="N20" s="34"/>
    </row>
    <row r="21" spans="1:14" ht="18" customHeight="1" x14ac:dyDescent="0.25">
      <c r="A21" s="34"/>
      <c r="B21" s="100"/>
      <c r="C21" s="44" t="s">
        <v>363</v>
      </c>
      <c r="D21" s="41">
        <v>44.677872106304697</v>
      </c>
      <c r="E21" s="41">
        <v>10.989749322614447</v>
      </c>
      <c r="F21" s="41">
        <v>33.688122783690247</v>
      </c>
      <c r="G21" s="41">
        <v>79.410987117720211</v>
      </c>
      <c r="H21" s="42">
        <v>0.56074751180122684</v>
      </c>
      <c r="I21" s="52">
        <v>-0.01</v>
      </c>
      <c r="J21" s="42">
        <v>14.706567156631161</v>
      </c>
      <c r="K21" s="41">
        <v>7.5092068147043367</v>
      </c>
      <c r="L21" s="51">
        <v>-3.6490435895002475</v>
      </c>
      <c r="M21" s="50"/>
      <c r="N21" s="34"/>
    </row>
    <row r="22" spans="1:14" ht="18" customHeight="1" x14ac:dyDescent="0.25">
      <c r="A22" s="34"/>
      <c r="B22" s="100"/>
      <c r="C22" s="44" t="s">
        <v>362</v>
      </c>
      <c r="D22" s="41">
        <v>45.940533890380415</v>
      </c>
      <c r="E22" s="41">
        <v>8.2400391535963244</v>
      </c>
      <c r="F22" s="41">
        <v>37.700494736784094</v>
      </c>
      <c r="G22" s="41">
        <v>77.554906778301486</v>
      </c>
      <c r="H22" s="42">
        <v>0.75970622224521556</v>
      </c>
      <c r="I22" s="52">
        <v>0.01</v>
      </c>
      <c r="J22" s="42">
        <v>13.358467414199469</v>
      </c>
      <c r="K22" s="41">
        <v>4.7705077046773594</v>
      </c>
      <c r="L22" s="51">
        <v>-2.5524444778621276</v>
      </c>
      <c r="M22" s="50"/>
      <c r="N22" s="34"/>
    </row>
    <row r="23" spans="1:14" ht="15.75" customHeight="1" x14ac:dyDescent="0.25">
      <c r="A23" s="34"/>
      <c r="B23" s="104"/>
      <c r="C23" s="49"/>
      <c r="D23" s="47"/>
      <c r="E23" s="47"/>
      <c r="F23" s="47"/>
      <c r="G23" s="47"/>
      <c r="H23" s="47"/>
      <c r="I23" s="48"/>
      <c r="J23" s="47"/>
      <c r="K23" s="47"/>
      <c r="L23" s="47"/>
      <c r="M23" s="34"/>
      <c r="N23" s="34"/>
    </row>
    <row r="24" spans="1:14" ht="18" customHeight="1" x14ac:dyDescent="0.25">
      <c r="A24" s="34"/>
      <c r="B24" s="100">
        <v>2012</v>
      </c>
      <c r="C24" s="44" t="s">
        <v>381</v>
      </c>
      <c r="D24" s="41">
        <v>43.8</v>
      </c>
      <c r="E24" s="41">
        <v>10.4</v>
      </c>
      <c r="F24" s="42" t="s">
        <v>361</v>
      </c>
      <c r="G24" s="41">
        <v>68.8</v>
      </c>
      <c r="H24" s="41">
        <v>1.2</v>
      </c>
      <c r="I24" s="46">
        <v>-1.2E-2</v>
      </c>
      <c r="J24" s="42">
        <v>10.1</v>
      </c>
      <c r="K24" s="41">
        <v>3.4</v>
      </c>
      <c r="L24" s="41">
        <v>-3.96</v>
      </c>
      <c r="M24" s="34"/>
      <c r="N24" s="34"/>
    </row>
    <row r="25" spans="1:14" ht="18" customHeight="1" x14ac:dyDescent="0.25">
      <c r="A25" s="34"/>
      <c r="B25" s="100"/>
      <c r="C25" s="44" t="s">
        <v>382</v>
      </c>
      <c r="D25" s="41">
        <v>45.8</v>
      </c>
      <c r="E25" s="41">
        <v>11.8</v>
      </c>
      <c r="F25" s="42" t="s">
        <v>361</v>
      </c>
      <c r="G25" s="41">
        <v>69.5</v>
      </c>
      <c r="H25" s="41">
        <v>1.5</v>
      </c>
      <c r="I25" s="43">
        <v>-1E-3</v>
      </c>
      <c r="J25" s="42">
        <v>12.1</v>
      </c>
      <c r="K25" s="41">
        <v>4.0999999999999996</v>
      </c>
      <c r="L25" s="41">
        <v>-2.7</v>
      </c>
      <c r="M25" s="34"/>
      <c r="N25" s="34"/>
    </row>
    <row r="26" spans="1:14" ht="18" customHeight="1" x14ac:dyDescent="0.25">
      <c r="A26" s="34"/>
      <c r="B26" s="100"/>
      <c r="C26" s="44" t="s">
        <v>383</v>
      </c>
      <c r="D26" s="41">
        <v>47</v>
      </c>
      <c r="E26" s="41">
        <v>12.9</v>
      </c>
      <c r="F26" s="42" t="s">
        <v>361</v>
      </c>
      <c r="G26" s="41">
        <v>71.3</v>
      </c>
      <c r="H26" s="41">
        <v>1.8</v>
      </c>
      <c r="I26" s="43">
        <v>0.01</v>
      </c>
      <c r="J26" s="42">
        <v>17.100000000000001</v>
      </c>
      <c r="K26" s="41">
        <v>5.5</v>
      </c>
      <c r="L26" s="41">
        <v>-1.53</v>
      </c>
      <c r="M26" s="34"/>
      <c r="N26" s="34"/>
    </row>
    <row r="27" spans="1:14" ht="18" customHeight="1" thickBot="1" x14ac:dyDescent="0.3">
      <c r="A27" s="34"/>
      <c r="B27" s="101"/>
      <c r="C27" s="67" t="s">
        <v>384</v>
      </c>
      <c r="D27" s="38"/>
      <c r="E27" s="38"/>
      <c r="F27" s="39"/>
      <c r="G27" s="38"/>
      <c r="H27" s="38"/>
      <c r="I27" s="40"/>
      <c r="J27" s="39"/>
      <c r="K27" s="38"/>
      <c r="L27" s="38"/>
      <c r="M27" s="34"/>
      <c r="N27" s="34"/>
    </row>
    <row r="28" spans="1:14" x14ac:dyDescent="0.25">
      <c r="A28" s="34"/>
      <c r="B28" s="34"/>
      <c r="C28" s="37"/>
      <c r="D28" s="35"/>
      <c r="E28" s="35"/>
      <c r="F28" s="35"/>
      <c r="G28" s="35"/>
      <c r="H28" s="35"/>
      <c r="I28" s="36"/>
      <c r="J28" s="35"/>
      <c r="K28" s="35"/>
      <c r="L28" s="35"/>
      <c r="M28" s="34"/>
      <c r="N28" s="34"/>
    </row>
    <row r="29" spans="1:14" x14ac:dyDescent="0.25">
      <c r="A29" s="34"/>
      <c r="B29" s="34"/>
      <c r="C29" s="37"/>
      <c r="D29" s="35"/>
      <c r="E29" s="35"/>
      <c r="F29" s="35"/>
      <c r="G29" s="35"/>
      <c r="H29" s="35"/>
      <c r="I29" s="36"/>
      <c r="J29" s="35"/>
      <c r="K29" s="35"/>
      <c r="L29" s="35"/>
      <c r="M29" s="34"/>
      <c r="N29" s="34"/>
    </row>
    <row r="30" spans="1:14" x14ac:dyDescent="0.25">
      <c r="A30" s="34"/>
      <c r="B30" s="34"/>
      <c r="C30" s="37"/>
      <c r="D30" s="35"/>
      <c r="E30" s="35"/>
      <c r="F30" s="35"/>
      <c r="G30" s="35"/>
      <c r="H30" s="35"/>
      <c r="I30" s="36"/>
      <c r="J30" s="35"/>
      <c r="K30" s="35"/>
      <c r="L30" s="35"/>
      <c r="M30" s="34"/>
      <c r="N30" s="34"/>
    </row>
    <row r="31" spans="1:14" x14ac:dyDescent="0.25">
      <c r="A31" s="34"/>
      <c r="B31" s="34"/>
      <c r="C31" s="37"/>
      <c r="D31" s="35"/>
      <c r="E31" s="35"/>
      <c r="F31" s="35"/>
      <c r="G31" s="35"/>
      <c r="H31" s="35"/>
      <c r="I31" s="36"/>
      <c r="J31" s="35"/>
      <c r="K31" s="35"/>
      <c r="L31" s="35"/>
      <c r="M31" s="34"/>
      <c r="N31" s="34"/>
    </row>
    <row r="32" spans="1:14" x14ac:dyDescent="0.25">
      <c r="A32" s="34"/>
      <c r="B32" s="34"/>
      <c r="C32" s="37"/>
      <c r="D32" s="35"/>
      <c r="E32" s="35"/>
      <c r="F32" s="35"/>
      <c r="G32" s="35"/>
      <c r="H32" s="35"/>
      <c r="I32" s="36"/>
      <c r="J32" s="35"/>
      <c r="K32" s="35"/>
      <c r="L32" s="35"/>
      <c r="M32" s="34"/>
      <c r="N32" s="34"/>
    </row>
    <row r="33" spans="1:14" x14ac:dyDescent="0.25">
      <c r="A33" s="34"/>
      <c r="B33" s="34"/>
      <c r="C33" s="37"/>
      <c r="D33" s="35"/>
      <c r="E33" s="35"/>
      <c r="F33" s="35"/>
      <c r="G33" s="35"/>
      <c r="H33" s="35"/>
      <c r="I33" s="36"/>
      <c r="J33" s="35"/>
      <c r="K33" s="35"/>
      <c r="L33" s="35"/>
      <c r="M33" s="34"/>
      <c r="N33" s="34"/>
    </row>
  </sheetData>
  <mergeCells count="4">
    <mergeCell ref="B24:B27"/>
    <mergeCell ref="B4:L4"/>
    <mergeCell ref="B6:B14"/>
    <mergeCell ref="B15:B23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topLeftCell="A5" zoomScaleNormal="100" workbookViewId="0">
      <selection activeCell="T11" sqref="T11:T29"/>
    </sheetView>
  </sheetViews>
  <sheetFormatPr defaultRowHeight="15" x14ac:dyDescent="0.25"/>
  <cols>
    <col min="1" max="3" width="9.140625" style="30"/>
    <col min="4" max="4" width="33.42578125" style="30" customWidth="1"/>
    <col min="5" max="7" width="11.85546875" style="30" customWidth="1"/>
    <col min="8" max="8" width="1.42578125" style="30" customWidth="1"/>
    <col min="9" max="12" width="11.85546875" style="30" customWidth="1"/>
    <col min="13" max="13" width="1.42578125" style="30" customWidth="1"/>
    <col min="14" max="14" width="16.42578125" style="30" customWidth="1"/>
    <col min="15" max="15" width="15.5703125" style="30" customWidth="1"/>
    <col min="16" max="16" width="18.42578125" style="30" customWidth="1"/>
    <col min="17" max="16384" width="9.140625" style="30"/>
  </cols>
  <sheetData>
    <row r="1" spans="1:20" x14ac:dyDescent="0.25">
      <c r="A1" s="3" t="s">
        <v>274</v>
      </c>
    </row>
    <row r="8" spans="1:20" x14ac:dyDescent="0.25"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</row>
    <row r="9" spans="1:20" ht="35.25" customHeight="1" thickBot="1" x14ac:dyDescent="0.3">
      <c r="B9" s="68"/>
      <c r="C9" s="68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68"/>
      <c r="R9" s="68"/>
    </row>
    <row r="10" spans="1:20" ht="32.25" customHeight="1" x14ac:dyDescent="0.25">
      <c r="B10" s="68"/>
      <c r="C10" s="68"/>
      <c r="D10" s="109" t="s">
        <v>379</v>
      </c>
      <c r="E10" s="108" t="s">
        <v>390</v>
      </c>
      <c r="F10" s="108"/>
      <c r="G10" s="108"/>
      <c r="H10" s="83"/>
      <c r="I10" s="117" t="s">
        <v>415</v>
      </c>
      <c r="J10" s="108"/>
      <c r="K10" s="108"/>
      <c r="L10" s="108"/>
      <c r="M10" s="83"/>
      <c r="N10" s="108" t="s">
        <v>414</v>
      </c>
      <c r="O10" s="108"/>
      <c r="P10" s="108"/>
      <c r="Q10" s="68"/>
      <c r="R10" s="68"/>
    </row>
    <row r="11" spans="1:20" ht="102" customHeight="1" x14ac:dyDescent="0.25">
      <c r="B11" s="68"/>
      <c r="C11" s="68"/>
      <c r="D11" s="110"/>
      <c r="E11" s="79" t="s">
        <v>389</v>
      </c>
      <c r="F11" s="82" t="s">
        <v>388</v>
      </c>
      <c r="G11" s="82" t="s">
        <v>372</v>
      </c>
      <c r="H11" s="81"/>
      <c r="I11" s="79" t="s">
        <v>387</v>
      </c>
      <c r="J11" s="79" t="s">
        <v>416</v>
      </c>
      <c r="K11" s="79" t="s">
        <v>386</v>
      </c>
      <c r="L11" s="79" t="s">
        <v>417</v>
      </c>
      <c r="M11" s="80"/>
      <c r="N11" s="79" t="s">
        <v>413</v>
      </c>
      <c r="O11" s="79" t="s">
        <v>406</v>
      </c>
      <c r="P11" s="79" t="s">
        <v>412</v>
      </c>
      <c r="Q11" s="68"/>
      <c r="R11" s="68"/>
      <c r="T11" s="30" t="s">
        <v>385</v>
      </c>
    </row>
    <row r="12" spans="1:20" ht="29.25" customHeight="1" x14ac:dyDescent="0.25">
      <c r="B12" s="68"/>
      <c r="C12" s="68"/>
      <c r="D12" s="85" t="s">
        <v>392</v>
      </c>
      <c r="E12" s="77"/>
      <c r="F12" s="78"/>
      <c r="G12" s="75"/>
      <c r="H12" s="75"/>
      <c r="I12" s="74"/>
      <c r="J12" s="74"/>
      <c r="K12" s="76"/>
      <c r="L12" s="76"/>
      <c r="M12" s="75"/>
      <c r="N12" s="74"/>
      <c r="O12" s="74"/>
      <c r="P12" s="74"/>
      <c r="Q12" s="68"/>
      <c r="R12" s="68"/>
      <c r="T12" s="69"/>
    </row>
    <row r="13" spans="1:20" ht="29.25" customHeight="1" x14ac:dyDescent="0.25">
      <c r="B13" s="68"/>
      <c r="C13" s="68"/>
      <c r="D13" s="87" t="s">
        <v>407</v>
      </c>
      <c r="E13" s="77">
        <v>-0.02</v>
      </c>
      <c r="F13" s="78">
        <v>2</v>
      </c>
      <c r="G13" s="75">
        <v>11.452098883327499</v>
      </c>
      <c r="H13" s="75"/>
      <c r="I13" s="74">
        <v>4.0565251295680564</v>
      </c>
      <c r="J13" s="74">
        <v>7.6145728411877629</v>
      </c>
      <c r="K13" s="76">
        <v>-1.2576684680342043</v>
      </c>
      <c r="L13" s="76">
        <v>-5.6120653417344037</v>
      </c>
      <c r="M13" s="75"/>
      <c r="N13" s="74">
        <v>21.4</v>
      </c>
      <c r="O13" s="74">
        <v>27.472527472527471</v>
      </c>
      <c r="P13" s="118">
        <v>42.357642357642355</v>
      </c>
      <c r="Q13" s="34"/>
      <c r="R13" s="120"/>
      <c r="S13" s="74">
        <v>8.0676641834054301</v>
      </c>
      <c r="T13" s="69">
        <v>13.786242803239251</v>
      </c>
    </row>
    <row r="14" spans="1:20" ht="29.25" customHeight="1" x14ac:dyDescent="0.25">
      <c r="B14" s="68"/>
      <c r="C14" s="68"/>
      <c r="D14" s="87" t="s">
        <v>408</v>
      </c>
      <c r="E14" s="77">
        <v>-0.01</v>
      </c>
      <c r="F14" s="78">
        <v>2</v>
      </c>
      <c r="G14" s="75">
        <v>11.452098883327499</v>
      </c>
      <c r="H14" s="75"/>
      <c r="I14" s="74">
        <v>4.0565251295680564</v>
      </c>
      <c r="J14" s="74">
        <v>6.323882090666582</v>
      </c>
      <c r="K14" s="76">
        <v>-1.2576684680342043</v>
      </c>
      <c r="L14" s="76">
        <v>-4.6063568715860104</v>
      </c>
      <c r="M14" s="75"/>
      <c r="N14" s="74">
        <v>19.100000000000001</v>
      </c>
      <c r="O14" s="74">
        <v>13.086913086913087</v>
      </c>
      <c r="P14" s="118">
        <v>27.372627372627374</v>
      </c>
      <c r="Q14" s="34"/>
      <c r="R14" s="120"/>
      <c r="S14" s="74">
        <v>6.8812991002141306</v>
      </c>
      <c r="T14" s="69">
        <v>13.088929702796488</v>
      </c>
    </row>
    <row r="15" spans="1:20" ht="29.25" customHeight="1" x14ac:dyDescent="0.25">
      <c r="B15" s="68"/>
      <c r="C15" s="68"/>
      <c r="D15" s="87" t="s">
        <v>409</v>
      </c>
      <c r="E15" s="77">
        <v>0</v>
      </c>
      <c r="F15" s="78">
        <v>2</v>
      </c>
      <c r="G15" s="75">
        <v>11.452098883327499</v>
      </c>
      <c r="H15" s="75"/>
      <c r="I15" s="74">
        <v>4.0565251295680564</v>
      </c>
      <c r="J15" s="74">
        <v>5.3185847339156069</v>
      </c>
      <c r="K15" s="76">
        <v>-1.2576684680342043</v>
      </c>
      <c r="L15" s="76">
        <v>-3.6973288012057099</v>
      </c>
      <c r="M15" s="75"/>
      <c r="N15" s="74">
        <v>16.899999999999999</v>
      </c>
      <c r="O15" s="74">
        <v>2.4975024975024973</v>
      </c>
      <c r="P15" s="118">
        <v>16.483516483516482</v>
      </c>
      <c r="Q15" s="34"/>
      <c r="R15" s="120"/>
      <c r="S15" s="74">
        <v>5.9874847725158231</v>
      </c>
      <c r="T15" s="69">
        <v>12.484441623284132</v>
      </c>
    </row>
    <row r="16" spans="1:20" ht="29.25" customHeight="1" x14ac:dyDescent="0.25">
      <c r="B16" s="68"/>
      <c r="C16" s="68"/>
      <c r="D16" s="87" t="s">
        <v>410</v>
      </c>
      <c r="E16" s="77">
        <v>0.01</v>
      </c>
      <c r="F16" s="78">
        <v>2</v>
      </c>
      <c r="G16" s="75">
        <v>11.452098883327499</v>
      </c>
      <c r="H16" s="75"/>
      <c r="I16" s="74">
        <v>4.0565251295680564</v>
      </c>
      <c r="J16" s="74">
        <v>4.4946660457043865</v>
      </c>
      <c r="K16" s="76">
        <v>-1.2576684680342043</v>
      </c>
      <c r="L16" s="76">
        <v>-2.9111983892119162</v>
      </c>
      <c r="M16" s="75"/>
      <c r="N16" s="74">
        <v>15</v>
      </c>
      <c r="O16" s="74">
        <v>0</v>
      </c>
      <c r="P16" s="118">
        <v>10.18981018981019</v>
      </c>
      <c r="Q16" s="34"/>
      <c r="R16" s="120"/>
      <c r="S16" s="74">
        <v>5.167355483669188</v>
      </c>
      <c r="T16" s="69">
        <v>11.862848437374165</v>
      </c>
    </row>
    <row r="17" spans="2:20" ht="29.25" customHeight="1" x14ac:dyDescent="0.25">
      <c r="B17" s="68"/>
      <c r="C17" s="68"/>
      <c r="D17" s="87" t="s">
        <v>411</v>
      </c>
      <c r="E17" s="77">
        <v>0.02</v>
      </c>
      <c r="F17" s="78">
        <v>2</v>
      </c>
      <c r="G17" s="75">
        <v>11.452098883327499</v>
      </c>
      <c r="H17" s="75"/>
      <c r="I17" s="74">
        <v>4.0565251295680564</v>
      </c>
      <c r="J17" s="74">
        <v>3.8391042713798709</v>
      </c>
      <c r="K17" s="76">
        <v>-1.2576684680342043</v>
      </c>
      <c r="L17" s="76">
        <v>-2.0653848936344428</v>
      </c>
      <c r="M17" s="75"/>
      <c r="N17" s="74">
        <v>12.9</v>
      </c>
      <c r="O17" s="74">
        <v>0</v>
      </c>
      <c r="P17" s="118">
        <v>5.3946053946053949</v>
      </c>
      <c r="Q17" s="34"/>
      <c r="R17" s="120"/>
      <c r="S17" s="74">
        <v>4.5589538086336505</v>
      </c>
      <c r="T17" s="69">
        <v>11.371396780492541</v>
      </c>
    </row>
    <row r="18" spans="2:20" ht="8.25" customHeight="1" x14ac:dyDescent="0.25">
      <c r="B18" s="68"/>
      <c r="C18" s="68"/>
      <c r="D18" s="87"/>
      <c r="E18" s="77"/>
      <c r="F18" s="78"/>
      <c r="G18" s="75"/>
      <c r="H18" s="75"/>
      <c r="I18" s="74"/>
      <c r="J18" s="74"/>
      <c r="K18" s="76"/>
      <c r="L18" s="76"/>
      <c r="M18" s="75"/>
      <c r="N18" s="74"/>
      <c r="O18" s="74"/>
      <c r="P18" s="118"/>
      <c r="Q18" s="34"/>
      <c r="R18" s="120"/>
      <c r="S18" s="74"/>
      <c r="T18" s="69"/>
    </row>
    <row r="19" spans="2:20" ht="29.25" customHeight="1" x14ac:dyDescent="0.25">
      <c r="B19" s="68"/>
      <c r="C19" s="68"/>
      <c r="D19" s="85" t="s">
        <v>393</v>
      </c>
      <c r="E19" s="77">
        <v>-0.01</v>
      </c>
      <c r="F19" s="75">
        <v>1.6666666666666667</v>
      </c>
      <c r="G19" s="75">
        <v>11.709184687174732</v>
      </c>
      <c r="H19" s="75"/>
      <c r="I19" s="74">
        <v>7.8325706687310488</v>
      </c>
      <c r="J19" s="74">
        <v>6.2421663293255234</v>
      </c>
      <c r="K19" s="76">
        <v>-4.0838517091253639</v>
      </c>
      <c r="L19" s="76">
        <v>-5.6104185822821986</v>
      </c>
      <c r="M19" s="75"/>
      <c r="N19" s="74">
        <v>31.3</v>
      </c>
      <c r="O19" s="74">
        <v>50.24975024975025</v>
      </c>
      <c r="P19" s="118">
        <v>59.040959040959038</v>
      </c>
      <c r="Q19" s="34"/>
      <c r="R19" s="120"/>
      <c r="S19" s="74">
        <v>9.9075997093695438</v>
      </c>
      <c r="T19" s="69">
        <v>20.116800111121677</v>
      </c>
    </row>
    <row r="20" spans="2:20" ht="9.9499999999999993" customHeight="1" x14ac:dyDescent="0.25">
      <c r="B20" s="68"/>
      <c r="C20" s="68"/>
      <c r="D20" s="85"/>
      <c r="E20" s="77"/>
      <c r="F20" s="75"/>
      <c r="G20" s="75"/>
      <c r="H20" s="75"/>
      <c r="I20" s="74"/>
      <c r="J20" s="74"/>
      <c r="K20" s="76"/>
      <c r="L20" s="76"/>
      <c r="M20" s="75"/>
      <c r="N20" s="74"/>
      <c r="O20" s="74"/>
      <c r="P20" s="44"/>
      <c r="Q20" s="34"/>
      <c r="R20" s="121"/>
      <c r="S20" s="74"/>
      <c r="T20" s="69"/>
    </row>
    <row r="21" spans="2:20" ht="29.25" customHeight="1" x14ac:dyDescent="0.25">
      <c r="B21" s="68"/>
      <c r="C21" s="68"/>
      <c r="D21" s="85" t="s">
        <v>394</v>
      </c>
      <c r="E21" s="77">
        <v>-0.01</v>
      </c>
      <c r="F21" s="75">
        <v>1.6666666666666665</v>
      </c>
      <c r="G21" s="75">
        <v>15.176710854688308</v>
      </c>
      <c r="H21" s="75"/>
      <c r="I21" s="74">
        <v>5.3769426026409359</v>
      </c>
      <c r="J21" s="74">
        <v>7.5092068147043367</v>
      </c>
      <c r="K21" s="76">
        <v>-1.6004854512537419</v>
      </c>
      <c r="L21" s="76">
        <v>-3.6490435895002475</v>
      </c>
      <c r="M21" s="75"/>
      <c r="N21" s="74">
        <v>16.600000000000001</v>
      </c>
      <c r="O21" s="74">
        <v>30.969030969030968</v>
      </c>
      <c r="P21" s="118">
        <v>35.764235764235764</v>
      </c>
      <c r="Q21" s="34"/>
      <c r="R21" s="120"/>
      <c r="S21" s="74">
        <v>7.6371310072683229</v>
      </c>
      <c r="T21" s="69">
        <v>17.562191534079222</v>
      </c>
    </row>
    <row r="22" spans="2:20" ht="29.25" customHeight="1" thickBot="1" x14ac:dyDescent="0.3">
      <c r="B22" s="68"/>
      <c r="C22" s="68"/>
      <c r="D22" s="86" t="s">
        <v>362</v>
      </c>
      <c r="E22" s="73">
        <v>0.01</v>
      </c>
      <c r="F22" s="71">
        <v>3.3333333333333335</v>
      </c>
      <c r="G22" s="71">
        <v>12.572295743369702</v>
      </c>
      <c r="H22" s="71"/>
      <c r="I22" s="70">
        <v>3.3911284514491111</v>
      </c>
      <c r="J22" s="70">
        <v>4.7705077046773594</v>
      </c>
      <c r="K22" s="72">
        <v>2.4909830579657117</v>
      </c>
      <c r="L22" s="72">
        <v>-2.5524444778621276</v>
      </c>
      <c r="M22" s="71"/>
      <c r="N22" s="70">
        <v>11</v>
      </c>
      <c r="O22" s="70">
        <v>0</v>
      </c>
      <c r="P22" s="119">
        <v>10.289710289710289</v>
      </c>
      <c r="Q22" s="34"/>
      <c r="R22" s="120"/>
      <c r="S22" s="70">
        <v>5.3137348018503694</v>
      </c>
      <c r="T22" s="69">
        <v>12.188322438400689</v>
      </c>
    </row>
    <row r="23" spans="2:20" x14ac:dyDescent="0.25"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</row>
    <row r="24" spans="2:20" x14ac:dyDescent="0.25"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</row>
    <row r="25" spans="2:20" x14ac:dyDescent="0.25"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</row>
    <row r="26" spans="2:20" x14ac:dyDescent="0.25"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</row>
    <row r="27" spans="2:20" x14ac:dyDescent="0.25">
      <c r="Q27" s="34"/>
    </row>
    <row r="28" spans="2:20" x14ac:dyDescent="0.25">
      <c r="Q28" s="34"/>
    </row>
  </sheetData>
  <mergeCells count="4">
    <mergeCell ref="E10:G10"/>
    <mergeCell ref="I10:L10"/>
    <mergeCell ref="N10:P10"/>
    <mergeCell ref="D10:D11"/>
  </mergeCells>
  <hyperlinks>
    <hyperlink ref="A1" location="TOC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7" width="9.140625" style="9"/>
    <col min="8" max="8" width="9.140625" style="11"/>
    <col min="9" max="16384" width="9.140625" style="9"/>
  </cols>
  <sheetData>
    <row r="1" spans="1:8" x14ac:dyDescent="0.25">
      <c r="A1" s="3" t="s">
        <v>274</v>
      </c>
    </row>
    <row r="2" spans="1:8" x14ac:dyDescent="0.25">
      <c r="B2" s="9" t="s">
        <v>293</v>
      </c>
      <c r="C2" s="9" t="s">
        <v>326</v>
      </c>
      <c r="D2" s="9" t="s">
        <v>325</v>
      </c>
      <c r="E2" s="9" t="s">
        <v>324</v>
      </c>
      <c r="F2" s="9" t="s">
        <v>323</v>
      </c>
      <c r="G2" s="9" t="s">
        <v>322</v>
      </c>
      <c r="H2" s="11" t="s">
        <v>321</v>
      </c>
    </row>
    <row r="3" spans="1:8" x14ac:dyDescent="0.25">
      <c r="B3" s="9">
        <v>1950</v>
      </c>
    </row>
    <row r="4" spans="1:8" x14ac:dyDescent="0.25">
      <c r="A4" s="9">
        <v>1</v>
      </c>
      <c r="B4" s="9">
        <v>1957</v>
      </c>
      <c r="C4" s="9" t="s">
        <v>320</v>
      </c>
      <c r="D4" s="9">
        <v>1</v>
      </c>
      <c r="E4" s="9" t="s">
        <v>319</v>
      </c>
      <c r="F4" s="9">
        <v>3729020</v>
      </c>
      <c r="G4" s="9">
        <v>522434</v>
      </c>
      <c r="H4" s="11">
        <v>7.1377819973432004</v>
      </c>
    </row>
    <row r="5" spans="1:8" x14ac:dyDescent="0.25">
      <c r="A5" s="9">
        <v>2</v>
      </c>
      <c r="B5" s="9">
        <v>1962</v>
      </c>
      <c r="C5" s="9" t="s">
        <v>320</v>
      </c>
      <c r="D5" s="9">
        <v>1</v>
      </c>
      <c r="E5" s="9" t="s">
        <v>319</v>
      </c>
      <c r="F5" s="9">
        <v>4960936</v>
      </c>
      <c r="G5" s="9">
        <v>739077</v>
      </c>
      <c r="H5" s="11">
        <v>6.7123398509221603</v>
      </c>
    </row>
    <row r="6" spans="1:8" x14ac:dyDescent="0.25">
      <c r="A6" s="9">
        <v>3</v>
      </c>
      <c r="B6" s="9">
        <v>1967</v>
      </c>
      <c r="C6" s="9" t="s">
        <v>320</v>
      </c>
      <c r="D6" s="9">
        <v>1</v>
      </c>
      <c r="E6" s="9" t="s">
        <v>319</v>
      </c>
      <c r="F6" s="9">
        <v>6465487</v>
      </c>
      <c r="G6" s="9">
        <v>1029849</v>
      </c>
      <c r="H6" s="11">
        <v>6.2780922251708704</v>
      </c>
    </row>
    <row r="7" spans="1:8" x14ac:dyDescent="0.25">
      <c r="A7" s="9">
        <v>4</v>
      </c>
      <c r="B7" s="9">
        <v>1972</v>
      </c>
      <c r="C7" s="9" t="s">
        <v>320</v>
      </c>
      <c r="D7" s="9">
        <v>1</v>
      </c>
      <c r="E7" s="9" t="s">
        <v>319</v>
      </c>
      <c r="F7" s="9">
        <v>8406558</v>
      </c>
      <c r="G7" s="9">
        <v>1463399</v>
      </c>
      <c r="H7" s="11">
        <v>5.7445426708641998</v>
      </c>
    </row>
    <row r="8" spans="1:8" x14ac:dyDescent="0.25">
      <c r="A8" s="9">
        <v>5</v>
      </c>
      <c r="B8" s="9">
        <v>1977</v>
      </c>
      <c r="C8" s="9" t="s">
        <v>320</v>
      </c>
      <c r="D8" s="9">
        <v>1</v>
      </c>
      <c r="E8" s="9" t="s">
        <v>319</v>
      </c>
      <c r="F8" s="9">
        <v>9738345</v>
      </c>
      <c r="G8" s="9">
        <v>2173461</v>
      </c>
      <c r="H8" s="11">
        <v>4.4805703898068598</v>
      </c>
    </row>
    <row r="9" spans="1:8" x14ac:dyDescent="0.25">
      <c r="A9" s="9">
        <v>6</v>
      </c>
      <c r="B9" s="9">
        <v>1982</v>
      </c>
      <c r="C9" s="9" t="s">
        <v>320</v>
      </c>
      <c r="D9" s="9">
        <v>1</v>
      </c>
      <c r="E9" s="9" t="s">
        <v>319</v>
      </c>
      <c r="F9" s="9">
        <v>10144063</v>
      </c>
      <c r="G9" s="9">
        <v>2897397</v>
      </c>
      <c r="H9" s="11">
        <v>3.5010952934651298</v>
      </c>
    </row>
    <row r="10" spans="1:8" x14ac:dyDescent="0.25">
      <c r="A10" s="9">
        <v>7</v>
      </c>
      <c r="B10" s="9">
        <v>1983</v>
      </c>
      <c r="C10" s="9" t="s">
        <v>320</v>
      </c>
      <c r="D10" s="9">
        <v>1</v>
      </c>
      <c r="E10" s="9" t="s">
        <v>319</v>
      </c>
      <c r="F10" s="9">
        <v>10005297</v>
      </c>
      <c r="G10" s="9">
        <v>3093695</v>
      </c>
      <c r="H10" s="11">
        <v>3.2340928889240899</v>
      </c>
    </row>
    <row r="11" spans="1:8" x14ac:dyDescent="0.25">
      <c r="A11" s="9">
        <v>8</v>
      </c>
      <c r="B11" s="9">
        <v>1984</v>
      </c>
      <c r="C11" s="9" t="s">
        <v>320</v>
      </c>
      <c r="D11" s="9">
        <v>1</v>
      </c>
      <c r="E11" s="9" t="s">
        <v>319</v>
      </c>
      <c r="F11" s="9">
        <v>10098947</v>
      </c>
      <c r="G11" s="9">
        <v>3274465</v>
      </c>
      <c r="H11" s="11">
        <v>3.08415176219627</v>
      </c>
    </row>
    <row r="12" spans="1:8" x14ac:dyDescent="0.25">
      <c r="A12" s="9">
        <v>9</v>
      </c>
      <c r="B12" s="9">
        <v>1985</v>
      </c>
      <c r="C12" s="9" t="s">
        <v>320</v>
      </c>
      <c r="D12" s="9">
        <v>1</v>
      </c>
      <c r="E12" s="9" t="s">
        <v>319</v>
      </c>
      <c r="F12" s="9">
        <v>10352219</v>
      </c>
      <c r="G12" s="9">
        <v>3394906</v>
      </c>
      <c r="H12" s="11">
        <v>3.0493389213132902</v>
      </c>
    </row>
    <row r="13" spans="1:8" x14ac:dyDescent="0.25">
      <c r="A13" s="9">
        <v>10</v>
      </c>
      <c r="B13" s="9">
        <v>1986</v>
      </c>
      <c r="C13" s="9" t="s">
        <v>320</v>
      </c>
      <c r="D13" s="9">
        <v>1</v>
      </c>
      <c r="E13" s="9" t="s">
        <v>319</v>
      </c>
      <c r="F13" s="9">
        <v>10529471</v>
      </c>
      <c r="G13" s="9">
        <v>3519182</v>
      </c>
      <c r="H13" s="11">
        <v>2.9920222938171399</v>
      </c>
    </row>
    <row r="14" spans="1:8" x14ac:dyDescent="0.25">
      <c r="A14" s="9">
        <v>11</v>
      </c>
      <c r="B14" s="9">
        <v>1987</v>
      </c>
      <c r="C14" s="9" t="s">
        <v>320</v>
      </c>
      <c r="D14" s="9">
        <v>1</v>
      </c>
      <c r="E14" s="9" t="s">
        <v>319</v>
      </c>
      <c r="F14" s="9">
        <v>10743987</v>
      </c>
      <c r="G14" s="9">
        <v>3697664</v>
      </c>
      <c r="H14" s="11">
        <v>2.9056147340591201</v>
      </c>
    </row>
    <row r="15" spans="1:8" x14ac:dyDescent="0.25">
      <c r="A15" s="9">
        <v>12</v>
      </c>
      <c r="B15" s="9">
        <v>1988</v>
      </c>
      <c r="C15" s="9" t="s">
        <v>320</v>
      </c>
      <c r="D15" s="9">
        <v>1</v>
      </c>
      <c r="E15" s="9" t="s">
        <v>319</v>
      </c>
      <c r="F15" s="9">
        <v>10731580</v>
      </c>
      <c r="G15" s="9">
        <v>3708132</v>
      </c>
      <c r="H15" s="11">
        <v>2.8940663385230101</v>
      </c>
    </row>
    <row r="16" spans="1:8" x14ac:dyDescent="0.25">
      <c r="A16" s="9">
        <v>13</v>
      </c>
      <c r="B16" s="9">
        <v>1989</v>
      </c>
      <c r="C16" s="9" t="s">
        <v>320</v>
      </c>
      <c r="D16" s="9">
        <v>1</v>
      </c>
      <c r="E16" s="9" t="s">
        <v>319</v>
      </c>
      <c r="F16" s="9">
        <v>11357307</v>
      </c>
      <c r="G16" s="9">
        <v>3910508</v>
      </c>
      <c r="H16" s="11">
        <v>2.9043047604045298</v>
      </c>
    </row>
    <row r="17" spans="1:8" x14ac:dyDescent="0.25">
      <c r="A17" s="9">
        <v>14</v>
      </c>
      <c r="B17" s="9">
        <v>1990</v>
      </c>
      <c r="C17" s="9" t="s">
        <v>320</v>
      </c>
      <c r="D17" s="9">
        <v>1</v>
      </c>
      <c r="E17" s="9" t="s">
        <v>319</v>
      </c>
      <c r="F17" s="9">
        <v>11345143</v>
      </c>
      <c r="G17" s="9">
        <v>4025980</v>
      </c>
      <c r="H17" s="11">
        <v>2.8179829507349798</v>
      </c>
    </row>
    <row r="18" spans="1:8" x14ac:dyDescent="0.25">
      <c r="A18" s="9">
        <v>15</v>
      </c>
      <c r="B18" s="9">
        <v>1991</v>
      </c>
      <c r="C18" s="9" t="s">
        <v>320</v>
      </c>
      <c r="D18" s="9">
        <v>1</v>
      </c>
      <c r="E18" s="9" t="s">
        <v>319</v>
      </c>
      <c r="F18" s="9">
        <v>11695725</v>
      </c>
      <c r="G18" s="9">
        <v>4178904</v>
      </c>
      <c r="H18" s="11">
        <v>2.7987541709500898</v>
      </c>
    </row>
    <row r="19" spans="1:8" x14ac:dyDescent="0.25">
      <c r="A19" s="9">
        <v>16</v>
      </c>
      <c r="B19" s="9">
        <v>1992</v>
      </c>
      <c r="C19" s="9" t="s">
        <v>320</v>
      </c>
      <c r="D19" s="9">
        <v>1</v>
      </c>
      <c r="E19" s="9" t="s">
        <v>319</v>
      </c>
      <c r="F19" s="9">
        <v>11997987</v>
      </c>
      <c r="G19" s="9">
        <v>4736754</v>
      </c>
      <c r="H19" s="11">
        <v>2.53295547963859</v>
      </c>
    </row>
    <row r="20" spans="1:8" x14ac:dyDescent="0.25">
      <c r="A20" s="9">
        <v>17</v>
      </c>
      <c r="B20" s="9">
        <v>1993</v>
      </c>
      <c r="C20" s="9" t="s">
        <v>320</v>
      </c>
      <c r="D20" s="9">
        <v>1</v>
      </c>
      <c r="E20" s="9" t="s">
        <v>319</v>
      </c>
      <c r="F20" s="9">
        <v>11768078</v>
      </c>
      <c r="G20" s="9">
        <v>4469644</v>
      </c>
      <c r="H20" s="11">
        <v>2.63288933078339</v>
      </c>
    </row>
    <row r="21" spans="1:8" x14ac:dyDescent="0.25">
      <c r="A21" s="9">
        <v>18</v>
      </c>
      <c r="B21" s="9">
        <v>1994</v>
      </c>
      <c r="C21" s="9" t="s">
        <v>320</v>
      </c>
      <c r="D21" s="9">
        <v>1</v>
      </c>
      <c r="E21" s="9" t="s">
        <v>319</v>
      </c>
      <c r="F21" s="9">
        <v>12099212</v>
      </c>
      <c r="G21" s="9">
        <v>4888393</v>
      </c>
      <c r="H21" s="11">
        <v>2.4750898710475999</v>
      </c>
    </row>
    <row r="22" spans="1:8" x14ac:dyDescent="0.25">
      <c r="A22" s="9">
        <v>19</v>
      </c>
      <c r="B22" s="9">
        <v>1995</v>
      </c>
      <c r="C22" s="9" t="s">
        <v>320</v>
      </c>
      <c r="D22" s="9">
        <v>1</v>
      </c>
      <c r="E22" s="9" t="s">
        <v>319</v>
      </c>
      <c r="F22" s="9">
        <v>12524520</v>
      </c>
      <c r="G22" s="9">
        <v>4978881</v>
      </c>
      <c r="H22" s="11">
        <v>2.5155290917778501</v>
      </c>
    </row>
    <row r="23" spans="1:8" x14ac:dyDescent="0.25">
      <c r="A23" s="9">
        <v>20</v>
      </c>
      <c r="B23" s="9">
        <v>1996</v>
      </c>
      <c r="C23" s="9" t="s">
        <v>320</v>
      </c>
      <c r="D23" s="9">
        <v>1</v>
      </c>
      <c r="E23" s="9" t="s">
        <v>319</v>
      </c>
      <c r="F23" s="9">
        <v>13017910</v>
      </c>
      <c r="G23" s="9">
        <v>5129107</v>
      </c>
      <c r="H23" s="11">
        <v>2.5380460965232299</v>
      </c>
    </row>
    <row r="24" spans="1:8" x14ac:dyDescent="0.25">
      <c r="A24" s="9">
        <v>21</v>
      </c>
      <c r="B24" s="9">
        <v>1997</v>
      </c>
      <c r="C24" s="9" t="s">
        <v>320</v>
      </c>
      <c r="D24" s="9">
        <v>1</v>
      </c>
      <c r="E24" s="9" t="s">
        <v>319</v>
      </c>
      <c r="F24" s="9">
        <v>12816685</v>
      </c>
      <c r="G24" s="9">
        <v>5191290</v>
      </c>
      <c r="H24" s="11">
        <v>2.4688824935613298</v>
      </c>
    </row>
    <row r="25" spans="1:8" x14ac:dyDescent="0.25">
      <c r="A25" s="9">
        <v>22</v>
      </c>
      <c r="B25" s="9">
        <v>1998</v>
      </c>
      <c r="C25" s="9" t="s">
        <v>320</v>
      </c>
      <c r="D25" s="9">
        <v>1</v>
      </c>
      <c r="E25" s="9" t="s">
        <v>319</v>
      </c>
      <c r="F25" s="9">
        <v>13050942</v>
      </c>
      <c r="G25" s="9">
        <v>5376489</v>
      </c>
      <c r="H25" s="11">
        <v>2.4274097835966901</v>
      </c>
    </row>
    <row r="26" spans="1:8" x14ac:dyDescent="0.25">
      <c r="A26" s="9">
        <v>23</v>
      </c>
      <c r="B26" s="9">
        <v>1999</v>
      </c>
      <c r="C26" s="9" t="s">
        <v>320</v>
      </c>
      <c r="D26" s="9">
        <v>1</v>
      </c>
      <c r="E26" s="9" t="s">
        <v>319</v>
      </c>
      <c r="F26" s="9">
        <v>13472315</v>
      </c>
      <c r="G26" s="9">
        <v>5501810</v>
      </c>
      <c r="H26" s="11">
        <v>2.44870597130762</v>
      </c>
    </row>
    <row r="27" spans="1:8" x14ac:dyDescent="0.25">
      <c r="A27" s="9">
        <v>24</v>
      </c>
      <c r="B27" s="9">
        <v>2000</v>
      </c>
      <c r="C27" s="9" t="s">
        <v>320</v>
      </c>
      <c r="D27" s="9">
        <v>1</v>
      </c>
      <c r="E27" s="9" t="s">
        <v>319</v>
      </c>
      <c r="F27" s="9">
        <v>13916706</v>
      </c>
      <c r="G27" s="9">
        <v>6292329</v>
      </c>
      <c r="H27" s="11">
        <v>2.2116939530657098</v>
      </c>
    </row>
    <row r="28" spans="1:8" x14ac:dyDescent="0.25">
      <c r="A28" s="9">
        <v>25</v>
      </c>
      <c r="B28" s="9">
        <v>2001</v>
      </c>
      <c r="C28" s="9" t="s">
        <v>320</v>
      </c>
      <c r="D28" s="9">
        <v>1</v>
      </c>
      <c r="E28" s="9" t="s">
        <v>319</v>
      </c>
      <c r="F28" s="9">
        <v>13937429</v>
      </c>
      <c r="G28" s="9">
        <v>5974373</v>
      </c>
      <c r="H28" s="11">
        <v>2.3328689052390899</v>
      </c>
    </row>
    <row r="29" spans="1:8" x14ac:dyDescent="0.25">
      <c r="A29" s="9">
        <v>26</v>
      </c>
      <c r="B29" s="9">
        <v>2002</v>
      </c>
      <c r="C29" s="9" t="s">
        <v>320</v>
      </c>
      <c r="D29" s="9">
        <v>1</v>
      </c>
      <c r="E29" s="9" t="s">
        <v>319</v>
      </c>
      <c r="F29" s="9">
        <v>14150973</v>
      </c>
      <c r="G29" s="9">
        <v>6200928</v>
      </c>
      <c r="H29" s="11">
        <v>2.2820734251389498</v>
      </c>
    </row>
    <row r="30" spans="1:8" x14ac:dyDescent="0.25">
      <c r="A30" s="9">
        <v>27</v>
      </c>
      <c r="B30" s="9">
        <v>2003</v>
      </c>
      <c r="C30" s="9" t="s">
        <v>320</v>
      </c>
      <c r="D30" s="9">
        <v>1</v>
      </c>
      <c r="E30" s="9" t="s">
        <v>319</v>
      </c>
      <c r="F30" s="9">
        <v>14248692</v>
      </c>
      <c r="G30" s="9">
        <v>6448030</v>
      </c>
      <c r="H30" s="11">
        <v>2.20977445824539</v>
      </c>
    </row>
    <row r="31" spans="1:8" x14ac:dyDescent="0.25">
      <c r="A31" s="9">
        <v>28</v>
      </c>
      <c r="B31" s="9">
        <v>2004</v>
      </c>
      <c r="C31" s="9" t="s">
        <v>320</v>
      </c>
      <c r="D31" s="9">
        <v>1</v>
      </c>
      <c r="E31" s="9" t="s">
        <v>319</v>
      </c>
      <c r="F31" s="9">
        <v>14181220</v>
      </c>
      <c r="G31" s="9">
        <v>6703645</v>
      </c>
      <c r="H31" s="11">
        <v>2.1154491325241702</v>
      </c>
    </row>
    <row r="32" spans="1:8" x14ac:dyDescent="0.25">
      <c r="A32" s="9">
        <v>29</v>
      </c>
      <c r="B32" s="9">
        <v>2005</v>
      </c>
      <c r="C32" s="9" t="s">
        <v>320</v>
      </c>
      <c r="D32" s="9">
        <v>1</v>
      </c>
      <c r="E32" s="9" t="s">
        <v>319</v>
      </c>
      <c r="F32" s="9">
        <v>14193043</v>
      </c>
      <c r="G32" s="9">
        <v>6946488</v>
      </c>
      <c r="H32" s="11">
        <v>2.04319693635115</v>
      </c>
    </row>
    <row r="33" spans="1:8" x14ac:dyDescent="0.25">
      <c r="A33" s="9">
        <v>30</v>
      </c>
      <c r="B33" s="9">
        <v>2006</v>
      </c>
      <c r="C33" s="9" t="s">
        <v>320</v>
      </c>
      <c r="D33" s="9">
        <v>1</v>
      </c>
      <c r="E33" s="9" t="s">
        <v>319</v>
      </c>
      <c r="F33" s="9">
        <v>14529112</v>
      </c>
      <c r="G33" s="9">
        <v>7300978</v>
      </c>
      <c r="H33" s="11">
        <v>1.99002270654699</v>
      </c>
    </row>
    <row r="34" spans="1:8" x14ac:dyDescent="0.25">
      <c r="A34" s="9">
        <v>31</v>
      </c>
      <c r="B34" s="9">
        <v>2007</v>
      </c>
      <c r="C34" s="9" t="s">
        <v>320</v>
      </c>
      <c r="D34" s="9">
        <v>1</v>
      </c>
      <c r="E34" s="9" t="s">
        <v>319</v>
      </c>
      <c r="F34" s="9">
        <v>14401908</v>
      </c>
      <c r="G34" s="9">
        <v>7499399</v>
      </c>
      <c r="H34" s="11">
        <v>1.92040828871754</v>
      </c>
    </row>
    <row r="35" spans="1:8" x14ac:dyDescent="0.25">
      <c r="A35" s="9">
        <v>32</v>
      </c>
      <c r="B35" s="9">
        <v>2008</v>
      </c>
      <c r="C35" s="9" t="s">
        <v>320</v>
      </c>
      <c r="D35" s="9">
        <v>1</v>
      </c>
      <c r="E35" s="9" t="s">
        <v>319</v>
      </c>
      <c r="F35" s="9">
        <v>14696704</v>
      </c>
      <c r="G35" s="9">
        <v>7766860</v>
      </c>
      <c r="H35" s="11">
        <v>1.8922323821982101</v>
      </c>
    </row>
    <row r="36" spans="1:8" x14ac:dyDescent="0.25">
      <c r="A36" s="9">
        <v>33</v>
      </c>
      <c r="B36" s="9">
        <v>2009</v>
      </c>
      <c r="C36" s="9" t="s">
        <v>320</v>
      </c>
      <c r="D36" s="9">
        <v>1</v>
      </c>
      <c r="E36" s="9" t="s">
        <v>319</v>
      </c>
      <c r="F36" s="9">
        <v>14775396</v>
      </c>
      <c r="G36" s="9">
        <v>7990951</v>
      </c>
      <c r="H36" s="11">
        <v>1.84901596818702</v>
      </c>
    </row>
    <row r="37" spans="1:8" x14ac:dyDescent="0.25">
      <c r="A37" s="9">
        <v>34</v>
      </c>
      <c r="B37" s="9">
        <v>2010</v>
      </c>
      <c r="C37" s="9" t="s">
        <v>320</v>
      </c>
      <c r="D37" s="9">
        <v>1</v>
      </c>
      <c r="E37" s="9" t="s">
        <v>319</v>
      </c>
      <c r="F37" s="9">
        <v>14658800</v>
      </c>
      <c r="G37" s="9">
        <v>8271420</v>
      </c>
      <c r="H37" s="11">
        <v>1.77222290731217</v>
      </c>
    </row>
    <row r="38" spans="1:8" x14ac:dyDescent="0.25">
      <c r="A38" s="9">
        <v>35</v>
      </c>
      <c r="B38" s="9">
        <v>2011</v>
      </c>
      <c r="C38" s="9" t="s">
        <v>320</v>
      </c>
      <c r="D38" s="9">
        <v>1</v>
      </c>
      <c r="E38" s="9" t="s">
        <v>319</v>
      </c>
      <c r="F38" s="9">
        <v>14518407</v>
      </c>
      <c r="G38" s="9">
        <v>8605002</v>
      </c>
      <c r="H38" s="11">
        <v>1.6872055346413599</v>
      </c>
    </row>
    <row r="39" spans="1:8" x14ac:dyDescent="0.25">
      <c r="A39" s="9">
        <v>36</v>
      </c>
      <c r="B39" s="9">
        <v>2012</v>
      </c>
      <c r="C39" s="9" t="s">
        <v>320</v>
      </c>
      <c r="D39" s="9">
        <v>1</v>
      </c>
      <c r="E39" s="9" t="s">
        <v>319</v>
      </c>
      <c r="F39" s="9">
        <v>14390636</v>
      </c>
      <c r="G39" s="9">
        <v>9015453</v>
      </c>
      <c r="H39" s="11">
        <v>1.5962188477938899</v>
      </c>
    </row>
    <row r="40" spans="1:8" x14ac:dyDescent="0.25">
      <c r="A40" s="9">
        <v>37</v>
      </c>
      <c r="B40" s="9">
        <v>2013</v>
      </c>
      <c r="C40" s="9" t="s">
        <v>320</v>
      </c>
      <c r="D40" s="9">
        <v>1</v>
      </c>
      <c r="E40" s="9" t="s">
        <v>319</v>
      </c>
      <c r="F40" s="9">
        <v>14222906</v>
      </c>
      <c r="G40" s="9">
        <v>9295722</v>
      </c>
      <c r="H40" s="11">
        <v>1.53004855351741</v>
      </c>
    </row>
  </sheetData>
  <hyperlinks>
    <hyperlink ref="A1" location="TOC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4"/>
  <sheetViews>
    <sheetView workbookViewId="0">
      <pane xSplit="3" ySplit="4" topLeftCell="D5" activePane="bottomRight" state="frozen"/>
      <selection pane="topRight" activeCell="D1" sqref="D1"/>
      <selection pane="bottomLeft" activeCell="A3" sqref="A3"/>
      <selection pane="bottomRight"/>
    </sheetView>
  </sheetViews>
  <sheetFormatPr defaultRowHeight="15" x14ac:dyDescent="0.25"/>
  <cols>
    <col min="1" max="3" width="9.140625" style="9"/>
    <col min="4" max="4" width="11.5703125" style="12" bestFit="1" customWidth="1"/>
    <col min="5" max="7" width="13.28515625" style="12" bestFit="1" customWidth="1"/>
    <col min="8" max="8" width="11.5703125" style="12" bestFit="1" customWidth="1"/>
    <col min="9" max="9" width="13.28515625" style="12" bestFit="1" customWidth="1"/>
    <col min="10" max="10" width="9.140625" style="11"/>
    <col min="11" max="13" width="9.140625" style="9"/>
    <col min="14" max="14" width="12.5703125" style="9" bestFit="1" customWidth="1"/>
    <col min="15" max="16384" width="9.140625" style="9"/>
  </cols>
  <sheetData>
    <row r="1" spans="1:11" x14ac:dyDescent="0.25">
      <c r="A1" s="3" t="s">
        <v>274</v>
      </c>
    </row>
    <row r="2" spans="1:11" x14ac:dyDescent="0.25">
      <c r="A2" s="3"/>
      <c r="B2" s="9" t="s">
        <v>302</v>
      </c>
    </row>
    <row r="3" spans="1:11" x14ac:dyDescent="0.25">
      <c r="A3" s="3"/>
      <c r="B3" s="9" t="s">
        <v>305</v>
      </c>
    </row>
    <row r="4" spans="1:11" x14ac:dyDescent="0.25">
      <c r="B4" s="9" t="s">
        <v>293</v>
      </c>
      <c r="C4" s="9" t="s">
        <v>299</v>
      </c>
      <c r="D4" s="12" t="s">
        <v>298</v>
      </c>
      <c r="E4" s="12" t="s">
        <v>297</v>
      </c>
      <c r="F4" s="12" t="s">
        <v>296</v>
      </c>
      <c r="G4" s="12" t="s">
        <v>295</v>
      </c>
      <c r="H4" s="12" t="s">
        <v>294</v>
      </c>
      <c r="I4" s="12" t="s">
        <v>292</v>
      </c>
      <c r="J4" s="11" t="s">
        <v>291</v>
      </c>
      <c r="K4" s="9" t="s">
        <v>318</v>
      </c>
    </row>
    <row r="5" spans="1:11" x14ac:dyDescent="0.25">
      <c r="A5" s="9">
        <v>1</v>
      </c>
      <c r="B5" s="9">
        <v>1945</v>
      </c>
      <c r="C5" s="10">
        <v>16438</v>
      </c>
      <c r="D5" s="12" t="s">
        <v>290</v>
      </c>
      <c r="E5" s="12">
        <v>6957</v>
      </c>
      <c r="F5" s="12">
        <v>9559</v>
      </c>
      <c r="G5" s="12">
        <v>9559</v>
      </c>
      <c r="H5" s="12">
        <v>0</v>
      </c>
      <c r="I5" s="12">
        <v>2602</v>
      </c>
    </row>
    <row r="6" spans="1:11" x14ac:dyDescent="0.25">
      <c r="A6" s="9">
        <v>2</v>
      </c>
      <c r="B6" s="9">
        <v>1946</v>
      </c>
      <c r="C6" s="10">
        <v>16803</v>
      </c>
      <c r="D6" s="12">
        <v>6329</v>
      </c>
      <c r="E6" s="12">
        <v>8294</v>
      </c>
      <c r="F6" s="12">
        <v>11166</v>
      </c>
      <c r="G6" s="12">
        <v>11166</v>
      </c>
      <c r="H6" s="12">
        <v>0</v>
      </c>
      <c r="I6" s="12">
        <v>2872</v>
      </c>
      <c r="J6" s="11">
        <v>0.45378416811502598</v>
      </c>
    </row>
    <row r="7" spans="1:11" x14ac:dyDescent="0.25">
      <c r="A7" s="9">
        <v>3</v>
      </c>
      <c r="B7" s="9">
        <v>1947</v>
      </c>
      <c r="C7" s="10">
        <v>17168</v>
      </c>
      <c r="D7" s="12">
        <v>7525</v>
      </c>
      <c r="E7" s="12">
        <v>9907</v>
      </c>
      <c r="F7" s="12">
        <v>13114</v>
      </c>
      <c r="G7" s="12">
        <v>13114</v>
      </c>
      <c r="H7" s="12">
        <v>0</v>
      </c>
      <c r="I7" s="12">
        <v>3207</v>
      </c>
      <c r="J7" s="11">
        <v>0.42617940199335502</v>
      </c>
    </row>
    <row r="8" spans="1:11" x14ac:dyDescent="0.25">
      <c r="A8" s="9">
        <v>4</v>
      </c>
      <c r="B8" s="9">
        <v>1948</v>
      </c>
      <c r="C8" s="10">
        <v>17533</v>
      </c>
      <c r="D8" s="12">
        <v>8790</v>
      </c>
      <c r="E8" s="12">
        <v>11395</v>
      </c>
      <c r="F8" s="12">
        <v>15040</v>
      </c>
      <c r="G8" s="12">
        <v>15040</v>
      </c>
      <c r="H8" s="12">
        <v>0</v>
      </c>
      <c r="I8" s="12">
        <v>3645</v>
      </c>
      <c r="J8" s="11">
        <v>0.41467576791808902</v>
      </c>
    </row>
    <row r="9" spans="1:11" x14ac:dyDescent="0.25">
      <c r="A9" s="9">
        <v>5</v>
      </c>
      <c r="B9" s="9">
        <v>1949</v>
      </c>
      <c r="C9" s="10">
        <v>17899</v>
      </c>
      <c r="D9" s="12">
        <v>9717</v>
      </c>
      <c r="E9" s="12">
        <v>12853</v>
      </c>
      <c r="F9" s="12">
        <v>17034</v>
      </c>
      <c r="G9" s="12">
        <v>17034</v>
      </c>
      <c r="H9" s="12">
        <v>0</v>
      </c>
      <c r="I9" s="12">
        <v>4181</v>
      </c>
      <c r="J9" s="11">
        <v>0.43027683441391401</v>
      </c>
    </row>
    <row r="10" spans="1:11" x14ac:dyDescent="0.25">
      <c r="A10" s="9">
        <v>6</v>
      </c>
      <c r="B10" s="9">
        <v>1950</v>
      </c>
      <c r="C10" s="10">
        <v>18264</v>
      </c>
      <c r="D10" s="12">
        <v>10383</v>
      </c>
      <c r="E10" s="12">
        <v>14285</v>
      </c>
      <c r="F10" s="12">
        <v>19140</v>
      </c>
      <c r="G10" s="12">
        <v>19140</v>
      </c>
      <c r="H10" s="12">
        <v>0</v>
      </c>
      <c r="I10" s="12">
        <v>4855</v>
      </c>
      <c r="J10" s="11">
        <v>0.46759125493595299</v>
      </c>
    </row>
    <row r="11" spans="1:11" x14ac:dyDescent="0.25">
      <c r="A11" s="9">
        <v>7</v>
      </c>
      <c r="B11" s="9">
        <v>1951</v>
      </c>
      <c r="C11" s="10">
        <v>18629</v>
      </c>
      <c r="D11" s="12">
        <v>11365</v>
      </c>
      <c r="E11" s="12">
        <v>15261</v>
      </c>
      <c r="F11" s="12">
        <v>20876</v>
      </c>
      <c r="G11" s="12">
        <v>20876</v>
      </c>
      <c r="H11" s="12">
        <v>0</v>
      </c>
      <c r="I11" s="12">
        <v>5615</v>
      </c>
      <c r="J11" s="11">
        <v>0.49406071271447399</v>
      </c>
    </row>
    <row r="12" spans="1:11" x14ac:dyDescent="0.25">
      <c r="A12" s="9">
        <v>8</v>
      </c>
      <c r="B12" s="9">
        <v>1952</v>
      </c>
      <c r="C12" s="10">
        <v>18994</v>
      </c>
      <c r="D12" s="12">
        <v>12555</v>
      </c>
      <c r="E12" s="12">
        <v>16720</v>
      </c>
      <c r="F12" s="12">
        <v>23362</v>
      </c>
      <c r="G12" s="12">
        <v>23362</v>
      </c>
      <c r="H12" s="12">
        <v>0</v>
      </c>
      <c r="I12" s="12">
        <v>6642</v>
      </c>
      <c r="J12" s="11">
        <v>0.52903225806451604</v>
      </c>
      <c r="K12" s="11">
        <v>0.53374395072591296</v>
      </c>
    </row>
    <row r="13" spans="1:11" x14ac:dyDescent="0.25">
      <c r="A13" s="9">
        <v>9</v>
      </c>
      <c r="B13" s="9">
        <v>1953</v>
      </c>
      <c r="C13" s="10">
        <v>19360</v>
      </c>
      <c r="D13" s="12">
        <v>13640</v>
      </c>
      <c r="E13" s="12">
        <v>17775</v>
      </c>
      <c r="F13" s="12">
        <v>25741</v>
      </c>
      <c r="G13" s="12">
        <v>25741</v>
      </c>
      <c r="H13" s="12">
        <v>0</v>
      </c>
      <c r="I13" s="12">
        <v>7966</v>
      </c>
      <c r="J13" s="11">
        <v>0.58401759530791797</v>
      </c>
      <c r="K13" s="11">
        <v>0.58391079251294298</v>
      </c>
    </row>
    <row r="14" spans="1:11" x14ac:dyDescent="0.25">
      <c r="A14" s="9">
        <v>10</v>
      </c>
      <c r="B14" s="9">
        <v>1954</v>
      </c>
      <c r="C14" s="10">
        <v>19725</v>
      </c>
      <c r="D14" s="12">
        <v>14885</v>
      </c>
      <c r="E14" s="12">
        <v>19242</v>
      </c>
      <c r="F14" s="12">
        <v>28696</v>
      </c>
      <c r="G14" s="12">
        <v>28696</v>
      </c>
      <c r="H14" s="12">
        <v>0</v>
      </c>
      <c r="I14" s="12">
        <v>9454</v>
      </c>
      <c r="J14" s="11">
        <v>0.63513604299630499</v>
      </c>
      <c r="K14" s="11">
        <v>0.64523460410557198</v>
      </c>
    </row>
    <row r="15" spans="1:11" x14ac:dyDescent="0.25">
      <c r="A15" s="9">
        <v>11</v>
      </c>
      <c r="B15" s="9">
        <v>1955</v>
      </c>
      <c r="C15" s="10">
        <v>20090</v>
      </c>
      <c r="D15" s="12">
        <v>16014</v>
      </c>
      <c r="E15" s="12">
        <v>21157</v>
      </c>
      <c r="F15" s="12">
        <v>31988</v>
      </c>
      <c r="G15" s="12">
        <v>31988</v>
      </c>
      <c r="H15" s="12">
        <v>0</v>
      </c>
      <c r="I15" s="12">
        <v>10831</v>
      </c>
      <c r="J15" s="11">
        <v>0.67634569751467499</v>
      </c>
      <c r="K15" s="11">
        <v>0.67685589519650702</v>
      </c>
    </row>
    <row r="16" spans="1:11" x14ac:dyDescent="0.25">
      <c r="A16" s="9">
        <v>12</v>
      </c>
      <c r="B16" s="9">
        <v>1956</v>
      </c>
      <c r="C16" s="10">
        <v>20455</v>
      </c>
      <c r="D16" s="12">
        <v>17640</v>
      </c>
      <c r="E16" s="12">
        <v>23775</v>
      </c>
      <c r="F16" s="12">
        <v>35846</v>
      </c>
      <c r="G16" s="12">
        <v>35846</v>
      </c>
      <c r="H16" s="12">
        <v>0</v>
      </c>
      <c r="I16" s="12">
        <v>12071</v>
      </c>
      <c r="J16" s="11">
        <v>0.68429705215419501</v>
      </c>
      <c r="K16" s="11">
        <v>0.72255526414387405</v>
      </c>
    </row>
    <row r="17" spans="1:11" x14ac:dyDescent="0.25">
      <c r="A17" s="9">
        <v>13</v>
      </c>
      <c r="B17" s="9">
        <v>1957</v>
      </c>
      <c r="C17" s="10">
        <v>20821</v>
      </c>
      <c r="D17" s="12">
        <v>19419</v>
      </c>
      <c r="E17" s="12">
        <v>25887</v>
      </c>
      <c r="F17" s="12">
        <v>39682</v>
      </c>
      <c r="G17" s="12">
        <v>39682</v>
      </c>
      <c r="H17" s="12">
        <v>0</v>
      </c>
      <c r="I17" s="12">
        <v>13795</v>
      </c>
      <c r="J17" s="11">
        <v>0.71038673464133095</v>
      </c>
      <c r="K17" s="11">
        <v>0.73270975056689303</v>
      </c>
    </row>
    <row r="18" spans="1:11" x14ac:dyDescent="0.25">
      <c r="A18" s="9">
        <v>14</v>
      </c>
      <c r="B18" s="9">
        <v>1958</v>
      </c>
      <c r="C18" s="10">
        <v>21186</v>
      </c>
      <c r="D18" s="12">
        <v>21390</v>
      </c>
      <c r="E18" s="12">
        <v>28806</v>
      </c>
      <c r="F18" s="12">
        <v>44413</v>
      </c>
      <c r="G18" s="12">
        <v>44413</v>
      </c>
      <c r="H18" s="12">
        <v>0</v>
      </c>
      <c r="I18" s="12">
        <v>15607</v>
      </c>
      <c r="J18" s="11">
        <v>0.72964001870032702</v>
      </c>
      <c r="K18" s="11">
        <v>0.75467325814923503</v>
      </c>
    </row>
    <row r="19" spans="1:11" x14ac:dyDescent="0.25">
      <c r="A19" s="9">
        <v>15</v>
      </c>
      <c r="B19" s="9">
        <v>1959</v>
      </c>
      <c r="C19" s="10">
        <v>21551</v>
      </c>
      <c r="D19" s="12">
        <v>22954</v>
      </c>
      <c r="E19" s="12">
        <v>26520</v>
      </c>
      <c r="F19" s="12">
        <v>44078</v>
      </c>
      <c r="G19" s="12">
        <v>44078</v>
      </c>
      <c r="H19" s="12">
        <v>0</v>
      </c>
      <c r="I19" s="12">
        <v>17558</v>
      </c>
      <c r="J19" s="11">
        <v>0.764921146641108</v>
      </c>
      <c r="K19" s="11">
        <v>0.77078073866292696</v>
      </c>
    </row>
    <row r="20" spans="1:11" x14ac:dyDescent="0.25">
      <c r="A20" s="9">
        <v>16</v>
      </c>
      <c r="B20" s="9">
        <v>1960</v>
      </c>
      <c r="C20" s="10">
        <v>21916</v>
      </c>
      <c r="D20" s="12">
        <v>25137</v>
      </c>
      <c r="E20" s="12">
        <v>29412</v>
      </c>
      <c r="F20" s="12">
        <v>49142</v>
      </c>
      <c r="G20" s="12">
        <v>49142</v>
      </c>
      <c r="H20" s="12">
        <v>0</v>
      </c>
      <c r="I20" s="12">
        <v>19730</v>
      </c>
      <c r="J20" s="11">
        <v>0.78489875482356697</v>
      </c>
      <c r="K20" s="11">
        <v>0.81410647381720003</v>
      </c>
    </row>
    <row r="21" spans="1:11" x14ac:dyDescent="0.25">
      <c r="A21" s="9">
        <v>17</v>
      </c>
      <c r="B21" s="9">
        <v>1961</v>
      </c>
      <c r="C21" s="10">
        <v>22282</v>
      </c>
      <c r="D21" s="12">
        <v>27401</v>
      </c>
      <c r="E21" s="12">
        <v>32134</v>
      </c>
      <c r="F21" s="12">
        <v>54393</v>
      </c>
      <c r="G21" s="12">
        <v>54393</v>
      </c>
      <c r="H21" s="12">
        <v>0</v>
      </c>
      <c r="I21" s="12">
        <v>22259</v>
      </c>
      <c r="J21" s="11">
        <v>0.81234261523302098</v>
      </c>
      <c r="K21" s="11">
        <v>0.83979790746708005</v>
      </c>
    </row>
    <row r="22" spans="1:11" x14ac:dyDescent="0.25">
      <c r="A22" s="9">
        <v>18</v>
      </c>
      <c r="B22" s="9">
        <v>1962</v>
      </c>
      <c r="C22" s="10">
        <v>22647</v>
      </c>
      <c r="D22" s="12">
        <v>29717</v>
      </c>
      <c r="E22" s="12">
        <v>25454</v>
      </c>
      <c r="F22" s="12">
        <v>49972</v>
      </c>
      <c r="G22" s="12">
        <v>49972</v>
      </c>
      <c r="H22" s="12">
        <v>0</v>
      </c>
      <c r="I22" s="12">
        <v>24518</v>
      </c>
      <c r="J22" s="11">
        <v>0.82504963488912098</v>
      </c>
      <c r="K22" s="11">
        <v>0.85285208569030302</v>
      </c>
    </row>
    <row r="23" spans="1:11" x14ac:dyDescent="0.25">
      <c r="A23" s="9">
        <v>19</v>
      </c>
      <c r="B23" s="9">
        <v>1963</v>
      </c>
      <c r="C23" s="10">
        <v>23012</v>
      </c>
      <c r="D23" s="12">
        <v>32095</v>
      </c>
      <c r="E23" s="12">
        <v>27276</v>
      </c>
      <c r="F23" s="12">
        <v>54645</v>
      </c>
      <c r="G23" s="12">
        <v>54645</v>
      </c>
      <c r="H23" s="12">
        <v>0</v>
      </c>
      <c r="I23" s="12">
        <v>27369</v>
      </c>
      <c r="J23" s="11">
        <v>0.85274964947811205</v>
      </c>
      <c r="K23" s="11">
        <v>0.87488642864353705</v>
      </c>
    </row>
    <row r="24" spans="1:11" x14ac:dyDescent="0.25">
      <c r="A24" s="9">
        <v>20</v>
      </c>
      <c r="B24" s="9">
        <v>1964</v>
      </c>
      <c r="C24" s="10">
        <v>23377</v>
      </c>
      <c r="D24" s="12">
        <v>35024</v>
      </c>
      <c r="E24" s="12">
        <v>29475</v>
      </c>
      <c r="F24" s="12">
        <v>60111</v>
      </c>
      <c r="G24" s="12">
        <v>60111</v>
      </c>
      <c r="H24" s="12">
        <v>0</v>
      </c>
      <c r="I24" s="12">
        <v>30636</v>
      </c>
      <c r="J24" s="11">
        <v>0.87471448149840103</v>
      </c>
      <c r="K24" s="11">
        <v>0.91303941423897805</v>
      </c>
    </row>
    <row r="25" spans="1:11" x14ac:dyDescent="0.25">
      <c r="A25" s="9">
        <v>21</v>
      </c>
      <c r="B25" s="9">
        <v>1965</v>
      </c>
      <c r="C25" s="10">
        <v>23743</v>
      </c>
      <c r="D25" s="12">
        <v>38410</v>
      </c>
      <c r="E25" s="12">
        <v>32451</v>
      </c>
      <c r="F25" s="12">
        <v>66529</v>
      </c>
      <c r="G25" s="12">
        <v>66529</v>
      </c>
      <c r="H25" s="12">
        <v>0</v>
      </c>
      <c r="I25" s="12">
        <v>34078</v>
      </c>
      <c r="J25" s="11">
        <v>0.88721687060661303</v>
      </c>
      <c r="K25" s="11">
        <v>0.92687871174052106</v>
      </c>
    </row>
    <row r="26" spans="1:11" x14ac:dyDescent="0.25">
      <c r="A26" s="9">
        <v>22</v>
      </c>
      <c r="B26" s="9">
        <v>1966</v>
      </c>
      <c r="C26" s="10">
        <v>24108</v>
      </c>
      <c r="D26" s="12">
        <v>42549</v>
      </c>
      <c r="E26" s="12">
        <v>36343</v>
      </c>
      <c r="F26" s="12">
        <v>74459</v>
      </c>
      <c r="G26" s="12">
        <v>74459</v>
      </c>
      <c r="H26" s="12">
        <v>0</v>
      </c>
      <c r="I26" s="12">
        <v>38116</v>
      </c>
      <c r="J26" s="11">
        <v>0.89581423770241397</v>
      </c>
      <c r="K26" s="11">
        <v>0.93860973704764405</v>
      </c>
    </row>
    <row r="27" spans="1:11" x14ac:dyDescent="0.25">
      <c r="A27" s="9">
        <v>23</v>
      </c>
      <c r="B27" s="9">
        <v>1967</v>
      </c>
      <c r="C27" s="10">
        <v>24473</v>
      </c>
      <c r="D27" s="12">
        <v>47371</v>
      </c>
      <c r="E27" s="12">
        <v>37107</v>
      </c>
      <c r="F27" s="12">
        <v>79751</v>
      </c>
      <c r="G27" s="12">
        <v>79751</v>
      </c>
      <c r="H27" s="12">
        <v>0</v>
      </c>
      <c r="I27" s="12">
        <v>42644</v>
      </c>
      <c r="J27" s="11">
        <v>0.90021321061408899</v>
      </c>
      <c r="K27" s="11">
        <v>0.94700227972455298</v>
      </c>
    </row>
    <row r="28" spans="1:11" x14ac:dyDescent="0.25">
      <c r="A28" s="9">
        <v>24</v>
      </c>
      <c r="B28" s="9">
        <v>1968</v>
      </c>
      <c r="C28" s="10">
        <v>24838</v>
      </c>
      <c r="D28" s="12">
        <v>53543</v>
      </c>
      <c r="E28" s="12">
        <v>43561</v>
      </c>
      <c r="F28" s="12">
        <v>91608</v>
      </c>
      <c r="G28" s="12">
        <v>91608</v>
      </c>
      <c r="H28" s="12">
        <v>0</v>
      </c>
      <c r="I28" s="12">
        <v>48047</v>
      </c>
      <c r="J28" s="11">
        <v>0.89735352893935705</v>
      </c>
      <c r="K28" s="11">
        <v>0.950834898988833</v>
      </c>
    </row>
    <row r="29" spans="1:11" x14ac:dyDescent="0.25">
      <c r="A29" s="9">
        <v>25</v>
      </c>
      <c r="B29" s="9">
        <v>1969</v>
      </c>
      <c r="C29" s="10">
        <v>25204</v>
      </c>
      <c r="D29" s="12">
        <v>59560</v>
      </c>
      <c r="E29" s="12">
        <v>51052</v>
      </c>
      <c r="F29" s="12">
        <v>104299</v>
      </c>
      <c r="G29" s="12">
        <v>104299</v>
      </c>
      <c r="H29" s="12">
        <v>0</v>
      </c>
      <c r="I29" s="12">
        <v>53247</v>
      </c>
      <c r="J29" s="11">
        <v>0.89400604432505004</v>
      </c>
      <c r="K29" s="11">
        <v>0.94154231178678804</v>
      </c>
    </row>
    <row r="30" spans="1:11" x14ac:dyDescent="0.25">
      <c r="A30" s="9">
        <v>26</v>
      </c>
      <c r="B30" s="9">
        <v>1970</v>
      </c>
      <c r="C30" s="10">
        <v>25569</v>
      </c>
      <c r="D30" s="12">
        <v>67585</v>
      </c>
      <c r="E30" s="12">
        <v>52094</v>
      </c>
      <c r="F30" s="12">
        <v>112397</v>
      </c>
      <c r="G30" s="12">
        <v>112397</v>
      </c>
      <c r="H30" s="12">
        <v>0</v>
      </c>
      <c r="I30" s="12">
        <v>60303</v>
      </c>
      <c r="J30" s="11">
        <v>0.89225419841680798</v>
      </c>
      <c r="K30" s="11">
        <v>0.91940899932840803</v>
      </c>
    </row>
    <row r="31" spans="1:11" x14ac:dyDescent="0.25">
      <c r="A31" s="9">
        <v>27</v>
      </c>
      <c r="B31" s="9">
        <v>1971</v>
      </c>
      <c r="C31" s="10">
        <v>25934</v>
      </c>
      <c r="D31" s="12">
        <v>75266</v>
      </c>
      <c r="E31" s="12">
        <v>65271</v>
      </c>
      <c r="F31" s="12">
        <v>134243</v>
      </c>
      <c r="G31" s="12">
        <v>134243</v>
      </c>
      <c r="H31" s="12">
        <v>0</v>
      </c>
      <c r="I31" s="12">
        <v>68972</v>
      </c>
      <c r="J31" s="11">
        <v>0.91637658438073</v>
      </c>
      <c r="K31" s="11">
        <v>0.96077531996744803</v>
      </c>
    </row>
    <row r="32" spans="1:11" x14ac:dyDescent="0.25">
      <c r="A32" s="9">
        <v>28</v>
      </c>
      <c r="B32" s="9">
        <v>1972</v>
      </c>
      <c r="C32" s="10">
        <v>26299</v>
      </c>
      <c r="D32" s="12">
        <v>82844</v>
      </c>
      <c r="E32" s="12">
        <v>79534</v>
      </c>
      <c r="F32" s="12">
        <v>160120</v>
      </c>
      <c r="G32" s="12">
        <v>160120</v>
      </c>
      <c r="H32" s="12">
        <v>0</v>
      </c>
      <c r="I32" s="12">
        <v>80586</v>
      </c>
      <c r="J32" s="11">
        <v>0.97274395248901502</v>
      </c>
      <c r="K32" s="11">
        <v>0.98660749873780995</v>
      </c>
    </row>
    <row r="33" spans="1:11" x14ac:dyDescent="0.25">
      <c r="A33" s="9">
        <v>29</v>
      </c>
      <c r="B33" s="9">
        <v>1973</v>
      </c>
      <c r="C33" s="10">
        <v>26665</v>
      </c>
      <c r="D33" s="12">
        <v>91633</v>
      </c>
      <c r="E33" s="12">
        <v>70649</v>
      </c>
      <c r="F33" s="12">
        <v>155304</v>
      </c>
      <c r="G33" s="12">
        <v>155304</v>
      </c>
      <c r="H33" s="12">
        <v>0</v>
      </c>
      <c r="I33" s="12">
        <v>84655</v>
      </c>
      <c r="J33" s="11">
        <v>0.92384839522879303</v>
      </c>
      <c r="K33" s="11">
        <v>0.98632369272367304</v>
      </c>
    </row>
    <row r="34" spans="1:11" x14ac:dyDescent="0.25">
      <c r="A34" s="9">
        <v>30</v>
      </c>
      <c r="B34" s="9">
        <v>1974</v>
      </c>
      <c r="C34" s="10">
        <v>27030</v>
      </c>
      <c r="D34" s="12">
        <v>100030</v>
      </c>
      <c r="E34" s="12">
        <v>87122.3</v>
      </c>
      <c r="F34" s="12">
        <v>174835</v>
      </c>
      <c r="G34" s="12">
        <v>174705.3</v>
      </c>
      <c r="H34" s="12">
        <v>129.69999999999999</v>
      </c>
      <c r="I34" s="12">
        <v>87712.7</v>
      </c>
      <c r="J34" s="11">
        <v>0.87686394081775498</v>
      </c>
      <c r="K34" s="11">
        <v>0.95086049785557603</v>
      </c>
    </row>
    <row r="35" spans="1:11" x14ac:dyDescent="0.25">
      <c r="A35" s="9">
        <v>31</v>
      </c>
      <c r="B35" s="9">
        <v>1975</v>
      </c>
      <c r="C35" s="10">
        <v>27395</v>
      </c>
      <c r="D35" s="12">
        <v>111823</v>
      </c>
      <c r="E35" s="12">
        <v>92741</v>
      </c>
      <c r="F35" s="12">
        <v>196925</v>
      </c>
      <c r="G35" s="12">
        <v>196743</v>
      </c>
      <c r="H35" s="12">
        <v>182</v>
      </c>
      <c r="I35" s="12">
        <v>104184</v>
      </c>
      <c r="J35" s="11">
        <v>0.93168668341933203</v>
      </c>
      <c r="K35" s="11">
        <v>1.0019994001799499</v>
      </c>
    </row>
    <row r="36" spans="1:11" x14ac:dyDescent="0.25">
      <c r="A36" s="9">
        <v>32</v>
      </c>
      <c r="B36" s="9">
        <v>1976</v>
      </c>
      <c r="C36" s="10">
        <v>27760</v>
      </c>
      <c r="D36" s="12">
        <v>121102</v>
      </c>
      <c r="E36" s="12">
        <v>73779</v>
      </c>
      <c r="F36" s="12">
        <v>193232</v>
      </c>
      <c r="G36" s="12">
        <v>192984</v>
      </c>
      <c r="H36" s="12">
        <v>248</v>
      </c>
      <c r="I36" s="12">
        <v>119453</v>
      </c>
      <c r="J36" s="11">
        <v>0.98638337930009401</v>
      </c>
      <c r="K36" s="11">
        <v>1.02535256610894</v>
      </c>
    </row>
    <row r="37" spans="1:11" x14ac:dyDescent="0.25">
      <c r="A37" s="9">
        <v>33</v>
      </c>
      <c r="B37" s="9">
        <v>1977</v>
      </c>
      <c r="C37" s="10">
        <v>28126</v>
      </c>
      <c r="D37" s="12">
        <v>130809</v>
      </c>
      <c r="E37" s="12">
        <v>81457</v>
      </c>
      <c r="F37" s="12">
        <v>212717</v>
      </c>
      <c r="G37" s="12">
        <v>212369</v>
      </c>
      <c r="H37" s="12">
        <v>348</v>
      </c>
      <c r="I37" s="12">
        <v>131260</v>
      </c>
      <c r="J37" s="11">
        <v>1.00344777500019</v>
      </c>
      <c r="K37" s="11">
        <v>1.0267130187775599</v>
      </c>
    </row>
    <row r="38" spans="1:11" x14ac:dyDescent="0.25">
      <c r="A38" s="9">
        <v>34</v>
      </c>
      <c r="B38" s="9">
        <v>1978</v>
      </c>
      <c r="C38" s="10">
        <v>28491</v>
      </c>
      <c r="D38" s="12">
        <v>142472</v>
      </c>
      <c r="E38" s="12">
        <v>83219</v>
      </c>
      <c r="F38" s="12">
        <v>235748</v>
      </c>
      <c r="G38" s="12">
        <v>235253</v>
      </c>
      <c r="H38" s="12">
        <v>495</v>
      </c>
      <c r="I38" s="12">
        <v>152529</v>
      </c>
      <c r="J38" s="11">
        <v>1.07058930877646</v>
      </c>
      <c r="K38" s="11">
        <v>1.0861867302708501</v>
      </c>
    </row>
    <row r="39" spans="1:11" x14ac:dyDescent="0.25">
      <c r="A39" s="9">
        <v>35</v>
      </c>
      <c r="B39" s="9">
        <v>1979</v>
      </c>
      <c r="C39" s="10">
        <v>28856</v>
      </c>
      <c r="D39" s="12">
        <v>155122</v>
      </c>
      <c r="E39" s="12">
        <v>94463</v>
      </c>
      <c r="F39" s="12">
        <v>262899</v>
      </c>
      <c r="G39" s="12">
        <v>262146</v>
      </c>
      <c r="H39" s="12">
        <v>753</v>
      </c>
      <c r="I39" s="12">
        <v>168436</v>
      </c>
      <c r="J39" s="11">
        <v>1.0858292182927001</v>
      </c>
      <c r="K39" s="11">
        <v>1.1413962041664301</v>
      </c>
    </row>
    <row r="40" spans="1:11" x14ac:dyDescent="0.25">
      <c r="A40" s="9">
        <v>36</v>
      </c>
      <c r="B40" s="9">
        <v>1980</v>
      </c>
      <c r="C40" s="10">
        <v>29221</v>
      </c>
      <c r="D40" s="12">
        <v>171341</v>
      </c>
      <c r="E40" s="12">
        <v>80572</v>
      </c>
      <c r="F40" s="12">
        <v>277392</v>
      </c>
      <c r="G40" s="12">
        <v>276403</v>
      </c>
      <c r="H40" s="12">
        <v>989</v>
      </c>
      <c r="I40" s="12">
        <v>196820</v>
      </c>
      <c r="J40" s="11">
        <v>1.1487034626855199</v>
      </c>
      <c r="K40" s="11">
        <v>1.1844999419811499</v>
      </c>
    </row>
    <row r="41" spans="1:11" x14ac:dyDescent="0.25">
      <c r="A41" s="9">
        <v>37</v>
      </c>
      <c r="B41" s="9">
        <v>1981</v>
      </c>
      <c r="C41" s="10">
        <v>29587</v>
      </c>
      <c r="D41" s="12">
        <v>185152</v>
      </c>
      <c r="E41" s="12">
        <v>88185</v>
      </c>
      <c r="F41" s="12">
        <v>310831</v>
      </c>
      <c r="G41" s="12">
        <v>309531</v>
      </c>
      <c r="H41" s="12">
        <v>1300</v>
      </c>
      <c r="I41" s="12">
        <v>222646</v>
      </c>
      <c r="J41" s="11">
        <v>1.20250388869685</v>
      </c>
      <c r="K41" s="11">
        <v>1.2261571953006001</v>
      </c>
    </row>
    <row r="42" spans="1:11" x14ac:dyDescent="0.25">
      <c r="A42" s="9">
        <v>38</v>
      </c>
      <c r="B42" s="9">
        <v>1982</v>
      </c>
      <c r="C42" s="10">
        <v>29952</v>
      </c>
      <c r="D42" s="12">
        <v>199131</v>
      </c>
      <c r="E42" s="12">
        <v>90035</v>
      </c>
      <c r="F42" s="12">
        <v>349668</v>
      </c>
      <c r="G42" s="12">
        <v>348164</v>
      </c>
      <c r="H42" s="12">
        <v>1504</v>
      </c>
      <c r="I42" s="12">
        <v>259633</v>
      </c>
      <c r="J42" s="11">
        <v>1.3038301419668501</v>
      </c>
      <c r="K42" s="11">
        <v>1.25807984790875</v>
      </c>
    </row>
    <row r="43" spans="1:11" x14ac:dyDescent="0.25">
      <c r="A43" s="9">
        <v>39</v>
      </c>
      <c r="B43" s="9">
        <v>1983</v>
      </c>
      <c r="C43" s="10">
        <v>30317</v>
      </c>
      <c r="D43" s="12">
        <v>211673</v>
      </c>
      <c r="E43" s="12">
        <v>77383</v>
      </c>
      <c r="F43" s="12">
        <v>379410</v>
      </c>
      <c r="G43" s="12">
        <v>377539</v>
      </c>
      <c r="H43" s="12">
        <v>1871</v>
      </c>
      <c r="I43" s="12">
        <v>302027</v>
      </c>
      <c r="J43" s="11">
        <v>1.4268565192537499</v>
      </c>
      <c r="K43" s="11">
        <v>1.4655930015919201</v>
      </c>
    </row>
    <row r="44" spans="1:11" x14ac:dyDescent="0.25">
      <c r="A44" s="9">
        <v>40</v>
      </c>
      <c r="B44" s="9">
        <v>1984</v>
      </c>
      <c r="C44" s="10">
        <v>30682</v>
      </c>
      <c r="D44" s="12">
        <v>226991</v>
      </c>
      <c r="E44" s="12">
        <v>65831</v>
      </c>
      <c r="F44" s="12">
        <v>414852</v>
      </c>
      <c r="G44" s="12">
        <v>412340</v>
      </c>
      <c r="H44" s="12">
        <v>2512</v>
      </c>
      <c r="I44" s="12">
        <v>349021</v>
      </c>
      <c r="J44" s="11">
        <v>1.5375984069852999</v>
      </c>
      <c r="K44" s="11">
        <v>1.5168679992252201</v>
      </c>
    </row>
    <row r="45" spans="1:11" x14ac:dyDescent="0.25">
      <c r="A45" s="9">
        <v>41</v>
      </c>
      <c r="B45" s="9">
        <v>1985</v>
      </c>
      <c r="C45" s="10">
        <v>31048</v>
      </c>
      <c r="D45" s="12">
        <v>245712</v>
      </c>
      <c r="E45" s="12">
        <v>49617</v>
      </c>
      <c r="F45" s="12">
        <v>454747</v>
      </c>
      <c r="G45" s="12">
        <v>451419</v>
      </c>
      <c r="H45" s="12">
        <v>3328</v>
      </c>
      <c r="I45" s="12">
        <v>405130</v>
      </c>
      <c r="J45" s="11">
        <v>1.64880022139741</v>
      </c>
      <c r="K45" s="11">
        <v>1.6492239780431801</v>
      </c>
    </row>
    <row r="46" spans="1:11" x14ac:dyDescent="0.25">
      <c r="A46" s="9">
        <v>42</v>
      </c>
      <c r="B46" s="9">
        <v>1986</v>
      </c>
      <c r="C46" s="10">
        <v>31413</v>
      </c>
      <c r="D46" s="12">
        <v>265211</v>
      </c>
      <c r="E46" s="12">
        <v>21340</v>
      </c>
      <c r="F46" s="12">
        <v>502002</v>
      </c>
      <c r="G46" s="12">
        <v>497855</v>
      </c>
      <c r="H46" s="12">
        <v>4147</v>
      </c>
      <c r="I46" s="12">
        <v>480662</v>
      </c>
      <c r="J46" s="11">
        <v>1.8123758064333699</v>
      </c>
      <c r="K46" s="11">
        <v>1.8276111870808101</v>
      </c>
    </row>
    <row r="47" spans="1:11" x14ac:dyDescent="0.25">
      <c r="A47" s="9">
        <v>43</v>
      </c>
      <c r="B47" s="9">
        <v>1987</v>
      </c>
      <c r="C47" s="10">
        <v>31778</v>
      </c>
      <c r="D47" s="12">
        <v>284745</v>
      </c>
      <c r="E47" s="12">
        <v>10133.299999999999</v>
      </c>
      <c r="F47" s="12">
        <v>547300</v>
      </c>
      <c r="G47" s="12">
        <v>542002</v>
      </c>
      <c r="H47" s="12">
        <v>5298</v>
      </c>
      <c r="I47" s="12">
        <v>537166.69999999995</v>
      </c>
      <c r="J47" s="11">
        <v>1.8864833447470499</v>
      </c>
      <c r="K47" s="11">
        <v>2.0662453668965499</v>
      </c>
    </row>
    <row r="48" spans="1:11" x14ac:dyDescent="0.25">
      <c r="A48" s="9">
        <v>44</v>
      </c>
      <c r="B48" s="9">
        <v>1988</v>
      </c>
      <c r="C48" s="10">
        <v>32143</v>
      </c>
      <c r="D48" s="12">
        <v>305863</v>
      </c>
      <c r="E48" s="12">
        <v>-11111.1</v>
      </c>
      <c r="F48" s="12">
        <v>592074</v>
      </c>
      <c r="G48" s="12">
        <v>585663</v>
      </c>
      <c r="H48" s="12">
        <v>6411</v>
      </c>
      <c r="I48" s="12">
        <v>603185.1</v>
      </c>
      <c r="J48" s="11">
        <v>1.9720760601968901</v>
      </c>
      <c r="K48" s="11">
        <v>2.0282477304254698</v>
      </c>
    </row>
    <row r="49" spans="1:12" x14ac:dyDescent="0.25">
      <c r="A49" s="9">
        <v>45</v>
      </c>
      <c r="B49" s="9">
        <v>1989</v>
      </c>
      <c r="C49" s="10">
        <v>32509</v>
      </c>
      <c r="D49" s="12">
        <v>329957</v>
      </c>
      <c r="E49" s="12">
        <v>23009.8</v>
      </c>
      <c r="F49" s="12">
        <v>729004</v>
      </c>
      <c r="G49" s="12">
        <v>721082</v>
      </c>
      <c r="H49" s="12">
        <v>7922</v>
      </c>
      <c r="I49" s="12">
        <v>705994.2</v>
      </c>
      <c r="J49" s="11">
        <v>2.1396551671884501</v>
      </c>
      <c r="K49" s="11">
        <v>2.1798739958739701</v>
      </c>
    </row>
    <row r="50" spans="1:12" x14ac:dyDescent="0.25">
      <c r="A50" s="9">
        <v>46</v>
      </c>
      <c r="B50" s="9">
        <v>1990</v>
      </c>
      <c r="C50" s="10">
        <v>32874</v>
      </c>
      <c r="D50" s="12">
        <v>358653</v>
      </c>
      <c r="E50" s="12">
        <v>58290.8</v>
      </c>
      <c r="F50" s="12">
        <v>800030</v>
      </c>
      <c r="G50" s="12">
        <v>788151</v>
      </c>
      <c r="H50" s="12">
        <v>11879</v>
      </c>
      <c r="I50" s="12">
        <v>741739.2</v>
      </c>
      <c r="J50" s="11">
        <v>2.0681249006700102</v>
      </c>
      <c r="K50" s="11">
        <v>2.2420309313031699</v>
      </c>
    </row>
    <row r="51" spans="1:12" x14ac:dyDescent="0.25">
      <c r="A51" s="9">
        <v>47</v>
      </c>
      <c r="B51" s="9">
        <v>1991</v>
      </c>
      <c r="C51" s="10">
        <v>33239</v>
      </c>
      <c r="D51" s="12">
        <v>379957</v>
      </c>
      <c r="E51" s="12">
        <v>10394</v>
      </c>
      <c r="F51" s="12">
        <v>878055</v>
      </c>
      <c r="G51" s="12">
        <v>862148</v>
      </c>
      <c r="H51" s="12">
        <v>15907</v>
      </c>
      <c r="I51" s="12">
        <v>867661</v>
      </c>
      <c r="J51" s="11">
        <v>2.2835768257987099</v>
      </c>
      <c r="K51" s="11">
        <v>2.2433884562515898</v>
      </c>
    </row>
    <row r="52" spans="1:12" x14ac:dyDescent="0.25">
      <c r="A52" s="9">
        <v>48</v>
      </c>
      <c r="B52" s="9">
        <v>1992</v>
      </c>
      <c r="C52" s="10">
        <v>33604</v>
      </c>
      <c r="D52" s="12">
        <v>398474</v>
      </c>
      <c r="E52" s="12">
        <v>127837</v>
      </c>
      <c r="F52" s="12">
        <v>1085771</v>
      </c>
      <c r="G52" s="12">
        <v>1064960</v>
      </c>
      <c r="H52" s="12">
        <v>20811</v>
      </c>
      <c r="I52" s="12">
        <v>957934</v>
      </c>
      <c r="J52" s="11">
        <v>2.4040062839733598</v>
      </c>
      <c r="K52" s="11">
        <v>2.3307505849346102</v>
      </c>
    </row>
    <row r="53" spans="1:12" x14ac:dyDescent="0.25">
      <c r="A53" s="9">
        <v>49</v>
      </c>
      <c r="B53" s="9">
        <v>1993</v>
      </c>
      <c r="C53" s="10">
        <v>33970</v>
      </c>
      <c r="D53" s="12">
        <v>415298</v>
      </c>
      <c r="E53" s="12">
        <v>103469</v>
      </c>
      <c r="F53" s="12">
        <v>1169969</v>
      </c>
      <c r="G53" s="12">
        <v>1145464</v>
      </c>
      <c r="H53" s="12">
        <v>24505</v>
      </c>
      <c r="I53" s="12">
        <v>1066500</v>
      </c>
      <c r="J53" s="11">
        <v>2.5680354829544099</v>
      </c>
      <c r="K53" s="11">
        <v>2.5345166811385398</v>
      </c>
    </row>
    <row r="54" spans="1:12" x14ac:dyDescent="0.25">
      <c r="A54" s="9">
        <v>50</v>
      </c>
      <c r="B54" s="9">
        <v>1994</v>
      </c>
      <c r="C54" s="10">
        <v>34335</v>
      </c>
      <c r="D54" s="12">
        <v>435472</v>
      </c>
      <c r="E54" s="12">
        <v>148010</v>
      </c>
      <c r="F54" s="12">
        <v>1265716</v>
      </c>
      <c r="G54" s="12">
        <v>1239767</v>
      </c>
      <c r="H54" s="12">
        <v>25949</v>
      </c>
      <c r="I54" s="12">
        <v>1117706</v>
      </c>
      <c r="J54" s="11">
        <v>2.5666541132380498</v>
      </c>
      <c r="K54" s="11">
        <v>2.5626923317713999</v>
      </c>
    </row>
    <row r="55" spans="1:12" x14ac:dyDescent="0.25">
      <c r="A55" s="9">
        <v>51</v>
      </c>
      <c r="B55" s="9">
        <v>1995</v>
      </c>
      <c r="C55" s="10">
        <v>34700</v>
      </c>
      <c r="D55" s="12">
        <v>455326</v>
      </c>
      <c r="E55" s="12">
        <v>28457</v>
      </c>
      <c r="F55" s="12">
        <v>1382904</v>
      </c>
      <c r="G55" s="12">
        <v>1355524</v>
      </c>
      <c r="H55" s="12">
        <v>27380</v>
      </c>
      <c r="I55" s="12">
        <v>1354447</v>
      </c>
      <c r="J55" s="11">
        <v>2.9746752875961402</v>
      </c>
      <c r="K55" s="11">
        <v>2.8577336774809901</v>
      </c>
    </row>
    <row r="56" spans="1:12" x14ac:dyDescent="0.25">
      <c r="A56" s="9">
        <v>52</v>
      </c>
      <c r="B56" s="9">
        <v>1996</v>
      </c>
      <c r="C56" s="10">
        <v>35065</v>
      </c>
      <c r="D56" s="12">
        <v>473446</v>
      </c>
      <c r="E56" s="12">
        <v>-54339</v>
      </c>
      <c r="F56" s="12">
        <v>1484330</v>
      </c>
      <c r="G56" s="12">
        <v>1454878</v>
      </c>
      <c r="H56" s="12">
        <v>29452</v>
      </c>
      <c r="I56" s="12">
        <v>1538669</v>
      </c>
      <c r="J56" s="11">
        <v>3.2499355787143598</v>
      </c>
      <c r="K56" s="11">
        <v>3.1796097740959199</v>
      </c>
    </row>
    <row r="57" spans="1:12" x14ac:dyDescent="0.25">
      <c r="A57" s="9">
        <v>53</v>
      </c>
      <c r="B57" s="9">
        <v>1997</v>
      </c>
      <c r="C57" s="10">
        <v>35431</v>
      </c>
      <c r="D57" s="12">
        <v>495619</v>
      </c>
      <c r="E57" s="12">
        <v>-244870</v>
      </c>
      <c r="F57" s="12">
        <v>1580398</v>
      </c>
      <c r="G57" s="12">
        <v>1549654</v>
      </c>
      <c r="H57" s="12">
        <v>30744</v>
      </c>
      <c r="I57" s="12">
        <v>1825268</v>
      </c>
      <c r="J57" s="11">
        <v>3.6828047350888502</v>
      </c>
      <c r="K57" s="11">
        <v>3.59033342767707</v>
      </c>
    </row>
    <row r="58" spans="1:12" x14ac:dyDescent="0.25">
      <c r="A58" s="9">
        <v>54</v>
      </c>
      <c r="B58" s="9">
        <v>1998</v>
      </c>
      <c r="C58" s="10">
        <v>35796</v>
      </c>
      <c r="D58" s="12">
        <v>522441</v>
      </c>
      <c r="E58" s="12">
        <v>-354187</v>
      </c>
      <c r="F58" s="12">
        <v>1709503</v>
      </c>
      <c r="G58" s="12">
        <v>1676455</v>
      </c>
      <c r="H58" s="12">
        <v>33048</v>
      </c>
      <c r="I58" s="12">
        <v>2063690</v>
      </c>
      <c r="J58" s="11">
        <v>3.95009197210786</v>
      </c>
      <c r="K58" s="11">
        <v>4.0281526737271998</v>
      </c>
    </row>
    <row r="59" spans="1:12" x14ac:dyDescent="0.25">
      <c r="A59" s="9">
        <v>55</v>
      </c>
      <c r="B59" s="9">
        <v>1999</v>
      </c>
      <c r="C59" s="10">
        <v>36161</v>
      </c>
      <c r="D59" s="12">
        <v>550250</v>
      </c>
      <c r="E59" s="12">
        <v>-515945</v>
      </c>
      <c r="F59" s="12">
        <v>1850792</v>
      </c>
      <c r="G59" s="12">
        <v>1809809</v>
      </c>
      <c r="H59" s="12">
        <v>40983</v>
      </c>
      <c r="I59" s="12">
        <v>2366737</v>
      </c>
      <c r="J59" s="11">
        <v>4.3012030895047699</v>
      </c>
      <c r="K59" s="11">
        <v>4.2676206499872702</v>
      </c>
    </row>
    <row r="60" spans="1:12" x14ac:dyDescent="0.25">
      <c r="A60" s="9">
        <v>56</v>
      </c>
      <c r="B60" s="9">
        <v>2000</v>
      </c>
      <c r="C60" s="10">
        <v>36526</v>
      </c>
      <c r="D60" s="12">
        <v>584799</v>
      </c>
      <c r="E60" s="12">
        <v>-334042</v>
      </c>
      <c r="F60" s="12">
        <v>2006392</v>
      </c>
      <c r="G60" s="12">
        <v>1959036</v>
      </c>
      <c r="H60" s="12">
        <v>47356</v>
      </c>
      <c r="I60" s="12">
        <v>2340434</v>
      </c>
      <c r="J60" s="11">
        <v>4.0021169666842802</v>
      </c>
      <c r="K60" s="11">
        <v>4.3897192185370297</v>
      </c>
      <c r="L60" s="9" t="s">
        <v>316</v>
      </c>
    </row>
    <row r="61" spans="1:12" x14ac:dyDescent="0.25">
      <c r="A61" s="9">
        <v>57</v>
      </c>
      <c r="B61" s="9">
        <v>2001</v>
      </c>
      <c r="C61" s="10">
        <v>36892</v>
      </c>
      <c r="D61" s="12">
        <v>622414</v>
      </c>
      <c r="E61" s="12">
        <v>-61529</v>
      </c>
      <c r="F61" s="12">
        <v>2188961</v>
      </c>
      <c r="G61" s="12">
        <v>2145116</v>
      </c>
      <c r="H61" s="12">
        <v>43845</v>
      </c>
      <c r="I61" s="12">
        <v>2250490</v>
      </c>
      <c r="J61" s="11">
        <v>3.6157445044616598</v>
      </c>
      <c r="K61" s="11">
        <v>3.9287190983568698</v>
      </c>
      <c r="L61" s="11">
        <v>4.0628000000000002</v>
      </c>
    </row>
    <row r="62" spans="1:12" x14ac:dyDescent="0.25">
      <c r="A62" s="9">
        <v>58</v>
      </c>
      <c r="B62" s="9">
        <v>2002</v>
      </c>
      <c r="C62" s="10">
        <v>37257</v>
      </c>
      <c r="D62" s="12">
        <v>655787</v>
      </c>
      <c r="E62" s="12">
        <v>394195</v>
      </c>
      <c r="F62" s="12">
        <v>2367850</v>
      </c>
      <c r="G62" s="12">
        <v>2324683</v>
      </c>
      <c r="H62" s="12">
        <v>43167</v>
      </c>
      <c r="I62" s="12">
        <v>1973655</v>
      </c>
      <c r="J62" s="11">
        <v>3.0095976284982799</v>
      </c>
      <c r="K62" s="11">
        <v>3.4665994016844102</v>
      </c>
      <c r="L62" s="11">
        <v>3.6404000000000001</v>
      </c>
    </row>
    <row r="63" spans="1:12" x14ac:dyDescent="0.25">
      <c r="A63" s="9">
        <v>59</v>
      </c>
      <c r="B63" s="9">
        <v>2003</v>
      </c>
      <c r="C63" s="10">
        <v>37622</v>
      </c>
      <c r="D63" s="12">
        <v>678481</v>
      </c>
      <c r="E63" s="12">
        <v>156347</v>
      </c>
      <c r="F63" s="12">
        <v>2551643</v>
      </c>
      <c r="G63" s="12">
        <v>2505530</v>
      </c>
      <c r="H63" s="12">
        <v>46113</v>
      </c>
      <c r="I63" s="12">
        <v>2395296</v>
      </c>
      <c r="J63" s="11">
        <v>3.5303803643727698</v>
      </c>
      <c r="K63" s="11">
        <v>3.2166419889384801</v>
      </c>
      <c r="L63" s="11">
        <v>3.6492</v>
      </c>
    </row>
    <row r="64" spans="1:12" x14ac:dyDescent="0.25">
      <c r="A64" s="9">
        <v>60</v>
      </c>
      <c r="B64" s="9">
        <v>2004</v>
      </c>
      <c r="C64" s="10">
        <v>37987</v>
      </c>
      <c r="D64" s="12">
        <v>702740</v>
      </c>
      <c r="E64" s="12">
        <v>310472</v>
      </c>
      <c r="F64" s="12">
        <v>2940110</v>
      </c>
      <c r="G64" s="12">
        <v>2894780</v>
      </c>
      <c r="H64" s="12">
        <v>45330</v>
      </c>
      <c r="I64" s="12">
        <v>2629638</v>
      </c>
      <c r="J64" s="11">
        <v>3.7419785411389701</v>
      </c>
      <c r="K64" s="11">
        <v>3.6441094150020401</v>
      </c>
      <c r="L64" s="11">
        <v>4.0716000000000001</v>
      </c>
    </row>
    <row r="65" spans="1:16" x14ac:dyDescent="0.25">
      <c r="A65" s="9">
        <v>61</v>
      </c>
      <c r="B65" s="9">
        <v>2005</v>
      </c>
      <c r="C65" s="10">
        <v>38353</v>
      </c>
      <c r="D65" s="12">
        <v>728027</v>
      </c>
      <c r="E65" s="12">
        <v>314032</v>
      </c>
      <c r="F65" s="12">
        <v>3140934</v>
      </c>
      <c r="G65" s="12">
        <v>3086914</v>
      </c>
      <c r="H65" s="12">
        <v>54020</v>
      </c>
      <c r="I65" s="12">
        <v>2826902</v>
      </c>
      <c r="J65" s="11">
        <v>3.88296313186187</v>
      </c>
      <c r="K65" s="11">
        <v>3.7809018982838598</v>
      </c>
      <c r="L65" s="11">
        <v>4.1902999999999997</v>
      </c>
    </row>
    <row r="66" spans="1:16" x14ac:dyDescent="0.25">
      <c r="A66" s="9">
        <v>62</v>
      </c>
      <c r="B66" s="9">
        <v>2006</v>
      </c>
      <c r="C66" s="10">
        <v>38718</v>
      </c>
      <c r="D66" s="12">
        <v>763289</v>
      </c>
      <c r="E66" s="12">
        <v>186156</v>
      </c>
      <c r="F66" s="12">
        <v>3406455</v>
      </c>
      <c r="G66" s="12">
        <v>3320430</v>
      </c>
      <c r="H66" s="12">
        <v>86025</v>
      </c>
      <c r="I66" s="12">
        <v>3220299</v>
      </c>
      <c r="J66" s="11">
        <v>4.2189773467192602</v>
      </c>
      <c r="K66" s="11">
        <v>4.09147188222415</v>
      </c>
      <c r="L66" s="11">
        <v>4.3973000000000004</v>
      </c>
      <c r="N66" s="9" t="s">
        <v>283</v>
      </c>
    </row>
    <row r="67" spans="1:16" x14ac:dyDescent="0.25">
      <c r="A67" s="9">
        <v>63</v>
      </c>
      <c r="B67" s="9">
        <v>2007</v>
      </c>
      <c r="C67" s="10">
        <v>39083</v>
      </c>
      <c r="D67" s="12">
        <v>805574</v>
      </c>
      <c r="E67" s="12">
        <v>178896</v>
      </c>
      <c r="F67" s="12">
        <v>3588471</v>
      </c>
      <c r="G67" s="12">
        <v>3477284</v>
      </c>
      <c r="H67" s="12">
        <v>111187</v>
      </c>
      <c r="I67" s="12">
        <v>3409575</v>
      </c>
      <c r="J67" s="11">
        <v>4.2324789528956996</v>
      </c>
      <c r="K67" s="11">
        <v>4.4747742991186801</v>
      </c>
      <c r="L67" s="11">
        <v>4.6543999999999999</v>
      </c>
      <c r="N67" s="12">
        <v>805628000</v>
      </c>
      <c r="O67" s="9" t="s">
        <v>303</v>
      </c>
      <c r="P67" s="9" t="s">
        <v>304</v>
      </c>
    </row>
    <row r="68" spans="1:16" x14ac:dyDescent="0.25">
      <c r="A68" s="9">
        <v>64</v>
      </c>
      <c r="B68" s="9">
        <v>2008</v>
      </c>
      <c r="C68" s="10">
        <v>39448</v>
      </c>
      <c r="D68" s="12">
        <v>847382</v>
      </c>
      <c r="E68" s="12">
        <v>1254947</v>
      </c>
      <c r="F68" s="12">
        <v>3798991</v>
      </c>
      <c r="G68" s="12">
        <v>3704904</v>
      </c>
      <c r="H68" s="12">
        <v>94087</v>
      </c>
      <c r="I68" s="12">
        <v>2544044</v>
      </c>
      <c r="J68" s="11">
        <v>3.0022398398833099</v>
      </c>
      <c r="K68" s="11">
        <v>4.0258449254817101</v>
      </c>
      <c r="L68" s="11">
        <v>4.0410000000000004</v>
      </c>
      <c r="N68" s="12">
        <v>847530000</v>
      </c>
      <c r="O68" s="13">
        <f>+N68/N67-1</f>
        <v>5.2011598405219184E-2</v>
      </c>
      <c r="P68" s="13">
        <f t="shared" ref="P68:P74" si="0">+D68/D67-1</f>
        <v>5.1898397912544247E-2</v>
      </c>
    </row>
    <row r="69" spans="1:16" x14ac:dyDescent="0.25">
      <c r="A69" s="9">
        <v>65</v>
      </c>
      <c r="B69" s="9">
        <v>2009</v>
      </c>
      <c r="C69" s="10">
        <v>39814</v>
      </c>
      <c r="D69" s="12">
        <v>862930</v>
      </c>
      <c r="E69" s="12">
        <v>1116908</v>
      </c>
      <c r="F69" s="12">
        <v>3959833</v>
      </c>
      <c r="G69" s="12">
        <v>3855165</v>
      </c>
      <c r="H69" s="12">
        <v>104668</v>
      </c>
      <c r="I69" s="12">
        <v>2842925</v>
      </c>
      <c r="J69" s="11">
        <v>3.29450245095199</v>
      </c>
      <c r="K69" s="11">
        <v>2.9567396994507802</v>
      </c>
      <c r="L69" s="11">
        <v>3.2892000000000001</v>
      </c>
      <c r="N69" s="12">
        <v>863096000</v>
      </c>
      <c r="O69" s="13">
        <f t="shared" ref="O69:O74" si="1">+N69/N68-1</f>
        <v>1.8366311516996525E-2</v>
      </c>
      <c r="P69" s="13">
        <f t="shared" si="0"/>
        <v>1.8348277400275226E-2</v>
      </c>
    </row>
    <row r="70" spans="1:16" x14ac:dyDescent="0.25">
      <c r="A70" s="9">
        <v>66</v>
      </c>
      <c r="B70" s="9">
        <v>2010</v>
      </c>
      <c r="C70" s="10">
        <v>40179</v>
      </c>
      <c r="D70" s="12">
        <v>862567</v>
      </c>
      <c r="E70" s="12">
        <v>1343431</v>
      </c>
      <c r="F70" s="12">
        <v>4408700</v>
      </c>
      <c r="G70" s="12">
        <v>4302203</v>
      </c>
      <c r="H70" s="12">
        <v>106497</v>
      </c>
      <c r="I70" s="12">
        <v>3065269</v>
      </c>
      <c r="J70" s="11">
        <v>3.5536590201109002</v>
      </c>
      <c r="K70" s="11">
        <v>3.1472633933227501</v>
      </c>
      <c r="L70" s="11">
        <v>3.5367000000000002</v>
      </c>
      <c r="N70" s="12">
        <v>862554000</v>
      </c>
      <c r="O70" s="13">
        <f t="shared" si="1"/>
        <v>-6.279718594455197E-4</v>
      </c>
      <c r="P70" s="13">
        <f t="shared" si="0"/>
        <v>-4.2065984494688013E-4</v>
      </c>
    </row>
    <row r="71" spans="1:16" x14ac:dyDescent="0.25">
      <c r="A71" s="9">
        <v>67</v>
      </c>
      <c r="B71" s="9">
        <v>2011</v>
      </c>
      <c r="C71" s="10">
        <v>40544</v>
      </c>
      <c r="D71" s="12">
        <v>863088</v>
      </c>
      <c r="E71" s="12">
        <v>1661043</v>
      </c>
      <c r="F71" s="12">
        <v>4604100</v>
      </c>
      <c r="G71" s="12">
        <v>4493327</v>
      </c>
      <c r="H71" s="12">
        <v>110773</v>
      </c>
      <c r="I71" s="12">
        <v>2943057</v>
      </c>
      <c r="J71" s="11">
        <v>3.4099153272899199</v>
      </c>
      <c r="K71" s="11">
        <v>3.6114435168514398</v>
      </c>
      <c r="L71" s="11">
        <v>4.0232000000000001</v>
      </c>
      <c r="N71" s="12">
        <v>863087000</v>
      </c>
      <c r="O71" s="13">
        <f t="shared" si="1"/>
        <v>6.1793232655582564E-4</v>
      </c>
      <c r="P71" s="13">
        <f t="shared" si="0"/>
        <v>6.0401105073570882E-4</v>
      </c>
    </row>
    <row r="72" spans="1:16" x14ac:dyDescent="0.25">
      <c r="A72" s="9">
        <v>68</v>
      </c>
      <c r="B72" s="9">
        <v>2012</v>
      </c>
      <c r="C72" s="10">
        <v>40909</v>
      </c>
      <c r="D72" s="12">
        <v>871183</v>
      </c>
      <c r="E72" s="12">
        <v>1649305</v>
      </c>
      <c r="F72" s="12">
        <v>4762400</v>
      </c>
      <c r="G72" s="12">
        <v>4638975</v>
      </c>
      <c r="H72" s="12">
        <v>123425</v>
      </c>
      <c r="I72" s="12">
        <v>3113095</v>
      </c>
      <c r="J72" s="11">
        <v>3.5734110973239801</v>
      </c>
      <c r="K72" s="11">
        <v>3.5556675564948201</v>
      </c>
      <c r="L72" s="11">
        <v>4.09</v>
      </c>
      <c r="N72" s="4">
        <v>870721000</v>
      </c>
      <c r="O72" s="13">
        <f t="shared" si="1"/>
        <v>8.8449947687776476E-3</v>
      </c>
      <c r="P72" s="13">
        <f t="shared" si="0"/>
        <v>9.3791131379419301E-3</v>
      </c>
    </row>
    <row r="73" spans="1:16" x14ac:dyDescent="0.25">
      <c r="A73" s="9">
        <v>69</v>
      </c>
      <c r="B73" s="9">
        <v>2013</v>
      </c>
      <c r="C73" s="10">
        <v>41275</v>
      </c>
      <c r="D73" s="12">
        <v>887549</v>
      </c>
      <c r="E73" s="12">
        <v>1192785</v>
      </c>
      <c r="F73" s="12">
        <v>4862900</v>
      </c>
      <c r="G73" s="12">
        <v>4725536</v>
      </c>
      <c r="H73" s="12">
        <v>137364</v>
      </c>
      <c r="I73" s="12">
        <v>3670115</v>
      </c>
      <c r="J73" s="11">
        <v>4.1351125402653803</v>
      </c>
      <c r="K73" s="11">
        <v>3.8684306282377001</v>
      </c>
      <c r="L73" s="11">
        <v>4.3696000000000002</v>
      </c>
      <c r="N73" s="4">
        <v>886528000</v>
      </c>
      <c r="O73" s="13">
        <f t="shared" si="1"/>
        <v>1.815392071627997E-2</v>
      </c>
      <c r="P73" s="13">
        <f t="shared" si="0"/>
        <v>1.878594967991809E-2</v>
      </c>
    </row>
    <row r="74" spans="1:16" x14ac:dyDescent="0.25">
      <c r="A74" s="9">
        <v>70</v>
      </c>
      <c r="B74" s="9">
        <v>2014</v>
      </c>
      <c r="C74" s="10">
        <v>41640</v>
      </c>
      <c r="D74" s="14">
        <f>+D73*(1+O74)</f>
        <v>902047.92897376057</v>
      </c>
      <c r="E74" s="12">
        <v>1358649</v>
      </c>
      <c r="F74" s="12">
        <v>5066174</v>
      </c>
      <c r="G74" s="12">
        <v>4922960</v>
      </c>
      <c r="H74" s="12">
        <v>143214</v>
      </c>
      <c r="I74" s="12">
        <v>3707525</v>
      </c>
      <c r="J74" s="15">
        <f>+I74/D74</f>
        <v>4.1101197407747136</v>
      </c>
      <c r="K74" s="11">
        <v>4.2042287242732499</v>
      </c>
      <c r="L74" s="11">
        <v>4.7544000000000004</v>
      </c>
      <c r="N74" s="4">
        <v>901010250</v>
      </c>
      <c r="O74" s="13">
        <f t="shared" si="1"/>
        <v>1.6335919452064696E-2</v>
      </c>
      <c r="P74" s="13">
        <f t="shared" si="0"/>
        <v>1.6335919452064696E-2</v>
      </c>
    </row>
  </sheetData>
  <hyperlinks>
    <hyperlink ref="A1" location="TOC!A1" display="TOC"/>
  </hyperlink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pane xSplit="5" ySplit="3" topLeftCell="F31" activePane="bottomRight" state="frozen"/>
      <selection pane="topRight" activeCell="F1" sqref="F1"/>
      <selection pane="bottomLeft" activeCell="A4" sqref="A4"/>
      <selection pane="bottomRight" activeCell="N59" sqref="N59"/>
    </sheetView>
  </sheetViews>
  <sheetFormatPr defaultRowHeight="15" x14ac:dyDescent="0.25"/>
  <cols>
    <col min="1" max="5" width="9.140625" style="9"/>
    <col min="6" max="6" width="16.85546875" style="12" bestFit="1" customWidth="1"/>
    <col min="7" max="7" width="14.28515625" style="12" bestFit="1" customWidth="1"/>
    <col min="8" max="10" width="15.28515625" style="12" bestFit="1" customWidth="1"/>
    <col min="11" max="11" width="16" style="12" bestFit="1" customWidth="1"/>
    <col min="12" max="13" width="16" style="12" customWidth="1"/>
    <col min="14" max="14" width="9.140625" style="11"/>
    <col min="15" max="16384" width="9.140625" style="9"/>
  </cols>
  <sheetData>
    <row r="1" spans="1:14" x14ac:dyDescent="0.25">
      <c r="A1" s="3" t="s">
        <v>274</v>
      </c>
    </row>
    <row r="2" spans="1:14" x14ac:dyDescent="0.25">
      <c r="A2" s="3"/>
    </row>
    <row r="3" spans="1:14" x14ac:dyDescent="0.25">
      <c r="B3" s="9" t="s">
        <v>293</v>
      </c>
      <c r="C3" s="9" t="s">
        <v>326</v>
      </c>
      <c r="D3" s="9" t="s">
        <v>325</v>
      </c>
      <c r="E3" s="9" t="s">
        <v>324</v>
      </c>
      <c r="F3" s="12" t="s">
        <v>292</v>
      </c>
      <c r="G3" s="12" t="s">
        <v>344</v>
      </c>
      <c r="H3" s="12" t="s">
        <v>343</v>
      </c>
      <c r="I3" s="12" t="s">
        <v>345</v>
      </c>
      <c r="J3" s="12" t="s">
        <v>342</v>
      </c>
      <c r="K3" s="12" t="s">
        <v>341</v>
      </c>
      <c r="L3" s="12" t="s">
        <v>346</v>
      </c>
      <c r="M3" s="12" t="s">
        <v>347</v>
      </c>
      <c r="N3" s="11" t="s">
        <v>340</v>
      </c>
    </row>
    <row r="4" spans="1:14" x14ac:dyDescent="0.25">
      <c r="A4" s="9">
        <v>1</v>
      </c>
      <c r="B4" s="9">
        <v>1957</v>
      </c>
      <c r="C4" s="9" t="s">
        <v>320</v>
      </c>
      <c r="D4" s="9">
        <v>1</v>
      </c>
      <c r="E4" s="9" t="s">
        <v>319</v>
      </c>
      <c r="F4" s="12">
        <v>12834199</v>
      </c>
      <c r="G4" s="12">
        <v>898573</v>
      </c>
      <c r="H4" s="12">
        <v>1199678</v>
      </c>
      <c r="I4" s="12">
        <v>2098251</v>
      </c>
      <c r="J4" s="12">
        <v>958293</v>
      </c>
      <c r="K4" s="12">
        <v>1139958</v>
      </c>
      <c r="L4" s="11">
        <f>+I4/$F4*100</f>
        <v>16.348904984253402</v>
      </c>
      <c r="M4" s="11">
        <f>-J4/$F4*100</f>
        <v>-7.4667145179843324</v>
      </c>
      <c r="N4" s="11">
        <v>8.8821904662690692</v>
      </c>
    </row>
    <row r="5" spans="1:14" x14ac:dyDescent="0.25">
      <c r="A5" s="9">
        <v>2</v>
      </c>
      <c r="B5" s="9">
        <v>1959</v>
      </c>
      <c r="C5" s="9" t="s">
        <v>320</v>
      </c>
      <c r="D5" s="9">
        <v>1</v>
      </c>
      <c r="E5" s="9" t="s">
        <v>319</v>
      </c>
      <c r="F5" s="12">
        <v>16340465</v>
      </c>
      <c r="G5" s="12">
        <v>1073242</v>
      </c>
      <c r="H5" s="12">
        <v>1403373</v>
      </c>
      <c r="I5" s="12">
        <v>2476615</v>
      </c>
      <c r="J5" s="12">
        <v>1183668</v>
      </c>
      <c r="K5" s="12">
        <v>1292947</v>
      </c>
      <c r="L5" s="11">
        <f t="shared" ref="L5:L59" si="0">+I5/$F5*100</f>
        <v>15.156331230476001</v>
      </c>
      <c r="M5" s="11">
        <f t="shared" ref="M5:M59" si="1">-J5/$F5*100</f>
        <v>-7.2437840661205177</v>
      </c>
      <c r="N5" s="11">
        <v>7.9125471643554803</v>
      </c>
    </row>
    <row r="6" spans="1:14" x14ac:dyDescent="0.25">
      <c r="A6" s="9">
        <v>3</v>
      </c>
      <c r="B6" s="9">
        <v>1960</v>
      </c>
      <c r="C6" s="9" t="s">
        <v>320</v>
      </c>
      <c r="D6" s="9">
        <v>1</v>
      </c>
      <c r="E6" s="9" t="s">
        <v>319</v>
      </c>
      <c r="F6" s="12">
        <v>18538618</v>
      </c>
      <c r="G6" s="12">
        <v>1140119</v>
      </c>
      <c r="H6" s="12">
        <v>1651882</v>
      </c>
      <c r="I6" s="12">
        <v>2792001</v>
      </c>
      <c r="J6" s="12">
        <v>1299983</v>
      </c>
      <c r="K6" s="12">
        <v>1492018</v>
      </c>
      <c r="L6" s="11">
        <f t="shared" si="0"/>
        <v>15.060459199277961</v>
      </c>
      <c r="M6" s="11">
        <f t="shared" si="1"/>
        <v>-7.0122972489103557</v>
      </c>
      <c r="N6" s="11">
        <v>8.0481619503676107</v>
      </c>
    </row>
    <row r="7" spans="1:14" x14ac:dyDescent="0.25">
      <c r="A7" s="9">
        <v>4</v>
      </c>
      <c r="B7" s="9">
        <v>1961</v>
      </c>
      <c r="C7" s="9" t="s">
        <v>320</v>
      </c>
      <c r="D7" s="9">
        <v>1</v>
      </c>
      <c r="E7" s="9" t="s">
        <v>319</v>
      </c>
      <c r="F7" s="12">
        <v>20875229</v>
      </c>
      <c r="G7" s="12">
        <v>1200867</v>
      </c>
      <c r="H7" s="12">
        <v>1805834</v>
      </c>
      <c r="I7" s="12">
        <v>3006701</v>
      </c>
      <c r="J7" s="12">
        <v>1412019</v>
      </c>
      <c r="K7" s="12">
        <v>1594682</v>
      </c>
      <c r="L7" s="11">
        <f t="shared" si="0"/>
        <v>14.403200079864991</v>
      </c>
      <c r="M7" s="11">
        <f t="shared" si="1"/>
        <v>-6.7640886717937319</v>
      </c>
      <c r="N7" s="11">
        <v>7.6391114080712601</v>
      </c>
    </row>
    <row r="8" spans="1:14" x14ac:dyDescent="0.25">
      <c r="A8" s="9">
        <v>5</v>
      </c>
      <c r="B8" s="9">
        <v>1962</v>
      </c>
      <c r="C8" s="9" t="s">
        <v>320</v>
      </c>
      <c r="D8" s="9">
        <v>1</v>
      </c>
      <c r="E8" s="9" t="s">
        <v>319</v>
      </c>
      <c r="F8" s="12">
        <v>23293775</v>
      </c>
      <c r="G8" s="12">
        <v>1287604</v>
      </c>
      <c r="H8" s="12">
        <v>1882846</v>
      </c>
      <c r="I8" s="12">
        <v>3170450</v>
      </c>
      <c r="J8" s="12">
        <v>1589260</v>
      </c>
      <c r="K8" s="12">
        <v>1581190</v>
      </c>
      <c r="L8" s="11">
        <f t="shared" si="0"/>
        <v>13.610717884928484</v>
      </c>
      <c r="M8" s="11">
        <f t="shared" si="1"/>
        <v>-6.8226811669641352</v>
      </c>
      <c r="N8" s="11">
        <v>6.7880367179643502</v>
      </c>
    </row>
    <row r="9" spans="1:14" x14ac:dyDescent="0.25">
      <c r="A9" s="9">
        <v>6</v>
      </c>
      <c r="B9" s="9">
        <v>1963</v>
      </c>
      <c r="C9" s="9" t="s">
        <v>320</v>
      </c>
      <c r="D9" s="9">
        <v>1</v>
      </c>
      <c r="E9" s="9" t="s">
        <v>319</v>
      </c>
      <c r="F9" s="12">
        <v>25928555</v>
      </c>
      <c r="G9" s="12">
        <v>1373636</v>
      </c>
      <c r="H9" s="12">
        <v>2121614</v>
      </c>
      <c r="I9" s="12">
        <v>3495250</v>
      </c>
      <c r="J9" s="12">
        <v>1739438</v>
      </c>
      <c r="K9" s="12">
        <v>1755812</v>
      </c>
      <c r="L9" s="11">
        <f t="shared" si="0"/>
        <v>13.480311571547276</v>
      </c>
      <c r="M9" s="11">
        <f t="shared" si="1"/>
        <v>-6.7085805591557257</v>
      </c>
      <c r="N9" s="11">
        <v>6.77173101239155</v>
      </c>
    </row>
    <row r="10" spans="1:14" x14ac:dyDescent="0.25">
      <c r="A10" s="9">
        <v>7</v>
      </c>
      <c r="B10" s="9">
        <v>1964</v>
      </c>
      <c r="C10" s="9" t="s">
        <v>320</v>
      </c>
      <c r="D10" s="9">
        <v>1</v>
      </c>
      <c r="E10" s="9" t="s">
        <v>319</v>
      </c>
      <c r="F10" s="12">
        <v>28639091</v>
      </c>
      <c r="G10" s="12">
        <v>1466223</v>
      </c>
      <c r="H10" s="12">
        <v>2255949</v>
      </c>
      <c r="I10" s="12">
        <v>3722172</v>
      </c>
      <c r="J10" s="12">
        <v>1843933</v>
      </c>
      <c r="K10" s="12">
        <v>1878239</v>
      </c>
      <c r="L10" s="11">
        <f t="shared" si="0"/>
        <v>12.996823118443249</v>
      </c>
      <c r="M10" s="11">
        <f t="shared" si="1"/>
        <v>-6.4385178984905629</v>
      </c>
      <c r="N10" s="11">
        <v>6.5583052199526897</v>
      </c>
    </row>
    <row r="11" spans="1:14" x14ac:dyDescent="0.25">
      <c r="A11" s="9">
        <v>8</v>
      </c>
      <c r="B11" s="9">
        <v>1965</v>
      </c>
      <c r="C11" s="9" t="s">
        <v>320</v>
      </c>
      <c r="D11" s="9">
        <v>1</v>
      </c>
      <c r="E11" s="9" t="s">
        <v>319</v>
      </c>
      <c r="F11" s="12">
        <v>31813750</v>
      </c>
      <c r="G11" s="12">
        <v>1625594</v>
      </c>
      <c r="H11" s="12">
        <v>2418202</v>
      </c>
      <c r="I11" s="12">
        <v>4043796</v>
      </c>
      <c r="J11" s="12">
        <v>2008494</v>
      </c>
      <c r="K11" s="12">
        <v>2035302</v>
      </c>
      <c r="L11" s="11">
        <f t="shared" si="0"/>
        <v>12.710843581784607</v>
      </c>
      <c r="M11" s="11">
        <f t="shared" si="1"/>
        <v>-6.3132890652626621</v>
      </c>
      <c r="N11" s="11">
        <v>6.3975545165219403</v>
      </c>
    </row>
    <row r="12" spans="1:14" x14ac:dyDescent="0.25">
      <c r="A12" s="9">
        <v>9</v>
      </c>
      <c r="B12" s="9">
        <v>1966</v>
      </c>
      <c r="C12" s="9" t="s">
        <v>320</v>
      </c>
      <c r="D12" s="9">
        <v>1</v>
      </c>
      <c r="E12" s="9" t="s">
        <v>319</v>
      </c>
      <c r="F12" s="12">
        <v>35261876</v>
      </c>
      <c r="G12" s="12">
        <v>1771193</v>
      </c>
      <c r="H12" s="12">
        <v>2630022</v>
      </c>
      <c r="I12" s="12">
        <v>4401215</v>
      </c>
      <c r="J12" s="12">
        <v>2218586</v>
      </c>
      <c r="K12" s="12">
        <v>2182629</v>
      </c>
      <c r="L12" s="11">
        <f t="shared" si="0"/>
        <v>12.481511193562135</v>
      </c>
      <c r="M12" s="11">
        <f t="shared" si="1"/>
        <v>-6.2917412561940829</v>
      </c>
      <c r="N12" s="11">
        <v>6.1897699373680499</v>
      </c>
    </row>
    <row r="13" spans="1:14" x14ac:dyDescent="0.25">
      <c r="A13" s="9">
        <v>10</v>
      </c>
      <c r="B13" s="9">
        <v>1967</v>
      </c>
      <c r="C13" s="9" t="s">
        <v>320</v>
      </c>
      <c r="D13" s="9">
        <v>1</v>
      </c>
      <c r="E13" s="9" t="s">
        <v>319</v>
      </c>
      <c r="F13" s="12">
        <v>39264507</v>
      </c>
      <c r="G13" s="12">
        <v>1959641</v>
      </c>
      <c r="H13" s="12">
        <v>3055357</v>
      </c>
      <c r="I13" s="12">
        <v>5014998</v>
      </c>
      <c r="J13" s="12">
        <v>2683663</v>
      </c>
      <c r="K13" s="12">
        <v>2331335</v>
      </c>
      <c r="L13" s="11">
        <f t="shared" si="0"/>
        <v>12.77234424463804</v>
      </c>
      <c r="M13" s="11">
        <f t="shared" si="1"/>
        <v>-6.8348317731329207</v>
      </c>
      <c r="N13" s="11">
        <v>5.9375124715051202</v>
      </c>
    </row>
    <row r="14" spans="1:14" x14ac:dyDescent="0.25">
      <c r="A14" s="9">
        <v>11</v>
      </c>
      <c r="B14" s="9">
        <v>1968</v>
      </c>
      <c r="C14" s="9" t="s">
        <v>320</v>
      </c>
      <c r="D14" s="9">
        <v>1</v>
      </c>
      <c r="E14" s="9" t="s">
        <v>319</v>
      </c>
      <c r="F14" s="12">
        <v>43651849</v>
      </c>
      <c r="G14" s="12">
        <v>2192503</v>
      </c>
      <c r="H14" s="12">
        <v>3584938</v>
      </c>
      <c r="I14" s="12">
        <v>5777441</v>
      </c>
      <c r="J14" s="12">
        <v>2823785</v>
      </c>
      <c r="K14" s="12">
        <v>2953656</v>
      </c>
      <c r="L14" s="11">
        <f t="shared" si="0"/>
        <v>13.23527211871369</v>
      </c>
      <c r="M14" s="11">
        <f t="shared" si="1"/>
        <v>-6.4688783286132967</v>
      </c>
      <c r="N14" s="11">
        <v>6.7663937901003903</v>
      </c>
    </row>
    <row r="15" spans="1:14" x14ac:dyDescent="0.25">
      <c r="A15" s="9">
        <v>12</v>
      </c>
      <c r="B15" s="9">
        <v>1969</v>
      </c>
      <c r="C15" s="9" t="s">
        <v>320</v>
      </c>
      <c r="D15" s="9">
        <v>1</v>
      </c>
      <c r="E15" s="9" t="s">
        <v>319</v>
      </c>
      <c r="F15" s="12">
        <v>48873326</v>
      </c>
      <c r="G15" s="12">
        <v>2439987</v>
      </c>
      <c r="H15" s="12">
        <v>3976174</v>
      </c>
      <c r="I15" s="12">
        <v>6416161</v>
      </c>
      <c r="J15" s="12">
        <v>3202045</v>
      </c>
      <c r="K15" s="12">
        <v>3214116</v>
      </c>
      <c r="L15" s="11">
        <f t="shared" si="0"/>
        <v>13.128144788017906</v>
      </c>
      <c r="M15" s="11">
        <f t="shared" si="1"/>
        <v>-6.5517231219336294</v>
      </c>
      <c r="N15" s="11">
        <v>6.57642166608428</v>
      </c>
    </row>
    <row r="16" spans="1:14" x14ac:dyDescent="0.25">
      <c r="A16" s="9">
        <v>13</v>
      </c>
      <c r="B16" s="9">
        <v>1970</v>
      </c>
      <c r="C16" s="9" t="s">
        <v>320</v>
      </c>
      <c r="D16" s="9">
        <v>1</v>
      </c>
      <c r="E16" s="9" t="s">
        <v>319</v>
      </c>
      <c r="F16" s="12">
        <v>54917541</v>
      </c>
      <c r="G16" s="12">
        <v>2787764</v>
      </c>
      <c r="H16" s="12">
        <v>4600030</v>
      </c>
      <c r="I16" s="12">
        <v>7387794</v>
      </c>
      <c r="J16" s="12">
        <v>3638022</v>
      </c>
      <c r="K16" s="12">
        <v>3749772</v>
      </c>
      <c r="L16" s="11">
        <f t="shared" si="0"/>
        <v>13.452521481251317</v>
      </c>
      <c r="M16" s="11">
        <f t="shared" si="1"/>
        <v>-6.624517292207238</v>
      </c>
      <c r="N16" s="11">
        <v>6.8280041890440799</v>
      </c>
    </row>
    <row r="17" spans="1:14" x14ac:dyDescent="0.25">
      <c r="A17" s="9">
        <v>14</v>
      </c>
      <c r="B17" s="9">
        <v>1971</v>
      </c>
      <c r="C17" s="9" t="s">
        <v>320</v>
      </c>
      <c r="D17" s="9">
        <v>1</v>
      </c>
      <c r="E17" s="9" t="s">
        <v>319</v>
      </c>
      <c r="F17" s="12">
        <v>61602941</v>
      </c>
      <c r="G17" s="12">
        <v>3158716</v>
      </c>
      <c r="H17" s="12">
        <v>5241309</v>
      </c>
      <c r="I17" s="12">
        <v>8400025</v>
      </c>
      <c r="J17" s="12">
        <v>4154916</v>
      </c>
      <c r="K17" s="12">
        <v>4245109</v>
      </c>
      <c r="L17" s="11">
        <f t="shared" si="0"/>
        <v>13.635753202107672</v>
      </c>
      <c r="M17" s="11">
        <f t="shared" si="1"/>
        <v>-6.7446714922263213</v>
      </c>
      <c r="N17" s="11">
        <v>6.8910817098813499</v>
      </c>
    </row>
    <row r="18" spans="1:14" x14ac:dyDescent="0.25">
      <c r="A18" s="9">
        <v>15</v>
      </c>
      <c r="B18" s="9">
        <v>1972</v>
      </c>
      <c r="C18" s="9" t="s">
        <v>320</v>
      </c>
      <c r="D18" s="9">
        <v>1</v>
      </c>
      <c r="E18" s="9" t="s">
        <v>319</v>
      </c>
      <c r="F18" s="12">
        <v>68760252</v>
      </c>
      <c r="G18" s="12">
        <v>3399723</v>
      </c>
      <c r="H18" s="12">
        <v>5750002</v>
      </c>
      <c r="I18" s="12">
        <v>9149725</v>
      </c>
      <c r="J18" s="12">
        <v>4919623</v>
      </c>
      <c r="K18" s="12">
        <v>4230102</v>
      </c>
      <c r="L18" s="11">
        <f t="shared" si="0"/>
        <v>13.306706613000779</v>
      </c>
      <c r="M18" s="11">
        <f t="shared" si="1"/>
        <v>-7.1547483566523278</v>
      </c>
      <c r="N18" s="11">
        <v>6.1519582563484496</v>
      </c>
    </row>
    <row r="19" spans="1:14" x14ac:dyDescent="0.25">
      <c r="A19" s="9">
        <v>16</v>
      </c>
      <c r="B19" s="9">
        <v>1973</v>
      </c>
      <c r="C19" s="9" t="s">
        <v>320</v>
      </c>
      <c r="D19" s="9">
        <v>1</v>
      </c>
      <c r="E19" s="9" t="s">
        <v>319</v>
      </c>
      <c r="F19" s="12">
        <v>78417391</v>
      </c>
      <c r="G19" s="12">
        <v>4165628</v>
      </c>
      <c r="H19" s="12">
        <v>6648929</v>
      </c>
      <c r="I19" s="12">
        <v>10814557</v>
      </c>
      <c r="J19" s="12">
        <v>5811586</v>
      </c>
      <c r="K19" s="12">
        <v>5002971</v>
      </c>
      <c r="L19" s="11">
        <f t="shared" si="0"/>
        <v>13.791018627487874</v>
      </c>
      <c r="M19" s="11">
        <f t="shared" si="1"/>
        <v>-7.4110932866919788</v>
      </c>
      <c r="N19" s="11">
        <v>6.3799253407959</v>
      </c>
    </row>
    <row r="20" spans="1:14" x14ac:dyDescent="0.25">
      <c r="A20" s="9">
        <v>17</v>
      </c>
      <c r="B20" s="9">
        <v>1974</v>
      </c>
      <c r="C20" s="9" t="s">
        <v>320</v>
      </c>
      <c r="D20" s="9">
        <v>1</v>
      </c>
      <c r="E20" s="9" t="s">
        <v>319</v>
      </c>
      <c r="F20" s="12">
        <v>87487565</v>
      </c>
      <c r="G20" s="12">
        <v>4207015</v>
      </c>
      <c r="H20" s="12">
        <v>7820693</v>
      </c>
      <c r="I20" s="12">
        <v>12027708</v>
      </c>
      <c r="J20" s="12">
        <v>6638582</v>
      </c>
      <c r="K20" s="12">
        <v>5389126</v>
      </c>
      <c r="L20" s="11">
        <f t="shared" si="0"/>
        <v>13.747905773809114</v>
      </c>
      <c r="M20" s="11">
        <f t="shared" si="1"/>
        <v>-7.5880292244960765</v>
      </c>
      <c r="N20" s="11">
        <v>6.1598765493130401</v>
      </c>
    </row>
    <row r="21" spans="1:14" x14ac:dyDescent="0.25">
      <c r="A21" s="9">
        <v>18</v>
      </c>
      <c r="B21" s="9">
        <v>1975</v>
      </c>
      <c r="C21" s="9" t="s">
        <v>320</v>
      </c>
      <c r="D21" s="9">
        <v>1</v>
      </c>
      <c r="E21" s="9" t="s">
        <v>319</v>
      </c>
      <c r="F21" s="12">
        <v>98063867</v>
      </c>
      <c r="G21" s="12">
        <v>4487740</v>
      </c>
      <c r="H21" s="12">
        <v>9115582</v>
      </c>
      <c r="I21" s="12">
        <v>13603322</v>
      </c>
      <c r="J21" s="12">
        <v>7489857</v>
      </c>
      <c r="K21" s="12">
        <v>6113465</v>
      </c>
      <c r="L21" s="11">
        <f t="shared" si="0"/>
        <v>13.871900442188354</v>
      </c>
      <c r="M21" s="11">
        <f t="shared" si="1"/>
        <v>-7.6377336822746349</v>
      </c>
      <c r="N21" s="11">
        <v>6.2341667599137196</v>
      </c>
    </row>
    <row r="22" spans="1:14" x14ac:dyDescent="0.25">
      <c r="A22" s="9">
        <v>19</v>
      </c>
      <c r="B22" s="9">
        <v>1976</v>
      </c>
      <c r="C22" s="9" t="s">
        <v>320</v>
      </c>
      <c r="D22" s="9">
        <v>1</v>
      </c>
      <c r="E22" s="9" t="s">
        <v>319</v>
      </c>
      <c r="F22" s="12">
        <v>111501097</v>
      </c>
      <c r="G22" s="12">
        <v>4808259</v>
      </c>
      <c r="H22" s="12">
        <v>10501752</v>
      </c>
      <c r="I22" s="12">
        <v>15310011</v>
      </c>
      <c r="J22" s="12">
        <v>8422282</v>
      </c>
      <c r="K22" s="12">
        <v>6887729</v>
      </c>
      <c r="L22" s="11">
        <f t="shared" si="0"/>
        <v>13.730816477975996</v>
      </c>
      <c r="M22" s="11">
        <f t="shared" si="1"/>
        <v>-7.5535418274853381</v>
      </c>
      <c r="N22" s="11">
        <v>6.1772746504906602</v>
      </c>
    </row>
    <row r="23" spans="1:14" x14ac:dyDescent="0.25">
      <c r="A23" s="9">
        <v>20</v>
      </c>
      <c r="B23" s="9">
        <v>1977</v>
      </c>
      <c r="C23" s="9" t="s">
        <v>320</v>
      </c>
      <c r="D23" s="9">
        <v>1</v>
      </c>
      <c r="E23" s="9" t="s">
        <v>319</v>
      </c>
      <c r="F23" s="12">
        <v>123481486</v>
      </c>
      <c r="G23" s="12">
        <v>5233473</v>
      </c>
      <c r="H23" s="12">
        <v>12369244</v>
      </c>
      <c r="I23" s="12">
        <v>17602717</v>
      </c>
      <c r="J23" s="12">
        <v>9766740</v>
      </c>
      <c r="K23" s="12">
        <v>7835977</v>
      </c>
      <c r="L23" s="11">
        <f t="shared" si="0"/>
        <v>14.255349178418536</v>
      </c>
      <c r="M23" s="11">
        <f t="shared" si="1"/>
        <v>-7.9094772150701198</v>
      </c>
      <c r="N23" s="11">
        <v>6.3458719633484204</v>
      </c>
    </row>
    <row r="24" spans="1:14" x14ac:dyDescent="0.25">
      <c r="A24" s="9">
        <v>21</v>
      </c>
      <c r="B24" s="9">
        <v>1978</v>
      </c>
      <c r="C24" s="9" t="s">
        <v>320</v>
      </c>
      <c r="D24" s="9">
        <v>1</v>
      </c>
      <c r="E24" s="9" t="s">
        <v>319</v>
      </c>
      <c r="F24" s="12">
        <v>142572980</v>
      </c>
      <c r="G24" s="12">
        <v>5687635</v>
      </c>
      <c r="H24" s="12">
        <v>13620683</v>
      </c>
      <c r="I24" s="12">
        <v>19308318</v>
      </c>
      <c r="J24" s="12">
        <v>10774395</v>
      </c>
      <c r="K24" s="12">
        <v>8533923</v>
      </c>
      <c r="L24" s="11">
        <f t="shared" si="0"/>
        <v>13.542761047710442</v>
      </c>
      <c r="M24" s="11">
        <f t="shared" si="1"/>
        <v>-7.5571086470942808</v>
      </c>
      <c r="N24" s="11">
        <v>5.9856524006161598</v>
      </c>
    </row>
    <row r="25" spans="1:14" x14ac:dyDescent="0.25">
      <c r="A25" s="9">
        <v>22</v>
      </c>
      <c r="B25" s="9">
        <v>1979</v>
      </c>
      <c r="C25" s="9" t="s">
        <v>320</v>
      </c>
      <c r="D25" s="9">
        <v>1</v>
      </c>
      <c r="E25" s="9" t="s">
        <v>319</v>
      </c>
      <c r="F25" s="12">
        <v>161648974</v>
      </c>
      <c r="G25" s="12">
        <v>6068605</v>
      </c>
      <c r="H25" s="12">
        <v>15336383</v>
      </c>
      <c r="I25" s="12">
        <v>21404988</v>
      </c>
      <c r="J25" s="12">
        <v>12270912</v>
      </c>
      <c r="K25" s="12">
        <v>9134076</v>
      </c>
      <c r="L25" s="11">
        <f t="shared" si="0"/>
        <v>13.241647917913788</v>
      </c>
      <c r="M25" s="11">
        <f t="shared" si="1"/>
        <v>-7.5910856075090214</v>
      </c>
      <c r="N25" s="11">
        <v>5.6505623104047702</v>
      </c>
    </row>
    <row r="26" spans="1:14" x14ac:dyDescent="0.25">
      <c r="A26" s="9">
        <v>23</v>
      </c>
      <c r="B26" s="9">
        <v>1980</v>
      </c>
      <c r="C26" s="9" t="s">
        <v>320</v>
      </c>
      <c r="D26" s="9">
        <v>1</v>
      </c>
      <c r="E26" s="9" t="s">
        <v>319</v>
      </c>
      <c r="F26" s="12">
        <v>185225698</v>
      </c>
      <c r="G26" s="12">
        <v>6465605</v>
      </c>
      <c r="H26" s="12">
        <v>17531859</v>
      </c>
      <c r="I26" s="12">
        <v>23997464</v>
      </c>
      <c r="J26" s="12">
        <v>14008497</v>
      </c>
      <c r="K26" s="12">
        <v>9988967</v>
      </c>
      <c r="L26" s="11">
        <f t="shared" si="0"/>
        <v>12.95579623082322</v>
      </c>
      <c r="M26" s="11">
        <f t="shared" si="1"/>
        <v>-7.5629338430135116</v>
      </c>
      <c r="N26" s="11">
        <v>5.3928623878097097</v>
      </c>
    </row>
    <row r="27" spans="1:14" x14ac:dyDescent="0.25">
      <c r="A27" s="9">
        <v>24</v>
      </c>
      <c r="B27" s="9">
        <v>1981</v>
      </c>
      <c r="C27" s="9" t="s">
        <v>320</v>
      </c>
      <c r="D27" s="9">
        <v>1</v>
      </c>
      <c r="E27" s="9" t="s">
        <v>319</v>
      </c>
      <c r="F27" s="12">
        <v>210427198</v>
      </c>
      <c r="G27" s="12">
        <v>7288830</v>
      </c>
      <c r="H27" s="12">
        <v>20020120</v>
      </c>
      <c r="I27" s="12">
        <v>27308950</v>
      </c>
      <c r="J27" s="12">
        <v>15624862</v>
      </c>
      <c r="K27" s="12">
        <v>11684088</v>
      </c>
      <c r="L27" s="11">
        <f t="shared" si="0"/>
        <v>12.977861350413459</v>
      </c>
      <c r="M27" s="11">
        <f t="shared" si="1"/>
        <v>-7.4253053543012069</v>
      </c>
      <c r="N27" s="11">
        <v>5.5525559961122504</v>
      </c>
    </row>
    <row r="28" spans="1:14" x14ac:dyDescent="0.25">
      <c r="A28" s="9">
        <v>25</v>
      </c>
      <c r="B28" s="9">
        <v>1982</v>
      </c>
      <c r="C28" s="9" t="s">
        <v>320</v>
      </c>
      <c r="D28" s="9">
        <v>1</v>
      </c>
      <c r="E28" s="9" t="s">
        <v>319</v>
      </c>
      <c r="F28" s="12">
        <v>245252419</v>
      </c>
      <c r="G28" s="12">
        <v>8123030</v>
      </c>
      <c r="H28" s="12">
        <v>21807598</v>
      </c>
      <c r="I28" s="12">
        <v>29930628</v>
      </c>
      <c r="J28" s="12">
        <v>18267276</v>
      </c>
      <c r="K28" s="12">
        <v>11663352</v>
      </c>
      <c r="L28" s="11">
        <f t="shared" si="0"/>
        <v>12.2040092905261</v>
      </c>
      <c r="M28" s="11">
        <f t="shared" si="1"/>
        <v>-7.4483571148792631</v>
      </c>
      <c r="N28" s="11">
        <v>4.7556521756468397</v>
      </c>
    </row>
    <row r="29" spans="1:14" x14ac:dyDescent="0.25">
      <c r="A29" s="9">
        <v>26</v>
      </c>
      <c r="B29" s="9">
        <v>1983</v>
      </c>
      <c r="C29" s="9" t="s">
        <v>320</v>
      </c>
      <c r="D29" s="9">
        <v>1</v>
      </c>
      <c r="E29" s="9" t="s">
        <v>319</v>
      </c>
      <c r="F29" s="12">
        <v>289731333</v>
      </c>
      <c r="G29" s="12">
        <v>8699467</v>
      </c>
      <c r="H29" s="12">
        <v>22935966</v>
      </c>
      <c r="I29" s="12">
        <v>31635433</v>
      </c>
      <c r="J29" s="12">
        <v>19787550</v>
      </c>
      <c r="K29" s="12">
        <v>11847883</v>
      </c>
      <c r="L29" s="11">
        <f t="shared" si="0"/>
        <v>10.918885669849177</v>
      </c>
      <c r="M29" s="11">
        <f t="shared" si="1"/>
        <v>-6.8296203227698538</v>
      </c>
      <c r="N29" s="11">
        <v>4.0892653470793201</v>
      </c>
    </row>
    <row r="30" spans="1:14" x14ac:dyDescent="0.25">
      <c r="A30" s="9">
        <v>27</v>
      </c>
      <c r="B30" s="9">
        <v>1984</v>
      </c>
      <c r="C30" s="9" t="s">
        <v>320</v>
      </c>
      <c r="D30" s="9">
        <v>1</v>
      </c>
      <c r="E30" s="9" t="s">
        <v>319</v>
      </c>
      <c r="F30" s="12">
        <v>323455116</v>
      </c>
      <c r="G30" s="12">
        <v>8844863</v>
      </c>
      <c r="H30" s="12">
        <v>24607488</v>
      </c>
      <c r="I30" s="12">
        <v>33452351</v>
      </c>
      <c r="J30" s="12">
        <v>22671970</v>
      </c>
      <c r="K30" s="12">
        <v>10780381</v>
      </c>
      <c r="L30" s="11">
        <f t="shared" si="0"/>
        <v>10.342192577964974</v>
      </c>
      <c r="M30" s="11">
        <f t="shared" si="1"/>
        <v>-7.0093094461984027</v>
      </c>
      <c r="N30" s="11">
        <v>3.3328831317665699</v>
      </c>
    </row>
    <row r="31" spans="1:14" x14ac:dyDescent="0.25">
      <c r="A31" s="9">
        <v>28</v>
      </c>
      <c r="B31" s="9">
        <v>1985</v>
      </c>
      <c r="C31" s="9" t="s">
        <v>320</v>
      </c>
      <c r="D31" s="9">
        <v>1</v>
      </c>
      <c r="E31" s="9" t="s">
        <v>319</v>
      </c>
      <c r="F31" s="12">
        <v>373932078</v>
      </c>
      <c r="G31" s="12">
        <v>9479429</v>
      </c>
      <c r="H31" s="12">
        <v>27399043</v>
      </c>
      <c r="I31" s="12">
        <v>36878472</v>
      </c>
      <c r="J31" s="12">
        <v>24666907</v>
      </c>
      <c r="K31" s="12">
        <v>12211565</v>
      </c>
      <c r="L31" s="11">
        <f t="shared" si="0"/>
        <v>9.8623451074983723</v>
      </c>
      <c r="M31" s="11">
        <f t="shared" si="1"/>
        <v>-6.5966276902298819</v>
      </c>
      <c r="N31" s="11">
        <v>3.26571741726849</v>
      </c>
    </row>
    <row r="32" spans="1:14" x14ac:dyDescent="0.25">
      <c r="A32" s="9">
        <v>29</v>
      </c>
      <c r="B32" s="9">
        <v>1986</v>
      </c>
      <c r="C32" s="9" t="s">
        <v>320</v>
      </c>
      <c r="D32" s="9">
        <v>1</v>
      </c>
      <c r="E32" s="9" t="s">
        <v>319</v>
      </c>
      <c r="F32" s="12">
        <v>437229289</v>
      </c>
      <c r="G32" s="12">
        <v>10585837</v>
      </c>
      <c r="H32" s="12">
        <v>28598845</v>
      </c>
      <c r="I32" s="12">
        <v>39184682</v>
      </c>
      <c r="J32" s="12">
        <v>27299150</v>
      </c>
      <c r="K32" s="12">
        <v>11885532</v>
      </c>
      <c r="L32" s="11">
        <f t="shared" si="0"/>
        <v>8.9620441690035086</v>
      </c>
      <c r="M32" s="11">
        <f t="shared" si="1"/>
        <v>-6.2436690969254807</v>
      </c>
      <c r="N32" s="11">
        <v>2.7183750720780302</v>
      </c>
    </row>
    <row r="33" spans="1:14" x14ac:dyDescent="0.25">
      <c r="A33" s="9">
        <v>30</v>
      </c>
      <c r="B33" s="9">
        <v>1987</v>
      </c>
      <c r="C33" s="9" t="s">
        <v>320</v>
      </c>
      <c r="D33" s="9">
        <v>1</v>
      </c>
      <c r="E33" s="9" t="s">
        <v>319</v>
      </c>
      <c r="F33" s="12">
        <v>512854037</v>
      </c>
      <c r="G33" s="12">
        <v>11241318</v>
      </c>
      <c r="H33" s="12">
        <v>30383514</v>
      </c>
      <c r="I33" s="12">
        <v>41624832</v>
      </c>
      <c r="J33" s="12">
        <v>30495304</v>
      </c>
      <c r="K33" s="12">
        <v>11129528</v>
      </c>
      <c r="L33" s="11">
        <f t="shared" si="0"/>
        <v>8.1163116592567643</v>
      </c>
      <c r="M33" s="11">
        <f t="shared" si="1"/>
        <v>-5.9461955644116342</v>
      </c>
      <c r="N33" s="11">
        <v>2.1701160948451301</v>
      </c>
    </row>
    <row r="34" spans="1:14" x14ac:dyDescent="0.25">
      <c r="A34" s="9">
        <v>31</v>
      </c>
      <c r="B34" s="9">
        <v>1988</v>
      </c>
      <c r="C34" s="9" t="s">
        <v>320</v>
      </c>
      <c r="D34" s="9">
        <v>1</v>
      </c>
      <c r="E34" s="9" t="s">
        <v>319</v>
      </c>
      <c r="F34" s="12">
        <v>562606277</v>
      </c>
      <c r="G34" s="12">
        <v>11882300</v>
      </c>
      <c r="H34" s="12">
        <v>30641787</v>
      </c>
      <c r="I34" s="12">
        <v>42524087</v>
      </c>
      <c r="J34" s="12">
        <v>33098554</v>
      </c>
      <c r="K34" s="12">
        <v>9425533</v>
      </c>
      <c r="L34" s="11">
        <f t="shared" si="0"/>
        <v>7.5584096264891123</v>
      </c>
      <c r="M34" s="11">
        <f t="shared" si="1"/>
        <v>-5.8830758477300105</v>
      </c>
      <c r="N34" s="11">
        <v>1.6753337787591001</v>
      </c>
    </row>
    <row r="35" spans="1:14" x14ac:dyDescent="0.25">
      <c r="A35" s="9">
        <v>32</v>
      </c>
      <c r="B35" s="9">
        <v>1989</v>
      </c>
      <c r="C35" s="9" t="s">
        <v>320</v>
      </c>
      <c r="D35" s="9">
        <v>1</v>
      </c>
      <c r="E35" s="9" t="s">
        <v>319</v>
      </c>
      <c r="F35" s="12">
        <v>628778484</v>
      </c>
      <c r="G35" s="12">
        <v>12861505</v>
      </c>
      <c r="H35" s="12">
        <v>31286221</v>
      </c>
      <c r="I35" s="12">
        <v>44147726</v>
      </c>
      <c r="J35" s="12">
        <v>36173976</v>
      </c>
      <c r="K35" s="12">
        <v>7973750</v>
      </c>
      <c r="L35" s="11">
        <f t="shared" si="0"/>
        <v>7.0211890392865284</v>
      </c>
      <c r="M35" s="11">
        <f t="shared" si="1"/>
        <v>-5.753055634136488</v>
      </c>
      <c r="N35" s="11">
        <v>1.2681334051500399</v>
      </c>
    </row>
    <row r="36" spans="1:14" x14ac:dyDescent="0.25">
      <c r="A36" s="9">
        <v>33</v>
      </c>
      <c r="B36" s="9">
        <v>1990</v>
      </c>
      <c r="C36" s="9" t="s">
        <v>320</v>
      </c>
      <c r="D36" s="9">
        <v>1</v>
      </c>
      <c r="E36" s="9" t="s">
        <v>319</v>
      </c>
      <c r="F36" s="12">
        <v>720803239</v>
      </c>
      <c r="G36" s="12">
        <v>13853339</v>
      </c>
      <c r="H36" s="12">
        <v>32578228</v>
      </c>
      <c r="I36" s="12">
        <v>46431567</v>
      </c>
      <c r="J36" s="12">
        <v>39756784</v>
      </c>
      <c r="K36" s="12">
        <v>6674783</v>
      </c>
      <c r="L36" s="11">
        <f t="shared" si="0"/>
        <v>6.4416423911213867</v>
      </c>
      <c r="M36" s="11">
        <f t="shared" si="1"/>
        <v>-5.5156222737228848</v>
      </c>
      <c r="N36" s="11">
        <v>0.92602011739850099</v>
      </c>
    </row>
    <row r="37" spans="1:14" x14ac:dyDescent="0.25">
      <c r="A37" s="9">
        <v>34</v>
      </c>
      <c r="B37" s="9">
        <v>1991</v>
      </c>
      <c r="C37" s="9" t="s">
        <v>320</v>
      </c>
      <c r="D37" s="9">
        <v>1</v>
      </c>
      <c r="E37" s="9" t="s">
        <v>319</v>
      </c>
      <c r="F37" s="12">
        <v>783404897</v>
      </c>
      <c r="G37" s="12">
        <v>16267749</v>
      </c>
      <c r="H37" s="12">
        <v>33163451</v>
      </c>
      <c r="I37" s="12">
        <v>49431200</v>
      </c>
      <c r="J37" s="12">
        <v>43479428</v>
      </c>
      <c r="K37" s="12">
        <v>5951772</v>
      </c>
      <c r="L37" s="11">
        <f t="shared" si="0"/>
        <v>6.3097895085023961</v>
      </c>
      <c r="M37" s="11">
        <f t="shared" si="1"/>
        <v>-5.5500582350840215</v>
      </c>
      <c r="N37" s="11">
        <v>0.75973127341837399</v>
      </c>
    </row>
    <row r="38" spans="1:14" x14ac:dyDescent="0.25">
      <c r="A38" s="9">
        <v>35</v>
      </c>
      <c r="B38" s="9">
        <v>1992</v>
      </c>
      <c r="C38" s="9" t="s">
        <v>320</v>
      </c>
      <c r="D38" s="9">
        <v>1</v>
      </c>
      <c r="E38" s="9" t="s">
        <v>319</v>
      </c>
      <c r="F38" s="12">
        <v>866131135</v>
      </c>
      <c r="G38" s="12">
        <v>16027797</v>
      </c>
      <c r="H38" s="12">
        <v>33554342</v>
      </c>
      <c r="I38" s="12">
        <v>49582139</v>
      </c>
      <c r="J38" s="12">
        <v>48385163</v>
      </c>
      <c r="K38" s="12">
        <v>1196976</v>
      </c>
      <c r="L38" s="11">
        <f t="shared" si="0"/>
        <v>5.7245533610796704</v>
      </c>
      <c r="M38" s="11">
        <f t="shared" si="1"/>
        <v>-5.5863553502207255</v>
      </c>
      <c r="N38" s="11">
        <v>0.13819801085894501</v>
      </c>
    </row>
    <row r="39" spans="1:14" x14ac:dyDescent="0.25">
      <c r="A39" s="9">
        <v>36</v>
      </c>
      <c r="B39" s="9">
        <v>1993</v>
      </c>
      <c r="C39" s="9" t="s">
        <v>320</v>
      </c>
      <c r="D39" s="9">
        <v>1</v>
      </c>
      <c r="E39" s="9" t="s">
        <v>319</v>
      </c>
      <c r="F39" s="12">
        <v>909850275</v>
      </c>
      <c r="G39" s="12">
        <v>16137931</v>
      </c>
      <c r="H39" s="12">
        <v>34991684</v>
      </c>
      <c r="I39" s="12">
        <v>51129615</v>
      </c>
      <c r="J39" s="12">
        <v>52598701</v>
      </c>
      <c r="K39" s="12">
        <v>-1469086</v>
      </c>
      <c r="L39" s="11">
        <f t="shared" si="0"/>
        <v>5.6195636144639298</v>
      </c>
      <c r="M39" s="11">
        <f t="shared" si="1"/>
        <v>-5.7810282026897228</v>
      </c>
      <c r="N39" s="11">
        <v>-0.16146458822579399</v>
      </c>
    </row>
    <row r="40" spans="1:14" x14ac:dyDescent="0.25">
      <c r="A40" s="9">
        <v>37</v>
      </c>
      <c r="B40" s="9">
        <v>1994</v>
      </c>
      <c r="C40" s="9" t="s">
        <v>320</v>
      </c>
      <c r="D40" s="9">
        <v>1</v>
      </c>
      <c r="E40" s="9" t="s">
        <v>319</v>
      </c>
      <c r="F40" s="12">
        <v>1006410561</v>
      </c>
      <c r="G40" s="12">
        <v>17341286</v>
      </c>
      <c r="H40" s="12">
        <v>36772434</v>
      </c>
      <c r="I40" s="12">
        <v>54113720</v>
      </c>
      <c r="J40" s="12">
        <v>58559374</v>
      </c>
      <c r="K40" s="12">
        <v>-4445654</v>
      </c>
      <c r="L40" s="11">
        <f t="shared" si="0"/>
        <v>5.3769030351023908</v>
      </c>
      <c r="M40" s="11">
        <f t="shared" si="1"/>
        <v>-5.8186366746602536</v>
      </c>
      <c r="N40" s="11">
        <v>-0.44173363955786199</v>
      </c>
    </row>
    <row r="41" spans="1:14" x14ac:dyDescent="0.25">
      <c r="A41" s="9">
        <v>38</v>
      </c>
      <c r="B41" s="9">
        <v>1995</v>
      </c>
      <c r="C41" s="9" t="s">
        <v>320</v>
      </c>
      <c r="D41" s="9">
        <v>1</v>
      </c>
      <c r="E41" s="9" t="s">
        <v>319</v>
      </c>
      <c r="F41" s="12">
        <v>1118352988</v>
      </c>
      <c r="G41" s="12">
        <v>18599641</v>
      </c>
      <c r="H41" s="12">
        <v>41011466</v>
      </c>
      <c r="I41" s="12">
        <v>59611107</v>
      </c>
      <c r="J41" s="12">
        <v>63634164</v>
      </c>
      <c r="K41" s="12">
        <v>-4023057</v>
      </c>
      <c r="L41" s="11">
        <f t="shared" si="0"/>
        <v>5.330258660693989</v>
      </c>
      <c r="M41" s="11">
        <f t="shared" si="1"/>
        <v>-5.6899891789800447</v>
      </c>
      <c r="N41" s="11">
        <v>-0.35973051828605701</v>
      </c>
    </row>
    <row r="42" spans="1:14" x14ac:dyDescent="0.25">
      <c r="A42" s="9">
        <v>39</v>
      </c>
      <c r="B42" s="9">
        <v>1996</v>
      </c>
      <c r="C42" s="9" t="s">
        <v>320</v>
      </c>
      <c r="D42" s="9">
        <v>1</v>
      </c>
      <c r="E42" s="9" t="s">
        <v>319</v>
      </c>
      <c r="F42" s="12">
        <v>1273198740</v>
      </c>
      <c r="G42" s="12">
        <v>19372415</v>
      </c>
      <c r="H42" s="12">
        <v>41522538</v>
      </c>
      <c r="I42" s="12">
        <v>60894953</v>
      </c>
      <c r="J42" s="12">
        <v>71000086</v>
      </c>
      <c r="K42" s="12">
        <v>-10105133</v>
      </c>
      <c r="L42" s="11">
        <f t="shared" si="0"/>
        <v>4.7828317046559441</v>
      </c>
      <c r="M42" s="11">
        <f t="shared" si="1"/>
        <v>-5.5765124304160087</v>
      </c>
      <c r="N42" s="11">
        <v>-0.79368072576006499</v>
      </c>
    </row>
    <row r="43" spans="1:14" x14ac:dyDescent="0.25">
      <c r="A43" s="9">
        <v>40</v>
      </c>
      <c r="B43" s="9">
        <v>1997</v>
      </c>
      <c r="C43" s="9" t="s">
        <v>320</v>
      </c>
      <c r="D43" s="9">
        <v>1</v>
      </c>
      <c r="E43" s="9" t="s">
        <v>319</v>
      </c>
      <c r="F43" s="12">
        <v>1478962901</v>
      </c>
      <c r="G43" s="12">
        <v>20930879</v>
      </c>
      <c r="H43" s="12">
        <v>44901913</v>
      </c>
      <c r="I43" s="12">
        <v>65832792</v>
      </c>
      <c r="J43" s="12">
        <v>76260217</v>
      </c>
      <c r="K43" s="12">
        <v>-10427425</v>
      </c>
      <c r="L43" s="11">
        <f t="shared" si="0"/>
        <v>4.4512808235748977</v>
      </c>
      <c r="M43" s="11">
        <f t="shared" si="1"/>
        <v>-5.1563306252264134</v>
      </c>
      <c r="N43" s="11">
        <v>-0.70504980165151598</v>
      </c>
    </row>
    <row r="44" spans="1:14" x14ac:dyDescent="0.25">
      <c r="A44" s="9">
        <v>41</v>
      </c>
      <c r="B44" s="9">
        <v>1998</v>
      </c>
      <c r="C44" s="9" t="s">
        <v>320</v>
      </c>
      <c r="D44" s="9">
        <v>1</v>
      </c>
      <c r="E44" s="9" t="s">
        <v>319</v>
      </c>
      <c r="F44" s="12">
        <v>1718980674</v>
      </c>
      <c r="G44" s="12">
        <v>21834567</v>
      </c>
      <c r="H44" s="12">
        <v>41850145</v>
      </c>
      <c r="I44" s="12">
        <v>63684712</v>
      </c>
      <c r="J44" s="12">
        <v>84013629</v>
      </c>
      <c r="K44" s="12">
        <v>-20328917</v>
      </c>
      <c r="L44" s="11">
        <f t="shared" si="0"/>
        <v>3.7047951127808898</v>
      </c>
      <c r="M44" s="11">
        <f t="shared" si="1"/>
        <v>-4.8874097464111452</v>
      </c>
      <c r="N44" s="11">
        <v>-1.1826146336302601</v>
      </c>
    </row>
    <row r="45" spans="1:14" x14ac:dyDescent="0.25">
      <c r="A45" s="9">
        <v>42</v>
      </c>
      <c r="B45" s="9">
        <v>1999</v>
      </c>
      <c r="C45" s="9" t="s">
        <v>320</v>
      </c>
      <c r="D45" s="9">
        <v>1</v>
      </c>
      <c r="E45" s="9" t="s">
        <v>319</v>
      </c>
      <c r="F45" s="12">
        <v>1906049268</v>
      </c>
      <c r="G45" s="12">
        <v>23565910</v>
      </c>
      <c r="H45" s="12">
        <v>41733650</v>
      </c>
      <c r="I45" s="12">
        <v>65299560</v>
      </c>
      <c r="J45" s="12">
        <v>90051146</v>
      </c>
      <c r="K45" s="12">
        <v>-24751586</v>
      </c>
      <c r="L45" s="11">
        <f t="shared" si="0"/>
        <v>3.4259114439637877</v>
      </c>
      <c r="M45" s="11">
        <f t="shared" si="1"/>
        <v>-4.7244920428782953</v>
      </c>
      <c r="N45" s="11">
        <v>-1.2985805989145101</v>
      </c>
    </row>
    <row r="46" spans="1:14" x14ac:dyDescent="0.25">
      <c r="A46" s="9">
        <v>43</v>
      </c>
      <c r="B46" s="9">
        <v>2000</v>
      </c>
      <c r="C46" s="9" t="s">
        <v>320</v>
      </c>
      <c r="D46" s="9">
        <v>1</v>
      </c>
      <c r="E46" s="9" t="s">
        <v>319</v>
      </c>
      <c r="F46" s="12">
        <v>2168643033</v>
      </c>
      <c r="G46" s="12">
        <v>24994468</v>
      </c>
      <c r="H46" s="12">
        <v>40155114</v>
      </c>
      <c r="I46" s="12">
        <v>65149582</v>
      </c>
      <c r="J46" s="12">
        <v>100457883</v>
      </c>
      <c r="K46" s="12">
        <v>-35308301</v>
      </c>
      <c r="L46" s="11">
        <f t="shared" si="0"/>
        <v>3.0041634795872834</v>
      </c>
      <c r="M46" s="11">
        <f t="shared" si="1"/>
        <v>-4.6322922431835742</v>
      </c>
      <c r="N46" s="11">
        <v>-1.62812876359629</v>
      </c>
    </row>
    <row r="47" spans="1:14" x14ac:dyDescent="0.25">
      <c r="A47" s="9">
        <v>44</v>
      </c>
      <c r="B47" s="9">
        <v>2001</v>
      </c>
      <c r="C47" s="9" t="s">
        <v>320</v>
      </c>
      <c r="D47" s="9">
        <v>1</v>
      </c>
      <c r="E47" s="9" t="s">
        <v>319</v>
      </c>
      <c r="F47" s="12">
        <v>2157629168</v>
      </c>
      <c r="G47" s="12">
        <v>26437534</v>
      </c>
      <c r="H47" s="12">
        <v>38844791</v>
      </c>
      <c r="I47" s="12">
        <v>65282325</v>
      </c>
      <c r="J47" s="12">
        <v>112257990</v>
      </c>
      <c r="K47" s="12">
        <v>-46975665</v>
      </c>
      <c r="L47" s="11">
        <f t="shared" si="0"/>
        <v>3.025650837883</v>
      </c>
      <c r="M47" s="11">
        <f t="shared" si="1"/>
        <v>-5.2028398422170383</v>
      </c>
      <c r="N47" s="11">
        <v>-2.1771890043340401</v>
      </c>
    </row>
    <row r="48" spans="1:14" x14ac:dyDescent="0.25">
      <c r="A48" s="9">
        <v>45</v>
      </c>
      <c r="B48" s="9">
        <v>2002</v>
      </c>
      <c r="C48" s="9" t="s">
        <v>320</v>
      </c>
      <c r="D48" s="9">
        <v>1</v>
      </c>
      <c r="E48" s="9" t="s">
        <v>319</v>
      </c>
      <c r="F48" s="12">
        <v>2157209593</v>
      </c>
      <c r="G48" s="12">
        <v>27665366</v>
      </c>
      <c r="H48" s="12">
        <v>39525771</v>
      </c>
      <c r="I48" s="12">
        <v>67191137</v>
      </c>
      <c r="J48" s="12">
        <v>122730341</v>
      </c>
      <c r="K48" s="12">
        <v>-55539204</v>
      </c>
      <c r="L48" s="11">
        <f t="shared" si="0"/>
        <v>3.1147245598216657</v>
      </c>
      <c r="M48" s="11">
        <f t="shared" si="1"/>
        <v>-5.6893099955726001</v>
      </c>
      <c r="N48" s="11">
        <v>-2.5745854357509299</v>
      </c>
    </row>
    <row r="49" spans="1:14" x14ac:dyDescent="0.25">
      <c r="A49" s="9">
        <v>46</v>
      </c>
      <c r="B49" s="9">
        <v>2003</v>
      </c>
      <c r="C49" s="9" t="s">
        <v>320</v>
      </c>
      <c r="D49" s="9">
        <v>1</v>
      </c>
      <c r="E49" s="9" t="s">
        <v>319</v>
      </c>
      <c r="F49" s="12">
        <v>2172001788</v>
      </c>
      <c r="G49" s="12">
        <v>28843747</v>
      </c>
      <c r="H49" s="12">
        <v>46212289</v>
      </c>
      <c r="I49" s="12">
        <v>75056036</v>
      </c>
      <c r="J49" s="12">
        <v>134844916</v>
      </c>
      <c r="K49" s="12">
        <v>-59788880</v>
      </c>
      <c r="L49" s="11">
        <f t="shared" si="0"/>
        <v>3.4556157556901606</v>
      </c>
      <c r="M49" s="11">
        <f t="shared" si="1"/>
        <v>-6.2083243552099692</v>
      </c>
      <c r="N49" s="11">
        <v>-2.75270859951981</v>
      </c>
    </row>
    <row r="50" spans="1:14" x14ac:dyDescent="0.25">
      <c r="A50" s="9">
        <v>47</v>
      </c>
      <c r="B50" s="9">
        <v>2004</v>
      </c>
      <c r="C50" s="9" t="s">
        <v>320</v>
      </c>
      <c r="D50" s="9">
        <v>1</v>
      </c>
      <c r="E50" s="9" t="s">
        <v>319</v>
      </c>
      <c r="F50" s="12">
        <v>2495352487</v>
      </c>
      <c r="G50" s="12">
        <v>30785801</v>
      </c>
      <c r="H50" s="12">
        <v>60995984</v>
      </c>
      <c r="I50" s="12">
        <v>91781785</v>
      </c>
      <c r="J50" s="12">
        <v>145449071</v>
      </c>
      <c r="K50" s="12">
        <v>-53667286</v>
      </c>
      <c r="L50" s="11">
        <f t="shared" si="0"/>
        <v>3.6781090238014138</v>
      </c>
      <c r="M50" s="11">
        <f t="shared" si="1"/>
        <v>-5.8287986069200173</v>
      </c>
      <c r="N50" s="11">
        <v>-2.1506895831185999</v>
      </c>
    </row>
    <row r="51" spans="1:14" x14ac:dyDescent="0.25">
      <c r="A51" s="9">
        <v>48</v>
      </c>
      <c r="B51" s="9">
        <v>2005</v>
      </c>
      <c r="C51" s="9" t="s">
        <v>320</v>
      </c>
      <c r="D51" s="9">
        <v>1</v>
      </c>
      <c r="E51" s="9" t="s">
        <v>319</v>
      </c>
      <c r="F51" s="12">
        <v>2675138857</v>
      </c>
      <c r="G51" s="12">
        <v>30968182</v>
      </c>
      <c r="H51" s="12">
        <v>60596511</v>
      </c>
      <c r="I51" s="12">
        <v>91564693</v>
      </c>
      <c r="J51" s="12">
        <v>156050735</v>
      </c>
      <c r="K51" s="12">
        <v>-64486042</v>
      </c>
      <c r="L51" s="11">
        <f t="shared" si="0"/>
        <v>3.4228015028230736</v>
      </c>
      <c r="M51" s="11">
        <f t="shared" si="1"/>
        <v>-5.8333695311428091</v>
      </c>
      <c r="N51" s="11">
        <v>-2.4105680283197399</v>
      </c>
    </row>
    <row r="52" spans="1:14" x14ac:dyDescent="0.25">
      <c r="A52" s="9">
        <v>49</v>
      </c>
      <c r="B52" s="9">
        <v>2006</v>
      </c>
      <c r="C52" s="9" t="s">
        <v>320</v>
      </c>
      <c r="D52" s="9">
        <v>1</v>
      </c>
      <c r="E52" s="9" t="s">
        <v>319</v>
      </c>
      <c r="F52" s="12">
        <v>2912494412</v>
      </c>
      <c r="G52" s="12">
        <v>32688519</v>
      </c>
      <c r="H52" s="12">
        <v>64481052</v>
      </c>
      <c r="I52" s="12">
        <v>97169571</v>
      </c>
      <c r="J52" s="12">
        <v>166407512</v>
      </c>
      <c r="K52" s="12">
        <v>-69237941</v>
      </c>
      <c r="L52" s="11">
        <f t="shared" si="0"/>
        <v>3.3363006843770728</v>
      </c>
      <c r="M52" s="11">
        <f t="shared" si="1"/>
        <v>-5.7135736059911801</v>
      </c>
      <c r="N52" s="11">
        <v>-2.37727292161411</v>
      </c>
    </row>
    <row r="53" spans="1:14" x14ac:dyDescent="0.25">
      <c r="A53" s="9">
        <v>50</v>
      </c>
      <c r="B53" s="9">
        <v>2007</v>
      </c>
      <c r="C53" s="9" t="s">
        <v>320</v>
      </c>
      <c r="D53" s="9">
        <v>1</v>
      </c>
      <c r="E53" s="9" t="s">
        <v>319</v>
      </c>
      <c r="F53" s="12">
        <v>3305378910</v>
      </c>
      <c r="G53" s="12">
        <v>34310825</v>
      </c>
      <c r="H53" s="12">
        <v>73804273</v>
      </c>
      <c r="I53" s="12">
        <v>108115098</v>
      </c>
      <c r="J53" s="12">
        <v>184571986</v>
      </c>
      <c r="K53" s="12">
        <v>-76456888</v>
      </c>
      <c r="L53" s="11">
        <f t="shared" si="0"/>
        <v>3.2708836397821637</v>
      </c>
      <c r="M53" s="11">
        <f t="shared" si="1"/>
        <v>-5.5839887355002213</v>
      </c>
      <c r="N53" s="11">
        <v>-2.3131050957180599</v>
      </c>
    </row>
    <row r="54" spans="1:14" x14ac:dyDescent="0.25">
      <c r="A54" s="9">
        <v>51</v>
      </c>
      <c r="B54" s="9">
        <v>2008</v>
      </c>
      <c r="C54" s="9" t="s">
        <v>320</v>
      </c>
      <c r="D54" s="9">
        <v>1</v>
      </c>
      <c r="E54" s="9" t="s">
        <v>319</v>
      </c>
      <c r="F54" s="12">
        <v>3130389647</v>
      </c>
      <c r="G54" s="12">
        <v>37195412</v>
      </c>
      <c r="H54" s="12">
        <v>82423827</v>
      </c>
      <c r="I54" s="12">
        <v>119619239</v>
      </c>
      <c r="J54" s="12">
        <v>194465844</v>
      </c>
      <c r="K54" s="12">
        <v>-74846605</v>
      </c>
      <c r="L54" s="11">
        <f t="shared" si="0"/>
        <v>3.8212252303682628</v>
      </c>
      <c r="M54" s="11">
        <f t="shared" si="1"/>
        <v>-6.2121929193819616</v>
      </c>
      <c r="N54" s="11">
        <v>-2.3909676890137002</v>
      </c>
    </row>
    <row r="55" spans="1:14" x14ac:dyDescent="0.25">
      <c r="A55" s="9">
        <v>52</v>
      </c>
      <c r="B55" s="9">
        <v>2009</v>
      </c>
      <c r="C55" s="9" t="s">
        <v>320</v>
      </c>
      <c r="D55" s="9">
        <v>1</v>
      </c>
      <c r="E55" s="9" t="s">
        <v>319</v>
      </c>
      <c r="F55" s="12">
        <v>2415671206</v>
      </c>
      <c r="G55" s="12">
        <v>39286003</v>
      </c>
      <c r="H55" s="12">
        <v>84949967</v>
      </c>
      <c r="I55" s="12">
        <v>124235970</v>
      </c>
      <c r="J55" s="12">
        <v>205138525</v>
      </c>
      <c r="K55" s="12">
        <v>-80902555</v>
      </c>
      <c r="L55" s="11">
        <f t="shared" si="0"/>
        <v>5.142917202118606</v>
      </c>
      <c r="M55" s="11">
        <f t="shared" si="1"/>
        <v>-8.4919886651163736</v>
      </c>
      <c r="N55" s="11">
        <v>-3.3490714629977698</v>
      </c>
    </row>
    <row r="56" spans="1:14" x14ac:dyDescent="0.25">
      <c r="A56" s="9">
        <v>53</v>
      </c>
      <c r="B56" s="9">
        <v>2010</v>
      </c>
      <c r="C56" s="9" t="s">
        <v>320</v>
      </c>
      <c r="D56" s="9">
        <v>1</v>
      </c>
      <c r="E56" s="9" t="s">
        <v>319</v>
      </c>
      <c r="F56" s="12">
        <v>2671232908</v>
      </c>
      <c r="G56" s="12">
        <v>39267665</v>
      </c>
      <c r="H56" s="12">
        <v>86543829</v>
      </c>
      <c r="I56" s="12">
        <v>125811494</v>
      </c>
      <c r="J56" s="12">
        <v>216540684</v>
      </c>
      <c r="K56" s="12">
        <v>-90729190</v>
      </c>
      <c r="L56" s="11">
        <f t="shared" si="0"/>
        <v>4.7098661304752092</v>
      </c>
      <c r="M56" s="11">
        <f t="shared" si="1"/>
        <v>-8.1063947419743307</v>
      </c>
      <c r="N56" s="11">
        <v>-3.3965286114991202</v>
      </c>
    </row>
    <row r="57" spans="1:14" x14ac:dyDescent="0.25">
      <c r="A57" s="9">
        <v>54</v>
      </c>
      <c r="B57" s="9">
        <v>2011</v>
      </c>
      <c r="C57" s="9" t="s">
        <v>320</v>
      </c>
      <c r="D57" s="9">
        <v>1</v>
      </c>
      <c r="E57" s="9" t="s">
        <v>319</v>
      </c>
      <c r="F57" s="12">
        <v>3050400923</v>
      </c>
      <c r="G57" s="12">
        <v>40192549</v>
      </c>
      <c r="H57" s="12">
        <v>96257582</v>
      </c>
      <c r="I57" s="12">
        <v>136450131</v>
      </c>
      <c r="J57" s="12">
        <v>233905657</v>
      </c>
      <c r="K57" s="12">
        <v>-97455526</v>
      </c>
      <c r="L57" s="11">
        <f t="shared" si="0"/>
        <v>4.4731867857489496</v>
      </c>
      <c r="M57" s="11">
        <f t="shared" si="1"/>
        <v>-7.6680299706295365</v>
      </c>
      <c r="N57" s="11">
        <v>-3.19484318488059</v>
      </c>
    </row>
    <row r="58" spans="1:14" x14ac:dyDescent="0.25">
      <c r="A58" s="9">
        <v>55</v>
      </c>
      <c r="B58" s="9">
        <v>2012</v>
      </c>
      <c r="C58" s="9" t="s">
        <v>320</v>
      </c>
      <c r="D58" s="9">
        <v>1</v>
      </c>
      <c r="E58" s="9" t="s">
        <v>319</v>
      </c>
      <c r="F58" s="12">
        <v>3024603281</v>
      </c>
      <c r="G58" s="12">
        <v>43260697</v>
      </c>
      <c r="H58" s="12">
        <v>100176101</v>
      </c>
      <c r="I58" s="12">
        <v>143436798</v>
      </c>
      <c r="J58" s="12">
        <v>242791529</v>
      </c>
      <c r="K58" s="12">
        <v>-99354731</v>
      </c>
      <c r="L58" s="11">
        <f t="shared" si="0"/>
        <v>4.7423342724331325</v>
      </c>
      <c r="M58" s="11">
        <f t="shared" si="1"/>
        <v>-8.0272189918318091</v>
      </c>
      <c r="N58" s="11">
        <v>-3.2848847193986801</v>
      </c>
    </row>
    <row r="59" spans="1:14" x14ac:dyDescent="0.25">
      <c r="A59" s="9">
        <v>56</v>
      </c>
      <c r="B59" s="9">
        <v>2013</v>
      </c>
      <c r="C59" s="9" t="s">
        <v>320</v>
      </c>
      <c r="D59" s="9">
        <v>1</v>
      </c>
      <c r="E59" s="9" t="s">
        <v>319</v>
      </c>
      <c r="F59" s="12">
        <v>3287364891</v>
      </c>
      <c r="G59" s="12">
        <v>45065430</v>
      </c>
      <c r="H59" s="12">
        <v>108703444</v>
      </c>
      <c r="I59" s="12">
        <v>153768874</v>
      </c>
      <c r="J59" s="12">
        <v>260822329</v>
      </c>
      <c r="K59" s="12">
        <v>-107053455</v>
      </c>
      <c r="L59" s="11">
        <f t="shared" si="0"/>
        <v>4.677572435630176</v>
      </c>
      <c r="M59" s="11">
        <f t="shared" si="1"/>
        <v>-7.9340851304358599</v>
      </c>
      <c r="N59" s="11">
        <v>-3.25651269480568</v>
      </c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pane xSplit="1" ySplit="12" topLeftCell="B13" activePane="bottomRight" state="frozen"/>
      <selection pane="topRight" activeCell="B1" sqref="B1"/>
      <selection pane="bottomLeft" activeCell="A4" sqref="A4"/>
      <selection pane="bottomRight" activeCell="K45" sqref="K45"/>
    </sheetView>
  </sheetViews>
  <sheetFormatPr defaultRowHeight="12.75" x14ac:dyDescent="0.2"/>
  <cols>
    <col min="2" max="3" width="9.140625" style="19"/>
    <col min="10" max="10" width="9.140625" style="19"/>
    <col min="17" max="17" width="9.140625" style="19"/>
    <col min="24" max="24" width="9.140625" style="19"/>
  </cols>
  <sheetData>
    <row r="1" spans="1:14" x14ac:dyDescent="0.2">
      <c r="A1" s="3" t="s">
        <v>274</v>
      </c>
    </row>
    <row r="2" spans="1:14" x14ac:dyDescent="0.2">
      <c r="A2" s="3"/>
      <c r="B2" s="21" t="s">
        <v>355</v>
      </c>
    </row>
    <row r="3" spans="1:14" x14ac:dyDescent="0.2">
      <c r="A3" s="3"/>
      <c r="B3" s="21" t="s">
        <v>352</v>
      </c>
      <c r="D3" s="29">
        <v>100</v>
      </c>
    </row>
    <row r="4" spans="1:14" x14ac:dyDescent="0.2">
      <c r="A4" s="3"/>
      <c r="B4" s="21" t="s">
        <v>353</v>
      </c>
      <c r="F4" s="26">
        <v>-5.8999999999999997E-2</v>
      </c>
    </row>
    <row r="5" spans="1:14" x14ac:dyDescent="0.2">
      <c r="A5" s="3"/>
      <c r="B5" s="21" t="s">
        <v>354</v>
      </c>
      <c r="F5" s="20">
        <f>+F4*D3</f>
        <v>-5.8999999999999995</v>
      </c>
    </row>
    <row r="6" spans="1:14" x14ac:dyDescent="0.2">
      <c r="A6" s="3"/>
      <c r="B6" s="21"/>
      <c r="F6" s="20"/>
    </row>
    <row r="7" spans="1:14" x14ac:dyDescent="0.2">
      <c r="A7" s="3"/>
      <c r="B7" s="21"/>
      <c r="E7" s="18" t="s">
        <v>357</v>
      </c>
      <c r="F7" s="18"/>
      <c r="G7" s="24">
        <f>+G32/N32-1</f>
        <v>1.0292138473249053</v>
      </c>
    </row>
    <row r="8" spans="1:14" x14ac:dyDescent="0.2">
      <c r="B8" s="21" t="s">
        <v>350</v>
      </c>
      <c r="C8" s="21" t="s">
        <v>351</v>
      </c>
      <c r="I8" s="21" t="s">
        <v>350</v>
      </c>
      <c r="J8" s="21" t="s">
        <v>351</v>
      </c>
    </row>
    <row r="9" spans="1:14" x14ac:dyDescent="0.2">
      <c r="A9" s="18" t="s">
        <v>356</v>
      </c>
      <c r="B9" s="19">
        <f>+AVERAGE(B13:B32)</f>
        <v>7.5000000000000025E-2</v>
      </c>
      <c r="C9" s="19">
        <f>+PRODUCT(C13:C32)^(1/20)-1</f>
        <v>7.4057726567804183E-2</v>
      </c>
      <c r="I9" s="19">
        <f>+AVERAGE(I13:I32)</f>
        <v>7.5000000000000025E-2</v>
      </c>
      <c r="J9" s="19">
        <f>+PRODUCT(J13:J32)^(1/20)-1</f>
        <v>7.4057726567804183E-2</v>
      </c>
    </row>
    <row r="10" spans="1:14" x14ac:dyDescent="0.2">
      <c r="A10" s="3"/>
    </row>
    <row r="11" spans="1:14" x14ac:dyDescent="0.2">
      <c r="B11" s="22" t="s">
        <v>338</v>
      </c>
      <c r="C11" s="22"/>
      <c r="I11" s="22" t="s">
        <v>337</v>
      </c>
      <c r="J11" s="22"/>
    </row>
    <row r="12" spans="1:14" x14ac:dyDescent="0.2">
      <c r="A12" s="18" t="s">
        <v>293</v>
      </c>
      <c r="B12" s="21" t="s">
        <v>332</v>
      </c>
      <c r="C12" s="21" t="s">
        <v>348</v>
      </c>
      <c r="D12" s="18" t="s">
        <v>334</v>
      </c>
      <c r="E12" s="18" t="s">
        <v>335</v>
      </c>
      <c r="F12" s="18" t="s">
        <v>333</v>
      </c>
      <c r="G12" s="18" t="s">
        <v>336</v>
      </c>
      <c r="I12" s="21" t="s">
        <v>332</v>
      </c>
      <c r="J12" s="21" t="s">
        <v>348</v>
      </c>
      <c r="K12" s="18" t="s">
        <v>334</v>
      </c>
      <c r="L12" s="18" t="s">
        <v>335</v>
      </c>
      <c r="M12" s="18" t="s">
        <v>333</v>
      </c>
      <c r="N12" s="18" t="s">
        <v>336</v>
      </c>
    </row>
    <row r="13" spans="1:14" x14ac:dyDescent="0.2">
      <c r="A13">
        <v>1</v>
      </c>
      <c r="B13" s="27">
        <v>0.12</v>
      </c>
      <c r="C13" s="25">
        <f>+B13+1</f>
        <v>1.1200000000000001</v>
      </c>
      <c r="D13" s="20">
        <f>+$D$3</f>
        <v>100</v>
      </c>
      <c r="E13" s="23">
        <f>+B13*D13</f>
        <v>12</v>
      </c>
      <c r="F13" s="20">
        <f>+$F$5</f>
        <v>-5.8999999999999995</v>
      </c>
      <c r="G13" s="23">
        <f>+D13+E13+F13</f>
        <v>106.1</v>
      </c>
      <c r="I13" s="19">
        <f>+B23</f>
        <v>0.03</v>
      </c>
      <c r="J13" s="25">
        <f>+I13+1</f>
        <v>1.03</v>
      </c>
      <c r="K13" s="20">
        <f>+$D$3</f>
        <v>100</v>
      </c>
      <c r="L13" s="23">
        <f>+I13*K13</f>
        <v>3</v>
      </c>
      <c r="M13" s="20">
        <f>+$F$5</f>
        <v>-5.8999999999999995</v>
      </c>
      <c r="N13" s="23">
        <f>+K13+L13+M13</f>
        <v>97.1</v>
      </c>
    </row>
    <row r="14" spans="1:14" x14ac:dyDescent="0.2">
      <c r="A14">
        <f>+A13+1</f>
        <v>2</v>
      </c>
      <c r="B14" s="27">
        <v>0.12</v>
      </c>
      <c r="C14" s="25">
        <f t="shared" ref="C14:C32" si="0">+B14+1</f>
        <v>1.1200000000000001</v>
      </c>
      <c r="D14" s="23">
        <f>+G13</f>
        <v>106.1</v>
      </c>
      <c r="E14" s="23">
        <f>+B14*D14</f>
        <v>12.731999999999999</v>
      </c>
      <c r="F14" s="20">
        <f t="shared" ref="F14:F32" si="1">+$F$5</f>
        <v>-5.8999999999999995</v>
      </c>
      <c r="G14" s="23">
        <f>+D14+E14+F14</f>
        <v>112.93199999999999</v>
      </c>
      <c r="I14" s="19">
        <f t="shared" ref="I14:I22" si="2">+B24</f>
        <v>0.03</v>
      </c>
      <c r="J14" s="25">
        <f t="shared" ref="J14:J32" si="3">+I14+1</f>
        <v>1.03</v>
      </c>
      <c r="K14" s="23">
        <f>+N13</f>
        <v>97.1</v>
      </c>
      <c r="L14" s="23">
        <f>+I14*K14</f>
        <v>2.9129999999999998</v>
      </c>
      <c r="M14" s="20">
        <f t="shared" ref="M14:M32" si="4">+$F$5</f>
        <v>-5.8999999999999995</v>
      </c>
      <c r="N14" s="23">
        <f>+K14+L14+M14</f>
        <v>94.112999999999985</v>
      </c>
    </row>
    <row r="15" spans="1:14" x14ac:dyDescent="0.2">
      <c r="A15">
        <f t="shared" ref="A15:A32" si="5">+A14+1</f>
        <v>3</v>
      </c>
      <c r="B15" s="27">
        <v>0.12</v>
      </c>
      <c r="C15" s="25">
        <f t="shared" si="0"/>
        <v>1.1200000000000001</v>
      </c>
      <c r="D15" s="23">
        <f t="shared" ref="D15:D32" si="6">+G14</f>
        <v>112.93199999999999</v>
      </c>
      <c r="E15" s="23">
        <f t="shared" ref="E15:E32" si="7">+B15*D15</f>
        <v>13.551839999999999</v>
      </c>
      <c r="F15" s="20">
        <f t="shared" si="1"/>
        <v>-5.8999999999999995</v>
      </c>
      <c r="G15" s="23">
        <f t="shared" ref="G15:G32" si="8">+D15+E15+F15</f>
        <v>120.58383999999998</v>
      </c>
      <c r="I15" s="19">
        <f t="shared" si="2"/>
        <v>0.03</v>
      </c>
      <c r="J15" s="25">
        <f t="shared" si="3"/>
        <v>1.03</v>
      </c>
      <c r="K15" s="23">
        <f t="shared" ref="K15:K32" si="9">+N14</f>
        <v>94.112999999999985</v>
      </c>
      <c r="L15" s="23">
        <f t="shared" ref="L15:L32" si="10">+I15*K15</f>
        <v>2.8233899999999994</v>
      </c>
      <c r="M15" s="20">
        <f t="shared" si="4"/>
        <v>-5.8999999999999995</v>
      </c>
      <c r="N15" s="23">
        <f t="shared" ref="N15:N32" si="11">+K15+L15+M15</f>
        <v>91.036389999999983</v>
      </c>
    </row>
    <row r="16" spans="1:14" x14ac:dyDescent="0.2">
      <c r="A16">
        <f t="shared" si="5"/>
        <v>4</v>
      </c>
      <c r="B16" s="27">
        <v>0.12</v>
      </c>
      <c r="C16" s="25">
        <f t="shared" si="0"/>
        <v>1.1200000000000001</v>
      </c>
      <c r="D16" s="23">
        <f t="shared" si="6"/>
        <v>120.58383999999998</v>
      </c>
      <c r="E16" s="23">
        <f t="shared" si="7"/>
        <v>14.470060799999997</v>
      </c>
      <c r="F16" s="20">
        <f t="shared" si="1"/>
        <v>-5.8999999999999995</v>
      </c>
      <c r="G16" s="23">
        <f t="shared" si="8"/>
        <v>129.15390079999997</v>
      </c>
      <c r="I16" s="19">
        <f t="shared" si="2"/>
        <v>0.03</v>
      </c>
      <c r="J16" s="25">
        <f t="shared" si="3"/>
        <v>1.03</v>
      </c>
      <c r="K16" s="23">
        <f t="shared" si="9"/>
        <v>91.036389999999983</v>
      </c>
      <c r="L16" s="23">
        <f t="shared" si="10"/>
        <v>2.7310916999999995</v>
      </c>
      <c r="M16" s="20">
        <f t="shared" si="4"/>
        <v>-5.8999999999999995</v>
      </c>
      <c r="N16" s="23">
        <f t="shared" si="11"/>
        <v>87.867481699999971</v>
      </c>
    </row>
    <row r="17" spans="1:14" x14ac:dyDescent="0.2">
      <c r="A17">
        <f t="shared" si="5"/>
        <v>5</v>
      </c>
      <c r="B17" s="27">
        <v>0.12</v>
      </c>
      <c r="C17" s="25">
        <f t="shared" si="0"/>
        <v>1.1200000000000001</v>
      </c>
      <c r="D17" s="23">
        <f t="shared" si="6"/>
        <v>129.15390079999997</v>
      </c>
      <c r="E17" s="23">
        <f t="shared" si="7"/>
        <v>15.498468095999996</v>
      </c>
      <c r="F17" s="20">
        <f t="shared" si="1"/>
        <v>-5.8999999999999995</v>
      </c>
      <c r="G17" s="23">
        <f t="shared" si="8"/>
        <v>138.75236889599998</v>
      </c>
      <c r="I17" s="19">
        <f t="shared" si="2"/>
        <v>0.03</v>
      </c>
      <c r="J17" s="25">
        <f t="shared" si="3"/>
        <v>1.03</v>
      </c>
      <c r="K17" s="23">
        <f t="shared" si="9"/>
        <v>87.867481699999971</v>
      </c>
      <c r="L17" s="23">
        <f t="shared" si="10"/>
        <v>2.636024450999999</v>
      </c>
      <c r="M17" s="20">
        <f t="shared" si="4"/>
        <v>-5.8999999999999995</v>
      </c>
      <c r="N17" s="23">
        <f t="shared" si="11"/>
        <v>84.603506150999962</v>
      </c>
    </row>
    <row r="18" spans="1:14" x14ac:dyDescent="0.2">
      <c r="A18">
        <f t="shared" si="5"/>
        <v>6</v>
      </c>
      <c r="B18" s="27">
        <v>0.12</v>
      </c>
      <c r="C18" s="25">
        <f t="shared" si="0"/>
        <v>1.1200000000000001</v>
      </c>
      <c r="D18" s="23">
        <f t="shared" si="6"/>
        <v>138.75236889599998</v>
      </c>
      <c r="E18" s="23">
        <f t="shared" si="7"/>
        <v>16.650284267519996</v>
      </c>
      <c r="F18" s="20">
        <f t="shared" si="1"/>
        <v>-5.8999999999999995</v>
      </c>
      <c r="G18" s="23">
        <f t="shared" si="8"/>
        <v>149.50265316351997</v>
      </c>
      <c r="I18" s="19">
        <f t="shared" si="2"/>
        <v>0.03</v>
      </c>
      <c r="J18" s="25">
        <f t="shared" si="3"/>
        <v>1.03</v>
      </c>
      <c r="K18" s="23">
        <f t="shared" si="9"/>
        <v>84.603506150999962</v>
      </c>
      <c r="L18" s="23">
        <f t="shared" si="10"/>
        <v>2.5381051845299987</v>
      </c>
      <c r="M18" s="20">
        <f t="shared" si="4"/>
        <v>-5.8999999999999995</v>
      </c>
      <c r="N18" s="23">
        <f t="shared" si="11"/>
        <v>81.241611335529953</v>
      </c>
    </row>
    <row r="19" spans="1:14" x14ac:dyDescent="0.2">
      <c r="A19">
        <f t="shared" si="5"/>
        <v>7</v>
      </c>
      <c r="B19" s="27">
        <v>0.12</v>
      </c>
      <c r="C19" s="25">
        <f t="shared" si="0"/>
        <v>1.1200000000000001</v>
      </c>
      <c r="D19" s="23">
        <f t="shared" si="6"/>
        <v>149.50265316351997</v>
      </c>
      <c r="E19" s="23">
        <f t="shared" si="7"/>
        <v>17.940318379622394</v>
      </c>
      <c r="F19" s="20">
        <f t="shared" si="1"/>
        <v>-5.8999999999999995</v>
      </c>
      <c r="G19" s="23">
        <f t="shared" si="8"/>
        <v>161.54297154314236</v>
      </c>
      <c r="I19" s="19">
        <f t="shared" si="2"/>
        <v>0.03</v>
      </c>
      <c r="J19" s="25">
        <f t="shared" si="3"/>
        <v>1.03</v>
      </c>
      <c r="K19" s="23">
        <f t="shared" si="9"/>
        <v>81.241611335529953</v>
      </c>
      <c r="L19" s="23">
        <f t="shared" si="10"/>
        <v>2.4372483400658984</v>
      </c>
      <c r="M19" s="20">
        <f t="shared" si="4"/>
        <v>-5.8999999999999995</v>
      </c>
      <c r="N19" s="23">
        <f t="shared" si="11"/>
        <v>77.778859675595839</v>
      </c>
    </row>
    <row r="20" spans="1:14" x14ac:dyDescent="0.2">
      <c r="A20">
        <f t="shared" si="5"/>
        <v>8</v>
      </c>
      <c r="B20" s="27">
        <v>0.12</v>
      </c>
      <c r="C20" s="25">
        <f t="shared" si="0"/>
        <v>1.1200000000000001</v>
      </c>
      <c r="D20" s="23">
        <f t="shared" si="6"/>
        <v>161.54297154314236</v>
      </c>
      <c r="E20" s="23">
        <f t="shared" si="7"/>
        <v>19.385156585177082</v>
      </c>
      <c r="F20" s="20">
        <f t="shared" si="1"/>
        <v>-5.8999999999999995</v>
      </c>
      <c r="G20" s="23">
        <f t="shared" si="8"/>
        <v>175.02812812831942</v>
      </c>
      <c r="I20" s="19">
        <f t="shared" si="2"/>
        <v>0.03</v>
      </c>
      <c r="J20" s="25">
        <f t="shared" si="3"/>
        <v>1.03</v>
      </c>
      <c r="K20" s="23">
        <f t="shared" si="9"/>
        <v>77.778859675595839</v>
      </c>
      <c r="L20" s="23">
        <f t="shared" si="10"/>
        <v>2.3333657902678753</v>
      </c>
      <c r="M20" s="20">
        <f t="shared" si="4"/>
        <v>-5.8999999999999995</v>
      </c>
      <c r="N20" s="23">
        <f t="shared" si="11"/>
        <v>74.21222546586371</v>
      </c>
    </row>
    <row r="21" spans="1:14" x14ac:dyDescent="0.2">
      <c r="A21">
        <f t="shared" si="5"/>
        <v>9</v>
      </c>
      <c r="B21" s="27">
        <v>0.12</v>
      </c>
      <c r="C21" s="25">
        <f t="shared" si="0"/>
        <v>1.1200000000000001</v>
      </c>
      <c r="D21" s="23">
        <f t="shared" si="6"/>
        <v>175.02812812831942</v>
      </c>
      <c r="E21" s="23">
        <f t="shared" si="7"/>
        <v>21.003375375398331</v>
      </c>
      <c r="F21" s="20">
        <f t="shared" si="1"/>
        <v>-5.8999999999999995</v>
      </c>
      <c r="G21" s="23">
        <f t="shared" si="8"/>
        <v>190.13150350371774</v>
      </c>
      <c r="I21" s="19">
        <f t="shared" si="2"/>
        <v>0.03</v>
      </c>
      <c r="J21" s="25">
        <f t="shared" si="3"/>
        <v>1.03</v>
      </c>
      <c r="K21" s="23">
        <f t="shared" si="9"/>
        <v>74.21222546586371</v>
      </c>
      <c r="L21" s="23">
        <f t="shared" si="10"/>
        <v>2.226366763975911</v>
      </c>
      <c r="M21" s="20">
        <f t="shared" si="4"/>
        <v>-5.8999999999999995</v>
      </c>
      <c r="N21" s="23">
        <f t="shared" si="11"/>
        <v>70.538592229839622</v>
      </c>
    </row>
    <row r="22" spans="1:14" x14ac:dyDescent="0.2">
      <c r="A22">
        <f t="shared" si="5"/>
        <v>10</v>
      </c>
      <c r="B22" s="27">
        <v>0.12</v>
      </c>
      <c r="C22" s="25">
        <f t="shared" si="0"/>
        <v>1.1200000000000001</v>
      </c>
      <c r="D22" s="23">
        <f t="shared" si="6"/>
        <v>190.13150350371774</v>
      </c>
      <c r="E22" s="23">
        <f t="shared" si="7"/>
        <v>22.815780420446128</v>
      </c>
      <c r="F22" s="20">
        <f t="shared" si="1"/>
        <v>-5.8999999999999995</v>
      </c>
      <c r="G22" s="23">
        <f t="shared" si="8"/>
        <v>207.04728392416385</v>
      </c>
      <c r="I22" s="19">
        <f t="shared" si="2"/>
        <v>0.03</v>
      </c>
      <c r="J22" s="25">
        <f t="shared" si="3"/>
        <v>1.03</v>
      </c>
      <c r="K22" s="23">
        <f t="shared" si="9"/>
        <v>70.538592229839622</v>
      </c>
      <c r="L22" s="23">
        <f t="shared" si="10"/>
        <v>2.1161577668951885</v>
      </c>
      <c r="M22" s="20">
        <f t="shared" si="4"/>
        <v>-5.8999999999999995</v>
      </c>
      <c r="N22" s="23">
        <f t="shared" si="11"/>
        <v>66.754749996734802</v>
      </c>
    </row>
    <row r="23" spans="1:14" x14ac:dyDescent="0.2">
      <c r="A23">
        <f t="shared" si="5"/>
        <v>11</v>
      </c>
      <c r="B23" s="28">
        <v>0.03</v>
      </c>
      <c r="C23" s="25">
        <f t="shared" si="0"/>
        <v>1.03</v>
      </c>
      <c r="D23" s="23">
        <f t="shared" si="6"/>
        <v>207.04728392416385</v>
      </c>
      <c r="E23" s="23">
        <f t="shared" si="7"/>
        <v>6.2114185177249155</v>
      </c>
      <c r="F23" s="20">
        <f t="shared" si="1"/>
        <v>-5.8999999999999995</v>
      </c>
      <c r="G23" s="23">
        <f t="shared" si="8"/>
        <v>207.35870244188877</v>
      </c>
      <c r="I23" s="19">
        <f>+B13</f>
        <v>0.12</v>
      </c>
      <c r="J23" s="25">
        <f t="shared" si="3"/>
        <v>1.1200000000000001</v>
      </c>
      <c r="K23" s="23">
        <f t="shared" si="9"/>
        <v>66.754749996734802</v>
      </c>
      <c r="L23" s="23">
        <f t="shared" si="10"/>
        <v>8.0105699996081761</v>
      </c>
      <c r="M23" s="20">
        <f t="shared" si="4"/>
        <v>-5.8999999999999995</v>
      </c>
      <c r="N23" s="23">
        <f t="shared" si="11"/>
        <v>68.865319996342976</v>
      </c>
    </row>
    <row r="24" spans="1:14" x14ac:dyDescent="0.2">
      <c r="A24">
        <f t="shared" si="5"/>
        <v>12</v>
      </c>
      <c r="B24" s="28">
        <v>0.03</v>
      </c>
      <c r="C24" s="25">
        <f t="shared" si="0"/>
        <v>1.03</v>
      </c>
      <c r="D24" s="23">
        <f t="shared" si="6"/>
        <v>207.35870244188877</v>
      </c>
      <c r="E24" s="23">
        <f t="shared" si="7"/>
        <v>6.2207610732566625</v>
      </c>
      <c r="F24" s="20">
        <f t="shared" si="1"/>
        <v>-5.8999999999999995</v>
      </c>
      <c r="G24" s="23">
        <f t="shared" si="8"/>
        <v>207.67946351514541</v>
      </c>
      <c r="I24" s="19">
        <f t="shared" ref="I24:I32" si="12">+B14</f>
        <v>0.12</v>
      </c>
      <c r="J24" s="25">
        <f t="shared" si="3"/>
        <v>1.1200000000000001</v>
      </c>
      <c r="K24" s="23">
        <f t="shared" si="9"/>
        <v>68.865319996342976</v>
      </c>
      <c r="L24" s="23">
        <f t="shared" si="10"/>
        <v>8.2638383995611573</v>
      </c>
      <c r="M24" s="20">
        <f t="shared" si="4"/>
        <v>-5.8999999999999995</v>
      </c>
      <c r="N24" s="23">
        <f t="shared" si="11"/>
        <v>71.229158395904122</v>
      </c>
    </row>
    <row r="25" spans="1:14" x14ac:dyDescent="0.2">
      <c r="A25">
        <f t="shared" si="5"/>
        <v>13</v>
      </c>
      <c r="B25" s="28">
        <v>0.03</v>
      </c>
      <c r="C25" s="25">
        <f t="shared" si="0"/>
        <v>1.03</v>
      </c>
      <c r="D25" s="23">
        <f t="shared" si="6"/>
        <v>207.67946351514541</v>
      </c>
      <c r="E25" s="23">
        <f t="shared" si="7"/>
        <v>6.2303839054543619</v>
      </c>
      <c r="F25" s="20">
        <f t="shared" si="1"/>
        <v>-5.8999999999999995</v>
      </c>
      <c r="G25" s="23">
        <f t="shared" si="8"/>
        <v>208.00984742059978</v>
      </c>
      <c r="I25" s="19">
        <f t="shared" si="12"/>
        <v>0.12</v>
      </c>
      <c r="J25" s="25">
        <f t="shared" si="3"/>
        <v>1.1200000000000001</v>
      </c>
      <c r="K25" s="23">
        <f t="shared" si="9"/>
        <v>71.229158395904122</v>
      </c>
      <c r="L25" s="23">
        <f t="shared" si="10"/>
        <v>8.5474990075084936</v>
      </c>
      <c r="M25" s="20">
        <f t="shared" si="4"/>
        <v>-5.8999999999999995</v>
      </c>
      <c r="N25" s="23">
        <f t="shared" si="11"/>
        <v>73.876657403412608</v>
      </c>
    </row>
    <row r="26" spans="1:14" x14ac:dyDescent="0.2">
      <c r="A26">
        <f t="shared" si="5"/>
        <v>14</v>
      </c>
      <c r="B26" s="28">
        <v>0.03</v>
      </c>
      <c r="C26" s="25">
        <f t="shared" si="0"/>
        <v>1.03</v>
      </c>
      <c r="D26" s="23">
        <f t="shared" si="6"/>
        <v>208.00984742059978</v>
      </c>
      <c r="E26" s="23">
        <f t="shared" si="7"/>
        <v>6.2402954226179936</v>
      </c>
      <c r="F26" s="20">
        <f t="shared" si="1"/>
        <v>-5.8999999999999995</v>
      </c>
      <c r="G26" s="23">
        <f t="shared" si="8"/>
        <v>208.35014284321778</v>
      </c>
      <c r="I26" s="19">
        <f t="shared" si="12"/>
        <v>0.12</v>
      </c>
      <c r="J26" s="25">
        <f t="shared" si="3"/>
        <v>1.1200000000000001</v>
      </c>
      <c r="K26" s="23">
        <f t="shared" si="9"/>
        <v>73.876657403412608</v>
      </c>
      <c r="L26" s="23">
        <f t="shared" si="10"/>
        <v>8.8651988884095125</v>
      </c>
      <c r="M26" s="20">
        <f t="shared" si="4"/>
        <v>-5.8999999999999995</v>
      </c>
      <c r="N26" s="23">
        <f t="shared" si="11"/>
        <v>76.841856291822111</v>
      </c>
    </row>
    <row r="27" spans="1:14" x14ac:dyDescent="0.2">
      <c r="A27">
        <f t="shared" si="5"/>
        <v>15</v>
      </c>
      <c r="B27" s="28">
        <v>0.03</v>
      </c>
      <c r="C27" s="25">
        <f t="shared" si="0"/>
        <v>1.03</v>
      </c>
      <c r="D27" s="23">
        <f t="shared" si="6"/>
        <v>208.35014284321778</v>
      </c>
      <c r="E27" s="23">
        <f t="shared" si="7"/>
        <v>6.2505042852965333</v>
      </c>
      <c r="F27" s="20">
        <f t="shared" si="1"/>
        <v>-5.8999999999999995</v>
      </c>
      <c r="G27" s="23">
        <f t="shared" si="8"/>
        <v>208.7006471285143</v>
      </c>
      <c r="I27" s="19">
        <f t="shared" si="12"/>
        <v>0.12</v>
      </c>
      <c r="J27" s="25">
        <f t="shared" si="3"/>
        <v>1.1200000000000001</v>
      </c>
      <c r="K27" s="23">
        <f t="shared" si="9"/>
        <v>76.841856291822111</v>
      </c>
      <c r="L27" s="23">
        <f t="shared" si="10"/>
        <v>9.2210227550186534</v>
      </c>
      <c r="M27" s="20">
        <f t="shared" si="4"/>
        <v>-5.8999999999999995</v>
      </c>
      <c r="N27" s="23">
        <f t="shared" si="11"/>
        <v>80.162879046840757</v>
      </c>
    </row>
    <row r="28" spans="1:14" x14ac:dyDescent="0.2">
      <c r="A28">
        <f t="shared" si="5"/>
        <v>16</v>
      </c>
      <c r="B28" s="28">
        <v>0.03</v>
      </c>
      <c r="C28" s="25">
        <f t="shared" si="0"/>
        <v>1.03</v>
      </c>
      <c r="D28" s="23">
        <f t="shared" si="6"/>
        <v>208.7006471285143</v>
      </c>
      <c r="E28" s="23">
        <f t="shared" si="7"/>
        <v>6.2610194138554291</v>
      </c>
      <c r="F28" s="20">
        <f t="shared" si="1"/>
        <v>-5.8999999999999995</v>
      </c>
      <c r="G28" s="23">
        <f t="shared" si="8"/>
        <v>209.06166654236972</v>
      </c>
      <c r="I28" s="19">
        <f t="shared" si="12"/>
        <v>0.12</v>
      </c>
      <c r="J28" s="25">
        <f t="shared" si="3"/>
        <v>1.1200000000000001</v>
      </c>
      <c r="K28" s="23">
        <f t="shared" si="9"/>
        <v>80.162879046840757</v>
      </c>
      <c r="L28" s="23">
        <f t="shared" si="10"/>
        <v>9.6195454856208897</v>
      </c>
      <c r="M28" s="20">
        <f t="shared" si="4"/>
        <v>-5.8999999999999995</v>
      </c>
      <c r="N28" s="23">
        <f t="shared" si="11"/>
        <v>83.882424532461641</v>
      </c>
    </row>
    <row r="29" spans="1:14" x14ac:dyDescent="0.2">
      <c r="A29">
        <f t="shared" si="5"/>
        <v>17</v>
      </c>
      <c r="B29" s="28">
        <v>0.03</v>
      </c>
      <c r="C29" s="25">
        <f t="shared" si="0"/>
        <v>1.03</v>
      </c>
      <c r="D29" s="23">
        <f t="shared" si="6"/>
        <v>209.06166654236972</v>
      </c>
      <c r="E29" s="23">
        <f t="shared" si="7"/>
        <v>6.271849996271091</v>
      </c>
      <c r="F29" s="20">
        <f t="shared" si="1"/>
        <v>-5.8999999999999995</v>
      </c>
      <c r="G29" s="23">
        <f t="shared" si="8"/>
        <v>209.43351653864082</v>
      </c>
      <c r="I29" s="19">
        <f t="shared" si="12"/>
        <v>0.12</v>
      </c>
      <c r="J29" s="25">
        <f t="shared" si="3"/>
        <v>1.1200000000000001</v>
      </c>
      <c r="K29" s="23">
        <f t="shared" si="9"/>
        <v>83.882424532461641</v>
      </c>
      <c r="L29" s="23">
        <f t="shared" si="10"/>
        <v>10.065890943895397</v>
      </c>
      <c r="M29" s="20">
        <f t="shared" si="4"/>
        <v>-5.8999999999999995</v>
      </c>
      <c r="N29" s="23">
        <f t="shared" si="11"/>
        <v>88.048315476357033</v>
      </c>
    </row>
    <row r="30" spans="1:14" x14ac:dyDescent="0.2">
      <c r="A30">
        <f t="shared" si="5"/>
        <v>18</v>
      </c>
      <c r="B30" s="28">
        <v>0.03</v>
      </c>
      <c r="C30" s="25">
        <f t="shared" si="0"/>
        <v>1.03</v>
      </c>
      <c r="D30" s="23">
        <f t="shared" si="6"/>
        <v>209.43351653864082</v>
      </c>
      <c r="E30" s="23">
        <f t="shared" si="7"/>
        <v>6.2830054961592241</v>
      </c>
      <c r="F30" s="20">
        <f t="shared" si="1"/>
        <v>-5.8999999999999995</v>
      </c>
      <c r="G30" s="23">
        <f t="shared" si="8"/>
        <v>209.81652203480004</v>
      </c>
      <c r="I30" s="19">
        <f t="shared" si="12"/>
        <v>0.12</v>
      </c>
      <c r="J30" s="25">
        <f t="shared" si="3"/>
        <v>1.1200000000000001</v>
      </c>
      <c r="K30" s="23">
        <f t="shared" si="9"/>
        <v>88.048315476357033</v>
      </c>
      <c r="L30" s="23">
        <f t="shared" si="10"/>
        <v>10.565797857162844</v>
      </c>
      <c r="M30" s="20">
        <f t="shared" si="4"/>
        <v>-5.8999999999999995</v>
      </c>
      <c r="N30" s="23">
        <f t="shared" si="11"/>
        <v>92.714113333519876</v>
      </c>
    </row>
    <row r="31" spans="1:14" x14ac:dyDescent="0.2">
      <c r="A31">
        <f t="shared" si="5"/>
        <v>19</v>
      </c>
      <c r="B31" s="28">
        <v>0.03</v>
      </c>
      <c r="C31" s="25">
        <f t="shared" si="0"/>
        <v>1.03</v>
      </c>
      <c r="D31" s="23">
        <f t="shared" si="6"/>
        <v>209.81652203480004</v>
      </c>
      <c r="E31" s="23">
        <f t="shared" si="7"/>
        <v>6.2944956610440013</v>
      </c>
      <c r="F31" s="20">
        <f t="shared" si="1"/>
        <v>-5.8999999999999995</v>
      </c>
      <c r="G31" s="23">
        <f t="shared" si="8"/>
        <v>210.21101769584405</v>
      </c>
      <c r="I31" s="19">
        <f t="shared" si="12"/>
        <v>0.12</v>
      </c>
      <c r="J31" s="25">
        <f t="shared" si="3"/>
        <v>1.1200000000000001</v>
      </c>
      <c r="K31" s="23">
        <f t="shared" si="9"/>
        <v>92.714113333519876</v>
      </c>
      <c r="L31" s="23">
        <f t="shared" si="10"/>
        <v>11.125693600022384</v>
      </c>
      <c r="M31" s="20">
        <f t="shared" si="4"/>
        <v>-5.8999999999999995</v>
      </c>
      <c r="N31" s="23">
        <f t="shared" si="11"/>
        <v>97.939806933542258</v>
      </c>
    </row>
    <row r="32" spans="1:14" x14ac:dyDescent="0.2">
      <c r="A32">
        <f t="shared" si="5"/>
        <v>20</v>
      </c>
      <c r="B32" s="28">
        <v>0.03</v>
      </c>
      <c r="C32" s="25">
        <f t="shared" si="0"/>
        <v>1.03</v>
      </c>
      <c r="D32" s="23">
        <f t="shared" si="6"/>
        <v>210.21101769584405</v>
      </c>
      <c r="E32" s="23">
        <f t="shared" si="7"/>
        <v>6.3063305308753215</v>
      </c>
      <c r="F32" s="20">
        <f t="shared" si="1"/>
        <v>-5.8999999999999995</v>
      </c>
      <c r="G32" s="23">
        <f t="shared" si="8"/>
        <v>210.61734822671937</v>
      </c>
      <c r="I32" s="19">
        <f t="shared" si="12"/>
        <v>0.12</v>
      </c>
      <c r="J32" s="25">
        <f t="shared" si="3"/>
        <v>1.1200000000000001</v>
      </c>
      <c r="K32" s="23">
        <f t="shared" si="9"/>
        <v>97.939806933542258</v>
      </c>
      <c r="L32" s="23">
        <f t="shared" si="10"/>
        <v>11.75277683202507</v>
      </c>
      <c r="M32" s="20">
        <f t="shared" si="4"/>
        <v>-5.8999999999999995</v>
      </c>
      <c r="N32" s="23">
        <f t="shared" si="11"/>
        <v>103.79258376556731</v>
      </c>
    </row>
    <row r="34" spans="2:14" x14ac:dyDescent="0.2">
      <c r="B34" s="21" t="s">
        <v>349</v>
      </c>
      <c r="G34" s="19">
        <f>+(G32/100)^(1/20)-1</f>
        <v>3.7945874418065184E-2</v>
      </c>
      <c r="N34" s="19">
        <f>+(N32/100)^(1/20)-1</f>
        <v>1.8629498812634537E-3</v>
      </c>
    </row>
  </sheetData>
  <hyperlinks>
    <hyperlink ref="A1" location="TOC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L39" sqref="L39"/>
    </sheetView>
  </sheetViews>
  <sheetFormatPr defaultRowHeight="15" x14ac:dyDescent="0.25"/>
  <cols>
    <col min="1" max="16384" width="9.140625" style="9"/>
  </cols>
  <sheetData>
    <row r="1" spans="1:6" x14ac:dyDescent="0.25">
      <c r="B1" s="9" t="s">
        <v>317</v>
      </c>
      <c r="C1" s="9" t="s">
        <v>292</v>
      </c>
      <c r="D1" s="9" t="s">
        <v>293</v>
      </c>
      <c r="E1" s="9" t="s">
        <v>298</v>
      </c>
      <c r="F1" s="9" t="s">
        <v>291</v>
      </c>
    </row>
    <row r="2" spans="1:6" x14ac:dyDescent="0.25">
      <c r="A2" s="9">
        <v>1</v>
      </c>
      <c r="B2" s="9">
        <v>1952</v>
      </c>
      <c r="C2" s="9">
        <v>6066</v>
      </c>
      <c r="D2" s="9">
        <v>1951</v>
      </c>
      <c r="E2" s="9">
        <v>11365</v>
      </c>
      <c r="F2" s="9">
        <v>0.53374395072591296</v>
      </c>
    </row>
    <row r="3" spans="1:6" x14ac:dyDescent="0.25">
      <c r="A3" s="9">
        <v>2</v>
      </c>
      <c r="B3" s="9">
        <v>1953</v>
      </c>
      <c r="C3" s="9">
        <v>7331</v>
      </c>
      <c r="D3" s="9">
        <v>1952</v>
      </c>
      <c r="E3" s="9">
        <v>12555</v>
      </c>
      <c r="F3" s="9">
        <v>0.58391079251294298</v>
      </c>
    </row>
    <row r="4" spans="1:6" x14ac:dyDescent="0.25">
      <c r="A4" s="9">
        <v>3</v>
      </c>
      <c r="B4" s="9">
        <v>1954</v>
      </c>
      <c r="C4" s="9">
        <v>8801</v>
      </c>
      <c r="D4" s="9">
        <v>1953</v>
      </c>
      <c r="E4" s="9">
        <v>13640</v>
      </c>
      <c r="F4" s="9">
        <v>0.64523460410557198</v>
      </c>
    </row>
    <row r="5" spans="1:6" x14ac:dyDescent="0.25">
      <c r="A5" s="9">
        <v>4</v>
      </c>
      <c r="B5" s="9">
        <v>1955</v>
      </c>
      <c r="C5" s="9">
        <v>10075</v>
      </c>
      <c r="D5" s="9">
        <v>1954</v>
      </c>
      <c r="E5" s="9">
        <v>14885</v>
      </c>
      <c r="F5" s="9">
        <v>0.67685589519650702</v>
      </c>
    </row>
    <row r="6" spans="1:6" x14ac:dyDescent="0.25">
      <c r="A6" s="9">
        <v>5</v>
      </c>
      <c r="B6" s="9">
        <v>1956</v>
      </c>
      <c r="C6" s="9">
        <v>11571</v>
      </c>
      <c r="D6" s="9">
        <v>1955</v>
      </c>
      <c r="E6" s="9">
        <v>16014</v>
      </c>
      <c r="F6" s="9">
        <v>0.72255526414387405</v>
      </c>
    </row>
    <row r="7" spans="1:6" x14ac:dyDescent="0.25">
      <c r="A7" s="9">
        <v>6</v>
      </c>
      <c r="B7" s="9">
        <v>1957</v>
      </c>
      <c r="C7" s="9">
        <v>12925</v>
      </c>
      <c r="D7" s="9">
        <v>1956</v>
      </c>
      <c r="E7" s="9">
        <v>17640</v>
      </c>
      <c r="F7" s="9">
        <v>0.73270975056689303</v>
      </c>
    </row>
    <row r="8" spans="1:6" x14ac:dyDescent="0.25">
      <c r="A8" s="9">
        <v>7</v>
      </c>
      <c r="B8" s="9">
        <v>1958</v>
      </c>
      <c r="C8" s="9">
        <v>14655</v>
      </c>
      <c r="D8" s="9">
        <v>1957</v>
      </c>
      <c r="E8" s="9">
        <v>19419</v>
      </c>
      <c r="F8" s="9">
        <v>0.75467325814923503</v>
      </c>
    </row>
    <row r="9" spans="1:6" x14ac:dyDescent="0.25">
      <c r="A9" s="9">
        <v>8</v>
      </c>
      <c r="B9" s="9">
        <v>1959</v>
      </c>
      <c r="C9" s="9">
        <v>16487</v>
      </c>
      <c r="D9" s="9">
        <v>1958</v>
      </c>
      <c r="E9" s="9">
        <v>21390</v>
      </c>
      <c r="F9" s="9">
        <v>0.77078073866292696</v>
      </c>
    </row>
    <row r="10" spans="1:6" x14ac:dyDescent="0.25">
      <c r="A10" s="9">
        <v>9</v>
      </c>
      <c r="B10" s="9">
        <v>1960</v>
      </c>
      <c r="C10" s="9">
        <v>18687</v>
      </c>
      <c r="D10" s="9">
        <v>1959</v>
      </c>
      <c r="E10" s="9">
        <v>22954</v>
      </c>
      <c r="F10" s="9">
        <v>0.81410647381720003</v>
      </c>
    </row>
    <row r="11" spans="1:6" x14ac:dyDescent="0.25">
      <c r="A11" s="9">
        <v>10</v>
      </c>
      <c r="B11" s="9">
        <v>1961</v>
      </c>
      <c r="C11" s="9">
        <v>21110</v>
      </c>
      <c r="D11" s="9">
        <v>1960</v>
      </c>
      <c r="E11" s="9">
        <v>25137</v>
      </c>
      <c r="F11" s="9">
        <v>0.83979790746708005</v>
      </c>
    </row>
    <row r="12" spans="1:6" x14ac:dyDescent="0.25">
      <c r="A12" s="9">
        <v>11</v>
      </c>
      <c r="B12" s="9">
        <v>1962</v>
      </c>
      <c r="C12" s="9">
        <v>23369</v>
      </c>
      <c r="D12" s="9">
        <v>1961</v>
      </c>
      <c r="E12" s="9">
        <v>27401</v>
      </c>
      <c r="F12" s="9">
        <v>0.85285208569030302</v>
      </c>
    </row>
    <row r="13" spans="1:6" x14ac:dyDescent="0.25">
      <c r="A13" s="9">
        <v>12</v>
      </c>
      <c r="B13" s="9">
        <v>1963</v>
      </c>
      <c r="C13" s="9">
        <v>25999</v>
      </c>
      <c r="D13" s="9">
        <v>1962</v>
      </c>
      <c r="E13" s="9">
        <v>29717</v>
      </c>
      <c r="F13" s="9">
        <v>0.87488642864353705</v>
      </c>
    </row>
    <row r="14" spans="1:6" x14ac:dyDescent="0.25">
      <c r="A14" s="9">
        <v>13</v>
      </c>
      <c r="B14" s="9">
        <v>1964</v>
      </c>
      <c r="C14" s="9">
        <v>29304</v>
      </c>
      <c r="D14" s="9">
        <v>1963</v>
      </c>
      <c r="E14" s="9">
        <v>32095</v>
      </c>
      <c r="F14" s="9">
        <v>0.91303941423897805</v>
      </c>
    </row>
    <row r="15" spans="1:6" x14ac:dyDescent="0.25">
      <c r="A15" s="9">
        <v>14</v>
      </c>
      <c r="B15" s="9">
        <v>1965</v>
      </c>
      <c r="C15" s="9">
        <v>32463</v>
      </c>
      <c r="D15" s="9">
        <v>1964</v>
      </c>
      <c r="E15" s="9">
        <v>35024</v>
      </c>
      <c r="F15" s="9">
        <v>0.92687871174052106</v>
      </c>
    </row>
    <row r="16" spans="1:6" x14ac:dyDescent="0.25">
      <c r="A16" s="9">
        <v>15</v>
      </c>
      <c r="B16" s="9">
        <v>1966</v>
      </c>
      <c r="C16" s="9">
        <v>36052</v>
      </c>
      <c r="D16" s="9">
        <v>1965</v>
      </c>
      <c r="E16" s="9">
        <v>38410</v>
      </c>
      <c r="F16" s="9">
        <v>0.93860973704764405</v>
      </c>
    </row>
    <row r="17" spans="1:6" x14ac:dyDescent="0.25">
      <c r="A17" s="9">
        <v>16</v>
      </c>
      <c r="B17" s="9">
        <v>1967</v>
      </c>
      <c r="C17" s="9">
        <v>40294</v>
      </c>
      <c r="D17" s="9">
        <v>1966</v>
      </c>
      <c r="E17" s="9">
        <v>42549</v>
      </c>
      <c r="F17" s="9">
        <v>0.94700227972455298</v>
      </c>
    </row>
    <row r="18" spans="1:6" x14ac:dyDescent="0.25">
      <c r="A18" s="9">
        <v>17</v>
      </c>
      <c r="B18" s="9">
        <v>1968</v>
      </c>
      <c r="C18" s="9">
        <v>45042</v>
      </c>
      <c r="D18" s="9">
        <v>1967</v>
      </c>
      <c r="E18" s="9">
        <v>47371</v>
      </c>
      <c r="F18" s="9">
        <v>0.950834898988833</v>
      </c>
    </row>
    <row r="19" spans="1:6" x14ac:dyDescent="0.25">
      <c r="A19" s="9">
        <v>18</v>
      </c>
      <c r="B19" s="9">
        <v>1969</v>
      </c>
      <c r="C19" s="9">
        <v>50413</v>
      </c>
      <c r="D19" s="9">
        <v>1968</v>
      </c>
      <c r="E19" s="9">
        <v>53543</v>
      </c>
      <c r="F19" s="9">
        <v>0.94154231178678804</v>
      </c>
    </row>
    <row r="20" spans="1:6" x14ac:dyDescent="0.25">
      <c r="A20" s="9">
        <v>19</v>
      </c>
      <c r="B20" s="9">
        <v>1970</v>
      </c>
      <c r="C20" s="9">
        <v>54760</v>
      </c>
      <c r="D20" s="9">
        <v>1969</v>
      </c>
      <c r="E20" s="9">
        <v>59560</v>
      </c>
      <c r="F20" s="9">
        <v>0.91940899932840803</v>
      </c>
    </row>
    <row r="21" spans="1:6" x14ac:dyDescent="0.25">
      <c r="A21" s="9">
        <v>20</v>
      </c>
      <c r="B21" s="9">
        <v>1971</v>
      </c>
      <c r="C21" s="9">
        <v>64934</v>
      </c>
      <c r="D21" s="9">
        <v>1970</v>
      </c>
      <c r="E21" s="9">
        <v>67585</v>
      </c>
      <c r="F21" s="9">
        <v>0.96077531996744803</v>
      </c>
    </row>
    <row r="22" spans="1:6" x14ac:dyDescent="0.25">
      <c r="A22" s="9">
        <v>21</v>
      </c>
      <c r="B22" s="9">
        <v>1972</v>
      </c>
      <c r="C22" s="9">
        <v>74258</v>
      </c>
      <c r="D22" s="9">
        <v>1971</v>
      </c>
      <c r="E22" s="9">
        <v>75266</v>
      </c>
      <c r="F22" s="9">
        <v>0.98660749873780995</v>
      </c>
    </row>
    <row r="23" spans="1:6" x14ac:dyDescent="0.25">
      <c r="A23" s="9">
        <v>22</v>
      </c>
      <c r="B23" s="9">
        <v>1973</v>
      </c>
      <c r="C23" s="9">
        <v>81711</v>
      </c>
      <c r="D23" s="9">
        <v>1972</v>
      </c>
      <c r="E23" s="9">
        <v>82844</v>
      </c>
      <c r="F23" s="9">
        <v>0.98632369272367304</v>
      </c>
    </row>
    <row r="24" spans="1:6" x14ac:dyDescent="0.25">
      <c r="A24" s="9">
        <v>23</v>
      </c>
      <c r="B24" s="9">
        <v>1974</v>
      </c>
      <c r="C24" s="9">
        <v>87130.2</v>
      </c>
      <c r="D24" s="9">
        <v>1973</v>
      </c>
      <c r="E24" s="9">
        <v>91633</v>
      </c>
      <c r="F24" s="9">
        <v>0.95086049785557603</v>
      </c>
    </row>
    <row r="25" spans="1:6" x14ac:dyDescent="0.25">
      <c r="A25" s="9">
        <v>24</v>
      </c>
      <c r="B25" s="9">
        <v>1975</v>
      </c>
      <c r="C25" s="9">
        <v>100230</v>
      </c>
      <c r="D25" s="9">
        <v>1974</v>
      </c>
      <c r="E25" s="9">
        <v>100030</v>
      </c>
      <c r="F25" s="9">
        <v>1.0019994001799499</v>
      </c>
    </row>
    <row r="26" spans="1:6" x14ac:dyDescent="0.25">
      <c r="A26" s="9">
        <v>25</v>
      </c>
      <c r="B26" s="9">
        <v>1976</v>
      </c>
      <c r="C26" s="9">
        <v>114658</v>
      </c>
      <c r="D26" s="9">
        <v>1975</v>
      </c>
      <c r="E26" s="9">
        <v>111823</v>
      </c>
      <c r="F26" s="9">
        <v>1.02535256610894</v>
      </c>
    </row>
    <row r="27" spans="1:6" x14ac:dyDescent="0.25">
      <c r="A27" s="9">
        <v>26</v>
      </c>
      <c r="B27" s="9">
        <v>1977</v>
      </c>
      <c r="C27" s="9">
        <v>124337</v>
      </c>
      <c r="D27" s="9">
        <v>1976</v>
      </c>
      <c r="E27" s="9">
        <v>121102</v>
      </c>
      <c r="F27" s="9">
        <v>1.0267130187775599</v>
      </c>
    </row>
    <row r="28" spans="1:6" x14ac:dyDescent="0.25">
      <c r="A28" s="9">
        <v>27</v>
      </c>
      <c r="B28" s="9">
        <v>1978</v>
      </c>
      <c r="C28" s="9">
        <v>142083</v>
      </c>
      <c r="D28" s="9">
        <v>1977</v>
      </c>
      <c r="E28" s="9">
        <v>130809</v>
      </c>
      <c r="F28" s="9">
        <v>1.0861867302708501</v>
      </c>
    </row>
    <row r="29" spans="1:6" x14ac:dyDescent="0.25">
      <c r="A29" s="9">
        <v>28</v>
      </c>
      <c r="B29" s="9">
        <v>1979</v>
      </c>
      <c r="C29" s="9">
        <v>162617</v>
      </c>
      <c r="D29" s="9">
        <v>1978</v>
      </c>
      <c r="E29" s="9">
        <v>142472</v>
      </c>
      <c r="F29" s="9">
        <v>1.1413962041664301</v>
      </c>
    </row>
    <row r="30" spans="1:6" x14ac:dyDescent="0.25">
      <c r="A30" s="9">
        <v>29</v>
      </c>
      <c r="B30" s="9">
        <v>1980</v>
      </c>
      <c r="C30" s="9">
        <v>183742</v>
      </c>
      <c r="D30" s="9">
        <v>1979</v>
      </c>
      <c r="E30" s="9">
        <v>155122</v>
      </c>
      <c r="F30" s="9">
        <v>1.1844999419811499</v>
      </c>
    </row>
    <row r="31" spans="1:6" x14ac:dyDescent="0.25">
      <c r="A31" s="9">
        <v>30</v>
      </c>
      <c r="B31" s="9">
        <v>1981</v>
      </c>
      <c r="C31" s="9">
        <v>210091</v>
      </c>
      <c r="D31" s="9">
        <v>1980</v>
      </c>
      <c r="E31" s="9">
        <v>171341</v>
      </c>
      <c r="F31" s="9">
        <v>1.2261571953006001</v>
      </c>
    </row>
    <row r="32" spans="1:6" x14ac:dyDescent="0.25">
      <c r="A32" s="9">
        <v>31</v>
      </c>
      <c r="B32" s="9">
        <v>1982</v>
      </c>
      <c r="C32" s="9">
        <v>232936</v>
      </c>
      <c r="D32" s="9">
        <v>1981</v>
      </c>
      <c r="E32" s="9">
        <v>185152</v>
      </c>
      <c r="F32" s="9">
        <v>1.25807984790875</v>
      </c>
    </row>
    <row r="33" spans="1:6" x14ac:dyDescent="0.25">
      <c r="A33" s="9">
        <v>32</v>
      </c>
      <c r="B33" s="9">
        <v>1983</v>
      </c>
      <c r="C33" s="9">
        <v>291845</v>
      </c>
      <c r="D33" s="9">
        <v>1982</v>
      </c>
      <c r="E33" s="9">
        <v>199131</v>
      </c>
      <c r="F33" s="9">
        <v>1.4655930015919201</v>
      </c>
    </row>
    <row r="34" spans="1:6" x14ac:dyDescent="0.25">
      <c r="A34" s="9">
        <v>33</v>
      </c>
      <c r="B34" s="9">
        <v>1984</v>
      </c>
      <c r="C34" s="9">
        <v>321080</v>
      </c>
      <c r="D34" s="9">
        <v>1983</v>
      </c>
      <c r="E34" s="9">
        <v>211673</v>
      </c>
      <c r="F34" s="9">
        <v>1.5168679992252201</v>
      </c>
    </row>
    <row r="35" spans="1:6" x14ac:dyDescent="0.25">
      <c r="A35" s="9">
        <v>34</v>
      </c>
      <c r="B35" s="9">
        <v>1985</v>
      </c>
      <c r="C35" s="9">
        <v>374359</v>
      </c>
      <c r="D35" s="9">
        <v>1984</v>
      </c>
      <c r="E35" s="9">
        <v>226991</v>
      </c>
      <c r="F35" s="9">
        <v>1.6492239780431801</v>
      </c>
    </row>
    <row r="36" spans="1:6" x14ac:dyDescent="0.25">
      <c r="A36" s="9">
        <v>35</v>
      </c>
      <c r="B36" s="9">
        <v>1986</v>
      </c>
      <c r="C36" s="9">
        <v>449066</v>
      </c>
      <c r="D36" s="9">
        <v>1985</v>
      </c>
      <c r="E36" s="9">
        <v>245712</v>
      </c>
      <c r="F36" s="9">
        <v>1.8276111870808101</v>
      </c>
    </row>
    <row r="37" spans="1:6" x14ac:dyDescent="0.25">
      <c r="A37" s="9">
        <v>36</v>
      </c>
      <c r="B37" s="9">
        <v>1987</v>
      </c>
      <c r="C37" s="9">
        <v>547991</v>
      </c>
      <c r="D37" s="9">
        <v>1986</v>
      </c>
      <c r="E37" s="9">
        <v>265211</v>
      </c>
      <c r="F37" s="9">
        <v>2.0662453668965499</v>
      </c>
    </row>
    <row r="38" spans="1:6" x14ac:dyDescent="0.25">
      <c r="A38" s="9">
        <v>37</v>
      </c>
      <c r="B38" s="9">
        <v>1988</v>
      </c>
      <c r="C38" s="9">
        <v>577533.4</v>
      </c>
      <c r="D38" s="9">
        <v>1987</v>
      </c>
      <c r="E38" s="9">
        <v>284745</v>
      </c>
      <c r="F38" s="9">
        <v>2.0282477304254698</v>
      </c>
    </row>
    <row r="39" spans="1:6" x14ac:dyDescent="0.25">
      <c r="A39" s="9">
        <v>38</v>
      </c>
      <c r="B39" s="9">
        <v>1989</v>
      </c>
      <c r="C39" s="9">
        <v>666742.80000000005</v>
      </c>
      <c r="D39" s="9">
        <v>1988</v>
      </c>
      <c r="E39" s="9">
        <v>305863</v>
      </c>
      <c r="F39" s="9">
        <v>2.1798739958739701</v>
      </c>
    </row>
    <row r="40" spans="1:6" x14ac:dyDescent="0.25">
      <c r="A40" s="9">
        <v>39</v>
      </c>
      <c r="B40" s="9">
        <v>1990</v>
      </c>
      <c r="C40" s="9">
        <v>739773.8</v>
      </c>
      <c r="D40" s="9">
        <v>1989</v>
      </c>
      <c r="E40" s="9">
        <v>329957</v>
      </c>
      <c r="F40" s="9">
        <v>2.2420309313031699</v>
      </c>
    </row>
    <row r="41" spans="1:6" x14ac:dyDescent="0.25">
      <c r="A41" s="9">
        <v>40</v>
      </c>
      <c r="B41" s="9">
        <v>1991</v>
      </c>
      <c r="C41" s="9">
        <v>804598</v>
      </c>
      <c r="D41" s="9">
        <v>1990</v>
      </c>
      <c r="E41" s="9">
        <v>358653</v>
      </c>
      <c r="F41" s="9">
        <v>2.2433884562515898</v>
      </c>
    </row>
    <row r="42" spans="1:6" x14ac:dyDescent="0.25">
      <c r="A42" s="9">
        <v>41</v>
      </c>
      <c r="B42" s="9">
        <v>1992</v>
      </c>
      <c r="C42" s="9">
        <v>885585</v>
      </c>
      <c r="D42" s="9">
        <v>1991</v>
      </c>
      <c r="E42" s="9">
        <v>379957</v>
      </c>
      <c r="F42" s="9">
        <v>2.3307505849346102</v>
      </c>
    </row>
    <row r="43" spans="1:6" x14ac:dyDescent="0.25">
      <c r="A43" s="9">
        <v>42</v>
      </c>
      <c r="B43" s="9">
        <v>1993</v>
      </c>
      <c r="C43" s="9">
        <v>1009939</v>
      </c>
      <c r="D43" s="9">
        <v>1992</v>
      </c>
      <c r="E43" s="9">
        <v>398474</v>
      </c>
      <c r="F43" s="9">
        <v>2.5345166811385398</v>
      </c>
    </row>
    <row r="44" spans="1:6" x14ac:dyDescent="0.25">
      <c r="A44" s="9">
        <v>43</v>
      </c>
      <c r="B44" s="9">
        <v>1994</v>
      </c>
      <c r="C44" s="9">
        <v>1064281</v>
      </c>
      <c r="D44" s="9">
        <v>1993</v>
      </c>
      <c r="E44" s="9">
        <v>415298</v>
      </c>
      <c r="F44" s="9">
        <v>2.5626923317713999</v>
      </c>
    </row>
    <row r="45" spans="1:6" x14ac:dyDescent="0.25">
      <c r="A45" s="9">
        <v>44</v>
      </c>
      <c r="B45" s="9">
        <v>1995</v>
      </c>
      <c r="C45" s="9">
        <v>1244463</v>
      </c>
      <c r="D45" s="9">
        <v>1994</v>
      </c>
      <c r="E45" s="9">
        <v>435472</v>
      </c>
      <c r="F45" s="9">
        <v>2.8577336774809901</v>
      </c>
    </row>
    <row r="46" spans="1:6" x14ac:dyDescent="0.25">
      <c r="A46" s="9">
        <v>45</v>
      </c>
      <c r="B46" s="9">
        <v>1996</v>
      </c>
      <c r="C46" s="9">
        <v>1447759</v>
      </c>
      <c r="D46" s="9">
        <v>1995</v>
      </c>
      <c r="E46" s="9">
        <v>455326</v>
      </c>
      <c r="F46" s="9">
        <v>3.1796097740959199</v>
      </c>
    </row>
    <row r="47" spans="1:6" x14ac:dyDescent="0.25">
      <c r="A47" s="9">
        <v>46</v>
      </c>
      <c r="B47" s="9">
        <v>1997</v>
      </c>
      <c r="C47" s="9">
        <v>1699829</v>
      </c>
      <c r="D47" s="9">
        <v>1996</v>
      </c>
      <c r="E47" s="9">
        <v>473446</v>
      </c>
      <c r="F47" s="9">
        <v>3.59033342767707</v>
      </c>
    </row>
    <row r="48" spans="1:6" x14ac:dyDescent="0.25">
      <c r="A48" s="9">
        <v>47</v>
      </c>
      <c r="B48" s="9">
        <v>1998</v>
      </c>
      <c r="C48" s="9">
        <v>1996429</v>
      </c>
      <c r="D48" s="9">
        <v>1997</v>
      </c>
      <c r="E48" s="9">
        <v>495619</v>
      </c>
      <c r="F48" s="9">
        <v>4.0281526737271998</v>
      </c>
    </row>
    <row r="49" spans="1:6" x14ac:dyDescent="0.25">
      <c r="A49" s="9">
        <v>48</v>
      </c>
      <c r="B49" s="9">
        <v>1999</v>
      </c>
      <c r="C49" s="9">
        <v>2229580</v>
      </c>
      <c r="D49" s="9">
        <v>1998</v>
      </c>
      <c r="E49" s="9">
        <v>522441</v>
      </c>
      <c r="F49" s="9">
        <v>4.2676206499872702</v>
      </c>
    </row>
    <row r="50" spans="1:6" x14ac:dyDescent="0.25">
      <c r="A50" s="9">
        <v>49</v>
      </c>
      <c r="B50" s="9">
        <v>2000</v>
      </c>
      <c r="C50" s="9">
        <v>2415443</v>
      </c>
      <c r="D50" s="9">
        <v>1999</v>
      </c>
      <c r="E50" s="9">
        <v>550250</v>
      </c>
      <c r="F50" s="9">
        <v>4.3897192185370297</v>
      </c>
    </row>
    <row r="51" spans="1:6" x14ac:dyDescent="0.25">
      <c r="A51" s="9">
        <v>50</v>
      </c>
      <c r="B51" s="9">
        <v>2001</v>
      </c>
      <c r="C51" s="9">
        <v>2297511</v>
      </c>
      <c r="D51" s="9">
        <v>2000</v>
      </c>
      <c r="E51" s="9">
        <v>584799</v>
      </c>
      <c r="F51" s="9">
        <v>3.9287190983568698</v>
      </c>
    </row>
    <row r="52" spans="1:6" x14ac:dyDescent="0.25">
      <c r="A52" s="9">
        <v>51</v>
      </c>
      <c r="B52" s="9">
        <v>2002</v>
      </c>
      <c r="C52" s="9">
        <v>2157660</v>
      </c>
      <c r="D52" s="9">
        <v>2001</v>
      </c>
      <c r="E52" s="9">
        <v>622414</v>
      </c>
      <c r="F52" s="9">
        <v>3.4665994016844102</v>
      </c>
    </row>
    <row r="53" spans="1:6" x14ac:dyDescent="0.25">
      <c r="A53" s="9">
        <v>52</v>
      </c>
      <c r="B53" s="9">
        <v>2003</v>
      </c>
      <c r="C53" s="9">
        <v>2109432</v>
      </c>
      <c r="D53" s="9">
        <v>2002</v>
      </c>
      <c r="E53" s="9">
        <v>655787</v>
      </c>
      <c r="F53" s="9">
        <v>3.2166419889384801</v>
      </c>
    </row>
    <row r="54" spans="1:6" x14ac:dyDescent="0.25">
      <c r="A54" s="9">
        <v>53</v>
      </c>
      <c r="B54" s="9">
        <v>2004</v>
      </c>
      <c r="C54" s="9">
        <v>2472459</v>
      </c>
      <c r="D54" s="9">
        <v>2003</v>
      </c>
      <c r="E54" s="9">
        <v>678481</v>
      </c>
      <c r="F54" s="9">
        <v>3.6441094150020401</v>
      </c>
    </row>
    <row r="55" spans="1:6" x14ac:dyDescent="0.25">
      <c r="A55" s="9">
        <v>54</v>
      </c>
      <c r="B55" s="9">
        <v>2005</v>
      </c>
      <c r="C55" s="9">
        <v>2656991</v>
      </c>
      <c r="D55" s="9">
        <v>2004</v>
      </c>
      <c r="E55" s="9">
        <v>702740</v>
      </c>
      <c r="F55" s="9">
        <v>3.7809018982838598</v>
      </c>
    </row>
    <row r="56" spans="1:6" x14ac:dyDescent="0.25">
      <c r="A56" s="9">
        <v>55</v>
      </c>
      <c r="B56" s="9">
        <v>2006</v>
      </c>
      <c r="C56" s="9">
        <v>2978702</v>
      </c>
      <c r="D56" s="9">
        <v>2005</v>
      </c>
      <c r="E56" s="9">
        <v>728027</v>
      </c>
      <c r="F56" s="9">
        <v>4.09147188222415</v>
      </c>
    </row>
    <row r="57" spans="1:6" x14ac:dyDescent="0.25">
      <c r="A57" s="9">
        <v>56</v>
      </c>
      <c r="B57" s="9">
        <v>2007</v>
      </c>
      <c r="C57" s="9">
        <v>3415546</v>
      </c>
      <c r="D57" s="9">
        <v>2006</v>
      </c>
      <c r="E57" s="9">
        <v>763289</v>
      </c>
      <c r="F57" s="9">
        <v>4.4747742991186801</v>
      </c>
    </row>
    <row r="58" spans="1:6" x14ac:dyDescent="0.25">
      <c r="A58" s="9">
        <v>57</v>
      </c>
      <c r="B58" s="9">
        <v>2008</v>
      </c>
      <c r="C58" s="9">
        <v>3243116</v>
      </c>
      <c r="D58" s="9">
        <v>2007</v>
      </c>
      <c r="E58" s="9">
        <v>805574</v>
      </c>
      <c r="F58" s="9">
        <v>4.0258449254817101</v>
      </c>
    </row>
    <row r="59" spans="1:6" x14ac:dyDescent="0.25">
      <c r="A59" s="9">
        <v>58</v>
      </c>
      <c r="B59" s="9">
        <v>2009</v>
      </c>
      <c r="C59" s="9">
        <v>2505488</v>
      </c>
      <c r="D59" s="9">
        <v>2008</v>
      </c>
      <c r="E59" s="9">
        <v>847382</v>
      </c>
      <c r="F59" s="9">
        <v>2.9567396994507802</v>
      </c>
    </row>
    <row r="60" spans="1:6" x14ac:dyDescent="0.25">
      <c r="A60" s="9">
        <v>59</v>
      </c>
      <c r="B60" s="9">
        <v>2010</v>
      </c>
      <c r="C60" s="9">
        <v>2715868</v>
      </c>
      <c r="D60" s="9">
        <v>2009</v>
      </c>
      <c r="E60" s="9">
        <v>862930</v>
      </c>
      <c r="F60" s="9">
        <v>3.1472633933227501</v>
      </c>
    </row>
    <row r="61" spans="1:6" x14ac:dyDescent="0.25">
      <c r="A61" s="9">
        <v>60</v>
      </c>
      <c r="B61" s="9">
        <v>2011</v>
      </c>
      <c r="C61" s="9">
        <v>3115112</v>
      </c>
      <c r="D61" s="9">
        <v>2010</v>
      </c>
      <c r="E61" s="9">
        <v>862567</v>
      </c>
      <c r="F61" s="9">
        <v>3.6114435168514398</v>
      </c>
    </row>
    <row r="62" spans="1:6" x14ac:dyDescent="0.25">
      <c r="A62" s="9">
        <v>61</v>
      </c>
      <c r="B62" s="9">
        <v>2012</v>
      </c>
      <c r="C62" s="9">
        <v>3068854</v>
      </c>
      <c r="D62" s="9">
        <v>2011</v>
      </c>
      <c r="E62" s="9">
        <v>863088</v>
      </c>
      <c r="F62" s="9">
        <v>3.5556675564948201</v>
      </c>
    </row>
    <row r="63" spans="1:6" x14ac:dyDescent="0.25">
      <c r="A63" s="9">
        <v>62</v>
      </c>
      <c r="B63" s="9">
        <v>2013</v>
      </c>
      <c r="C63" s="9">
        <v>3370111</v>
      </c>
      <c r="D63" s="9">
        <v>2012</v>
      </c>
      <c r="E63" s="9">
        <v>871183</v>
      </c>
      <c r="F63" s="9">
        <v>3.8684306282377001</v>
      </c>
    </row>
    <row r="64" spans="1:6" x14ac:dyDescent="0.25">
      <c r="A64" s="9">
        <v>63</v>
      </c>
      <c r="B64" s="9">
        <v>2014</v>
      </c>
      <c r="C64" s="9">
        <v>3731459</v>
      </c>
      <c r="D64" s="9">
        <v>2013</v>
      </c>
      <c r="E64" s="9">
        <v>887549</v>
      </c>
      <c r="F64" s="9">
        <v>4.2042287242732499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3</vt:i4>
      </vt:variant>
    </vt:vector>
  </HeadingPairs>
  <TitlesOfParts>
    <vt:vector size="16" baseType="lpstr">
      <vt:lpstr>TOC</vt:lpstr>
      <vt:lpstr>Tab1 Plan summary split</vt:lpstr>
      <vt:lpstr>Tab1 old Plan summary</vt:lpstr>
      <vt:lpstr>Tab2 Risks_new</vt:lpstr>
      <vt:lpstr>Fig1 data cenretabratio</vt:lpstr>
      <vt:lpstr>Fig2 data slgassetspayroll</vt:lpstr>
      <vt:lpstr>Fig3 data xcfpct</vt:lpstr>
      <vt:lpstr>OrderOfReturns</vt:lpstr>
      <vt:lpstr>slgassetspayrollfy</vt:lpstr>
      <vt:lpstr>ppd apratio</vt:lpstr>
      <vt:lpstr>Payroll</vt:lpstr>
      <vt:lpstr>SA7N</vt:lpstr>
      <vt:lpstr>SA7</vt:lpstr>
      <vt:lpstr>Fig1 abratio</vt:lpstr>
      <vt:lpstr>Fig2 apratio</vt:lpstr>
      <vt:lpstr>Fig3.xcfpct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dcterms:created xsi:type="dcterms:W3CDTF">2015-07-19T10:01:36Z</dcterms:created>
  <dcterms:modified xsi:type="dcterms:W3CDTF">2016-10-10T19:06:32Z</dcterms:modified>
</cp:coreProperties>
</file>