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GASB67 Cash flow" sheetId="5" r:id="rId4"/>
    <sheet name="Sheet2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<sst xmlns="http://schemas.openxmlformats.org/spreadsheetml/2006/main" count="135" uniqueCount="78">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</sst>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342900</xdr:colOff>
      <xdr:row>4</xdr:row>
      <xdr:rowOff>38100</xdr:rowOff>
    </xdr:from>
    <xdr:to>
      <xdr:col>47</xdr:col>
      <xdr:colOff>150976</xdr:colOff>
      <xdr:row>10</xdr:row>
      <xdr:rowOff>133195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workbookViewId="0">
      <selection activeCell="E26" sqref="E26"/>
    </sheetView>
  </sheetViews>
  <sheetFormatPr defaultRowHeight="15" x14ac:dyDescent="0.25"/>
  <cols>
    <col min="1" max="1" width="21.125" customWidth="1"/>
    <col min="2" max="6" width="24.625" customWidth="1"/>
    <col min="7" max="7" width="15.125" customWidth="1"/>
    <col min="8" max="8" width="12.25" customWidth="1"/>
    <col min="9" max="9" width="15.75" customWidth="1"/>
    <col min="10" max="10" width="15.125" customWidth="1"/>
    <col min="13" max="13" width="14.25" customWidth="1"/>
    <col min="15" max="15" width="15.75" customWidth="1"/>
    <col min="17" max="17" width="14" customWidth="1"/>
    <col min="18" max="18" width="13.375" customWidth="1"/>
    <col min="19" max="19" width="12.625" customWidth="1"/>
    <col min="20" max="20" width="14.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49</v>
      </c>
      <c r="F4" s="1" t="s">
        <v>54</v>
      </c>
      <c r="G4" s="1" t="s">
        <v>48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44</v>
      </c>
      <c r="R4" s="6" t="s">
        <v>45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55</v>
      </c>
      <c r="Y4" s="11" t="s">
        <v>56</v>
      </c>
      <c r="Z4" s="11" t="s">
        <v>57</v>
      </c>
      <c r="AA4" s="11" t="s">
        <v>58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7</v>
      </c>
      <c r="Q5">
        <v>0</v>
      </c>
      <c r="R5" t="s">
        <v>43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59</v>
      </c>
      <c r="Y5" t="s">
        <v>59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7</v>
      </c>
      <c r="Q6">
        <v>0</v>
      </c>
      <c r="R6" t="s">
        <v>43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59</v>
      </c>
      <c r="Y6" t="s">
        <v>59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7</v>
      </c>
      <c r="Q7">
        <v>0</v>
      </c>
      <c r="R7" t="s">
        <v>43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59</v>
      </c>
      <c r="Y7" t="s">
        <v>59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7</v>
      </c>
      <c r="Q8">
        <v>0</v>
      </c>
      <c r="R8" t="s">
        <v>43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59</v>
      </c>
      <c r="Y8" t="s">
        <v>59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7</v>
      </c>
      <c r="Q9">
        <v>0</v>
      </c>
      <c r="R9" t="s">
        <v>43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59</v>
      </c>
      <c r="Y9" t="s">
        <v>59</v>
      </c>
      <c r="Z9">
        <v>0.94599999999999995</v>
      </c>
      <c r="AA9">
        <v>0.91500000000000004</v>
      </c>
    </row>
    <row r="10" spans="1:27" x14ac:dyDescent="0.25">
      <c r="D10" t="b">
        <v>0</v>
      </c>
    </row>
    <row r="11" spans="1:27" x14ac:dyDescent="0.25">
      <c r="A11" t="s">
        <v>42</v>
      </c>
      <c r="C11" t="s">
        <v>41</v>
      </c>
      <c r="D11" t="b">
        <v>0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1</v>
      </c>
      <c r="L11" t="b">
        <v>1</v>
      </c>
      <c r="M11" t="s">
        <v>32</v>
      </c>
      <c r="N11">
        <v>20</v>
      </c>
      <c r="O11">
        <v>0.04</v>
      </c>
      <c r="P11">
        <v>7</v>
      </c>
      <c r="Q11">
        <v>0</v>
      </c>
      <c r="R11" t="s">
        <v>43</v>
      </c>
      <c r="S11" t="s">
        <v>31</v>
      </c>
      <c r="T11" t="s">
        <v>23</v>
      </c>
      <c r="U11">
        <v>7.4999999999999997E-2</v>
      </c>
      <c r="V11">
        <v>8.5300000000000001E-2</v>
      </c>
      <c r="W11" s="7">
        <v>0.16</v>
      </c>
      <c r="X11" t="s">
        <v>59</v>
      </c>
      <c r="Y11" t="s">
        <v>59</v>
      </c>
      <c r="Z11">
        <v>0.94599999999999995</v>
      </c>
      <c r="AA11">
        <v>0.91500000000000004</v>
      </c>
    </row>
    <row r="12" spans="1:27" x14ac:dyDescent="0.25">
      <c r="A12" t="s">
        <v>46</v>
      </c>
      <c r="C12" t="s">
        <v>40</v>
      </c>
      <c r="D12" t="b">
        <v>1</v>
      </c>
      <c r="E12" t="b">
        <v>1</v>
      </c>
      <c r="F12" t="b">
        <v>1</v>
      </c>
      <c r="G12">
        <v>70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7</v>
      </c>
      <c r="Q12">
        <v>0</v>
      </c>
      <c r="R12" t="s">
        <v>47</v>
      </c>
      <c r="S12" t="s">
        <v>60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59</v>
      </c>
      <c r="Y12" t="s">
        <v>59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5:D12 E5:F9 E11:F12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C12" sqref="C12"/>
    </sheetView>
  </sheetViews>
  <sheetFormatPr defaultRowHeight="15" x14ac:dyDescent="0.25"/>
  <cols>
    <col min="2" max="2" width="10.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1" sqref="F21"/>
    </sheetView>
  </sheetViews>
  <sheetFormatPr defaultRowHeight="15" x14ac:dyDescent="0.25"/>
  <cols>
    <col min="1" max="1" width="34" customWidth="1"/>
    <col min="2" max="2" width="12.625" customWidth="1"/>
    <col min="5" max="5" width="11.75" customWidth="1"/>
    <col min="6" max="6" width="14.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50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50</v>
      </c>
      <c r="B12" s="9">
        <v>8.2199999999999995E-2</v>
      </c>
      <c r="C12" s="7">
        <v>0.12</v>
      </c>
      <c r="D12">
        <v>69</v>
      </c>
      <c r="E12" s="8">
        <f t="shared" si="0"/>
        <v>7.4999999999999997E-2</v>
      </c>
      <c r="F12" s="10">
        <f t="shared" ref="F12" si="2">B12 - C12^2/2</f>
        <v>7.4999999999999997E-2</v>
      </c>
    </row>
    <row r="21" spans="6:6" x14ac:dyDescent="0.25">
      <c r="F21">
        <f xml:space="preserve"> (0.0698 - 0.027)/0.13 * 0.12 + 0.027</f>
        <v>6.6507692307692309E-2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6" workbookViewId="0">
      <selection activeCell="D27" sqref="D27"/>
    </sheetView>
  </sheetViews>
  <sheetFormatPr defaultRowHeight="15" x14ac:dyDescent="0.25"/>
  <cols>
    <col min="3" max="3" width="11.125" bestFit="1" customWidth="1"/>
  </cols>
  <sheetData>
    <row r="1" spans="1:7" x14ac:dyDescent="0.25">
      <c r="A1" s="28" t="s">
        <v>67</v>
      </c>
    </row>
    <row r="2" spans="1:7" x14ac:dyDescent="0.25">
      <c r="A2" s="29" t="s">
        <v>68</v>
      </c>
      <c r="B2" s="29" t="s">
        <v>76</v>
      </c>
    </row>
    <row r="3" spans="1:7" x14ac:dyDescent="0.25">
      <c r="A3" s="29" t="s">
        <v>69</v>
      </c>
      <c r="B3" s="29" t="s">
        <v>77</v>
      </c>
    </row>
    <row r="5" spans="1:7" ht="58.5" x14ac:dyDescent="0.25">
      <c r="B5" s="12" t="s">
        <v>61</v>
      </c>
      <c r="C5" s="13" t="s">
        <v>62</v>
      </c>
      <c r="D5" s="13" t="s">
        <v>63</v>
      </c>
      <c r="E5" s="13" t="s">
        <v>64</v>
      </c>
      <c r="F5" s="13" t="s">
        <v>65</v>
      </c>
      <c r="G5" s="13" t="s">
        <v>66</v>
      </c>
    </row>
    <row r="6" spans="1:7" ht="19.5" x14ac:dyDescent="0.25">
      <c r="B6" s="26" t="s">
        <v>70</v>
      </c>
      <c r="C6" s="27" t="s">
        <v>71</v>
      </c>
      <c r="D6" s="27" t="s">
        <v>72</v>
      </c>
      <c r="E6" s="27" t="s">
        <v>73</v>
      </c>
      <c r="F6" s="27" t="s">
        <v>74</v>
      </c>
      <c r="G6" s="27" t="s">
        <v>75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3:3" x14ac:dyDescent="0.25">
      <c r="C35" s="25"/>
    </row>
    <row r="36" spans="3:3" x14ac:dyDescent="0.25">
      <c r="C36" s="25"/>
    </row>
    <row r="37" spans="3:3" x14ac:dyDescent="0.25">
      <c r="C37" s="25"/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3" sqref="C13"/>
    </sheetView>
  </sheetViews>
  <sheetFormatPr defaultRowHeight="15" x14ac:dyDescent="0.25"/>
  <cols>
    <col min="2" max="2" width="18.875" customWidth="1"/>
  </cols>
  <sheetData>
    <row r="3" spans="2:3" x14ac:dyDescent="0.25">
      <c r="B3">
        <f>8122 * 5822 * 12</f>
        <v>567435408</v>
      </c>
      <c r="C3" t="s">
        <v>51</v>
      </c>
    </row>
    <row r="4" spans="2:3" x14ac:dyDescent="0.25">
      <c r="B4">
        <f>2031*4628*12</f>
        <v>112793616</v>
      </c>
      <c r="C4" t="s">
        <v>52</v>
      </c>
    </row>
    <row r="5" spans="2:3" x14ac:dyDescent="0.25">
      <c r="B5">
        <f>2440*4166*12</f>
        <v>121980480</v>
      </c>
      <c r="C5" t="s">
        <v>53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GASB67 Cash flow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2016-09-18T14:40:36Z</dcterms:modified>
</cp:coreProperties>
</file>