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C35" i="6"/>
  <c r="D4" i="7" l="1"/>
  <c r="B36" i="7"/>
  <c r="F11" i="7" l="1"/>
  <c r="F12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<sst xmlns="http://schemas.openxmlformats.org/spreadsheetml/2006/main" count="438" uniqueCount="176">
  <si>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</si>
  <si>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</si>
  <si>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</si>
  <si>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</si>
  <si>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</si>
  <si>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</si>
  <si>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</si>
  <si>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</si>
  <si>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</si>
  <si>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</si>
  <si>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</si>
  <si>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</si>
  <si>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</si>
  <si>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</si>
  <si>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</si>
  <si>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</si>
  <si>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</si>
  <si>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</si>
  <si>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</si>
  <si>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</si>
  <si>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</si>
  <si>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</si>
  <si>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</si>
  <si>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</si>
  <si>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</si>
  <si>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</si>
  <si>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</si>
  <si>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</si>
  <si>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</si>
  <si>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</si>
  <si>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</si>
  <si>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</si>
  <si>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</si>
  <si>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</si>
  <si>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</si>
  <si>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</si>
  <si>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</si>
  <si>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</si>
  <si>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</si>
  <si>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</si>
  <si>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</si>
  <si>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</si>
  <si>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</si>
  <si>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</si>
  <si>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</si>
  <si>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</si>
  <si>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</si>
  <si>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</si>
  <si>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</si>
  <si>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</si>
  <si>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</si>
  <si>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</si>
  <si>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</si>
  <si>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</si>
  <si>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</si>
  <si>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</si>
  <si>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</si>
  <si>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</si>
  <si>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</si>
  <si>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</si>
  <si>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</si>
  <si>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</si>
  <si>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</si>
  <si>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</si>
  <si>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</si>
  <si>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</si>
  <si>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</si>
  <si>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</si>
  <si>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</si>
  <si>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</si>
  <si>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</si>
  <si>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</si>
  <si>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</si>
  <si>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</si>
  <si>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</si>
  <si>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</si>
  <si>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</si>
  <si>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</si>
  <si>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</si>
  <si>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</si>
  <si>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</si>
  <si>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</si>
  <si>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</si>
  <si>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</si>
  <si>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</si>
  <si>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</si>
  <si>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</si>
  <si>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</si>
  <si>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</si>
  <si>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</si>
  <si>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</si>
  <si>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</si>
  <si>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</si>
  <si>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</si>
  <si>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</si>
  <si>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</si>
  <si>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</si>
  <si>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</si>
  <si>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</si>
  <si>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</si>
  <si>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</si>
  <si>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</si>
  <si>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</si>
  <si>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</si>
  <si>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</si>
  <si>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</si>
  <si>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</si>
  <si>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</si>
  <si>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</si>
  <si>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</si>
  <si>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</si>
  <si>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</si>
  <si>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</si>
  <si>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</si>
  <si>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</si>
  <si>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</si>
  <si>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</si>
  <si>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</si>
  <si>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</si>
  <si>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</si>
  <si>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</si>
  <si>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</si>
  <si>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</si>
  <si>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</si>
  <si>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</si>
  <si>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</si>
  <si>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</si>
  <si>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</si>
  <si>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</si>
  <si>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</si>
  <si>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</si>
  <si>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</si>
  <si>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</si>
  <si>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</si>
  <si>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</si>
  <si>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</si>
  <si>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</si>
  <si>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</si>
  <si>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</si>
  <si>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</si>
  <si>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</si>
  <si>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</si>
  <si>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</si>
  <si>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</si>
  <si>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</si>
  <si>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</si>
  <si>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</si>
  <si>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</si>
  <si>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</si>
  <si>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</si>
  <si>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</si>
  <si>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</si>
  <si>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</si>
  <si>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</si>
  <si>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</si>
  <si>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</si>
  <si>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</si>
  <si>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</si>
  <si>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</si>
  <si>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</si>
  <si>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</si>
  <si>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</si>
  <si>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</si>
  <si>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</si>
  <si>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</si>
  <si>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</si>
  <si>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</si>
  <si>
    <t>ERC_cap_C50</t>
  </si>
  <si>
    <t>noCap_DC7</t>
  </si>
  <si>
    <t>RS1_DC7</t>
  </si>
  <si>
    <t>MA</t>
  </si>
  <si>
    <t>MA_0</t>
  </si>
  <si>
    <t>AA_0</t>
  </si>
  <si>
    <t>AA0</t>
  </si>
  <si>
    <t>RS1_DC7a</t>
  </si>
  <si>
    <t>RS1_DC7b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</si>
</sst>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247650</xdr:colOff>
      <xdr:row>8</xdr:row>
      <xdr:rowOff>57150</xdr:rowOff>
    </xdr:from>
    <xdr:to>
      <xdr:col>55</xdr:col>
      <xdr:colOff>55726</xdr:colOff>
      <xdr:row>14</xdr:row>
      <xdr:rowOff>152245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8350" y="158115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5"/>
  <sheetViews>
    <sheetView tabSelected="1" zoomScaleNormal="100" workbookViewId="0">
      <selection activeCell="F42" sqref="F42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5" width="18.28515625" customWidth="1"/>
    <col min="6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112</v>
      </c>
      <c r="C4" s="1" t="s">
        <v>113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111</v>
      </c>
      <c r="K4" s="1" t="s">
        <v>100</v>
      </c>
      <c r="L4" s="1" t="s">
        <v>167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  <c r="AI4" s="1" t="s">
        <v>171</v>
      </c>
      <c r="AJ4" s="1" t="s">
        <v>172</v>
      </c>
    </row>
    <row r="5" spans="1:36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6" x14ac:dyDescent="0.25">
      <c r="AD6" s="7"/>
      <c r="AG6">
        <v>0.91</v>
      </c>
      <c r="AH6">
        <v>0.93899999999999995</v>
      </c>
    </row>
    <row r="7" spans="1:36" x14ac:dyDescent="0.25">
      <c r="A7" t="s">
        <v>23</v>
      </c>
      <c r="B7" t="s">
        <v>23</v>
      </c>
      <c r="C7" t="s">
        <v>114</v>
      </c>
      <c r="E7" t="s">
        <v>40</v>
      </c>
      <c r="F7" t="b">
        <v>1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6" x14ac:dyDescent="0.25">
      <c r="A8" t="s">
        <v>24</v>
      </c>
      <c r="B8" t="s">
        <v>24</v>
      </c>
      <c r="C8" t="s">
        <v>114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6" x14ac:dyDescent="0.25">
      <c r="A9" t="s">
        <v>25</v>
      </c>
      <c r="B9" t="s">
        <v>25</v>
      </c>
      <c r="C9" t="s">
        <v>114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6" x14ac:dyDescent="0.25">
      <c r="A10" t="s">
        <v>26</v>
      </c>
      <c r="B10" t="s">
        <v>26</v>
      </c>
      <c r="C10" t="s">
        <v>114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6" x14ac:dyDescent="0.25">
      <c r="A11" t="s">
        <v>27</v>
      </c>
      <c r="B11" t="s">
        <v>27</v>
      </c>
      <c r="C11" t="s">
        <v>114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6" x14ac:dyDescent="0.25">
      <c r="AD12" s="7"/>
    </row>
    <row r="13" spans="1:36" x14ac:dyDescent="0.25">
      <c r="A13" t="s">
        <v>101</v>
      </c>
      <c r="B13" t="s">
        <v>23</v>
      </c>
      <c r="C13" t="s">
        <v>115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6" x14ac:dyDescent="0.25">
      <c r="A14" t="s">
        <v>102</v>
      </c>
      <c r="B14" t="s">
        <v>24</v>
      </c>
      <c r="C14" t="s">
        <v>115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6" x14ac:dyDescent="0.25">
      <c r="A15" t="s">
        <v>103</v>
      </c>
      <c r="B15" t="s">
        <v>25</v>
      </c>
      <c r="C15" t="s">
        <v>115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6" x14ac:dyDescent="0.25">
      <c r="A16" t="s">
        <v>104</v>
      </c>
      <c r="B16" t="s">
        <v>26</v>
      </c>
      <c r="C16" t="s">
        <v>115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6" x14ac:dyDescent="0.25">
      <c r="A17" t="s">
        <v>105</v>
      </c>
      <c r="B17" t="s">
        <v>27</v>
      </c>
      <c r="C17" t="s">
        <v>115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6" x14ac:dyDescent="0.25">
      <c r="AD18" s="7"/>
    </row>
    <row r="19" spans="1:36" x14ac:dyDescent="0.25">
      <c r="A19" t="s">
        <v>106</v>
      </c>
      <c r="B19" t="s">
        <v>23</v>
      </c>
      <c r="C19" t="s">
        <v>116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6" x14ac:dyDescent="0.25">
      <c r="A20" t="s">
        <v>107</v>
      </c>
      <c r="B20" t="s">
        <v>24</v>
      </c>
      <c r="C20" t="s">
        <v>116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6" x14ac:dyDescent="0.25">
      <c r="A21" t="s">
        <v>108</v>
      </c>
      <c r="B21" t="s">
        <v>25</v>
      </c>
      <c r="C21" t="s">
        <v>116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6" x14ac:dyDescent="0.25">
      <c r="A22" t="s">
        <v>109</v>
      </c>
      <c r="B22" t="s">
        <v>26</v>
      </c>
      <c r="C22" t="s">
        <v>116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6" x14ac:dyDescent="0.25">
      <c r="A23" t="s">
        <v>110</v>
      </c>
      <c r="B23" t="s">
        <v>27</v>
      </c>
      <c r="C23" t="s">
        <v>116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6" x14ac:dyDescent="0.25">
      <c r="AD24" s="7"/>
    </row>
    <row r="25" spans="1:36" x14ac:dyDescent="0.25">
      <c r="A25" t="s">
        <v>95</v>
      </c>
      <c r="B25" t="s">
        <v>23</v>
      </c>
      <c r="C25" t="s">
        <v>117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6" x14ac:dyDescent="0.25">
      <c r="A26" t="s">
        <v>96</v>
      </c>
      <c r="B26" t="s">
        <v>24</v>
      </c>
      <c r="C26" t="s">
        <v>117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6" x14ac:dyDescent="0.25">
      <c r="A27" t="s">
        <v>98</v>
      </c>
      <c r="B27" t="s">
        <v>25</v>
      </c>
      <c r="C27" t="s">
        <v>117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6" x14ac:dyDescent="0.25">
      <c r="A28" t="s">
        <v>99</v>
      </c>
      <c r="B28" t="s">
        <v>26</v>
      </c>
      <c r="C28" t="s">
        <v>117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6" x14ac:dyDescent="0.25">
      <c r="A29" t="s">
        <v>97</v>
      </c>
      <c r="B29" t="s">
        <v>27</v>
      </c>
      <c r="C29" t="s">
        <v>117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1" spans="1:36" x14ac:dyDescent="0.25">
      <c r="A31" t="s">
        <v>169</v>
      </c>
      <c r="B31" t="s">
        <v>23</v>
      </c>
      <c r="C31" t="s">
        <v>168</v>
      </c>
      <c r="E31" t="s">
        <v>40</v>
      </c>
      <c r="F31" t="b">
        <v>0</v>
      </c>
      <c r="G31" t="b">
        <v>1</v>
      </c>
      <c r="H31" t="b">
        <v>1</v>
      </c>
      <c r="I31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s">
        <v>4</v>
      </c>
      <c r="P31">
        <v>0.14000000000000001</v>
      </c>
      <c r="Q31">
        <v>0.14000000000000001</v>
      </c>
      <c r="R31" t="b">
        <v>1</v>
      </c>
      <c r="S31" t="b">
        <v>1</v>
      </c>
      <c r="T31" t="s">
        <v>32</v>
      </c>
      <c r="U31">
        <v>20</v>
      </c>
      <c r="V31">
        <v>0.04</v>
      </c>
      <c r="W31">
        <v>7</v>
      </c>
      <c r="X31">
        <v>0</v>
      </c>
      <c r="Y31" t="s">
        <v>41</v>
      </c>
      <c r="Z31" t="s">
        <v>31</v>
      </c>
      <c r="AA31" t="s">
        <v>23</v>
      </c>
      <c r="AB31">
        <v>7.0000000000000007E-2</v>
      </c>
      <c r="AC31">
        <v>8.5300000000000001E-2</v>
      </c>
      <c r="AD31" s="7">
        <v>0.16</v>
      </c>
      <c r="AE31" t="s">
        <v>170</v>
      </c>
      <c r="AF31" t="s">
        <v>173</v>
      </c>
      <c r="AG31">
        <v>0.91</v>
      </c>
      <c r="AH31">
        <v>0.93899999999999995</v>
      </c>
      <c r="AI31" s="41">
        <v>17115507004</v>
      </c>
      <c r="AJ31" s="41">
        <v>17660946238</v>
      </c>
    </row>
    <row r="32" spans="1:36" x14ac:dyDescent="0.25">
      <c r="A32" t="s">
        <v>174</v>
      </c>
      <c r="B32" t="s">
        <v>23</v>
      </c>
      <c r="C32" t="s">
        <v>168</v>
      </c>
      <c r="E32" t="s">
        <v>40</v>
      </c>
      <c r="F32" t="b">
        <v>0</v>
      </c>
      <c r="G32" t="b">
        <v>1</v>
      </c>
      <c r="H32" t="b">
        <v>1</v>
      </c>
      <c r="I32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s">
        <v>4</v>
      </c>
      <c r="P32">
        <v>0.14000000000000001</v>
      </c>
      <c r="Q32">
        <v>0.14000000000000001</v>
      </c>
      <c r="R32" t="b">
        <v>1</v>
      </c>
      <c r="S32" t="b">
        <v>1</v>
      </c>
      <c r="T32" t="s">
        <v>32</v>
      </c>
      <c r="U32">
        <v>20</v>
      </c>
      <c r="V32">
        <v>0.04</v>
      </c>
      <c r="W32">
        <v>7</v>
      </c>
      <c r="X32">
        <v>0</v>
      </c>
      <c r="Y32" t="s">
        <v>41</v>
      </c>
      <c r="Z32" t="s">
        <v>31</v>
      </c>
      <c r="AA32" t="s">
        <v>23</v>
      </c>
      <c r="AB32">
        <v>7.2499999999999995E-2</v>
      </c>
      <c r="AC32">
        <v>8.5300000000000001E-2</v>
      </c>
      <c r="AD32" s="7">
        <v>0.16</v>
      </c>
      <c r="AE32" t="s">
        <v>170</v>
      </c>
      <c r="AF32" t="s">
        <v>173</v>
      </c>
      <c r="AG32">
        <v>0.91</v>
      </c>
      <c r="AH32">
        <v>0.93899999999999995</v>
      </c>
      <c r="AI32" s="41">
        <v>17115507004</v>
      </c>
      <c r="AJ32" s="41">
        <v>17660946238</v>
      </c>
    </row>
    <row r="33" spans="1:36" x14ac:dyDescent="0.25">
      <c r="A33" t="s">
        <v>175</v>
      </c>
      <c r="B33" t="s">
        <v>23</v>
      </c>
      <c r="C33" t="s">
        <v>168</v>
      </c>
      <c r="E33" t="s">
        <v>40</v>
      </c>
      <c r="F33" t="b">
        <v>0</v>
      </c>
      <c r="G33" t="b">
        <v>1</v>
      </c>
      <c r="H33" t="b">
        <v>1</v>
      </c>
      <c r="I33">
        <v>0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s">
        <v>4</v>
      </c>
      <c r="P33">
        <v>0.14000000000000001</v>
      </c>
      <c r="Q33">
        <v>0.14000000000000001</v>
      </c>
      <c r="R33" t="b">
        <v>1</v>
      </c>
      <c r="S33" t="b">
        <v>1</v>
      </c>
      <c r="T33" t="s">
        <v>32</v>
      </c>
      <c r="U33">
        <v>20</v>
      </c>
      <c r="V33">
        <v>0.04</v>
      </c>
      <c r="W33">
        <v>7</v>
      </c>
      <c r="X33">
        <v>0</v>
      </c>
      <c r="Y33" t="s">
        <v>41</v>
      </c>
      <c r="Z33" t="s">
        <v>31</v>
      </c>
      <c r="AA33" t="s">
        <v>23</v>
      </c>
      <c r="AB33">
        <v>7.0000000000000007E-2</v>
      </c>
      <c r="AC33">
        <v>8.5300000000000001E-2</v>
      </c>
      <c r="AD33" s="7">
        <v>0.16</v>
      </c>
      <c r="AE33" t="s">
        <v>170</v>
      </c>
      <c r="AF33" t="s">
        <v>173</v>
      </c>
      <c r="AG33">
        <v>0.91</v>
      </c>
      <c r="AH33">
        <v>0.93899999999999995</v>
      </c>
      <c r="AI33" s="41">
        <v>17115507004</v>
      </c>
      <c r="AJ33" s="41">
        <v>17660946238</v>
      </c>
    </row>
    <row r="35" spans="1:36" x14ac:dyDescent="0.25">
      <c r="A35" t="s">
        <v>164</v>
      </c>
      <c r="B35" t="s">
        <v>23</v>
      </c>
      <c r="C35" t="s">
        <v>114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1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44</v>
      </c>
      <c r="Z35" t="s">
        <v>54</v>
      </c>
      <c r="AA35" t="s">
        <v>23</v>
      </c>
      <c r="AB35">
        <v>7.4999999999999997E-2</v>
      </c>
      <c r="AC35">
        <v>8.2199999999999995E-2</v>
      </c>
      <c r="AD35" s="7">
        <v>0.16</v>
      </c>
      <c r="AE35" t="s">
        <v>53</v>
      </c>
      <c r="AF35" t="s">
        <v>53</v>
      </c>
      <c r="AG35">
        <v>0.91</v>
      </c>
      <c r="AH35">
        <v>0.93899999999999995</v>
      </c>
    </row>
  </sheetData>
  <dataValidations count="2">
    <dataValidation type="list" allowBlank="1" showInputMessage="1" showErrorMessage="1" sqref="F35:H35 J5:N29 G5:H29 J35:N35 J31:N33 G31:H33 F5:F34">
      <formula1>"TRUE, FALSE"</formula1>
    </dataValidation>
    <dataValidation type="list" allowBlank="1" showInputMessage="1" showErrorMessage="1" sqref="Z5:Z29 Z35 Z31:Z3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5" sqref="C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118</v>
      </c>
      <c r="D2" s="31" t="s">
        <v>126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</f>
        <v>10.739999999999998</v>
      </c>
      <c r="E4" s="33">
        <f t="shared" ref="E4:E14" si="0">D4/C4</f>
        <v>1.0046772684752103</v>
      </c>
    </row>
    <row r="5" spans="2:7" ht="15.75" thickBot="1" x14ac:dyDescent="0.3">
      <c r="B5" s="31" t="s">
        <v>80</v>
      </c>
      <c r="C5" s="31">
        <v>18.8</v>
      </c>
      <c r="D5" s="31">
        <v>18.809999999999999</v>
      </c>
      <c r="E5" s="33">
        <f t="shared" si="0"/>
        <v>1.0005319148936169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17.66</v>
      </c>
      <c r="E7" s="33">
        <f t="shared" si="0"/>
        <v>1.0008500991782374</v>
      </c>
    </row>
    <row r="8" spans="2:7" ht="15.75" thickBot="1" x14ac:dyDescent="0.3">
      <c r="B8" s="31" t="s">
        <v>83</v>
      </c>
      <c r="C8" s="31">
        <v>17.103999999999999</v>
      </c>
      <c r="D8" s="31">
        <v>17.116</v>
      </c>
      <c r="E8" s="33">
        <f t="shared" si="0"/>
        <v>1.0007015902712817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0.17394999999999999</v>
      </c>
      <c r="E10" s="33">
        <f t="shared" si="0"/>
        <v>0.99971264367816093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165</v>
      </c>
      <c r="C12" s="31">
        <f>0.445-0.0127</f>
        <v>0.43230000000000002</v>
      </c>
      <c r="D12" s="31">
        <v>0.43080000000000002</v>
      </c>
      <c r="E12" s="33">
        <f t="shared" si="0"/>
        <v>0.99653018736988197</v>
      </c>
      <c r="F12">
        <f>D12/D13</f>
        <v>0.30837508947745168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127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  <row r="36" spans="2:2" x14ac:dyDescent="0.25">
      <c r="B36" s="30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6" sqref="B1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121</v>
      </c>
      <c r="E1" t="s">
        <v>122</v>
      </c>
      <c r="H1" t="s">
        <v>123</v>
      </c>
      <c r="K1" t="s">
        <v>125</v>
      </c>
    </row>
    <row r="2" spans="1:11" x14ac:dyDescent="0.25">
      <c r="B2" t="s">
        <v>120</v>
      </c>
      <c r="C2" t="s">
        <v>119</v>
      </c>
      <c r="E2" t="s">
        <v>124</v>
      </c>
      <c r="F2" t="s">
        <v>119</v>
      </c>
      <c r="H2" t="s">
        <v>124</v>
      </c>
      <c r="I2" t="s">
        <v>119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166</v>
      </c>
    </row>
    <row r="8" spans="1:11" x14ac:dyDescent="0.25">
      <c r="A8" t="s">
        <v>158</v>
      </c>
      <c r="B8" s="25">
        <v>573741855</v>
      </c>
    </row>
    <row r="9" spans="1:11" x14ac:dyDescent="0.25">
      <c r="A9" t="s">
        <v>159</v>
      </c>
      <c r="B9" s="25">
        <v>112097385</v>
      </c>
    </row>
    <row r="10" spans="1:11" x14ac:dyDescent="0.25">
      <c r="A10" t="s">
        <v>160</v>
      </c>
      <c r="B10" s="25">
        <v>117553409</v>
      </c>
    </row>
    <row r="11" spans="1:11" x14ac:dyDescent="0.25">
      <c r="A11" t="s">
        <v>161</v>
      </c>
      <c r="B11" s="25">
        <v>2407917</v>
      </c>
    </row>
    <row r="12" spans="1:11" x14ac:dyDescent="0.25">
      <c r="A12" t="s">
        <v>162</v>
      </c>
      <c r="B12" s="25">
        <v>3067069</v>
      </c>
    </row>
    <row r="13" spans="1:11" x14ac:dyDescent="0.25">
      <c r="A13" t="s">
        <v>163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D39" sqref="D3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35" spans="2:3" x14ac:dyDescent="0.25">
      <c r="C35" s="30">
        <f>0.4/18.8</f>
        <v>2.1276595744680851E-2</v>
      </c>
    </row>
    <row r="36" spans="2:3" x14ac:dyDescent="0.25">
      <c r="C36" s="30">
        <f>0.85/18.8</f>
        <v>4.5212765957446804E-2</v>
      </c>
    </row>
    <row r="44" spans="2:3" x14ac:dyDescent="0.25">
      <c r="B44" s="41">
        <v>24429279</v>
      </c>
    </row>
    <row r="47" spans="2:3" x14ac:dyDescent="0.25">
      <c r="B47" s="41">
        <v>23532419</v>
      </c>
    </row>
    <row r="52" spans="2:2" x14ac:dyDescent="0.25">
      <c r="B52" s="41" t="s">
        <v>128</v>
      </c>
    </row>
    <row r="53" spans="2:2" x14ac:dyDescent="0.25">
      <c r="B53" s="41" t="s">
        <v>129</v>
      </c>
    </row>
    <row r="54" spans="2:2" x14ac:dyDescent="0.25">
      <c r="B54" s="41" t="s">
        <v>130</v>
      </c>
    </row>
    <row r="55" spans="2:2" x14ac:dyDescent="0.25">
      <c r="B55" s="41" t="s">
        <v>131</v>
      </c>
    </row>
    <row r="56" spans="2:2" x14ac:dyDescent="0.25">
      <c r="B56" s="41" t="s">
        <v>132</v>
      </c>
    </row>
    <row r="57" spans="2:2" x14ac:dyDescent="0.25">
      <c r="B57" s="41" t="s">
        <v>133</v>
      </c>
    </row>
    <row r="58" spans="2:2" x14ac:dyDescent="0.25">
      <c r="B58" s="41" t="s">
        <v>134</v>
      </c>
    </row>
    <row r="59" spans="2:2" x14ac:dyDescent="0.25">
      <c r="B59" s="41" t="s">
        <v>135</v>
      </c>
    </row>
    <row r="60" spans="2:2" x14ac:dyDescent="0.25">
      <c r="B60" s="41" t="s">
        <v>136</v>
      </c>
    </row>
    <row r="61" spans="2:2" x14ac:dyDescent="0.25">
      <c r="B61" s="41" t="s">
        <v>137</v>
      </c>
    </row>
    <row r="62" spans="2:2" x14ac:dyDescent="0.25">
      <c r="B62" s="41" t="s">
        <v>138</v>
      </c>
    </row>
    <row r="63" spans="2:2" x14ac:dyDescent="0.25">
      <c r="B63" s="41" t="s">
        <v>139</v>
      </c>
    </row>
    <row r="64" spans="2:2" x14ac:dyDescent="0.25">
      <c r="B64" s="41" t="s">
        <v>140</v>
      </c>
    </row>
    <row r="65" spans="2:2" x14ac:dyDescent="0.25">
      <c r="B65" s="41" t="s">
        <v>141</v>
      </c>
    </row>
    <row r="66" spans="2:2" x14ac:dyDescent="0.25">
      <c r="B66" s="41" t="s">
        <v>142</v>
      </c>
    </row>
    <row r="67" spans="2:2" x14ac:dyDescent="0.25">
      <c r="B67" s="41" t="s">
        <v>143</v>
      </c>
    </row>
    <row r="68" spans="2:2" x14ac:dyDescent="0.25">
      <c r="B68" s="41" t="s">
        <v>144</v>
      </c>
    </row>
    <row r="69" spans="2:2" x14ac:dyDescent="0.25">
      <c r="B69" s="41" t="s">
        <v>145</v>
      </c>
    </row>
    <row r="70" spans="2:2" x14ac:dyDescent="0.25">
      <c r="B70" s="41" t="s">
        <v>146</v>
      </c>
    </row>
    <row r="71" spans="2:2" x14ac:dyDescent="0.25">
      <c r="B71" s="41" t="s">
        <v>147</v>
      </c>
    </row>
    <row r="72" spans="2:2" x14ac:dyDescent="0.25">
      <c r="B72" s="41" t="s">
        <v>148</v>
      </c>
    </row>
    <row r="73" spans="2:2" x14ac:dyDescent="0.25">
      <c r="B73" s="41" t="s">
        <v>149</v>
      </c>
    </row>
    <row r="74" spans="2:2" x14ac:dyDescent="0.25">
      <c r="B74" s="41" t="s">
        <v>150</v>
      </c>
    </row>
    <row r="75" spans="2:2" x14ac:dyDescent="0.25">
      <c r="B75" s="41" t="s">
        <v>151</v>
      </c>
    </row>
    <row r="76" spans="2:2" x14ac:dyDescent="0.25">
      <c r="B76" s="41" t="s">
        <v>152</v>
      </c>
    </row>
    <row r="77" spans="2:2" x14ac:dyDescent="0.25">
      <c r="B77" s="41" t="s">
        <v>153</v>
      </c>
    </row>
    <row r="78" spans="2:2" x14ac:dyDescent="0.25">
      <c r="B78" s="41" t="s">
        <v>154</v>
      </c>
    </row>
    <row r="79" spans="2:2" x14ac:dyDescent="0.25">
      <c r="B79" s="41" t="s">
        <v>155</v>
      </c>
    </row>
    <row r="80" spans="2:2" x14ac:dyDescent="0.25">
      <c r="B80" s="41" t="s">
        <v>156</v>
      </c>
    </row>
    <row r="81" spans="2:2" x14ac:dyDescent="0.25">
      <c r="B81" s="41" t="s">
        <v>157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2017-07-28T14:59:21Z</dcterms:modified>
</cp:coreProperties>
</file>