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Sheet2" sheetId="4" r:id="rId4"/>
    <sheet name="Sheet1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15" i="2"/>
  <c r="B12" i="2"/>
  <c r="B8" i="2"/>
  <c r="B7" i="2"/>
  <c r="B4" i="2" l="1"/>
  <c r="B5" i="4" l="1"/>
  <c r="B4" i="4"/>
  <c r="B3" i="4"/>
  <c r="B6" i="4" s="1"/>
  <c r="B9" i="2" l="1"/>
  <c r="E9" i="2" s="1"/>
</calcChain>
</file>

<file path=xl/sharedStrings.xml><?xml version="1.0" encoding="utf-8"?>
<sst xmlns="http://schemas.openxmlformats.org/spreadsheetml/2006/main" count="278" uniqueCount="107">
  <si>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</si>
  <si>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</si>
  <si>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</si>
  <si>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</si>
  <si>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</si>
  <si>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</si>
  <si>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</si>
  <si>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</si>
  <si>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</si>
  <si>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</si>
  <si>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</si>
  <si>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</si>
  <si>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</si>
  <si>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</si>
  <si>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</si>
  <si>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</si>
  <si>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</si>
  <si>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</si>
  <si>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</si>
  <si>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</si>
  <si>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</si>
  <si>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</si>
  <si>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</si>
  <si>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</si>
  <si>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</si>
  <si>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</si>
  <si>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</si>
  <si>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</si>
  <si>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</si>
  <si>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</si>
  <si>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</si>
  <si>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</si>
  <si>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r.geoMean</t>
  </si>
  <si>
    <t>init.year</t>
  </si>
  <si>
    <t>min.ea</t>
  </si>
  <si>
    <t>max.ea</t>
  </si>
  <si>
    <t>min.age</t>
  </si>
  <si>
    <t>max.age</t>
  </si>
  <si>
    <t>tier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</si>
  <si>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</si>
  <si>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</si>
  <si>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</si>
  <si>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</si>
  <si>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</si>
  <si>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</si>
  <si>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</si>
  <si>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</si>
  <si>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</si>
  <si>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</si>
  <si>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</si>
  <si>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</si>
  <si>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</si>
  <si>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</si>
  <si>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</si>
  <si>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t1</t>
  </si>
  <si>
    <t>simple</t>
  </si>
  <si>
    <t>cd</t>
  </si>
  <si>
    <t>amort_type</t>
  </si>
  <si>
    <t>pseudoClosed</t>
  </si>
  <si>
    <t>m.reset</t>
  </si>
  <si>
    <t>m.start</t>
  </si>
  <si>
    <t>m.year1</t>
  </si>
  <si>
    <t>useExtFund</t>
  </si>
  <si>
    <t>Notes</t>
  </si>
  <si>
    <t>MISERS assumption met</t>
  </si>
  <si>
    <t>Low return for 15 years</t>
  </si>
  <si>
    <t>For development</t>
  </si>
  <si>
    <t>RS.test</t>
  </si>
  <si>
    <t>NC.DC0</t>
  </si>
  <si>
    <t>NC_AL</t>
  </si>
  <si>
    <t>NC_B</t>
  </si>
  <si>
    <t>NC.growth</t>
  </si>
  <si>
    <t>B.growth</t>
  </si>
  <si>
    <t>DC_include</t>
  </si>
  <si>
    <t>F</t>
  </si>
  <si>
    <t>if.reset</t>
  </si>
  <si>
    <t>RS1.s1</t>
  </si>
  <si>
    <t>sensitivity test 1</t>
  </si>
  <si>
    <t>15 years of low returns</t>
  </si>
  <si>
    <t>High volatility</t>
  </si>
  <si>
    <t>7.5% mean return; DC = 8%</t>
  </si>
  <si>
    <t>7.5% mean return; DC = 7.5%</t>
  </si>
  <si>
    <t>RS</t>
  </si>
  <si>
    <t>RS1.closed</t>
  </si>
  <si>
    <t>RS2.closed</t>
  </si>
  <si>
    <t>RS3.closed</t>
  </si>
  <si>
    <t>RS4.closed</t>
  </si>
  <si>
    <t>high volatility</t>
  </si>
  <si>
    <t>7.5% return</t>
  </si>
  <si>
    <t>RS4.open</t>
  </si>
  <si>
    <t>RS1.open</t>
  </si>
  <si>
    <t>RS2.open</t>
  </si>
  <si>
    <t>RS3.open</t>
  </si>
  <si>
    <t>RS5.closed</t>
  </si>
  <si>
    <t>7.5% return; starting 2017</t>
  </si>
  <si>
    <t>CO</t>
  </si>
  <si>
    <t>closed</t>
  </si>
  <si>
    <t>open</t>
  </si>
  <si>
    <t>init.year.override</t>
  </si>
  <si>
    <t>MA</t>
  </si>
  <si>
    <t>AA0</t>
  </si>
  <si>
    <t>MA_0</t>
  </si>
  <si>
    <t>AA_0</t>
  </si>
  <si>
    <t>RS1.duration7</t>
  </si>
  <si>
    <t>RS1.duration9</t>
  </si>
  <si>
    <t>RS1.closed.m20</t>
  </si>
  <si>
    <t>MISERS assumption met; open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</si>
</sst>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2" fontId="0" fillId="0" borderId="0" xfId="0" applyNumberFormat="1"/>
    <xf numFmtId="10" fontId="0" fillId="0" borderId="0" xfId="0" applyNumberFormat="1"/>
    <xf numFmtId="0" fontId="0" fillId="0" borderId="0" xfId="0" applyFont="1"/>
    <xf numFmtId="0" fontId="3" fillId="0" borderId="0" xfId="0" applyFont="1"/>
    <xf numFmtId="166" fontId="1" fillId="0" borderId="0" xfId="1" applyNumberFormat="1" applyFont="1"/>
    <xf numFmtId="164" fontId="1" fillId="0" borderId="0" xfId="0" applyNumberFormat="1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0" fontId="0" fillId="7" borderId="0" xfId="0" applyFill="1"/>
    <xf numFmtId="0" fontId="3" fillId="7" borderId="0" xfId="0" applyFont="1" applyFill="1"/>
    <xf numFmtId="0" fontId="4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26</xdr:row>
      <xdr:rowOff>19050</xdr:rowOff>
    </xdr:from>
    <xdr:to>
      <xdr:col>30</xdr:col>
      <xdr:colOff>295275</xdr:colOff>
      <xdr:row>30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826B7D-D3B7-432C-8D4B-39850683C3C6}"/>
            </a:ext>
          </a:extLst>
        </xdr:cNvPr>
        <xdr:cNvSpPr txBox="1"/>
      </xdr:nvSpPr>
      <xdr:spPr>
        <a:xfrm>
          <a:off x="25031700" y="4591050"/>
          <a:ext cx="3619500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2017,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dc = 7.5%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 11397362049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  11422640330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18</xdr:row>
      <xdr:rowOff>95250</xdr:rowOff>
    </xdr:from>
    <xdr:to>
      <xdr:col>6</xdr:col>
      <xdr:colOff>456290</xdr:colOff>
      <xdr:row>23</xdr:row>
      <xdr:rowOff>152274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524250"/>
          <a:ext cx="7276190" cy="10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1076325</xdr:colOff>
      <xdr:row>19</xdr:row>
      <xdr:rowOff>76200</xdr:rowOff>
    </xdr:from>
    <xdr:to>
      <xdr:col>15</xdr:col>
      <xdr:colOff>560932</xdr:colOff>
      <xdr:row>45</xdr:row>
      <xdr:rowOff>170819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34225" y="3695700"/>
          <a:ext cx="7314157" cy="5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R27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35" sqref="F35"/>
    </sheetView>
  </sheetViews>
  <sheetFormatPr defaultRowHeight="15" x14ac:dyDescent="0.25"/>
  <cols>
    <col min="1" max="1" width="15.42578125" customWidth="1"/>
    <col min="2" max="2" width="25.140625" customWidth="1"/>
    <col min="3" max="3" width="10.5703125" customWidth="1"/>
    <col min="4" max="4" width="12.5703125" customWidth="1"/>
    <col min="5" max="5" width="15.28515625" customWidth="1"/>
    <col min="6" max="6" width="12" customWidth="1"/>
    <col min="7" max="9" width="24.5703125" customWidth="1"/>
    <col min="10" max="10" width="15.140625" customWidth="1"/>
    <col min="11" max="11" width="20.85546875" customWidth="1"/>
    <col min="12" max="12" width="12.28515625" customWidth="1"/>
    <col min="13" max="13" width="15.7109375" customWidth="1"/>
    <col min="14" max="14" width="15.140625" customWidth="1"/>
    <col min="17" max="18" width="14.28515625" customWidth="1"/>
    <col min="24" max="24" width="15.7109375" customWidth="1"/>
    <col min="26" max="26" width="14" customWidth="1"/>
    <col min="27" max="27" width="13.42578125" customWidth="1"/>
    <col min="28" max="28" width="12.5703125" customWidth="1"/>
    <col min="29" max="29" width="14.85546875" customWidth="1"/>
    <col min="39" max="39" width="12.28515625" customWidth="1"/>
    <col min="43" max="43" width="10.28515625" customWidth="1"/>
  </cols>
  <sheetData>
    <row r="4" spans="1:44" s="1" customFormat="1" x14ac:dyDescent="0.25">
      <c r="A4" s="1" t="s">
        <v>0</v>
      </c>
      <c r="B4" s="1" t="s">
        <v>17</v>
      </c>
      <c r="C4" s="1" t="s">
        <v>82</v>
      </c>
      <c r="D4" s="1" t="s">
        <v>95</v>
      </c>
      <c r="E4" s="1" t="s">
        <v>16</v>
      </c>
      <c r="F4" s="1" t="s">
        <v>38</v>
      </c>
      <c r="G4" s="1" t="s">
        <v>43</v>
      </c>
      <c r="H4" s="1" t="s">
        <v>48</v>
      </c>
      <c r="I4" s="1" t="s">
        <v>62</v>
      </c>
      <c r="J4" s="1" t="s">
        <v>42</v>
      </c>
      <c r="K4" s="1" t="s">
        <v>98</v>
      </c>
      <c r="L4" s="3" t="s">
        <v>18</v>
      </c>
      <c r="M4" s="3" t="s">
        <v>5</v>
      </c>
      <c r="N4" s="3" t="s">
        <v>6</v>
      </c>
      <c r="O4" s="3" t="s">
        <v>7</v>
      </c>
      <c r="P4" s="3" t="s">
        <v>8</v>
      </c>
      <c r="Q4" s="4" t="s">
        <v>14</v>
      </c>
      <c r="R4" s="4" t="s">
        <v>57</v>
      </c>
      <c r="S4" s="4" t="s">
        <v>12</v>
      </c>
      <c r="T4" s="4" t="s">
        <v>61</v>
      </c>
      <c r="U4" s="4" t="s">
        <v>60</v>
      </c>
      <c r="V4" s="4" t="s">
        <v>59</v>
      </c>
      <c r="W4" s="4" t="s">
        <v>75</v>
      </c>
      <c r="X4" s="4" t="s">
        <v>13</v>
      </c>
      <c r="Y4" s="4" t="s">
        <v>15</v>
      </c>
      <c r="Z4" s="6" t="s">
        <v>39</v>
      </c>
      <c r="AA4" s="6" t="s">
        <v>40</v>
      </c>
      <c r="AB4" s="5" t="s">
        <v>28</v>
      </c>
      <c r="AC4" s="5" t="s">
        <v>30</v>
      </c>
      <c r="AD4" s="5" t="s">
        <v>9</v>
      </c>
      <c r="AE4" s="5" t="s">
        <v>10</v>
      </c>
      <c r="AF4" s="5" t="s">
        <v>11</v>
      </c>
      <c r="AG4" s="11" t="s">
        <v>49</v>
      </c>
      <c r="AH4" s="11" t="s">
        <v>50</v>
      </c>
      <c r="AI4" s="11" t="s">
        <v>51</v>
      </c>
      <c r="AJ4" s="11" t="s">
        <v>52</v>
      </c>
      <c r="AK4" s="11" t="s">
        <v>101</v>
      </c>
      <c r="AL4" s="11" t="s">
        <v>102</v>
      </c>
      <c r="AM4" s="11" t="s">
        <v>73</v>
      </c>
      <c r="AN4" s="1" t="s">
        <v>68</v>
      </c>
      <c r="AO4" s="1" t="s">
        <v>69</v>
      </c>
      <c r="AP4" s="1" t="s">
        <v>70</v>
      </c>
      <c r="AQ4" s="1" t="s">
        <v>71</v>
      </c>
      <c r="AR4" s="1" t="s">
        <v>72</v>
      </c>
    </row>
    <row r="5" spans="1:44" x14ac:dyDescent="0.25">
      <c r="AI5" s="12"/>
      <c r="AJ5" s="12"/>
      <c r="AK5" s="12"/>
      <c r="AL5" s="12"/>
      <c r="AM5" s="12"/>
    </row>
    <row r="6" spans="1:44" x14ac:dyDescent="0.25">
      <c r="A6" t="s">
        <v>67</v>
      </c>
      <c r="B6" t="s">
        <v>66</v>
      </c>
      <c r="E6" t="b">
        <v>0</v>
      </c>
      <c r="F6" t="s">
        <v>54</v>
      </c>
      <c r="G6" t="b">
        <v>0</v>
      </c>
      <c r="H6" t="b">
        <v>0</v>
      </c>
      <c r="I6" t="b">
        <v>1</v>
      </c>
      <c r="J6">
        <v>0</v>
      </c>
      <c r="K6">
        <v>0</v>
      </c>
      <c r="L6" t="s">
        <v>4</v>
      </c>
      <c r="M6">
        <v>0.14000000000000001</v>
      </c>
      <c r="N6">
        <v>0.14000000000000001</v>
      </c>
      <c r="O6" t="b">
        <v>0</v>
      </c>
      <c r="P6" t="b">
        <v>1</v>
      </c>
      <c r="Q6" t="s">
        <v>56</v>
      </c>
      <c r="R6" t="s">
        <v>58</v>
      </c>
      <c r="S6">
        <v>20</v>
      </c>
      <c r="T6">
        <v>21</v>
      </c>
      <c r="U6">
        <v>30</v>
      </c>
      <c r="V6">
        <v>20</v>
      </c>
      <c r="W6" t="b">
        <v>0</v>
      </c>
      <c r="X6">
        <v>0.04</v>
      </c>
      <c r="Y6">
        <v>5</v>
      </c>
      <c r="Z6">
        <v>0</v>
      </c>
      <c r="AA6" t="s">
        <v>41</v>
      </c>
      <c r="AB6" t="s">
        <v>55</v>
      </c>
      <c r="AC6" t="s">
        <v>23</v>
      </c>
      <c r="AD6">
        <v>0.08</v>
      </c>
      <c r="AE6">
        <v>8.72E-2</v>
      </c>
      <c r="AF6" s="7">
        <v>0.12</v>
      </c>
      <c r="AG6" t="s">
        <v>53</v>
      </c>
      <c r="AH6" t="s">
        <v>53</v>
      </c>
      <c r="AI6" s="15">
        <v>0.68232040000000005</v>
      </c>
      <c r="AJ6" s="15">
        <v>0.66283190000000003</v>
      </c>
      <c r="AK6" s="15"/>
      <c r="AL6" s="15"/>
      <c r="AM6" s="15" t="s">
        <v>74</v>
      </c>
      <c r="AN6">
        <v>6896913</v>
      </c>
      <c r="AO6">
        <v>0.02</v>
      </c>
      <c r="AP6">
        <v>0.3</v>
      </c>
      <c r="AQ6">
        <v>3.5000000000000003E-2</v>
      </c>
      <c r="AR6">
        <v>3.5000000000000003E-2</v>
      </c>
    </row>
    <row r="8" spans="1:44" x14ac:dyDescent="0.25">
      <c r="A8" t="s">
        <v>83</v>
      </c>
      <c r="B8" t="s">
        <v>64</v>
      </c>
      <c r="C8" t="s">
        <v>23</v>
      </c>
      <c r="D8" t="s">
        <v>96</v>
      </c>
      <c r="E8" t="b">
        <v>0</v>
      </c>
      <c r="F8" t="s">
        <v>54</v>
      </c>
      <c r="G8" t="b">
        <v>0</v>
      </c>
      <c r="H8" t="b">
        <v>1</v>
      </c>
      <c r="I8" t="b">
        <v>1</v>
      </c>
      <c r="J8">
        <v>0</v>
      </c>
      <c r="K8">
        <v>0</v>
      </c>
      <c r="L8" t="s">
        <v>4</v>
      </c>
      <c r="M8">
        <v>0.14000000000000001</v>
      </c>
      <c r="N8">
        <v>0.14000000000000001</v>
      </c>
      <c r="O8" t="b">
        <v>1</v>
      </c>
      <c r="P8" t="b">
        <v>1</v>
      </c>
      <c r="Q8" t="s">
        <v>56</v>
      </c>
      <c r="R8" t="s">
        <v>58</v>
      </c>
      <c r="S8">
        <v>20</v>
      </c>
      <c r="T8">
        <v>21</v>
      </c>
      <c r="U8">
        <v>30</v>
      </c>
      <c r="V8">
        <v>20</v>
      </c>
      <c r="W8" t="b">
        <v>0</v>
      </c>
      <c r="X8">
        <v>0.04</v>
      </c>
      <c r="Y8">
        <v>5</v>
      </c>
      <c r="Z8">
        <v>0</v>
      </c>
      <c r="AA8" t="s">
        <v>41</v>
      </c>
      <c r="AB8" t="s">
        <v>31</v>
      </c>
      <c r="AC8" t="s">
        <v>23</v>
      </c>
      <c r="AD8">
        <v>0.08</v>
      </c>
      <c r="AE8">
        <v>8.72E-2</v>
      </c>
      <c r="AF8" s="7">
        <v>0.12</v>
      </c>
      <c r="AG8" t="s">
        <v>53</v>
      </c>
      <c r="AH8" t="s">
        <v>53</v>
      </c>
      <c r="AI8" s="15">
        <v>0.68232040000000005</v>
      </c>
      <c r="AJ8" s="15">
        <v>0.66283190000000003</v>
      </c>
      <c r="AK8" s="15"/>
      <c r="AL8" s="15"/>
      <c r="AM8" s="15" t="b">
        <v>1</v>
      </c>
      <c r="AN8">
        <v>6896913</v>
      </c>
      <c r="AO8">
        <v>0.02</v>
      </c>
      <c r="AP8">
        <v>0.3</v>
      </c>
      <c r="AQ8">
        <v>3.5000000000000003E-2</v>
      </c>
      <c r="AR8">
        <v>3.5000000000000003E-2</v>
      </c>
    </row>
    <row r="9" spans="1:44" x14ac:dyDescent="0.25">
      <c r="A9" t="s">
        <v>84</v>
      </c>
      <c r="B9" t="s">
        <v>65</v>
      </c>
      <c r="C9" t="s">
        <v>24</v>
      </c>
      <c r="D9" t="s">
        <v>96</v>
      </c>
      <c r="E9" t="b">
        <v>0</v>
      </c>
      <c r="F9" t="s">
        <v>54</v>
      </c>
      <c r="G9" t="b">
        <v>0</v>
      </c>
      <c r="H9" t="b">
        <v>1</v>
      </c>
      <c r="I9" t="b">
        <v>1</v>
      </c>
      <c r="J9">
        <v>0</v>
      </c>
      <c r="K9">
        <v>0</v>
      </c>
      <c r="L9" t="s">
        <v>4</v>
      </c>
      <c r="M9">
        <v>0.14000000000000001</v>
      </c>
      <c r="N9">
        <v>0.14000000000000001</v>
      </c>
      <c r="O9" t="b">
        <v>1</v>
      </c>
      <c r="P9" t="b">
        <v>1</v>
      </c>
      <c r="Q9" t="s">
        <v>56</v>
      </c>
      <c r="R9" t="s">
        <v>58</v>
      </c>
      <c r="S9">
        <v>20</v>
      </c>
      <c r="T9">
        <v>21</v>
      </c>
      <c r="U9">
        <v>30</v>
      </c>
      <c r="V9">
        <v>20</v>
      </c>
      <c r="W9" t="b">
        <v>0</v>
      </c>
      <c r="X9">
        <v>0.04</v>
      </c>
      <c r="Y9">
        <v>5</v>
      </c>
      <c r="Z9">
        <v>0</v>
      </c>
      <c r="AA9" t="s">
        <v>41</v>
      </c>
      <c r="AB9" t="s">
        <v>31</v>
      </c>
      <c r="AC9" t="s">
        <v>24</v>
      </c>
      <c r="AD9">
        <v>0.08</v>
      </c>
      <c r="AE9">
        <v>8.72E-2</v>
      </c>
      <c r="AF9" s="7">
        <v>0.12</v>
      </c>
      <c r="AG9" t="s">
        <v>53</v>
      </c>
      <c r="AH9" t="s">
        <v>53</v>
      </c>
      <c r="AI9" s="15">
        <v>0.68232040000000005</v>
      </c>
      <c r="AJ9" s="15">
        <v>0.66283190000000003</v>
      </c>
      <c r="AK9" s="15"/>
      <c r="AL9" s="15"/>
      <c r="AM9" s="15" t="b">
        <v>1</v>
      </c>
      <c r="AN9">
        <v>6896913</v>
      </c>
      <c r="AO9">
        <v>0.02</v>
      </c>
      <c r="AP9">
        <v>0.3</v>
      </c>
      <c r="AQ9">
        <v>3.5000000000000003E-2</v>
      </c>
      <c r="AR9">
        <v>3.5000000000000003E-2</v>
      </c>
    </row>
    <row r="10" spans="1:44" x14ac:dyDescent="0.25">
      <c r="A10" t="s">
        <v>85</v>
      </c>
      <c r="B10" t="s">
        <v>87</v>
      </c>
      <c r="C10" t="s">
        <v>25</v>
      </c>
      <c r="D10" t="s">
        <v>96</v>
      </c>
      <c r="E10" t="b">
        <v>0</v>
      </c>
      <c r="F10" t="s">
        <v>54</v>
      </c>
      <c r="G10" t="b">
        <v>0</v>
      </c>
      <c r="H10" t="b">
        <v>1</v>
      </c>
      <c r="I10" t="b">
        <v>1</v>
      </c>
      <c r="J10">
        <v>0</v>
      </c>
      <c r="K10">
        <v>0</v>
      </c>
      <c r="L10" t="s">
        <v>4</v>
      </c>
      <c r="M10">
        <v>0.14000000000000001</v>
      </c>
      <c r="N10">
        <v>0.14000000000000001</v>
      </c>
      <c r="O10" t="b">
        <v>1</v>
      </c>
      <c r="P10" t="b">
        <v>1</v>
      </c>
      <c r="Q10" t="s">
        <v>56</v>
      </c>
      <c r="R10" t="s">
        <v>58</v>
      </c>
      <c r="S10">
        <v>20</v>
      </c>
      <c r="T10">
        <v>21</v>
      </c>
      <c r="U10">
        <v>30</v>
      </c>
      <c r="V10">
        <v>20</v>
      </c>
      <c r="W10" t="b">
        <v>0</v>
      </c>
      <c r="X10">
        <v>0.04</v>
      </c>
      <c r="Y10">
        <v>5</v>
      </c>
      <c r="Z10">
        <v>0</v>
      </c>
      <c r="AA10" t="s">
        <v>41</v>
      </c>
      <c r="AB10" t="s">
        <v>31</v>
      </c>
      <c r="AC10" t="s">
        <v>25</v>
      </c>
      <c r="AD10">
        <v>0.08</v>
      </c>
      <c r="AE10">
        <v>8.72E-2</v>
      </c>
      <c r="AF10" s="7">
        <v>0.12</v>
      </c>
      <c r="AG10" t="s">
        <v>53</v>
      </c>
      <c r="AH10" t="s">
        <v>53</v>
      </c>
      <c r="AI10" s="15">
        <v>0.68232040000000005</v>
      </c>
      <c r="AJ10" s="15">
        <v>0.66283190000000003</v>
      </c>
      <c r="AK10" s="15"/>
      <c r="AL10" s="15"/>
      <c r="AM10" s="15" t="b">
        <v>1</v>
      </c>
      <c r="AN10">
        <v>6896913</v>
      </c>
      <c r="AO10">
        <v>0.02</v>
      </c>
      <c r="AP10">
        <v>0.3</v>
      </c>
      <c r="AQ10">
        <v>3.5000000000000003E-2</v>
      </c>
      <c r="AR10">
        <v>3.5000000000000003E-2</v>
      </c>
    </row>
    <row r="11" spans="1:44" x14ac:dyDescent="0.25">
      <c r="A11" t="s">
        <v>86</v>
      </c>
      <c r="B11" t="s">
        <v>88</v>
      </c>
      <c r="C11" t="s">
        <v>26</v>
      </c>
      <c r="D11" t="s">
        <v>96</v>
      </c>
      <c r="E11" t="b">
        <v>0</v>
      </c>
      <c r="F11" t="s">
        <v>54</v>
      </c>
      <c r="G11" t="b">
        <v>0</v>
      </c>
      <c r="H11" t="b">
        <v>1</v>
      </c>
      <c r="I11" t="b">
        <v>1</v>
      </c>
      <c r="J11">
        <v>0</v>
      </c>
      <c r="K11">
        <v>0</v>
      </c>
      <c r="L11" t="s">
        <v>4</v>
      </c>
      <c r="M11">
        <v>0.14000000000000001</v>
      </c>
      <c r="N11">
        <v>0.14000000000000001</v>
      </c>
      <c r="O11" t="b">
        <v>1</v>
      </c>
      <c r="P11" t="b">
        <v>1</v>
      </c>
      <c r="Q11" t="s">
        <v>56</v>
      </c>
      <c r="R11" t="s">
        <v>58</v>
      </c>
      <c r="S11">
        <v>20</v>
      </c>
      <c r="T11">
        <v>21</v>
      </c>
      <c r="U11">
        <v>30</v>
      </c>
      <c r="V11">
        <v>20</v>
      </c>
      <c r="W11" t="b">
        <v>0</v>
      </c>
      <c r="X11">
        <v>0.04</v>
      </c>
      <c r="Y11">
        <v>5</v>
      </c>
      <c r="Z11">
        <v>0</v>
      </c>
      <c r="AA11" t="s">
        <v>41</v>
      </c>
      <c r="AB11" t="s">
        <v>31</v>
      </c>
      <c r="AC11" t="s">
        <v>26</v>
      </c>
      <c r="AD11">
        <v>0.08</v>
      </c>
      <c r="AE11">
        <v>8.72E-2</v>
      </c>
      <c r="AF11" s="7">
        <v>0.12</v>
      </c>
      <c r="AG11" t="s">
        <v>53</v>
      </c>
      <c r="AH11" t="s">
        <v>53</v>
      </c>
      <c r="AI11" s="15">
        <v>0.68232040000000005</v>
      </c>
      <c r="AJ11" s="15">
        <v>0.66283190000000003</v>
      </c>
      <c r="AK11" s="15"/>
      <c r="AL11" s="15"/>
      <c r="AM11" s="15" t="b">
        <v>1</v>
      </c>
      <c r="AN11">
        <v>6896913</v>
      </c>
      <c r="AO11">
        <v>0.02</v>
      </c>
      <c r="AP11">
        <v>0.3</v>
      </c>
      <c r="AQ11">
        <v>3.5000000000000003E-2</v>
      </c>
      <c r="AR11">
        <v>3.5000000000000003E-2</v>
      </c>
    </row>
    <row r="12" spans="1:44" x14ac:dyDescent="0.25">
      <c r="AF12" s="7"/>
      <c r="AI12" s="15"/>
      <c r="AJ12" s="15"/>
      <c r="AK12" s="15"/>
      <c r="AL12" s="15"/>
      <c r="AM12" s="15"/>
    </row>
    <row r="13" spans="1:44" x14ac:dyDescent="0.25">
      <c r="A13" t="s">
        <v>105</v>
      </c>
      <c r="B13" t="s">
        <v>106</v>
      </c>
      <c r="C13" t="s">
        <v>23</v>
      </c>
      <c r="D13" t="s">
        <v>96</v>
      </c>
      <c r="E13" t="b">
        <v>1</v>
      </c>
      <c r="F13" t="s">
        <v>54</v>
      </c>
      <c r="G13" t="b">
        <v>0</v>
      </c>
      <c r="H13" t="b">
        <v>1</v>
      </c>
      <c r="I13" t="b">
        <v>1</v>
      </c>
      <c r="J13">
        <v>0</v>
      </c>
      <c r="K13">
        <v>0</v>
      </c>
      <c r="L13" t="s">
        <v>4</v>
      </c>
      <c r="M13">
        <v>0.14000000000000001</v>
      </c>
      <c r="N13">
        <v>0.14000000000000001</v>
      </c>
      <c r="O13" t="b">
        <v>1</v>
      </c>
      <c r="P13" t="b">
        <v>1</v>
      </c>
      <c r="Q13" t="s">
        <v>56</v>
      </c>
      <c r="R13" t="s">
        <v>97</v>
      </c>
      <c r="S13">
        <v>20</v>
      </c>
      <c r="T13">
        <v>21</v>
      </c>
      <c r="U13">
        <v>30</v>
      </c>
      <c r="V13">
        <v>20</v>
      </c>
      <c r="W13" t="b">
        <v>0</v>
      </c>
      <c r="X13">
        <v>0.04</v>
      </c>
      <c r="Y13">
        <v>5</v>
      </c>
      <c r="Z13">
        <v>0</v>
      </c>
      <c r="AA13" t="s">
        <v>41</v>
      </c>
      <c r="AB13" t="s">
        <v>31</v>
      </c>
      <c r="AC13" t="s">
        <v>23</v>
      </c>
      <c r="AD13">
        <v>0.08</v>
      </c>
      <c r="AE13">
        <v>8.72E-2</v>
      </c>
      <c r="AF13" s="7">
        <v>0.12</v>
      </c>
      <c r="AG13" t="s">
        <v>53</v>
      </c>
      <c r="AH13" t="s">
        <v>53</v>
      </c>
      <c r="AI13" s="15">
        <v>0.68232040000000005</v>
      </c>
      <c r="AJ13" s="15">
        <v>0.66283190000000003</v>
      </c>
      <c r="AK13" s="15"/>
      <c r="AL13" s="15"/>
      <c r="AM13" s="15" t="b">
        <v>1</v>
      </c>
      <c r="AN13">
        <v>6896913</v>
      </c>
      <c r="AO13">
        <v>0.02</v>
      </c>
      <c r="AP13">
        <v>0.3</v>
      </c>
      <c r="AQ13">
        <v>3.5000000000000003E-2</v>
      </c>
      <c r="AR13">
        <v>3.5000000000000003E-2</v>
      </c>
    </row>
    <row r="15" spans="1:44" x14ac:dyDescent="0.25">
      <c r="A15" t="s">
        <v>90</v>
      </c>
      <c r="B15" t="s">
        <v>64</v>
      </c>
      <c r="C15" t="s">
        <v>23</v>
      </c>
      <c r="D15" t="s">
        <v>97</v>
      </c>
      <c r="E15" t="b">
        <v>0</v>
      </c>
      <c r="F15" t="s">
        <v>54</v>
      </c>
      <c r="G15" t="b">
        <v>0</v>
      </c>
      <c r="H15" t="b">
        <v>1</v>
      </c>
      <c r="I15" t="b">
        <v>1</v>
      </c>
      <c r="J15">
        <v>0</v>
      </c>
      <c r="K15">
        <v>0</v>
      </c>
      <c r="L15" t="s">
        <v>4</v>
      </c>
      <c r="M15">
        <v>0.14000000000000001</v>
      </c>
      <c r="N15">
        <v>0.14000000000000001</v>
      </c>
      <c r="O15" t="b">
        <v>1</v>
      </c>
      <c r="P15" t="b">
        <v>1</v>
      </c>
      <c r="Q15" t="s">
        <v>56</v>
      </c>
      <c r="R15" t="s">
        <v>58</v>
      </c>
      <c r="S15">
        <v>20</v>
      </c>
      <c r="T15">
        <v>21</v>
      </c>
      <c r="U15">
        <v>30</v>
      </c>
      <c r="V15">
        <v>20</v>
      </c>
      <c r="W15" t="b">
        <v>0</v>
      </c>
      <c r="X15">
        <v>0.04</v>
      </c>
      <c r="Y15">
        <v>5</v>
      </c>
      <c r="Z15">
        <v>0</v>
      </c>
      <c r="AA15" t="s">
        <v>74</v>
      </c>
      <c r="AB15" t="s">
        <v>31</v>
      </c>
      <c r="AC15" t="s">
        <v>23</v>
      </c>
      <c r="AD15">
        <v>0.08</v>
      </c>
      <c r="AE15">
        <v>8.72E-2</v>
      </c>
      <c r="AF15" s="7">
        <v>0.12</v>
      </c>
      <c r="AG15" t="s">
        <v>53</v>
      </c>
      <c r="AH15" t="s">
        <v>53</v>
      </c>
      <c r="AI15" s="15">
        <v>0.68232040000000005</v>
      </c>
      <c r="AJ15" s="15">
        <v>0.66283190000000003</v>
      </c>
      <c r="AK15" s="15"/>
      <c r="AL15" s="15"/>
      <c r="AM15" s="15" t="b">
        <v>1</v>
      </c>
      <c r="AN15">
        <v>6896913</v>
      </c>
      <c r="AO15">
        <v>0.02</v>
      </c>
      <c r="AP15">
        <v>0.3</v>
      </c>
      <c r="AQ15">
        <v>3.5000000000000003E-2</v>
      </c>
      <c r="AR15">
        <v>3.5000000000000003E-2</v>
      </c>
    </row>
    <row r="16" spans="1:44" x14ac:dyDescent="0.25">
      <c r="A16" t="s">
        <v>91</v>
      </c>
      <c r="B16" t="s">
        <v>65</v>
      </c>
      <c r="C16" t="s">
        <v>24</v>
      </c>
      <c r="D16" t="s">
        <v>97</v>
      </c>
      <c r="E16" t="b">
        <v>0</v>
      </c>
      <c r="F16" t="s">
        <v>54</v>
      </c>
      <c r="G16" t="b">
        <v>0</v>
      </c>
      <c r="H16" t="b">
        <v>1</v>
      </c>
      <c r="I16" t="b">
        <v>1</v>
      </c>
      <c r="J16">
        <v>0</v>
      </c>
      <c r="K16">
        <v>0</v>
      </c>
      <c r="L16" t="s">
        <v>4</v>
      </c>
      <c r="M16">
        <v>0.14000000000000001</v>
      </c>
      <c r="N16">
        <v>0.14000000000000001</v>
      </c>
      <c r="O16" t="b">
        <v>1</v>
      </c>
      <c r="P16" t="b">
        <v>1</v>
      </c>
      <c r="Q16" t="s">
        <v>56</v>
      </c>
      <c r="R16" t="s">
        <v>58</v>
      </c>
      <c r="S16">
        <v>20</v>
      </c>
      <c r="T16">
        <v>21</v>
      </c>
      <c r="U16">
        <v>30</v>
      </c>
      <c r="V16">
        <v>20</v>
      </c>
      <c r="W16" t="b">
        <v>0</v>
      </c>
      <c r="X16">
        <v>0.04</v>
      </c>
      <c r="Y16">
        <v>5</v>
      </c>
      <c r="Z16">
        <v>0</v>
      </c>
      <c r="AA16" t="s">
        <v>74</v>
      </c>
      <c r="AB16" t="s">
        <v>31</v>
      </c>
      <c r="AC16" t="s">
        <v>24</v>
      </c>
      <c r="AD16">
        <v>0.08</v>
      </c>
      <c r="AE16">
        <v>8.72E-2</v>
      </c>
      <c r="AF16" s="7">
        <v>0.12</v>
      </c>
      <c r="AG16" t="s">
        <v>53</v>
      </c>
      <c r="AH16" t="s">
        <v>53</v>
      </c>
      <c r="AI16" s="15">
        <v>0.68232040000000005</v>
      </c>
      <c r="AJ16" s="15">
        <v>0.66283190000000003</v>
      </c>
      <c r="AK16" s="15"/>
      <c r="AL16" s="15"/>
      <c r="AM16" s="15" t="b">
        <v>1</v>
      </c>
      <c r="AN16">
        <v>6896913</v>
      </c>
      <c r="AO16">
        <v>0.02</v>
      </c>
      <c r="AP16">
        <v>0.3</v>
      </c>
      <c r="AQ16">
        <v>3.5000000000000003E-2</v>
      </c>
      <c r="AR16">
        <v>3.5000000000000003E-2</v>
      </c>
    </row>
    <row r="17" spans="1:44" x14ac:dyDescent="0.25">
      <c r="A17" t="s">
        <v>92</v>
      </c>
      <c r="B17" t="s">
        <v>87</v>
      </c>
      <c r="C17" t="s">
        <v>25</v>
      </c>
      <c r="D17" t="s">
        <v>97</v>
      </c>
      <c r="E17" t="b">
        <v>0</v>
      </c>
      <c r="F17" t="s">
        <v>54</v>
      </c>
      <c r="G17" t="b">
        <v>0</v>
      </c>
      <c r="H17" t="b">
        <v>1</v>
      </c>
      <c r="I17" t="b">
        <v>1</v>
      </c>
      <c r="J17">
        <v>0</v>
      </c>
      <c r="K17">
        <v>0</v>
      </c>
      <c r="L17" t="s">
        <v>4</v>
      </c>
      <c r="M17">
        <v>0.14000000000000001</v>
      </c>
      <c r="N17">
        <v>0.14000000000000001</v>
      </c>
      <c r="O17" t="b">
        <v>1</v>
      </c>
      <c r="P17" t="b">
        <v>1</v>
      </c>
      <c r="Q17" t="s">
        <v>56</v>
      </c>
      <c r="R17" t="s">
        <v>58</v>
      </c>
      <c r="S17">
        <v>20</v>
      </c>
      <c r="T17">
        <v>21</v>
      </c>
      <c r="U17">
        <v>30</v>
      </c>
      <c r="V17">
        <v>20</v>
      </c>
      <c r="W17" t="b">
        <v>0</v>
      </c>
      <c r="X17">
        <v>0.04</v>
      </c>
      <c r="Y17">
        <v>5</v>
      </c>
      <c r="Z17">
        <v>0</v>
      </c>
      <c r="AA17" t="s">
        <v>74</v>
      </c>
      <c r="AB17" t="s">
        <v>31</v>
      </c>
      <c r="AC17" t="s">
        <v>25</v>
      </c>
      <c r="AD17">
        <v>0.08</v>
      </c>
      <c r="AE17">
        <v>8.72E-2</v>
      </c>
      <c r="AF17" s="7">
        <v>0.12</v>
      </c>
      <c r="AG17" t="s">
        <v>53</v>
      </c>
      <c r="AH17" t="s">
        <v>53</v>
      </c>
      <c r="AI17" s="15">
        <v>0.68232040000000005</v>
      </c>
      <c r="AJ17" s="15">
        <v>0.66283190000000003</v>
      </c>
      <c r="AK17" s="15"/>
      <c r="AL17" s="15"/>
      <c r="AM17" s="15" t="b">
        <v>1</v>
      </c>
      <c r="AN17">
        <v>6896913</v>
      </c>
      <c r="AO17">
        <v>0.02</v>
      </c>
      <c r="AP17">
        <v>0.3</v>
      </c>
      <c r="AQ17">
        <v>3.5000000000000003E-2</v>
      </c>
      <c r="AR17">
        <v>3.5000000000000003E-2</v>
      </c>
    </row>
    <row r="18" spans="1:44" x14ac:dyDescent="0.25">
      <c r="A18" t="s">
        <v>89</v>
      </c>
      <c r="B18" t="s">
        <v>88</v>
      </c>
      <c r="C18" t="s">
        <v>26</v>
      </c>
      <c r="D18" t="s">
        <v>97</v>
      </c>
      <c r="E18" t="b">
        <v>0</v>
      </c>
      <c r="F18" t="s">
        <v>54</v>
      </c>
      <c r="G18" t="b">
        <v>0</v>
      </c>
      <c r="H18" t="b">
        <v>1</v>
      </c>
      <c r="I18" t="b">
        <v>1</v>
      </c>
      <c r="J18">
        <v>0</v>
      </c>
      <c r="K18">
        <v>0</v>
      </c>
      <c r="L18" t="s">
        <v>4</v>
      </c>
      <c r="M18">
        <v>0.14000000000000001</v>
      </c>
      <c r="N18">
        <v>0.14000000000000001</v>
      </c>
      <c r="O18" t="b">
        <v>1</v>
      </c>
      <c r="P18" t="b">
        <v>1</v>
      </c>
      <c r="Q18" t="s">
        <v>56</v>
      </c>
      <c r="R18" t="s">
        <v>58</v>
      </c>
      <c r="S18">
        <v>20</v>
      </c>
      <c r="T18">
        <v>21</v>
      </c>
      <c r="U18">
        <v>30</v>
      </c>
      <c r="V18">
        <v>20</v>
      </c>
      <c r="W18" t="b">
        <v>0</v>
      </c>
      <c r="X18">
        <v>0.04</v>
      </c>
      <c r="Y18">
        <v>5</v>
      </c>
      <c r="Z18">
        <v>0</v>
      </c>
      <c r="AA18" t="s">
        <v>74</v>
      </c>
      <c r="AB18" t="s">
        <v>31</v>
      </c>
      <c r="AC18" t="s">
        <v>26</v>
      </c>
      <c r="AD18">
        <v>0.08</v>
      </c>
      <c r="AE18">
        <v>8.72E-2</v>
      </c>
      <c r="AF18" s="7">
        <v>0.12</v>
      </c>
      <c r="AG18" t="s">
        <v>53</v>
      </c>
      <c r="AH18" t="s">
        <v>53</v>
      </c>
      <c r="AI18" s="15">
        <v>0.68232040000000005</v>
      </c>
      <c r="AJ18" s="15">
        <v>0.66283190000000003</v>
      </c>
      <c r="AK18" s="15"/>
      <c r="AL18" s="15"/>
      <c r="AM18" s="15" t="b">
        <v>1</v>
      </c>
      <c r="AN18">
        <v>6896913</v>
      </c>
      <c r="AO18">
        <v>0.02</v>
      </c>
      <c r="AP18">
        <v>0.3</v>
      </c>
      <c r="AQ18">
        <v>3.5000000000000003E-2</v>
      </c>
      <c r="AR18">
        <v>3.5000000000000003E-2</v>
      </c>
    </row>
    <row r="19" spans="1:44" x14ac:dyDescent="0.25">
      <c r="AF19" s="7"/>
      <c r="AI19" s="15"/>
      <c r="AJ19" s="15"/>
      <c r="AK19" s="15"/>
      <c r="AL19" s="15"/>
      <c r="AM19" s="15"/>
    </row>
    <row r="20" spans="1:44" x14ac:dyDescent="0.25">
      <c r="A20" t="s">
        <v>93</v>
      </c>
      <c r="B20" t="s">
        <v>94</v>
      </c>
      <c r="C20" t="s">
        <v>27</v>
      </c>
      <c r="D20" t="s">
        <v>96</v>
      </c>
      <c r="E20" t="b">
        <v>0</v>
      </c>
      <c r="F20" t="s">
        <v>54</v>
      </c>
      <c r="G20" t="b">
        <v>0</v>
      </c>
      <c r="H20" t="b">
        <v>1</v>
      </c>
      <c r="I20" t="b">
        <v>1</v>
      </c>
      <c r="J20">
        <v>0</v>
      </c>
      <c r="K20">
        <v>2017</v>
      </c>
      <c r="L20" t="s">
        <v>4</v>
      </c>
      <c r="M20">
        <v>0.14000000000000001</v>
      </c>
      <c r="N20">
        <v>0.14000000000000001</v>
      </c>
      <c r="O20" t="b">
        <v>1</v>
      </c>
      <c r="P20" t="b">
        <v>1</v>
      </c>
      <c r="Q20" t="s">
        <v>56</v>
      </c>
      <c r="R20" t="s">
        <v>58</v>
      </c>
      <c r="S20">
        <v>20</v>
      </c>
      <c r="T20">
        <v>19</v>
      </c>
      <c r="U20">
        <v>30</v>
      </c>
      <c r="V20">
        <v>20</v>
      </c>
      <c r="W20" t="b">
        <v>0</v>
      </c>
      <c r="X20">
        <v>0.04</v>
      </c>
      <c r="Y20">
        <v>5</v>
      </c>
      <c r="Z20">
        <v>0</v>
      </c>
      <c r="AA20" t="s">
        <v>41</v>
      </c>
      <c r="AB20" t="s">
        <v>31</v>
      </c>
      <c r="AC20" t="s">
        <v>26</v>
      </c>
      <c r="AD20">
        <v>7.4999999999999997E-2</v>
      </c>
      <c r="AE20">
        <v>8.72E-2</v>
      </c>
      <c r="AF20" s="7">
        <v>0.12</v>
      </c>
      <c r="AG20" s="21" t="s">
        <v>99</v>
      </c>
      <c r="AH20" s="21" t="s">
        <v>100</v>
      </c>
      <c r="AI20" s="15">
        <v>0.68232040000000005</v>
      </c>
      <c r="AJ20" s="15">
        <v>0.66283190000000003</v>
      </c>
      <c r="AK20" s="22">
        <v>11397362049</v>
      </c>
      <c r="AL20" s="22">
        <v>11422640330</v>
      </c>
      <c r="AM20" s="15" t="b">
        <v>1</v>
      </c>
      <c r="AN20">
        <v>6896913</v>
      </c>
      <c r="AO20">
        <v>0.02</v>
      </c>
      <c r="AP20">
        <v>0.3</v>
      </c>
      <c r="AQ20">
        <v>3.5000000000000003E-2</v>
      </c>
      <c r="AR20">
        <v>3.5000000000000003E-2</v>
      </c>
    </row>
    <row r="21" spans="1:44" x14ac:dyDescent="0.25">
      <c r="AF21" s="7"/>
      <c r="AI21" s="15"/>
      <c r="AJ21" s="15"/>
      <c r="AK21" s="15"/>
      <c r="AL21" s="15"/>
      <c r="AM21" s="15"/>
    </row>
    <row r="23" spans="1:44" x14ac:dyDescent="0.25">
      <c r="A23" t="s">
        <v>76</v>
      </c>
      <c r="B23" t="s">
        <v>77</v>
      </c>
      <c r="E23" t="b">
        <v>0</v>
      </c>
      <c r="F23" t="s">
        <v>54</v>
      </c>
      <c r="G23" t="b">
        <v>0</v>
      </c>
      <c r="H23" t="b">
        <v>1</v>
      </c>
      <c r="I23" t="b">
        <v>1</v>
      </c>
      <c r="J23">
        <v>0</v>
      </c>
      <c r="K23">
        <v>0</v>
      </c>
      <c r="L23" t="s">
        <v>4</v>
      </c>
      <c r="M23">
        <v>0.14000000000000001</v>
      </c>
      <c r="N23">
        <v>0.14000000000000001</v>
      </c>
      <c r="O23" t="b">
        <v>1</v>
      </c>
      <c r="P23" t="b">
        <v>1</v>
      </c>
      <c r="Q23" t="s">
        <v>56</v>
      </c>
      <c r="R23" t="s">
        <v>58</v>
      </c>
      <c r="S23">
        <v>20</v>
      </c>
      <c r="T23">
        <v>21</v>
      </c>
      <c r="U23">
        <v>30</v>
      </c>
      <c r="V23">
        <v>20</v>
      </c>
      <c r="W23" t="b">
        <v>0</v>
      </c>
      <c r="X23">
        <v>0.04</v>
      </c>
      <c r="Y23">
        <v>5</v>
      </c>
      <c r="Z23">
        <v>0</v>
      </c>
      <c r="AA23" t="s">
        <v>41</v>
      </c>
      <c r="AB23" t="s">
        <v>31</v>
      </c>
      <c r="AC23" t="s">
        <v>23</v>
      </c>
      <c r="AD23">
        <v>0.08</v>
      </c>
      <c r="AE23">
        <v>8.72E-2</v>
      </c>
      <c r="AF23" s="7">
        <v>0.12</v>
      </c>
      <c r="AG23" t="s">
        <v>53</v>
      </c>
      <c r="AH23" t="s">
        <v>53</v>
      </c>
      <c r="AI23" s="15">
        <v>0.68232040000000005</v>
      </c>
      <c r="AJ23" s="15">
        <v>0.66283190000000003</v>
      </c>
      <c r="AK23" s="15"/>
      <c r="AL23" s="15"/>
      <c r="AM23" s="15" t="b">
        <v>1</v>
      </c>
      <c r="AN23">
        <v>6896913</v>
      </c>
      <c r="AO23">
        <v>0.02</v>
      </c>
      <c r="AP23">
        <v>0.3</v>
      </c>
      <c r="AQ23">
        <v>3.5000000000000003E-2</v>
      </c>
      <c r="AR23">
        <v>3.5000000000000003E-2</v>
      </c>
    </row>
    <row r="25" spans="1:44" x14ac:dyDescent="0.25">
      <c r="A25" t="s">
        <v>103</v>
      </c>
      <c r="B25" t="s">
        <v>64</v>
      </c>
      <c r="C25" t="s">
        <v>23</v>
      </c>
      <c r="D25" t="s">
        <v>96</v>
      </c>
      <c r="E25" t="b">
        <v>0</v>
      </c>
      <c r="F25" t="s">
        <v>54</v>
      </c>
      <c r="G25" t="b">
        <v>0</v>
      </c>
      <c r="H25" t="b">
        <v>1</v>
      </c>
      <c r="I25" t="b">
        <v>1</v>
      </c>
      <c r="J25">
        <v>0</v>
      </c>
      <c r="K25">
        <v>0</v>
      </c>
      <c r="L25" t="s">
        <v>4</v>
      </c>
      <c r="M25">
        <v>0.14000000000000001</v>
      </c>
      <c r="N25">
        <v>0.14000000000000001</v>
      </c>
      <c r="O25" t="b">
        <v>1</v>
      </c>
      <c r="P25" t="b">
        <v>1</v>
      </c>
      <c r="Q25" t="s">
        <v>56</v>
      </c>
      <c r="R25" t="s">
        <v>58</v>
      </c>
      <c r="S25">
        <v>20</v>
      </c>
      <c r="T25">
        <v>21</v>
      </c>
      <c r="U25">
        <v>30</v>
      </c>
      <c r="V25">
        <v>20</v>
      </c>
      <c r="W25" t="b">
        <v>0</v>
      </c>
      <c r="X25">
        <v>0.04</v>
      </c>
      <c r="Y25">
        <v>5</v>
      </c>
      <c r="Z25">
        <v>0</v>
      </c>
      <c r="AA25" t="s">
        <v>41</v>
      </c>
      <c r="AB25" t="s">
        <v>31</v>
      </c>
      <c r="AC25" t="s">
        <v>23</v>
      </c>
      <c r="AD25">
        <v>7.0000000000000007E-2</v>
      </c>
      <c r="AE25">
        <v>8.72E-2</v>
      </c>
      <c r="AF25" s="7">
        <v>0.12</v>
      </c>
      <c r="AG25" s="21" t="s">
        <v>99</v>
      </c>
      <c r="AH25" s="21" t="s">
        <v>100</v>
      </c>
      <c r="AI25" s="15">
        <v>0.68232040000000005</v>
      </c>
      <c r="AJ25" s="15">
        <v>0.66283190000000003</v>
      </c>
      <c r="AK25" s="22">
        <v>11397362049</v>
      </c>
      <c r="AL25" s="22">
        <v>11422640330</v>
      </c>
      <c r="AM25" s="15" t="b">
        <v>1</v>
      </c>
      <c r="AN25">
        <v>6896913</v>
      </c>
      <c r="AO25">
        <v>0.02</v>
      </c>
      <c r="AP25">
        <v>0.3</v>
      </c>
      <c r="AQ25">
        <v>3.5000000000000003E-2</v>
      </c>
      <c r="AR25">
        <v>3.5000000000000003E-2</v>
      </c>
    </row>
    <row r="26" spans="1:44" x14ac:dyDescent="0.25">
      <c r="A26" t="s">
        <v>104</v>
      </c>
      <c r="B26" t="s">
        <v>64</v>
      </c>
      <c r="C26" t="s">
        <v>23</v>
      </c>
      <c r="D26" t="s">
        <v>96</v>
      </c>
      <c r="E26" t="b">
        <v>0</v>
      </c>
      <c r="F26" t="s">
        <v>54</v>
      </c>
      <c r="G26" t="b">
        <v>0</v>
      </c>
      <c r="H26" t="b">
        <v>1</v>
      </c>
      <c r="I26" t="b">
        <v>1</v>
      </c>
      <c r="J26">
        <v>0</v>
      </c>
      <c r="K26">
        <v>0</v>
      </c>
      <c r="L26" t="s">
        <v>4</v>
      </c>
      <c r="M26">
        <v>0.14000000000000001</v>
      </c>
      <c r="N26">
        <v>0.14000000000000001</v>
      </c>
      <c r="O26" t="b">
        <v>1</v>
      </c>
      <c r="P26" t="b">
        <v>1</v>
      </c>
      <c r="Q26" t="s">
        <v>56</v>
      </c>
      <c r="R26" t="s">
        <v>58</v>
      </c>
      <c r="S26">
        <v>20</v>
      </c>
      <c r="T26">
        <v>21</v>
      </c>
      <c r="U26">
        <v>30</v>
      </c>
      <c r="V26">
        <v>20</v>
      </c>
      <c r="W26" t="b">
        <v>0</v>
      </c>
      <c r="X26">
        <v>0.04</v>
      </c>
      <c r="Y26">
        <v>5</v>
      </c>
      <c r="Z26">
        <v>0</v>
      </c>
      <c r="AA26" t="s">
        <v>41</v>
      </c>
      <c r="AB26" t="s">
        <v>31</v>
      </c>
      <c r="AC26" t="s">
        <v>23</v>
      </c>
      <c r="AD26">
        <v>0.09</v>
      </c>
      <c r="AE26">
        <v>8.72E-2</v>
      </c>
      <c r="AF26" s="7">
        <v>0.12</v>
      </c>
      <c r="AG26" s="21" t="s">
        <v>99</v>
      </c>
      <c r="AH26" s="21" t="s">
        <v>100</v>
      </c>
      <c r="AI26" s="15">
        <v>0.68232040000000005</v>
      </c>
      <c r="AJ26" s="15">
        <v>0.66283190000000003</v>
      </c>
      <c r="AK26" s="22">
        <v>11397362049</v>
      </c>
      <c r="AL26" s="22">
        <v>11422640330</v>
      </c>
      <c r="AM26" s="15" t="b">
        <v>1</v>
      </c>
      <c r="AN26">
        <v>6896913</v>
      </c>
      <c r="AO26">
        <v>0.02</v>
      </c>
      <c r="AP26">
        <v>0.3</v>
      </c>
      <c r="AQ26">
        <v>3.5000000000000003E-2</v>
      </c>
      <c r="AR26">
        <v>3.5000000000000003E-2</v>
      </c>
    </row>
    <row r="27" spans="1:44" x14ac:dyDescent="0.25">
      <c r="AG27" s="23"/>
    </row>
  </sheetData>
  <dataValidations count="2">
    <dataValidation type="list" allowBlank="1" showInputMessage="1" showErrorMessage="1" sqref="AB6 AB25:AB26 AB23 AB15:AB21 AB8:AB13">
      <formula1>"simple, internal"</formula1>
    </dataValidation>
    <dataValidation type="list" allowBlank="1" showInputMessage="1" showErrorMessage="1" sqref="G6:I6 G15:I21 E23 G23:I23 E6 E25:E26 G25:I26 E8:E21 G8:I13">
      <formula1>"TRUE, FALSE"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D24" sqref="D2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33</v>
      </c>
      <c r="B3" s="2" t="s">
        <v>1</v>
      </c>
      <c r="C3" s="2" t="s">
        <v>2</v>
      </c>
      <c r="D3" s="2" t="s">
        <v>3</v>
      </c>
      <c r="E3" s="2" t="s">
        <v>34</v>
      </c>
      <c r="F3" s="2" t="s">
        <v>35</v>
      </c>
      <c r="G3" s="2" t="s">
        <v>36</v>
      </c>
      <c r="H3" s="2" t="s">
        <v>37</v>
      </c>
    </row>
    <row r="4" spans="1:8" x14ac:dyDescent="0.25">
      <c r="A4">
        <v>2015</v>
      </c>
      <c r="B4">
        <v>2000</v>
      </c>
      <c r="C4">
        <v>32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7" sqref="B7:B9"/>
    </sheetView>
  </sheetViews>
  <sheetFormatPr defaultRowHeight="15" x14ac:dyDescent="0.25"/>
  <cols>
    <col min="1" max="1" width="34" customWidth="1"/>
    <col min="2" max="2" width="12.5703125" style="9" customWidth="1"/>
    <col min="5" max="5" width="11.7109375" style="8" customWidth="1"/>
    <col min="6" max="6" width="14.28515625" style="10" customWidth="1"/>
    <col min="7" max="7" width="44.28515625" customWidth="1"/>
  </cols>
  <sheetData>
    <row r="1" spans="1:7" x14ac:dyDescent="0.25">
      <c r="A1" s="1" t="s">
        <v>29</v>
      </c>
      <c r="B1" s="19" t="s">
        <v>19</v>
      </c>
      <c r="C1" s="1" t="s">
        <v>20</v>
      </c>
      <c r="D1" s="1" t="s">
        <v>21</v>
      </c>
      <c r="E1" s="17" t="s">
        <v>22</v>
      </c>
      <c r="F1" s="16" t="s">
        <v>32</v>
      </c>
      <c r="G1" s="1" t="s">
        <v>63</v>
      </c>
    </row>
    <row r="2" spans="1:7" x14ac:dyDescent="0.25">
      <c r="A2" s="1" t="s">
        <v>23</v>
      </c>
      <c r="B2" s="20">
        <v>7.5999999999999998E-2</v>
      </c>
      <c r="C2" s="14">
        <v>0</v>
      </c>
      <c r="D2" s="14">
        <v>1</v>
      </c>
      <c r="E2" s="18">
        <v>7.5999999999999998E-2</v>
      </c>
      <c r="F2" s="10">
        <v>7.5999999999999998E-2</v>
      </c>
      <c r="G2" t="s">
        <v>64</v>
      </c>
    </row>
    <row r="3" spans="1:7" x14ac:dyDescent="0.25">
      <c r="A3" s="1" t="s">
        <v>23</v>
      </c>
      <c r="B3" s="20">
        <v>0.08</v>
      </c>
      <c r="C3" s="14">
        <v>0</v>
      </c>
      <c r="D3" s="14">
        <v>1</v>
      </c>
      <c r="E3" s="18">
        <v>0.08</v>
      </c>
      <c r="F3" s="10">
        <v>0.08</v>
      </c>
    </row>
    <row r="4" spans="1:7" x14ac:dyDescent="0.25">
      <c r="A4" s="1" t="s">
        <v>23</v>
      </c>
      <c r="B4" s="9">
        <f>F4+C4^2/2</f>
        <v>8.72E-2</v>
      </c>
      <c r="C4" s="7">
        <v>0.12</v>
      </c>
      <c r="D4">
        <v>30</v>
      </c>
      <c r="E4" s="8">
        <v>0.08</v>
      </c>
      <c r="F4" s="10">
        <v>0.08</v>
      </c>
    </row>
    <row r="5" spans="1:7" x14ac:dyDescent="0.25">
      <c r="A5" s="1" t="s">
        <v>24</v>
      </c>
      <c r="B5" s="20">
        <v>7.5999999999999998E-2</v>
      </c>
      <c r="C5" s="14">
        <v>0</v>
      </c>
      <c r="D5" s="14">
        <v>1</v>
      </c>
      <c r="E5" s="18">
        <v>7.5999999999999998E-2</v>
      </c>
      <c r="F5" s="10">
        <v>7.5999999999999998E-2</v>
      </c>
      <c r="G5" t="s">
        <v>78</v>
      </c>
    </row>
    <row r="6" spans="1:7" x14ac:dyDescent="0.25">
      <c r="A6" s="1" t="s">
        <v>24</v>
      </c>
      <c r="B6" s="20">
        <v>0.08</v>
      </c>
      <c r="C6" s="14">
        <v>0</v>
      </c>
      <c r="D6" s="14">
        <v>1</v>
      </c>
      <c r="E6" s="18">
        <v>0.08</v>
      </c>
      <c r="F6" s="10">
        <v>0.08</v>
      </c>
    </row>
    <row r="7" spans="1:7" x14ac:dyDescent="0.25">
      <c r="A7" s="1" t="s">
        <v>24</v>
      </c>
      <c r="B7" s="9">
        <f>F7+C7^2/2</f>
        <v>5.7200000000000001E-2</v>
      </c>
      <c r="C7" s="7">
        <v>0.12</v>
      </c>
      <c r="D7">
        <v>10</v>
      </c>
      <c r="E7" s="8">
        <v>0.05</v>
      </c>
      <c r="F7" s="10">
        <v>0.05</v>
      </c>
    </row>
    <row r="8" spans="1:7" x14ac:dyDescent="0.25">
      <c r="A8" s="1" t="s">
        <v>24</v>
      </c>
      <c r="B8" s="9">
        <f>F8+C8^2/2</f>
        <v>7.22E-2</v>
      </c>
      <c r="C8" s="7">
        <v>0.12</v>
      </c>
      <c r="D8">
        <v>5</v>
      </c>
      <c r="E8" s="8">
        <v>6.5000000000000002E-2</v>
      </c>
      <c r="F8" s="10">
        <v>6.5000000000000002E-2</v>
      </c>
    </row>
    <row r="9" spans="1:7" x14ac:dyDescent="0.25">
      <c r="A9" s="1" t="s">
        <v>24</v>
      </c>
      <c r="B9" s="9">
        <f>F9+C9^2/2</f>
        <v>8.72E-2</v>
      </c>
      <c r="C9" s="7">
        <v>0.12</v>
      </c>
      <c r="D9">
        <v>15</v>
      </c>
      <c r="E9" s="8">
        <f t="shared" ref="E9" si="0">B9-C9^2/2</f>
        <v>0.08</v>
      </c>
      <c r="F9" s="10">
        <v>0.08</v>
      </c>
    </row>
    <row r="10" spans="1:7" x14ac:dyDescent="0.25">
      <c r="A10" s="1" t="s">
        <v>25</v>
      </c>
      <c r="B10" s="20">
        <v>7.5999999999999998E-2</v>
      </c>
      <c r="C10" s="14">
        <v>0</v>
      </c>
      <c r="D10" s="14">
        <v>1</v>
      </c>
      <c r="E10" s="18">
        <v>7.5999999999999998E-2</v>
      </c>
      <c r="F10" s="10">
        <v>7.5999999999999998E-2</v>
      </c>
      <c r="G10" t="s">
        <v>79</v>
      </c>
    </row>
    <row r="11" spans="1:7" x14ac:dyDescent="0.25">
      <c r="A11" s="1" t="s">
        <v>25</v>
      </c>
      <c r="B11" s="20">
        <v>0.08</v>
      </c>
      <c r="C11" s="14">
        <v>0</v>
      </c>
      <c r="D11" s="14">
        <v>1</v>
      </c>
      <c r="E11" s="18">
        <v>0.08</v>
      </c>
      <c r="F11" s="10">
        <v>0.08</v>
      </c>
    </row>
    <row r="12" spans="1:7" x14ac:dyDescent="0.25">
      <c r="A12" s="1" t="s">
        <v>25</v>
      </c>
      <c r="B12" s="9">
        <f>F12+C12^2/2</f>
        <v>9.6928E-2</v>
      </c>
      <c r="C12" s="7">
        <v>0.184</v>
      </c>
      <c r="D12">
        <v>30</v>
      </c>
      <c r="E12" s="8">
        <v>0.08</v>
      </c>
      <c r="F12" s="10">
        <v>0.08</v>
      </c>
    </row>
    <row r="13" spans="1:7" x14ac:dyDescent="0.25">
      <c r="A13" s="1" t="s">
        <v>26</v>
      </c>
      <c r="B13" s="20">
        <v>7.5999999999999998E-2</v>
      </c>
      <c r="C13" s="14">
        <v>0</v>
      </c>
      <c r="D13" s="14">
        <v>1</v>
      </c>
      <c r="E13" s="18">
        <v>7.5999999999999998E-2</v>
      </c>
      <c r="F13" s="10">
        <v>7.5999999999999998E-2</v>
      </c>
      <c r="G13" t="s">
        <v>80</v>
      </c>
    </row>
    <row r="14" spans="1:7" x14ac:dyDescent="0.25">
      <c r="A14" s="1" t="s">
        <v>26</v>
      </c>
      <c r="B14" s="20">
        <v>0.08</v>
      </c>
      <c r="C14" s="14">
        <v>0</v>
      </c>
      <c r="D14" s="14">
        <v>1</v>
      </c>
      <c r="E14" s="18">
        <v>0.08</v>
      </c>
      <c r="F14" s="10">
        <v>0.08</v>
      </c>
    </row>
    <row r="15" spans="1:7" x14ac:dyDescent="0.25">
      <c r="A15" s="1" t="s">
        <v>26</v>
      </c>
      <c r="B15" s="9">
        <f>F15+C15^2/2</f>
        <v>8.2199999999999995E-2</v>
      </c>
      <c r="C15" s="7">
        <v>0.12</v>
      </c>
      <c r="D15">
        <v>30</v>
      </c>
      <c r="E15" s="8">
        <v>7.4999999999999997E-2</v>
      </c>
      <c r="F15" s="10">
        <v>7.4999999999999997E-2</v>
      </c>
    </row>
    <row r="16" spans="1:7" x14ac:dyDescent="0.25">
      <c r="A16" s="1" t="s">
        <v>27</v>
      </c>
      <c r="B16" s="9">
        <f>F16+C16^2/2</f>
        <v>8.2199999999999995E-2</v>
      </c>
      <c r="C16" s="7">
        <v>0.12</v>
      </c>
      <c r="D16">
        <v>32</v>
      </c>
      <c r="E16" s="8">
        <v>7.4999999999999997E-2</v>
      </c>
      <c r="F16" s="10">
        <v>7.4999999999999997E-2</v>
      </c>
      <c r="G16" t="s">
        <v>81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23" sqref="B23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45</v>
      </c>
    </row>
    <row r="4" spans="2:3" x14ac:dyDescent="0.25">
      <c r="B4">
        <f>2031*4628*12</f>
        <v>112793616</v>
      </c>
      <c r="C4" t="s">
        <v>46</v>
      </c>
    </row>
    <row r="5" spans="2:3" x14ac:dyDescent="0.25">
      <c r="B5">
        <f>2440*4166*12</f>
        <v>121980480</v>
      </c>
      <c r="C5" t="s">
        <v>47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32" sqref="G32"/>
    </sheetView>
  </sheetViews>
  <sheetFormatPr defaultRowHeight="15" x14ac:dyDescent="0.25"/>
  <sheetData>
    <row r="1" spans="1:6" x14ac:dyDescent="0.25">
      <c r="A1" t="s">
        <v>29</v>
      </c>
      <c r="B1" t="s">
        <v>19</v>
      </c>
      <c r="C1" t="s">
        <v>20</v>
      </c>
      <c r="D1" t="s">
        <v>21</v>
      </c>
      <c r="E1" t="s">
        <v>22</v>
      </c>
      <c r="F1" t="s">
        <v>32</v>
      </c>
    </row>
    <row r="2" spans="1:6" x14ac:dyDescent="0.25">
      <c r="A2" t="s">
        <v>23</v>
      </c>
      <c r="B2">
        <v>8.2199999999999995E-2</v>
      </c>
      <c r="C2">
        <v>0.12</v>
      </c>
      <c r="D2">
        <v>30</v>
      </c>
      <c r="E2">
        <v>7.4999999999999997E-2</v>
      </c>
      <c r="F2" s="13">
        <v>7.4999999999999997E-2</v>
      </c>
    </row>
    <row r="3" spans="1:6" x14ac:dyDescent="0.25">
      <c r="A3" t="s">
        <v>24</v>
      </c>
      <c r="B3">
        <v>0.01</v>
      </c>
      <c r="C3">
        <v>0</v>
      </c>
      <c r="D3">
        <v>1</v>
      </c>
      <c r="E3">
        <v>0.01</v>
      </c>
      <c r="F3" s="13">
        <v>0.01</v>
      </c>
    </row>
    <row r="4" spans="1:6" x14ac:dyDescent="0.25">
      <c r="A4" t="s">
        <v>24</v>
      </c>
      <c r="B4">
        <v>8.2199999999999995E-2</v>
      </c>
      <c r="C4">
        <v>0.12</v>
      </c>
      <c r="D4">
        <v>29</v>
      </c>
      <c r="E4">
        <v>7.4999999999999997E-2</v>
      </c>
      <c r="F4" s="13">
        <v>7.4999999999999997E-2</v>
      </c>
    </row>
    <row r="5" spans="1:6" x14ac:dyDescent="0.25">
      <c r="A5" t="s">
        <v>25</v>
      </c>
      <c r="B5">
        <v>0.01</v>
      </c>
      <c r="C5">
        <v>0</v>
      </c>
      <c r="D5">
        <v>1</v>
      </c>
      <c r="E5">
        <v>0.01</v>
      </c>
      <c r="F5" s="13">
        <v>0.01</v>
      </c>
    </row>
    <row r="6" spans="1:6" x14ac:dyDescent="0.25">
      <c r="A6" t="s">
        <v>25</v>
      </c>
      <c r="B6">
        <v>6.9800000000000001E-2</v>
      </c>
      <c r="C6">
        <v>0.13</v>
      </c>
      <c r="D6">
        <v>29</v>
      </c>
      <c r="E6">
        <v>6.0999999999999999E-2</v>
      </c>
      <c r="F6" s="13">
        <v>6.0999999999999999E-2</v>
      </c>
    </row>
    <row r="7" spans="1:6" x14ac:dyDescent="0.25">
      <c r="A7" t="s">
        <v>26</v>
      </c>
      <c r="B7">
        <v>0.01</v>
      </c>
      <c r="C7">
        <v>0</v>
      </c>
      <c r="D7">
        <v>1</v>
      </c>
      <c r="E7">
        <v>0.01</v>
      </c>
      <c r="F7" s="13">
        <v>0.01</v>
      </c>
    </row>
    <row r="8" spans="1:6" x14ac:dyDescent="0.25">
      <c r="A8" t="s">
        <v>26</v>
      </c>
      <c r="B8">
        <v>3.5000000000000003E-2</v>
      </c>
      <c r="C8">
        <v>0.06</v>
      </c>
      <c r="D8">
        <v>29</v>
      </c>
      <c r="E8">
        <v>3.3000000000000002E-2</v>
      </c>
      <c r="F8" s="13">
        <v>3.3000000000000002E-2</v>
      </c>
    </row>
    <row r="9" spans="1:6" x14ac:dyDescent="0.25">
      <c r="A9" t="s">
        <v>27</v>
      </c>
      <c r="B9">
        <v>0.01</v>
      </c>
      <c r="C9">
        <v>0</v>
      </c>
      <c r="D9">
        <v>1</v>
      </c>
      <c r="E9">
        <v>0.01</v>
      </c>
      <c r="F9" s="13">
        <v>0.01</v>
      </c>
    </row>
    <row r="10" spans="1:6" x14ac:dyDescent="0.25">
      <c r="A10" t="s">
        <v>27</v>
      </c>
      <c r="B10">
        <v>8.1000000000000003E-2</v>
      </c>
      <c r="C10">
        <v>0.18</v>
      </c>
      <c r="D10">
        <v>29</v>
      </c>
      <c r="E10">
        <v>6.4000000000000001E-2</v>
      </c>
      <c r="F10" s="13">
        <v>6.4000000000000001E-2</v>
      </c>
    </row>
    <row r="11" spans="1:6" x14ac:dyDescent="0.25">
      <c r="A11" t="s">
        <v>44</v>
      </c>
      <c r="B11">
        <v>4.0399999999999998E-2</v>
      </c>
      <c r="C11">
        <v>0</v>
      </c>
      <c r="D11">
        <v>1</v>
      </c>
      <c r="E11">
        <v>0.04</v>
      </c>
      <c r="F11" s="13">
        <v>0.04</v>
      </c>
    </row>
    <row r="12" spans="1:6" x14ac:dyDescent="0.25">
      <c r="A12" t="s">
        <v>44</v>
      </c>
      <c r="B12">
        <v>8.2199999999999995E-2</v>
      </c>
      <c r="C12">
        <v>0.12</v>
      </c>
      <c r="D12">
        <v>69</v>
      </c>
      <c r="E12">
        <v>7.4999999999999997E-2</v>
      </c>
      <c r="F12" s="13"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2017-03-07T20:30:11Z</dcterms:modified>
</cp:coreProperties>
</file>