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3" activeTab="3"/>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 name="Fiscal" sheetId="31" r:id="rId2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9" l="1"/>
  <c r="C16" i="29" l="1"/>
  <c r="C14" i="29" l="1"/>
  <c r="E14" i="29" s="1"/>
  <c r="C12" i="29"/>
  <c r="E12" i="29" s="1"/>
  <c r="E24" i="29"/>
  <c r="C19" i="29"/>
  <c r="C9" i="29"/>
  <c r="E23" i="29" l="1"/>
  <c r="E22" i="29"/>
  <c r="E20" i="29"/>
  <c r="E19" i="29"/>
  <c r="E18" i="29"/>
  <c r="E16" i="29"/>
  <c r="E8" i="29"/>
  <c r="E6" i="29"/>
  <c r="E5" i="29"/>
  <c r="E4" i="29"/>
  <c r="I9" i="27" l="1"/>
  <c r="I10" i="27"/>
  <c r="I8" i="27"/>
</calcChain>
</file>

<file path=xl/sharedStrings.xml><?xml version="1.0" encoding="utf-8"?>
<sst xmlns="http://schemas.openxmlformats.org/spreadsheetml/2006/main" count="246" uniqueCount="192">
  <si>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</si>
  <si>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</si>
  <si>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</si>
  <si>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</si>
  <si>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</si>
  <si>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</si>
  <si>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</si>
  <si>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</si>
  <si>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</si>
  <si>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</si>
  <si>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</si>
  <si>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</si>
  <si>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</si>
  <si>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</si>
  <si>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</si>
  <si>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</si>
  <si>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</si>
  <si>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</si>
  <si>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</si>
  <si>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</si>
  <si>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</si>
  <si>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</si>
  <si>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</si>
  <si>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</si>
  <si>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</si>
  <si>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</si>
  <si>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</si>
  <si>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</si>
  <si>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</si>
  <si>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</si>
  <si>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</si>
  <si>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</si>
  <si>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</si>
  <si>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</si>
  <si>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</si>
  <si>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</si>
  <si>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</si>
  <si>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</si>
  <si>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</si>
  <si>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</si>
  <si>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</si>
  <si>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</si>
  <si>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</si>
  <si>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</si>
  <si>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</si>
  <si>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</si>
  <si>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</si>
  <si>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</si>
  <si>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</si>
  <si>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</si>
  <si>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</si>
  <si>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</si>
  <si>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</si>
  <si>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</si>
  <si>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</si>
  <si>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</si>
  <si>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</si>
  <si>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</si>
  <si>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</si>
  <si>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</si>
  <si>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</si>
  <si>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</si>
  <si>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</si>
  <si>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</si>
  <si>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</si>
  <si>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</si>
  <si>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</si>
  <si>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</si>
  <si>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</si>
  <si>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</si>
  <si>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</si>
  <si>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</si>
  <si>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</si>
  <si>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</si>
  <si>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</si>
  <si>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</si>
  <si>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</si>
  <si>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</si>
  <si>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</si>
  <si>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</si>
  <si>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</si>
  <si>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</si>
  <si>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</si>
  <si>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</si>
  <si>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</si>
  <si>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</si>
  <si>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</si>
  <si>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</si>
  <si>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</si>
  <si>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</si>
  <si>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</si>
  <si>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</si>
  <si>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</si>
  <si>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</si>
  <si>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</si>
  <si>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</si>
  <si>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</si>
  <si>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</si>
  <si>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</si>
  <si>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</si>
  <si>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</si>
  <si>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</si>
  <si>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</si>
  <si>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</si>
  <si>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</si>
  <si>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</si>
  <si>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</si>
  <si>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</si>
  <si>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</si>
  <si>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</si>
  <si>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</si>
  <si>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</si>
  <si>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</si>
  <si>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</si>
  <si>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</si>
  <si>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</si>
  <si>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</si>
  <si>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</si>
  <si>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</si>
  <si>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</si>
  <si>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</si>
  <si>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</si>
  <si>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</si>
  <si>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</si>
  <si>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</si>
  <si>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</si>
  <si>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</si>
  <si>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</si>
  <si>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</si>
  <si>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</si>
  <si>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</si>
  <si>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</si>
  <si>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</si>
  <si>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</si>
  <si>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</si>
  <si>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</si>
  <si>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</si>
  <si>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</si>
  <si>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</si>
  <si>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</si>
  <si>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</si>
  <si>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</si>
  <si>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</si>
  <si>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</si>
  <si>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</si>
  <si>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</si>
  <si>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</si>
  <si>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</si>
  <si>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</si>
  <si>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</si>
  <si>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</si>
  <si>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</si>
  <si>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</si>
  <si>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</si>
  <si>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</si>
  <si>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</si>
  <si>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</si>
  <si>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</si>
  <si>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</si>
  <si>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</si>
  <si>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</si>
  <si>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</si>
  <si>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</si>
  <si>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</si>
  <si>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</si>
  <si>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</si>
  <si>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</si>
  <si>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</si>
  <si>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</si>
  <si>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</si>
  <si>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</si>
  <si>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</si>
  <si>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</si>
  <si>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</si>
  <si>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</si>
  <si>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</si>
  <si>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</si>
  <si>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</si>
  <si>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</si>
  <si>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</si>
  <si>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</si>
  <si>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</si>
  <si>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</si>
  <si>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</si>
  <si>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</si>
  <si>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</si>
  <si>
    <t>AV2016 (2015 year end)</t>
  </si>
  <si>
    <t>Model 2015</t>
  </si>
  <si>
    <t>2016 year end</t>
  </si>
  <si>
    <t>C5</t>
  </si>
  <si>
    <t>GenFund.original</t>
  </si>
  <si>
    <t>D39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</si>
</sst>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9">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
      <left style="medium">
        <color rgb="FFA3A3A3"/>
      </left>
      <right/>
      <top/>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4">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0" fillId="0" borderId="8" xfId="0" applyFill="1" applyBorder="1" applyAlignment="1">
      <alignment horizontal="left" vertical="center" wrapText="1"/>
    </xf>
    <xf numFmtId="1" fontId="2" fillId="0" borderId="0" xfId="0" applyNumberFormat="1" applyFont="1"/>
    <xf numFmtId="1" fontId="0" fillId="0" borderId="0" xfId="0" applyNumberFormat="1"/>
    <xf numFmtId="167" fontId="0" fillId="0" borderId="0" xfId="0" applyNumberFormat="1"/>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266700</xdr:colOff>
      <xdr:row>29</xdr:row>
      <xdr:rowOff>123825</xdr:rowOff>
    </xdr:from>
    <xdr:to>
      <xdr:col>16</xdr:col>
      <xdr:colOff>247650</xdr:colOff>
      <xdr:row>43</xdr:row>
      <xdr:rowOff>104775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239000" y="75438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438150</xdr:colOff>
      <xdr:row>24</xdr:row>
      <xdr:rowOff>133350</xdr:rowOff>
    </xdr:from>
    <xdr:to>
      <xdr:col>5</xdr:col>
      <xdr:colOff>56326</xdr:colOff>
      <xdr:row>57</xdr:row>
      <xdr:rowOff>189707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1"/>
        <a:stretch>
          <a:fillRect/>
        </a:stretch>
      </xdr:blipFill>
      <xdr:spPr>
        <a:xfrm>
          <a:off x="438150" y="6600825"/>
          <a:ext cx="6590476" cy="6342857"/>
        </a:xfrm>
        <a:prstGeom prst="rect">
          <a:avLst/>
        </a:prstGeom>
      </xdr:spPr>
    </xdr:pic>
    <xdr:clientData/>
  </xdr:twoCellAnchor>
  <xdr:twoCellAnchor editAs="oneCell">
    <xdr:from>
      <xdr:col>0</xdr:col>
      <xdr:colOff>495300</xdr:colOff>
      <xdr:row>57</xdr:row>
      <xdr:rowOff>95250</xdr:rowOff>
    </xdr:from>
    <xdr:to>
      <xdr:col>5</xdr:col>
      <xdr:colOff>151571</xdr:colOff>
      <xdr:row>83</xdr:row>
      <xdr:rowOff>94631</xdr:rowOff>
    </xdr:to>
    <xdr:pic>
      <xdr:nvPicPr>
        <xdr:cNvPr id="5" name="Picture 4">
          <a:extLst>
            <a:ext uri="{FF2B5EF4-FFF2-40B4-BE49-F238E27FC236}">
              <a16:creationId xmlns:a16="http://schemas.microsoft.com/office/drawing/2014/main" id="{90642FCA-9918-4BB8-9ADE-A62183886823}"/>
            </a:ext>
          </a:extLst>
        </xdr:cNvPr>
        <xdr:cNvPicPr>
          <a:picLocks noChangeAspect="1"/>
        </xdr:cNvPicPr>
      </xdr:nvPicPr>
      <xdr:blipFill>
        <a:blip xmlns:r="http://schemas.openxmlformats.org/officeDocument/2006/relationships" r:embed="rId2"/>
        <a:stretch>
          <a:fillRect/>
        </a:stretch>
      </xdr:blipFill>
      <xdr:spPr>
        <a:xfrm>
          <a:off x="495300" y="12849225"/>
          <a:ext cx="6628571" cy="4952381"/>
        </a:xfrm>
        <a:prstGeom prst="rect">
          <a:avLst/>
        </a:prstGeom>
      </xdr:spPr>
    </xdr:pic>
    <xdr:clientData/>
  </xdr:twoCellAnchor>
  <xdr:twoCellAnchor editAs="oneCell">
    <xdr:from>
      <xdr:col>11</xdr:col>
      <xdr:colOff>495300</xdr:colOff>
      <xdr:row>1</xdr:row>
      <xdr:rowOff>142875</xdr:rowOff>
    </xdr:from>
    <xdr:to>
      <xdr:col>19</xdr:col>
      <xdr:colOff>228024</xdr:colOff>
      <xdr:row>13</xdr:row>
      <xdr:rowOff>28184</xdr:rowOff>
    </xdr:to>
    <xdr:pic>
      <xdr:nvPicPr>
        <xdr:cNvPr id="2" name="Picture 1">
          <a:extLst>
            <a:ext uri="{FF2B5EF4-FFF2-40B4-BE49-F238E27FC236}">
              <a16:creationId xmlns:a16="http://schemas.microsoft.com/office/drawing/2014/main" id="{456832C1-F984-4FDE-BBC6-A59A3D2D68B5}"/>
            </a:ext>
          </a:extLst>
        </xdr:cNvPr>
        <xdr:cNvPicPr>
          <a:picLocks noChangeAspect="1"/>
        </xdr:cNvPicPr>
      </xdr:nvPicPr>
      <xdr:blipFill>
        <a:blip xmlns:r="http://schemas.openxmlformats.org/officeDocument/2006/relationships" r:embed="rId3"/>
        <a:stretch>
          <a:fillRect/>
        </a:stretch>
      </xdr:blipFill>
      <xdr:spPr>
        <a:xfrm>
          <a:off x="11544300" y="333375"/>
          <a:ext cx="4609524" cy="3123809"/>
        </a:xfrm>
        <a:prstGeom prst="rect">
          <a:avLst/>
        </a:prstGeom>
      </xdr:spPr>
    </xdr:pic>
    <xdr:clientData/>
  </xdr:twoCellAnchor>
  <xdr:twoCellAnchor editAs="oneCell">
    <xdr:from>
      <xdr:col>19</xdr:col>
      <xdr:colOff>114300</xdr:colOff>
      <xdr:row>1</xdr:row>
      <xdr:rowOff>142875</xdr:rowOff>
    </xdr:from>
    <xdr:to>
      <xdr:col>30</xdr:col>
      <xdr:colOff>56319</xdr:colOff>
      <xdr:row>34</xdr:row>
      <xdr:rowOff>189471</xdr:rowOff>
    </xdr:to>
    <xdr:pic>
      <xdr:nvPicPr>
        <xdr:cNvPr id="6" name="Picture 5">
          <a:extLst>
            <a:ext uri="{FF2B5EF4-FFF2-40B4-BE49-F238E27FC236}">
              <a16:creationId xmlns:a16="http://schemas.microsoft.com/office/drawing/2014/main" id="{E1EC30A8-A913-49C7-B2ED-485731FBC7A5}"/>
            </a:ext>
          </a:extLst>
        </xdr:cNvPr>
        <xdr:cNvPicPr>
          <a:picLocks noChangeAspect="1"/>
        </xdr:cNvPicPr>
      </xdr:nvPicPr>
      <xdr:blipFill>
        <a:blip xmlns:r="http://schemas.openxmlformats.org/officeDocument/2006/relationships" r:embed="rId4"/>
        <a:stretch>
          <a:fillRect/>
        </a:stretch>
      </xdr:blipFill>
      <xdr:spPr>
        <a:xfrm>
          <a:off x="16040100" y="333375"/>
          <a:ext cx="6647619" cy="8228571"/>
        </a:xfrm>
        <a:prstGeom prst="rect">
          <a:avLst/>
        </a:prstGeom>
      </xdr:spPr>
    </xdr:pic>
    <xdr:clientData/>
  </xdr:twoCellAnchor>
  <xdr:twoCellAnchor editAs="oneCell">
    <xdr:from>
      <xdr:col>11</xdr:col>
      <xdr:colOff>361950</xdr:colOff>
      <xdr:row>13</xdr:row>
      <xdr:rowOff>19050</xdr:rowOff>
    </xdr:from>
    <xdr:to>
      <xdr:col>16</xdr:col>
      <xdr:colOff>37759</xdr:colOff>
      <xdr:row>21</xdr:row>
      <xdr:rowOff>152107</xdr:rowOff>
    </xdr:to>
    <xdr:pic>
      <xdr:nvPicPr>
        <xdr:cNvPr id="7" name="Picture 6">
          <a:extLst>
            <a:ext uri="{FF2B5EF4-FFF2-40B4-BE49-F238E27FC236}">
              <a16:creationId xmlns:a16="http://schemas.microsoft.com/office/drawing/2014/main" id="{A3F23AD0-BA0E-4B16-831B-04E2134319AD}"/>
            </a:ext>
          </a:extLst>
        </xdr:cNvPr>
        <xdr:cNvPicPr>
          <a:picLocks noChangeAspect="1"/>
        </xdr:cNvPicPr>
      </xdr:nvPicPr>
      <xdr:blipFill>
        <a:blip xmlns:r="http://schemas.openxmlformats.org/officeDocument/2006/relationships" r:embed="rId5"/>
        <a:stretch>
          <a:fillRect/>
        </a:stretch>
      </xdr:blipFill>
      <xdr:spPr>
        <a:xfrm>
          <a:off x="11410950" y="3448050"/>
          <a:ext cx="2723809" cy="2342857"/>
        </a:xfrm>
        <a:prstGeom prst="rect">
          <a:avLst/>
        </a:prstGeom>
      </xdr:spPr>
    </xdr:pic>
    <xdr:clientData/>
  </xdr:twoCellAnchor>
  <xdr:twoCellAnchor editAs="oneCell">
    <xdr:from>
      <xdr:col>19</xdr:col>
      <xdr:colOff>19050</xdr:colOff>
      <xdr:row>36</xdr:row>
      <xdr:rowOff>114300</xdr:rowOff>
    </xdr:from>
    <xdr:to>
      <xdr:col>29</xdr:col>
      <xdr:colOff>113526</xdr:colOff>
      <xdr:row>45</xdr:row>
      <xdr:rowOff>37895</xdr:rowOff>
    </xdr:to>
    <xdr:pic>
      <xdr:nvPicPr>
        <xdr:cNvPr id="8" name="Picture 7">
          <a:extLst>
            <a:ext uri="{FF2B5EF4-FFF2-40B4-BE49-F238E27FC236}">
              <a16:creationId xmlns:a16="http://schemas.microsoft.com/office/drawing/2014/main" id="{3D3FA8D3-4A86-4C37-8179-C2B613AF2597}"/>
            </a:ext>
          </a:extLst>
        </xdr:cNvPr>
        <xdr:cNvPicPr>
          <a:picLocks noChangeAspect="1"/>
        </xdr:cNvPicPr>
      </xdr:nvPicPr>
      <xdr:blipFill>
        <a:blip xmlns:r="http://schemas.openxmlformats.org/officeDocument/2006/relationships" r:embed="rId6"/>
        <a:stretch>
          <a:fillRect/>
        </a:stretch>
      </xdr:blipFill>
      <xdr:spPr>
        <a:xfrm>
          <a:off x="15944850" y="8867775"/>
          <a:ext cx="6190476" cy="1638095"/>
        </a:xfrm>
        <a:prstGeom prst="rect">
          <a:avLst/>
        </a:prstGeom>
      </xdr:spPr>
    </xdr:pic>
    <xdr:clientData/>
  </xdr:twoCellAnchor>
  <xdr:twoCellAnchor editAs="oneCell">
    <xdr:from>
      <xdr:col>9</xdr:col>
      <xdr:colOff>323850</xdr:colOff>
      <xdr:row>22</xdr:row>
      <xdr:rowOff>57150</xdr:rowOff>
    </xdr:from>
    <xdr:to>
      <xdr:col>19</xdr:col>
      <xdr:colOff>227850</xdr:colOff>
      <xdr:row>27</xdr:row>
      <xdr:rowOff>133200</xdr:rowOff>
    </xdr:to>
    <xdr:pic>
      <xdr:nvPicPr>
        <xdr:cNvPr id="9" name="Picture 8">
          <a:extLst>
            <a:ext uri="{FF2B5EF4-FFF2-40B4-BE49-F238E27FC236}">
              <a16:creationId xmlns:a16="http://schemas.microsoft.com/office/drawing/2014/main" id="{FF40BCD2-ACC9-40D3-A1B5-0864A299AF41}"/>
            </a:ext>
          </a:extLst>
        </xdr:cNvPr>
        <xdr:cNvPicPr>
          <a:picLocks noChangeAspect="1"/>
        </xdr:cNvPicPr>
      </xdr:nvPicPr>
      <xdr:blipFill>
        <a:blip xmlns:r="http://schemas.openxmlformats.org/officeDocument/2006/relationships" r:embed="rId7"/>
        <a:stretch>
          <a:fillRect/>
        </a:stretch>
      </xdr:blipFill>
      <xdr:spPr>
        <a:xfrm>
          <a:off x="10153650" y="5972175"/>
          <a:ext cx="6000000" cy="120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552450</xdr:colOff>
      <xdr:row>8</xdr:row>
      <xdr:rowOff>38100</xdr:rowOff>
    </xdr:from>
    <xdr:to>
      <xdr:col>22</xdr:col>
      <xdr:colOff>303612</xdr:colOff>
      <xdr:row>44</xdr:row>
      <xdr:rowOff>170576</xdr:rowOff>
    </xdr:to>
    <xdr:pic>
      <xdr:nvPicPr>
        <xdr:cNvPr id="2" name="Picture 1">
          <a:extLst>
            <a:ext uri="{FF2B5EF4-FFF2-40B4-BE49-F238E27FC236}">
              <a16:creationId xmlns:a16="http://schemas.microsoft.com/office/drawing/2014/main" id="{EF1DE5BD-ECFB-48BD-A83E-E9839C9144D6}"/>
            </a:ext>
          </a:extLst>
        </xdr:cNvPr>
        <xdr:cNvPicPr>
          <a:picLocks noChangeAspect="1"/>
        </xdr:cNvPicPr>
      </xdr:nvPicPr>
      <xdr:blipFill>
        <a:blip xmlns:r="http://schemas.openxmlformats.org/officeDocument/2006/relationships" r:embed="rId1"/>
        <a:stretch>
          <a:fillRect/>
        </a:stretch>
      </xdr:blipFill>
      <xdr:spPr>
        <a:xfrm>
          <a:off x="4705350" y="1562100"/>
          <a:ext cx="9504762" cy="6990476"/>
        </a:xfrm>
        <a:prstGeom prst="rect">
          <a:avLst/>
        </a:prstGeom>
      </xdr:spPr>
    </xdr:pic>
    <xdr:clientData/>
  </xdr:twoCellAnchor>
  <xdr:twoCellAnchor>
    <xdr:from>
      <xdr:col>7</xdr:col>
      <xdr:colOff>76200</xdr:colOff>
      <xdr:row>3</xdr:row>
      <xdr:rowOff>104775</xdr:rowOff>
    </xdr:from>
    <xdr:to>
      <xdr:col>20</xdr:col>
      <xdr:colOff>514350</xdr:colOff>
      <xdr:row>7</xdr:row>
      <xdr:rowOff>180975</xdr:rowOff>
    </xdr:to>
    <xdr:sp macro="" textlink="">
      <xdr:nvSpPr>
        <xdr:cNvPr id="3" name="TextBox 2">
          <a:extLst>
            <a:ext uri="{FF2B5EF4-FFF2-40B4-BE49-F238E27FC236}">
              <a16:creationId xmlns:a16="http://schemas.microsoft.com/office/drawing/2014/main" id="{9C5F3123-3780-47DF-A78A-94F5704986F2}"/>
            </a:ext>
          </a:extLst>
        </xdr:cNvPr>
        <xdr:cNvSpPr txBox="1"/>
      </xdr:nvSpPr>
      <xdr:spPr>
        <a:xfrm>
          <a:off x="4838700" y="676275"/>
          <a:ext cx="8362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Consensus</a:t>
          </a:r>
          <a:r>
            <a:rPr lang="en-US" sz="1100" baseline="0"/>
            <a:t> Revenue Agreement,   Jan, 2017</a:t>
          </a:r>
          <a:endParaRPr lang="en-US" sz="1100"/>
        </a:p>
        <a:p>
          <a:r>
            <a:rPr lang="en-US" sz="1100"/>
            <a:t>http://www.house.mi.gov/hfa/PDF/Revenue_Forecast/CREC_Final_Memo_Jan17.pdf</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33"/>
      <c r="B7" s="133"/>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workbookViewId="0">
      <selection activeCell="H14" sqref="H14"/>
    </sheetView>
  </sheetViews>
  <sheetFormatPr defaultRowHeight="15" x14ac:dyDescent="0.25"/>
  <cols>
    <col min="2" max="5" width="23.85546875" customWidth="1"/>
    <col min="7" max="7" width="15.42578125" customWidth="1"/>
  </cols>
  <sheetData>
    <row r="2" spans="2:7" ht="15.75" thickBot="1" x14ac:dyDescent="0.3"/>
    <row r="3" spans="2:7" ht="21.75" customHeight="1" thickBot="1" x14ac:dyDescent="0.3">
      <c r="B3" s="121"/>
      <c r="C3" s="121" t="s">
        <v>186</v>
      </c>
      <c r="D3" s="121" t="s">
        <v>187</v>
      </c>
      <c r="E3" s="121" t="s">
        <v>166</v>
      </c>
      <c r="G3" s="129" t="s">
        <v>188</v>
      </c>
    </row>
    <row r="4" spans="2:7" ht="21.75" customHeight="1" thickBot="1" x14ac:dyDescent="0.3">
      <c r="B4" s="122" t="s">
        <v>167</v>
      </c>
      <c r="C4" s="121">
        <v>3.6739999999999999</v>
      </c>
      <c r="D4" s="121">
        <v>3.24</v>
      </c>
      <c r="E4" s="123">
        <f>D4/C4</f>
        <v>0.88187261839956455</v>
      </c>
    </row>
    <row r="5" spans="2:7" ht="21.75" customHeight="1" thickBot="1" x14ac:dyDescent="0.3">
      <c r="B5" s="122" t="s">
        <v>168</v>
      </c>
      <c r="C5" s="121">
        <v>12.483000000000001</v>
      </c>
      <c r="D5" s="121"/>
      <c r="E5" s="123">
        <f>D5/C5</f>
        <v>0</v>
      </c>
    </row>
    <row r="6" spans="2:7" ht="21.75" customHeight="1" thickBot="1" x14ac:dyDescent="0.3">
      <c r="B6" s="122" t="s">
        <v>169</v>
      </c>
      <c r="C6" s="121">
        <v>16.239999999999998</v>
      </c>
      <c r="D6" s="121">
        <v>16.21</v>
      </c>
      <c r="E6" s="123">
        <f>D6/C6</f>
        <v>0.99815270935960609</v>
      </c>
    </row>
    <row r="7" spans="2:7" ht="21.75" customHeight="1" thickBot="1" x14ac:dyDescent="0.3">
      <c r="B7" s="125" t="s">
        <v>179</v>
      </c>
      <c r="C7" s="121">
        <v>12.483000000000001</v>
      </c>
      <c r="D7" s="121"/>
      <c r="E7" s="123"/>
    </row>
    <row r="8" spans="2:7" ht="21.75" customHeight="1" thickBot="1" x14ac:dyDescent="0.3">
      <c r="B8" s="125" t="s">
        <v>170</v>
      </c>
      <c r="C8" s="121">
        <v>3.2869999999999999</v>
      </c>
      <c r="D8" s="121"/>
      <c r="E8" s="123">
        <f>D8/C8</f>
        <v>0</v>
      </c>
    </row>
    <row r="9" spans="2:7" ht="21.75" customHeight="1" thickBot="1" x14ac:dyDescent="0.3">
      <c r="B9" s="125" t="s">
        <v>178</v>
      </c>
      <c r="C9" s="121">
        <f>0.41+0.057</f>
        <v>0.46699999999999997</v>
      </c>
      <c r="D9" s="121"/>
      <c r="E9" s="123"/>
    </row>
    <row r="10" spans="2:7" ht="21.75" customHeight="1" thickBot="1" x14ac:dyDescent="0.3">
      <c r="B10" s="125"/>
      <c r="C10" s="121"/>
      <c r="D10" s="121"/>
      <c r="E10" s="123"/>
    </row>
    <row r="11" spans="2:7" ht="21.75" customHeight="1" thickBot="1" x14ac:dyDescent="0.3">
      <c r="B11" s="121" t="s">
        <v>177</v>
      </c>
      <c r="C11" s="121">
        <v>10.417</v>
      </c>
      <c r="D11" s="121"/>
      <c r="E11" s="123"/>
    </row>
    <row r="12" spans="2:7" ht="21.75" customHeight="1" thickBot="1" x14ac:dyDescent="0.3">
      <c r="B12" s="125" t="s">
        <v>182</v>
      </c>
      <c r="C12" s="128">
        <f>C11+0.144+0.159</f>
        <v>10.72</v>
      </c>
      <c r="D12" s="121">
        <v>10.74</v>
      </c>
      <c r="E12" s="123">
        <f>D12/C12</f>
        <v>1.0018656716417911</v>
      </c>
    </row>
    <row r="13" spans="2:7" ht="21.75" customHeight="1" thickBot="1" x14ac:dyDescent="0.3">
      <c r="B13" s="121" t="s">
        <v>171</v>
      </c>
      <c r="C13" s="127">
        <v>10.73</v>
      </c>
      <c r="D13" s="121"/>
      <c r="E13" s="123"/>
    </row>
    <row r="14" spans="2:7" ht="21.75" customHeight="1" thickBot="1" x14ac:dyDescent="0.3">
      <c r="B14" s="125" t="s">
        <v>183</v>
      </c>
      <c r="C14" s="126">
        <f>C13+0.144+0.159</f>
        <v>11.033000000000001</v>
      </c>
      <c r="D14" s="121">
        <v>11.06</v>
      </c>
      <c r="E14" s="123">
        <f>D14/C14</f>
        <v>1.0024472038430163</v>
      </c>
    </row>
    <row r="15" spans="2:7" ht="21.75" customHeight="1" thickBot="1" x14ac:dyDescent="0.3">
      <c r="B15" s="121"/>
      <c r="C15" s="126"/>
      <c r="D15" s="121"/>
      <c r="E15" s="123"/>
    </row>
    <row r="16" spans="2:7" ht="21.75" customHeight="1" thickBot="1" x14ac:dyDescent="0.3">
      <c r="B16" s="122" t="s">
        <v>176</v>
      </c>
      <c r="C16" s="121">
        <f>C22*0.0738</f>
        <v>6.7158000000000009E-2</v>
      </c>
      <c r="D16" s="121">
        <v>5.3999999999999999E-2</v>
      </c>
      <c r="E16" s="123">
        <f>D16/C16</f>
        <v>0.80407397480568199</v>
      </c>
    </row>
    <row r="17" spans="2:5" ht="21.75" customHeight="1" thickBot="1" x14ac:dyDescent="0.3">
      <c r="B17" s="122" t="s">
        <v>184</v>
      </c>
      <c r="C17" s="121">
        <v>6.8999999999999999E-3</v>
      </c>
      <c r="D17" s="121">
        <v>6.8999999999999999E-3</v>
      </c>
      <c r="E17" s="123">
        <f>D17/C17</f>
        <v>1</v>
      </c>
    </row>
    <row r="18" spans="2:5" ht="21.75" customHeight="1" thickBot="1" x14ac:dyDescent="0.3">
      <c r="B18" s="121" t="s">
        <v>172</v>
      </c>
      <c r="C18" s="121">
        <v>0.53</v>
      </c>
      <c r="D18" s="121">
        <v>0.505</v>
      </c>
      <c r="E18" s="123">
        <f>D18/C18</f>
        <v>0.95283018867924529</v>
      </c>
    </row>
    <row r="19" spans="2:5" ht="21.75" customHeight="1" thickBot="1" x14ac:dyDescent="0.3">
      <c r="B19" s="122" t="s">
        <v>173</v>
      </c>
      <c r="C19" s="121">
        <f>C22*0.04</f>
        <v>3.6400000000000002E-2</v>
      </c>
      <c r="D19" s="121">
        <v>3.6499999999999998E-2</v>
      </c>
      <c r="E19" s="123">
        <f>D19/C19</f>
        <v>1.0027472527472527</v>
      </c>
    </row>
    <row r="20" spans="2:5" ht="21.75" customHeight="1" thickBot="1" x14ac:dyDescent="0.3">
      <c r="B20" s="121" t="s">
        <v>174</v>
      </c>
      <c r="C20" s="121">
        <v>0.64549999999999996</v>
      </c>
      <c r="D20" s="121"/>
      <c r="E20" s="123">
        <f>D20/C20</f>
        <v>0</v>
      </c>
    </row>
    <row r="21" spans="2:5" ht="21.75" customHeight="1" thickBot="1" x14ac:dyDescent="0.3">
      <c r="B21" s="121"/>
      <c r="C21" s="121"/>
      <c r="D21" s="121"/>
      <c r="E21" s="123"/>
    </row>
    <row r="22" spans="2:5" ht="21.75" customHeight="1" thickBot="1" x14ac:dyDescent="0.3">
      <c r="B22" s="121" t="s">
        <v>175</v>
      </c>
      <c r="C22" s="121">
        <v>0.91</v>
      </c>
      <c r="D22" s="121">
        <v>0.91300000000000003</v>
      </c>
      <c r="E22" s="123">
        <f>D22/C22</f>
        <v>1.0032967032967033</v>
      </c>
    </row>
    <row r="23" spans="2:5" ht="21.75" customHeight="1" thickBot="1" x14ac:dyDescent="0.3">
      <c r="B23" s="122" t="s">
        <v>180</v>
      </c>
      <c r="C23" s="121">
        <v>1.2649999999999999</v>
      </c>
      <c r="D23" s="121">
        <v>1.288</v>
      </c>
      <c r="E23" s="123">
        <f>D23/C23</f>
        <v>1.0181818181818183</v>
      </c>
    </row>
    <row r="24" spans="2:5" ht="21.75" customHeight="1" thickBot="1" x14ac:dyDescent="0.3">
      <c r="B24" s="121" t="s">
        <v>181</v>
      </c>
      <c r="C24" s="121">
        <v>6.3E-3</v>
      </c>
      <c r="D24" s="121"/>
      <c r="E24" s="124">
        <f>D24/C24</f>
        <v>0</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D6" sqref="D6"/>
    </sheetView>
  </sheetViews>
  <sheetFormatPr defaultRowHeight="15" x14ac:dyDescent="0.25"/>
  <cols>
    <col min="4" max="4" width="16.5703125" bestFit="1" customWidth="1"/>
  </cols>
  <sheetData>
    <row r="1" spans="1:7" x14ac:dyDescent="0.25">
      <c r="A1" s="24" t="s">
        <v>7</v>
      </c>
    </row>
    <row r="2" spans="1:7" x14ac:dyDescent="0.25">
      <c r="A2" s="35" t="s">
        <v>52</v>
      </c>
      <c r="B2" s="35" t="s">
        <v>189</v>
      </c>
    </row>
    <row r="3" spans="1:7" x14ac:dyDescent="0.25">
      <c r="A3" s="35" t="s">
        <v>53</v>
      </c>
      <c r="B3" s="35" t="s">
        <v>191</v>
      </c>
    </row>
    <row r="5" spans="1:7" x14ac:dyDescent="0.25">
      <c r="C5" t="s">
        <v>102</v>
      </c>
      <c r="D5" s="5" t="s">
        <v>190</v>
      </c>
    </row>
    <row r="6" spans="1:7" x14ac:dyDescent="0.25">
      <c r="C6">
        <v>2015</v>
      </c>
      <c r="D6" s="130">
        <v>10015400000</v>
      </c>
    </row>
    <row r="7" spans="1:7" x14ac:dyDescent="0.25">
      <c r="C7">
        <v>2016</v>
      </c>
      <c r="D7" s="131">
        <v>10290100000</v>
      </c>
      <c r="G7" s="132"/>
    </row>
    <row r="8" spans="1:7" x14ac:dyDescent="0.25">
      <c r="C8">
        <v>2017</v>
      </c>
      <c r="D8" s="131">
        <v>10522700000</v>
      </c>
    </row>
    <row r="9" spans="1:7" x14ac:dyDescent="0.25">
      <c r="C9">
        <v>2018</v>
      </c>
      <c r="D9" s="131">
        <v>10589300000</v>
      </c>
    </row>
    <row r="10" spans="1:7" x14ac:dyDescent="0.25">
      <c r="C10">
        <v>2019</v>
      </c>
      <c r="D10" s="131"/>
    </row>
    <row r="11" spans="1:7" x14ac:dyDescent="0.25">
      <c r="C11">
        <v>2020</v>
      </c>
      <c r="D11" s="131"/>
    </row>
    <row r="12" spans="1:7" x14ac:dyDescent="0.25">
      <c r="C12">
        <v>2021</v>
      </c>
      <c r="D12" s="131"/>
    </row>
    <row r="13" spans="1:7" x14ac:dyDescent="0.25">
      <c r="C13">
        <v>2022</v>
      </c>
    </row>
    <row r="14" spans="1:7" x14ac:dyDescent="0.25">
      <c r="C14">
        <v>2023</v>
      </c>
    </row>
    <row r="15" spans="1:7" x14ac:dyDescent="0.25">
      <c r="C15">
        <v>2024</v>
      </c>
    </row>
    <row r="16" spans="1:7" x14ac:dyDescent="0.25">
      <c r="C16">
        <v>2025</v>
      </c>
    </row>
    <row r="17" spans="3:3" x14ac:dyDescent="0.25">
      <c r="C17">
        <v>2026</v>
      </c>
    </row>
    <row r="18" spans="3:3" x14ac:dyDescent="0.25">
      <c r="C18">
        <v>2027</v>
      </c>
    </row>
    <row r="19" spans="3:3" x14ac:dyDescent="0.25">
      <c r="C19">
        <v>2028</v>
      </c>
    </row>
    <row r="20" spans="3:3" x14ac:dyDescent="0.25">
      <c r="C20">
        <v>2029</v>
      </c>
    </row>
    <row r="21" spans="3:3" x14ac:dyDescent="0.25">
      <c r="C21">
        <v>2030</v>
      </c>
    </row>
    <row r="22" spans="3:3" x14ac:dyDescent="0.25">
      <c r="C22">
        <v>2031</v>
      </c>
    </row>
    <row r="23" spans="3:3" x14ac:dyDescent="0.25">
      <c r="C23">
        <v>2032</v>
      </c>
    </row>
    <row r="24" spans="3:3" x14ac:dyDescent="0.25">
      <c r="C24">
        <v>2033</v>
      </c>
    </row>
    <row r="25" spans="3:3" x14ac:dyDescent="0.25">
      <c r="C25">
        <v>2034</v>
      </c>
    </row>
    <row r="26" spans="3:3" x14ac:dyDescent="0.25">
      <c r="C26">
        <v>2035</v>
      </c>
    </row>
    <row r="27" spans="3:3" x14ac:dyDescent="0.25">
      <c r="C27">
        <v>2036</v>
      </c>
    </row>
    <row r="28" spans="3:3" x14ac:dyDescent="0.25">
      <c r="C28">
        <v>2037</v>
      </c>
    </row>
    <row r="29" spans="3:3" x14ac:dyDescent="0.25">
      <c r="C29">
        <v>2038</v>
      </c>
    </row>
    <row r="30" spans="3:3" x14ac:dyDescent="0.25">
      <c r="C30">
        <v>2039</v>
      </c>
    </row>
    <row r="31" spans="3:3" x14ac:dyDescent="0.25">
      <c r="C31">
        <v>2040</v>
      </c>
    </row>
    <row r="32" spans="3:3" x14ac:dyDescent="0.25">
      <c r="C32">
        <v>2041</v>
      </c>
    </row>
    <row r="33" spans="3:3" x14ac:dyDescent="0.25">
      <c r="C33">
        <v>2042</v>
      </c>
    </row>
    <row r="34" spans="3:3" x14ac:dyDescent="0.25">
      <c r="C34">
        <v>2043</v>
      </c>
    </row>
    <row r="35" spans="3:3" x14ac:dyDescent="0.25">
      <c r="C35">
        <v>2044</v>
      </c>
    </row>
    <row r="36" spans="3:3" x14ac:dyDescent="0.25">
      <c r="C36">
        <v>2045</v>
      </c>
    </row>
    <row r="37" spans="3:3" x14ac:dyDescent="0.25">
      <c r="C37">
        <v>2046</v>
      </c>
    </row>
    <row r="38" spans="3:3" x14ac:dyDescent="0.25">
      <c r="C38">
        <v>2047</v>
      </c>
    </row>
    <row r="39" spans="3:3" x14ac:dyDescent="0.25">
      <c r="C39">
        <v>2048</v>
      </c>
    </row>
  </sheetData>
  <hyperlinks>
    <hyperlink ref="A1" location="TOC!A1" display="TO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abSelected="1"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F51" sqref="F51"/>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185</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lpstr>Fiscal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2017-03-10T04:06:10Z</dcterms:modified>
</cp:coreProperties>
</file>