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firstSheet="1" activeTab="5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_2016" sheetId="12" r:id="rId6"/>
    <sheet name="Calibration actives_2015" sheetId="8" r:id="rId7"/>
    <sheet name="Sheet2" sheetId="11" r:id="rId8"/>
    <sheet name="Calibration Retire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H13" i="12" l="1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C39" i="10" l="1"/>
  <c r="F6" i="2" l="1"/>
  <c r="F5" i="2"/>
  <c r="F14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1" i="10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9" i="10" l="1"/>
  <c r="E9" i="10"/>
  <c r="C14" i="10"/>
  <c r="E14" i="10" s="1"/>
  <c r="G26" i="7"/>
  <c r="G25" i="7"/>
  <c r="G24" i="7"/>
  <c r="G22" i="7"/>
  <c r="G21" i="7"/>
  <c r="G20" i="7"/>
  <c r="G15" i="7"/>
  <c r="G14" i="7"/>
  <c r="G6" i="7"/>
  <c r="G8" i="7"/>
  <c r="G9" i="7"/>
  <c r="G5" i="7"/>
  <c r="I18" i="9"/>
  <c r="H18" i="9"/>
  <c r="I17" i="9"/>
  <c r="I16" i="9"/>
  <c r="I15" i="9"/>
  <c r="I14" i="9"/>
  <c r="I13" i="9"/>
  <c r="I12" i="9"/>
  <c r="H17" i="9"/>
  <c r="H16" i="9"/>
  <c r="H15" i="9"/>
  <c r="H14" i="9"/>
  <c r="H13" i="9"/>
  <c r="H12" i="9"/>
  <c r="G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E18" i="10" s="1"/>
  <c r="D7" i="7"/>
  <c r="D12" i="7" s="1"/>
  <c r="E9" i="7"/>
  <c r="E6" i="7"/>
  <c r="C19" i="7"/>
  <c r="G19" i="7" s="1"/>
  <c r="C7" i="7"/>
  <c r="C12" i="7" l="1"/>
  <c r="G7" i="7"/>
  <c r="G18" i="10"/>
  <c r="F2" i="2"/>
  <c r="E3" i="2"/>
  <c r="F3" i="2"/>
  <c r="E4" i="2"/>
  <c r="F4" i="2"/>
  <c r="E5" i="2"/>
  <c r="E6" i="2"/>
  <c r="C16" i="7" l="1"/>
  <c r="G16" i="7" s="1"/>
  <c r="G12" i="7"/>
  <c r="E26" i="7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<sst xmlns="http://schemas.openxmlformats.org/spreadsheetml/2006/main" count="343" uniqueCount="124">
  <si>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</si>
  <si>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</si>
  <si>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</si>
  <si>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</si>
  <si>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</si>
  <si>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</si>
  <si>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</si>
  <si>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</si>
  <si>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</si>
  <si>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</si>
  <si>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</si>
  <si>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</si>
  <si>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</si>
  <si>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</si>
  <si>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</si>
  <si>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</si>
  <si>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</si>
  <si>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</si>
  <si>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</si>
  <si>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</si>
  <si>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</si>
  <si>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</si>
  <si>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</si>
  <si>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</si>
  <si>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</si>
  <si>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</si>
  <si>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</si>
  <si>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</si>
  <si>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</si>
  <si>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</si>
  <si>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</si>
  <si>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</si>
  <si>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</si>
  <si>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</si>
  <si>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</si>
  <si>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</si>
  <si>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</si>
  <si>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</si>
  <si>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</si>
  <si>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</si>
  <si>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</si>
  <si>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</si>
  <si>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</si>
  <si>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</si>
  <si>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</si>
  <si>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</si>
  <si>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</si>
  <si>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</si>
  <si>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</si>
  <si>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</si>
  <si>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</si>
  <si>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</si>
  <si>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</si>
  <si>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</si>
  <si>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</si>
  <si>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</si>
  <si>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</si>
  <si>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</si>
  <si>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</si>
  <si>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</si>
  <si>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</si>
  <si>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</si>
  <si>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</si>
  <si>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</si>
  <si>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</si>
  <si>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</si>
  <si>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</si>
  <si>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</si>
  <si>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</si>
  <si>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</si>
  <si>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</si>
  <si>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</si>
  <si>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</si>
  <si>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</si>
  <si>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</si>
  <si>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</si>
  <si>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</si>
  <si>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</si>
  <si>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</si>
  <si>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</si>
  <si>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</si>
  <si>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</si>
  <si>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</si>
  <si>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</si>
  <si>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</si>
  <si>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</si>
  <si>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</si>
  <si>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</si>
  <si>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</si>
  <si>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</si>
  <si>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</si>
  <si>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</si>
  <si>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</si>
  <si>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</si>
  <si>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</si>
  <si>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</si>
  <si>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</si>
  <si>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</si>
  <si>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</si>
  <si>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</si>
  <si>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</si>
  <si>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</si>
  <si>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</si>
  <si>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</si>
  <si>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</si>
  <si>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</si>
  <si>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RS1_noECRSP</t>
  </si>
  <si>
    <t>RS2_noECRSP</t>
  </si>
  <si>
    <t>RS3_noECRSP</t>
  </si>
  <si>
    <t>RS1_open12</t>
  </si>
  <si>
    <t>RS1_open24</t>
  </si>
  <si>
    <t>open</t>
  </si>
  <si>
    <t>RS1_open24_10y</t>
  </si>
  <si>
    <t>RS1_10y</t>
  </si>
  <si>
    <t>RS1_closed</t>
  </si>
  <si>
    <t>notes</t>
  </si>
  <si>
    <t>contingent ECRSP</t>
  </si>
  <si>
    <t xml:space="preserve">use risk free rate </t>
  </si>
  <si>
    <t>RS1_calib</t>
  </si>
  <si>
    <t>AV2016</t>
  </si>
  <si>
    <t>Target</t>
  </si>
  <si>
    <t>no calibration</t>
  </si>
  <si>
    <t>salgrowth + 0.75%</t>
  </si>
  <si>
    <t>salgrowth (-20% to +20%) + 0.75%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</si>
</sst>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0" borderId="2" xfId="0" applyBorder="1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1"/>
  <sheetViews>
    <sheetView zoomScaleNormal="100" workbookViewId="0">
      <selection activeCell="C32" sqref="C32"/>
    </sheetView>
  </sheetViews>
  <sheetFormatPr defaultRowHeight="15" x14ac:dyDescent="0.25"/>
  <cols>
    <col min="1" max="1" width="21.140625" customWidth="1"/>
    <col min="2" max="2" width="21.140625" style="29" customWidth="1"/>
    <col min="3" max="3" width="13.42578125" customWidth="1"/>
    <col min="4" max="4" width="15.140625" customWidth="1"/>
    <col min="5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8" customWidth="1"/>
    <col min="13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0" max="30" width="10.570312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30" t="s">
        <v>115</v>
      </c>
      <c r="C4" s="1" t="s">
        <v>68</v>
      </c>
      <c r="D4" s="1" t="s">
        <v>74</v>
      </c>
      <c r="E4" s="1" t="s">
        <v>15</v>
      </c>
      <c r="F4" s="1" t="s">
        <v>33</v>
      </c>
      <c r="G4" s="1" t="s">
        <v>14</v>
      </c>
      <c r="H4" s="1" t="s">
        <v>38</v>
      </c>
      <c r="I4" s="1" t="s">
        <v>39</v>
      </c>
      <c r="J4" s="1" t="s">
        <v>37</v>
      </c>
      <c r="K4" s="1" t="s">
        <v>101</v>
      </c>
      <c r="L4" s="1" t="s">
        <v>102</v>
      </c>
      <c r="M4" s="1" t="s">
        <v>59</v>
      </c>
      <c r="N4" s="1" t="s">
        <v>73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57</v>
      </c>
      <c r="T4" s="4" t="s">
        <v>10</v>
      </c>
      <c r="U4" s="4" t="s">
        <v>11</v>
      </c>
      <c r="V4" s="4" t="s">
        <v>13</v>
      </c>
      <c r="W4" s="6" t="s">
        <v>35</v>
      </c>
      <c r="X4" s="6" t="s">
        <v>36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5" t="s">
        <v>98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53</v>
      </c>
      <c r="AJ4" s="1" t="s">
        <v>54</v>
      </c>
    </row>
    <row r="5" spans="1:36" x14ac:dyDescent="0.25">
      <c r="A5" t="s">
        <v>55</v>
      </c>
      <c r="C5" t="s">
        <v>21</v>
      </c>
      <c r="D5">
        <v>1</v>
      </c>
      <c r="F5" t="s">
        <v>71</v>
      </c>
      <c r="G5" t="b">
        <v>0</v>
      </c>
      <c r="H5" t="b">
        <v>1</v>
      </c>
      <c r="I5" t="b">
        <v>1</v>
      </c>
      <c r="J5">
        <v>6</v>
      </c>
      <c r="K5" t="b">
        <v>1</v>
      </c>
      <c r="M5" t="b">
        <v>1</v>
      </c>
      <c r="N5">
        <v>0</v>
      </c>
      <c r="O5" t="s">
        <v>4</v>
      </c>
      <c r="P5" t="b">
        <v>0</v>
      </c>
      <c r="Q5" s="21" t="b">
        <v>0</v>
      </c>
      <c r="R5" t="s">
        <v>72</v>
      </c>
      <c r="S5" t="s">
        <v>58</v>
      </c>
      <c r="T5">
        <v>12</v>
      </c>
      <c r="U5">
        <v>0.04</v>
      </c>
      <c r="V5">
        <v>5</v>
      </c>
      <c r="W5">
        <v>0</v>
      </c>
      <c r="X5" t="b">
        <v>0</v>
      </c>
      <c r="Y5" t="s">
        <v>45</v>
      </c>
      <c r="Z5" t="s">
        <v>21</v>
      </c>
      <c r="AA5">
        <v>7.1999999999999995E-2</v>
      </c>
      <c r="AB5">
        <v>7.9200000000000007E-2</v>
      </c>
      <c r="AC5" s="7">
        <v>0.12</v>
      </c>
      <c r="AD5" s="7"/>
      <c r="AE5" t="s">
        <v>44</v>
      </c>
      <c r="AF5" t="s">
        <v>44</v>
      </c>
      <c r="AG5">
        <v>0.86181585764546287</v>
      </c>
      <c r="AH5">
        <v>0.90380725834975151</v>
      </c>
    </row>
    <row r="6" spans="1:36" x14ac:dyDescent="0.25">
      <c r="A6" t="s">
        <v>56</v>
      </c>
      <c r="C6" t="s">
        <v>21</v>
      </c>
      <c r="D6">
        <v>1</v>
      </c>
      <c r="F6" t="s">
        <v>34</v>
      </c>
      <c r="G6" t="b">
        <v>0</v>
      </c>
      <c r="H6" t="b">
        <v>1</v>
      </c>
      <c r="I6" t="b">
        <v>1</v>
      </c>
      <c r="J6">
        <v>10</v>
      </c>
      <c r="K6" t="b">
        <v>1</v>
      </c>
      <c r="M6" t="b">
        <v>1</v>
      </c>
      <c r="N6">
        <v>0</v>
      </c>
      <c r="O6" t="s">
        <v>4</v>
      </c>
      <c r="P6" t="b">
        <v>1</v>
      </c>
      <c r="Q6" t="b">
        <v>1</v>
      </c>
      <c r="R6" t="s">
        <v>72</v>
      </c>
      <c r="S6" t="s">
        <v>58</v>
      </c>
      <c r="T6">
        <v>12</v>
      </c>
      <c r="U6">
        <v>0.04</v>
      </c>
      <c r="V6">
        <v>5</v>
      </c>
      <c r="W6">
        <v>0</v>
      </c>
      <c r="X6" t="b">
        <v>0</v>
      </c>
      <c r="Y6" t="s">
        <v>45</v>
      </c>
      <c r="Z6" t="s">
        <v>21</v>
      </c>
      <c r="AA6">
        <v>7.1999999999999995E-2</v>
      </c>
      <c r="AB6">
        <v>7.9200000000000007E-2</v>
      </c>
      <c r="AC6" s="7">
        <v>0.12</v>
      </c>
      <c r="AD6" s="7"/>
      <c r="AE6" t="s">
        <v>44</v>
      </c>
      <c r="AF6" t="s">
        <v>44</v>
      </c>
      <c r="AG6">
        <v>0.86181585764546287</v>
      </c>
      <c r="AH6">
        <v>0.90380725834975151</v>
      </c>
    </row>
    <row r="7" spans="1:36" x14ac:dyDescent="0.25">
      <c r="AC7" s="7"/>
      <c r="AD7" s="7"/>
    </row>
    <row r="8" spans="1:36" x14ac:dyDescent="0.25">
      <c r="A8" t="s">
        <v>21</v>
      </c>
      <c r="C8" t="s">
        <v>21</v>
      </c>
      <c r="D8">
        <v>1</v>
      </c>
      <c r="F8" t="s">
        <v>71</v>
      </c>
      <c r="G8" t="b">
        <v>0</v>
      </c>
      <c r="H8" t="b">
        <v>1</v>
      </c>
      <c r="I8" t="b">
        <v>1</v>
      </c>
      <c r="J8">
        <v>0</v>
      </c>
      <c r="K8" t="b">
        <v>1</v>
      </c>
      <c r="L8" t="b">
        <v>0</v>
      </c>
      <c r="M8" t="b">
        <v>1</v>
      </c>
      <c r="N8">
        <v>0</v>
      </c>
      <c r="O8" t="s">
        <v>4</v>
      </c>
      <c r="P8" t="b">
        <v>1</v>
      </c>
      <c r="Q8" t="b">
        <v>1</v>
      </c>
      <c r="R8" t="s">
        <v>72</v>
      </c>
      <c r="S8" t="s">
        <v>58</v>
      </c>
      <c r="T8">
        <v>12</v>
      </c>
      <c r="U8">
        <v>0.04</v>
      </c>
      <c r="V8">
        <v>5</v>
      </c>
      <c r="W8">
        <v>0</v>
      </c>
      <c r="X8" t="b">
        <v>0</v>
      </c>
      <c r="Y8" t="s">
        <v>99</v>
      </c>
      <c r="Z8" t="s">
        <v>21</v>
      </c>
      <c r="AA8">
        <v>7.1999999999999995E-2</v>
      </c>
      <c r="AB8">
        <v>7.9200000000000007E-2</v>
      </c>
      <c r="AC8" s="7">
        <v>0.12</v>
      </c>
      <c r="AD8">
        <v>3.0599999999999999E-2</v>
      </c>
      <c r="AE8" t="s">
        <v>44</v>
      </c>
      <c r="AF8" t="s">
        <v>44</v>
      </c>
      <c r="AG8">
        <v>0.86181585764546287</v>
      </c>
      <c r="AH8">
        <v>0.90380725834975151</v>
      </c>
    </row>
    <row r="9" spans="1:36" x14ac:dyDescent="0.25">
      <c r="A9" s="29" t="s">
        <v>22</v>
      </c>
      <c r="C9" t="s">
        <v>22</v>
      </c>
      <c r="D9">
        <v>1</v>
      </c>
      <c r="F9" t="s">
        <v>71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0</v>
      </c>
      <c r="M9" t="b">
        <v>1</v>
      </c>
      <c r="N9">
        <v>0</v>
      </c>
      <c r="O9" t="s">
        <v>4</v>
      </c>
      <c r="P9" t="b">
        <v>1</v>
      </c>
      <c r="Q9" t="b">
        <v>1</v>
      </c>
      <c r="R9" t="s">
        <v>72</v>
      </c>
      <c r="S9" t="s">
        <v>58</v>
      </c>
      <c r="T9">
        <v>12</v>
      </c>
      <c r="U9">
        <v>0.04</v>
      </c>
      <c r="V9">
        <v>5</v>
      </c>
      <c r="W9">
        <v>0</v>
      </c>
      <c r="X9" t="b">
        <v>0</v>
      </c>
      <c r="Y9" t="s">
        <v>99</v>
      </c>
      <c r="Z9" t="s">
        <v>22</v>
      </c>
      <c r="AA9">
        <v>7.1999999999999995E-2</v>
      </c>
      <c r="AB9">
        <v>7.9200000000000007E-2</v>
      </c>
      <c r="AC9" s="7">
        <v>0.12</v>
      </c>
      <c r="AD9">
        <v>3.0599999999999999E-2</v>
      </c>
      <c r="AE9" t="s">
        <v>44</v>
      </c>
      <c r="AF9" t="s">
        <v>44</v>
      </c>
      <c r="AG9">
        <v>0.86181585764546287</v>
      </c>
      <c r="AH9">
        <v>0.90380725834975151</v>
      </c>
    </row>
    <row r="10" spans="1:36" x14ac:dyDescent="0.25">
      <c r="A10" s="29" t="s">
        <v>23</v>
      </c>
      <c r="C10" t="s">
        <v>23</v>
      </c>
      <c r="D10">
        <v>1</v>
      </c>
      <c r="F10" t="s">
        <v>71</v>
      </c>
      <c r="G10" t="b">
        <v>0</v>
      </c>
      <c r="H10" t="b">
        <v>1</v>
      </c>
      <c r="I10" t="b">
        <v>1</v>
      </c>
      <c r="J10">
        <v>0</v>
      </c>
      <c r="K10" t="b">
        <v>1</v>
      </c>
      <c r="L10" t="b">
        <v>0</v>
      </c>
      <c r="M10" t="b">
        <v>1</v>
      </c>
      <c r="N10">
        <v>0</v>
      </c>
      <c r="O10" t="s">
        <v>4</v>
      </c>
      <c r="P10" t="b">
        <v>1</v>
      </c>
      <c r="Q10" t="b">
        <v>1</v>
      </c>
      <c r="R10" t="s">
        <v>72</v>
      </c>
      <c r="S10" t="s">
        <v>58</v>
      </c>
      <c r="T10">
        <v>12</v>
      </c>
      <c r="U10">
        <v>0.04</v>
      </c>
      <c r="V10">
        <v>5</v>
      </c>
      <c r="W10">
        <v>0</v>
      </c>
      <c r="X10" t="b">
        <v>0</v>
      </c>
      <c r="Y10" t="s">
        <v>99</v>
      </c>
      <c r="Z10" t="s">
        <v>23</v>
      </c>
      <c r="AA10">
        <v>7.1999999999999995E-2</v>
      </c>
      <c r="AB10">
        <v>7.9200000000000007E-2</v>
      </c>
      <c r="AC10" s="7">
        <v>0.12</v>
      </c>
      <c r="AD10">
        <v>3.0599999999999999E-2</v>
      </c>
      <c r="AE10" t="s">
        <v>44</v>
      </c>
      <c r="AF10" t="s">
        <v>44</v>
      </c>
      <c r="AG10">
        <v>0.86181585764546287</v>
      </c>
      <c r="AH10">
        <v>0.90380725834975151</v>
      </c>
    </row>
    <row r="11" spans="1:36" x14ac:dyDescent="0.25">
      <c r="A11" s="29"/>
      <c r="AC11" s="7"/>
    </row>
    <row r="12" spans="1:36" x14ac:dyDescent="0.25">
      <c r="A12" s="29" t="s">
        <v>109</v>
      </c>
      <c r="C12" t="s">
        <v>21</v>
      </c>
      <c r="D12">
        <v>1</v>
      </c>
      <c r="F12" t="s">
        <v>71</v>
      </c>
      <c r="G12" t="b">
        <v>0</v>
      </c>
      <c r="H12" t="b">
        <v>1</v>
      </c>
      <c r="I12" t="b">
        <v>1</v>
      </c>
      <c r="J12">
        <v>0</v>
      </c>
      <c r="K12" t="b">
        <v>1</v>
      </c>
      <c r="L12" t="b">
        <v>0</v>
      </c>
      <c r="M12" t="b">
        <v>1</v>
      </c>
      <c r="N12">
        <v>0</v>
      </c>
      <c r="O12" t="s">
        <v>4</v>
      </c>
      <c r="P12" t="b">
        <v>1</v>
      </c>
      <c r="Q12" t="b">
        <v>1</v>
      </c>
      <c r="R12" t="s">
        <v>72</v>
      </c>
      <c r="S12" t="s">
        <v>111</v>
      </c>
      <c r="T12">
        <v>12</v>
      </c>
      <c r="U12">
        <v>0.04</v>
      </c>
      <c r="V12">
        <v>5</v>
      </c>
      <c r="W12">
        <v>0</v>
      </c>
      <c r="X12" t="b">
        <v>0</v>
      </c>
      <c r="Y12" t="s">
        <v>99</v>
      </c>
      <c r="Z12" t="s">
        <v>21</v>
      </c>
      <c r="AA12">
        <v>7.1999999999999995E-2</v>
      </c>
      <c r="AB12">
        <v>7.9200000000000007E-2</v>
      </c>
      <c r="AC12" s="7">
        <v>0.12</v>
      </c>
      <c r="AD12">
        <v>3.0599999999999999E-2</v>
      </c>
      <c r="AE12" t="s">
        <v>44</v>
      </c>
      <c r="AF12" t="s">
        <v>44</v>
      </c>
      <c r="AG12">
        <v>0.86181585764546287</v>
      </c>
      <c r="AH12">
        <v>0.90380725834975151</v>
      </c>
    </row>
    <row r="13" spans="1:36" x14ac:dyDescent="0.25">
      <c r="A13" s="29" t="s">
        <v>110</v>
      </c>
      <c r="C13" t="s">
        <v>21</v>
      </c>
      <c r="D13">
        <v>1</v>
      </c>
      <c r="F13" t="s">
        <v>71</v>
      </c>
      <c r="G13" t="b">
        <v>0</v>
      </c>
      <c r="H13" t="b">
        <v>1</v>
      </c>
      <c r="I13" t="b">
        <v>1</v>
      </c>
      <c r="J13">
        <v>0</v>
      </c>
      <c r="K13" t="b">
        <v>1</v>
      </c>
      <c r="L13" t="b">
        <v>0</v>
      </c>
      <c r="M13" t="b">
        <v>1</v>
      </c>
      <c r="N13">
        <v>0</v>
      </c>
      <c r="O13" t="s">
        <v>4</v>
      </c>
      <c r="P13" t="b">
        <v>1</v>
      </c>
      <c r="Q13" t="b">
        <v>1</v>
      </c>
      <c r="R13" t="s">
        <v>72</v>
      </c>
      <c r="S13" t="s">
        <v>111</v>
      </c>
      <c r="T13">
        <v>24</v>
      </c>
      <c r="U13">
        <v>0.04</v>
      </c>
      <c r="V13">
        <v>5</v>
      </c>
      <c r="W13">
        <v>0</v>
      </c>
      <c r="X13" t="b">
        <v>0</v>
      </c>
      <c r="Y13" t="s">
        <v>99</v>
      </c>
      <c r="Z13" t="s">
        <v>21</v>
      </c>
      <c r="AA13">
        <v>7.1999999999999995E-2</v>
      </c>
      <c r="AB13">
        <v>7.9200000000000007E-2</v>
      </c>
      <c r="AC13" s="7">
        <v>0.12</v>
      </c>
      <c r="AD13">
        <v>3.0599999999999999E-2</v>
      </c>
      <c r="AE13" t="s">
        <v>44</v>
      </c>
      <c r="AF13" t="s">
        <v>44</v>
      </c>
      <c r="AG13">
        <v>0.86181585764546287</v>
      </c>
      <c r="AH13">
        <v>0.90380725834975151</v>
      </c>
    </row>
    <row r="14" spans="1:36" x14ac:dyDescent="0.25">
      <c r="A14" s="29" t="s">
        <v>112</v>
      </c>
      <c r="C14" t="s">
        <v>21</v>
      </c>
      <c r="D14">
        <v>1</v>
      </c>
      <c r="F14" t="s">
        <v>71</v>
      </c>
      <c r="G14" t="b">
        <v>0</v>
      </c>
      <c r="H14" t="b">
        <v>1</v>
      </c>
      <c r="I14" t="b">
        <v>1</v>
      </c>
      <c r="J14">
        <v>0</v>
      </c>
      <c r="K14" t="b">
        <v>1</v>
      </c>
      <c r="L14" t="b">
        <v>0</v>
      </c>
      <c r="M14" t="b">
        <v>1</v>
      </c>
      <c r="N14">
        <v>0</v>
      </c>
      <c r="O14" t="s">
        <v>4</v>
      </c>
      <c r="P14" t="b">
        <v>1</v>
      </c>
      <c r="Q14" t="b">
        <v>1</v>
      </c>
      <c r="R14" t="s">
        <v>72</v>
      </c>
      <c r="S14" t="s">
        <v>111</v>
      </c>
      <c r="T14">
        <v>24</v>
      </c>
      <c r="U14">
        <v>0.04</v>
      </c>
      <c r="V14">
        <v>10</v>
      </c>
      <c r="W14">
        <v>0</v>
      </c>
      <c r="X14" t="b">
        <v>0</v>
      </c>
      <c r="Y14" t="s">
        <v>99</v>
      </c>
      <c r="Z14" t="s">
        <v>21</v>
      </c>
      <c r="AA14">
        <v>7.1999999999999995E-2</v>
      </c>
      <c r="AB14">
        <v>7.9200000000000007E-2</v>
      </c>
      <c r="AC14" s="7">
        <v>0.12</v>
      </c>
      <c r="AD14">
        <v>3.0599999999999999E-2</v>
      </c>
      <c r="AE14" t="s">
        <v>44</v>
      </c>
      <c r="AF14" t="s">
        <v>44</v>
      </c>
      <c r="AG14">
        <v>0.86181585764546287</v>
      </c>
      <c r="AH14">
        <v>0.90380725834975151</v>
      </c>
    </row>
    <row r="15" spans="1:36" x14ac:dyDescent="0.25">
      <c r="A15" s="29" t="s">
        <v>113</v>
      </c>
      <c r="C15" t="s">
        <v>21</v>
      </c>
      <c r="D15">
        <v>1</v>
      </c>
      <c r="F15" t="s">
        <v>71</v>
      </c>
      <c r="G15" t="b">
        <v>0</v>
      </c>
      <c r="H15" t="b">
        <v>1</v>
      </c>
      <c r="I15" t="b">
        <v>1</v>
      </c>
      <c r="J15">
        <v>0</v>
      </c>
      <c r="K15" t="b">
        <v>1</v>
      </c>
      <c r="L15" t="b">
        <v>0</v>
      </c>
      <c r="M15" t="b">
        <v>1</v>
      </c>
      <c r="N15">
        <v>0</v>
      </c>
      <c r="O15" t="s">
        <v>4</v>
      </c>
      <c r="P15" t="b">
        <v>1</v>
      </c>
      <c r="Q15" t="b">
        <v>1</v>
      </c>
      <c r="R15" t="s">
        <v>72</v>
      </c>
      <c r="S15" t="s">
        <v>58</v>
      </c>
      <c r="T15">
        <v>12</v>
      </c>
      <c r="U15">
        <v>0.04</v>
      </c>
      <c r="V15">
        <v>10</v>
      </c>
      <c r="W15">
        <v>0</v>
      </c>
      <c r="X15" t="b">
        <v>0</v>
      </c>
      <c r="Y15" t="s">
        <v>99</v>
      </c>
      <c r="Z15" t="s">
        <v>21</v>
      </c>
      <c r="AA15">
        <v>7.1999999999999995E-2</v>
      </c>
      <c r="AB15">
        <v>7.9200000000000007E-2</v>
      </c>
      <c r="AC15" s="7">
        <v>0.12</v>
      </c>
      <c r="AD15">
        <v>3.0599999999999999E-2</v>
      </c>
      <c r="AE15" t="s">
        <v>44</v>
      </c>
      <c r="AF15" t="s">
        <v>44</v>
      </c>
      <c r="AG15">
        <v>0.86181585764546287</v>
      </c>
      <c r="AH15">
        <v>0.90380725834975151</v>
      </c>
    </row>
    <row r="16" spans="1:36" x14ac:dyDescent="0.25">
      <c r="A16" s="29"/>
    </row>
    <row r="17" spans="1:34" x14ac:dyDescent="0.25">
      <c r="A17" s="29" t="s">
        <v>106</v>
      </c>
      <c r="C17" t="s">
        <v>21</v>
      </c>
      <c r="D17">
        <v>1</v>
      </c>
      <c r="F17" t="s">
        <v>71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>
        <v>0</v>
      </c>
      <c r="O17" t="s">
        <v>4</v>
      </c>
      <c r="P17" t="b">
        <v>1</v>
      </c>
      <c r="Q17" t="b">
        <v>1</v>
      </c>
      <c r="R17" t="s">
        <v>72</v>
      </c>
      <c r="S17" t="s">
        <v>58</v>
      </c>
      <c r="T17">
        <v>12</v>
      </c>
      <c r="U17">
        <v>0.04</v>
      </c>
      <c r="V17">
        <v>5</v>
      </c>
      <c r="W17">
        <v>0</v>
      </c>
      <c r="X17" t="b">
        <v>0</v>
      </c>
      <c r="Y17" t="s">
        <v>99</v>
      </c>
      <c r="Z17" t="s">
        <v>21</v>
      </c>
      <c r="AA17">
        <v>7.1999999999999995E-2</v>
      </c>
      <c r="AB17">
        <v>7.9200000000000007E-2</v>
      </c>
      <c r="AC17" s="7">
        <v>0.12</v>
      </c>
      <c r="AD17">
        <v>3.0599999999999999E-2</v>
      </c>
      <c r="AE17" t="s">
        <v>44</v>
      </c>
      <c r="AF17" t="s">
        <v>44</v>
      </c>
      <c r="AG17">
        <v>0.86181585764546287</v>
      </c>
      <c r="AH17">
        <v>0.90380725834975151</v>
      </c>
    </row>
    <row r="18" spans="1:34" x14ac:dyDescent="0.25">
      <c r="A18" s="29" t="s">
        <v>107</v>
      </c>
      <c r="C18" t="s">
        <v>22</v>
      </c>
      <c r="D18">
        <v>1</v>
      </c>
      <c r="F18" t="s">
        <v>71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 t="b">
        <v>1</v>
      </c>
      <c r="N18">
        <v>0</v>
      </c>
      <c r="O18" t="s">
        <v>4</v>
      </c>
      <c r="P18" t="b">
        <v>1</v>
      </c>
      <c r="Q18" t="b">
        <v>1</v>
      </c>
      <c r="R18" t="s">
        <v>72</v>
      </c>
      <c r="S18" t="s">
        <v>58</v>
      </c>
      <c r="T18">
        <v>12</v>
      </c>
      <c r="U18">
        <v>0.04</v>
      </c>
      <c r="V18">
        <v>5</v>
      </c>
      <c r="W18">
        <v>0</v>
      </c>
      <c r="X18" t="b">
        <v>0</v>
      </c>
      <c r="Y18" t="s">
        <v>99</v>
      </c>
      <c r="Z18" t="s">
        <v>22</v>
      </c>
      <c r="AA18">
        <v>7.1999999999999995E-2</v>
      </c>
      <c r="AB18">
        <v>7.9200000000000007E-2</v>
      </c>
      <c r="AC18" s="7">
        <v>0.12</v>
      </c>
      <c r="AD18">
        <v>3.0599999999999999E-2</v>
      </c>
      <c r="AE18" t="s">
        <v>44</v>
      </c>
      <c r="AF18" t="s">
        <v>44</v>
      </c>
      <c r="AG18">
        <v>0.86181585764546287</v>
      </c>
      <c r="AH18">
        <v>0.90380725834975151</v>
      </c>
    </row>
    <row r="19" spans="1:34" x14ac:dyDescent="0.25">
      <c r="A19" s="29" t="s">
        <v>108</v>
      </c>
      <c r="C19" t="s">
        <v>23</v>
      </c>
      <c r="D19">
        <v>1</v>
      </c>
      <c r="F19" t="s">
        <v>71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 t="b">
        <v>1</v>
      </c>
      <c r="N19">
        <v>0</v>
      </c>
      <c r="O19" t="s">
        <v>4</v>
      </c>
      <c r="P19" t="b">
        <v>1</v>
      </c>
      <c r="Q19" t="b">
        <v>1</v>
      </c>
      <c r="R19" t="s">
        <v>72</v>
      </c>
      <c r="S19" t="s">
        <v>58</v>
      </c>
      <c r="T19">
        <v>12</v>
      </c>
      <c r="U19">
        <v>0.04</v>
      </c>
      <c r="V19">
        <v>5</v>
      </c>
      <c r="W19">
        <v>0</v>
      </c>
      <c r="X19" t="b">
        <v>0</v>
      </c>
      <c r="Y19" t="s">
        <v>99</v>
      </c>
      <c r="Z19" t="s">
        <v>23</v>
      </c>
      <c r="AA19">
        <v>7.1999999999999995E-2</v>
      </c>
      <c r="AB19">
        <v>7.9200000000000007E-2</v>
      </c>
      <c r="AC19" s="7">
        <v>0.12</v>
      </c>
      <c r="AD19">
        <v>3.0599999999999999E-2</v>
      </c>
      <c r="AE19" t="s">
        <v>44</v>
      </c>
      <c r="AF19" t="s">
        <v>44</v>
      </c>
      <c r="AG19">
        <v>0.86181585764546287</v>
      </c>
      <c r="AH19">
        <v>0.90380725834975151</v>
      </c>
    </row>
    <row r="20" spans="1:34" x14ac:dyDescent="0.25">
      <c r="A20" s="29"/>
    </row>
    <row r="23" spans="1:34" x14ac:dyDescent="0.25">
      <c r="A23" s="28" t="s">
        <v>103</v>
      </c>
      <c r="B23" s="29" t="s">
        <v>116</v>
      </c>
      <c r="C23" t="s">
        <v>21</v>
      </c>
      <c r="D23">
        <v>1</v>
      </c>
      <c r="F23" t="s">
        <v>71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</v>
      </c>
      <c r="O23" t="s">
        <v>4</v>
      </c>
      <c r="P23" t="b">
        <v>1</v>
      </c>
      <c r="Q23" t="b">
        <v>1</v>
      </c>
      <c r="R23" t="s">
        <v>72</v>
      </c>
      <c r="S23" t="s">
        <v>58</v>
      </c>
      <c r="T23">
        <v>12</v>
      </c>
      <c r="U23">
        <v>0.04</v>
      </c>
      <c r="V23">
        <v>5</v>
      </c>
      <c r="W23">
        <v>0</v>
      </c>
      <c r="X23" t="b">
        <v>0</v>
      </c>
      <c r="Y23" t="s">
        <v>99</v>
      </c>
      <c r="Z23" t="s">
        <v>21</v>
      </c>
      <c r="AA23">
        <v>7.1999999999999995E-2</v>
      </c>
      <c r="AB23">
        <v>7.9200000000000007E-2</v>
      </c>
      <c r="AC23" s="7">
        <v>0.12</v>
      </c>
      <c r="AD23">
        <v>3.0599999999999999E-2</v>
      </c>
      <c r="AE23" t="s">
        <v>44</v>
      </c>
      <c r="AF23" t="s">
        <v>44</v>
      </c>
      <c r="AG23">
        <v>0.86181585764546287</v>
      </c>
      <c r="AH23">
        <v>0.90380725834975151</v>
      </c>
    </row>
    <row r="24" spans="1:34" x14ac:dyDescent="0.25">
      <c r="A24" s="28" t="s">
        <v>104</v>
      </c>
      <c r="B24" s="29" t="s">
        <v>116</v>
      </c>
      <c r="C24" t="s">
        <v>22</v>
      </c>
      <c r="D24">
        <v>1</v>
      </c>
      <c r="F24" t="s">
        <v>71</v>
      </c>
      <c r="G24" t="b">
        <v>0</v>
      </c>
      <c r="H24" t="b">
        <v>1</v>
      </c>
      <c r="I24" t="b">
        <v>1</v>
      </c>
      <c r="J24">
        <v>0</v>
      </c>
      <c r="K24" t="b">
        <v>1</v>
      </c>
      <c r="L24" t="b">
        <v>1</v>
      </c>
      <c r="M24" t="b">
        <v>1</v>
      </c>
      <c r="N24">
        <v>0</v>
      </c>
      <c r="O24" t="s">
        <v>4</v>
      </c>
      <c r="P24" t="b">
        <v>1</v>
      </c>
      <c r="Q24" t="b">
        <v>1</v>
      </c>
      <c r="R24" t="s">
        <v>72</v>
      </c>
      <c r="S24" t="s">
        <v>58</v>
      </c>
      <c r="T24">
        <v>12</v>
      </c>
      <c r="U24">
        <v>0.04</v>
      </c>
      <c r="V24">
        <v>5</v>
      </c>
      <c r="W24">
        <v>0</v>
      </c>
      <c r="X24" t="b">
        <v>0</v>
      </c>
      <c r="Y24" t="s">
        <v>99</v>
      </c>
      <c r="Z24" t="s">
        <v>22</v>
      </c>
      <c r="AA24">
        <v>7.1999999999999995E-2</v>
      </c>
      <c r="AB24">
        <v>7.9200000000000007E-2</v>
      </c>
      <c r="AC24" s="7">
        <v>0.12</v>
      </c>
      <c r="AD24">
        <v>3.0599999999999999E-2</v>
      </c>
      <c r="AE24" t="s">
        <v>44</v>
      </c>
      <c r="AF24" t="s">
        <v>44</v>
      </c>
      <c r="AG24">
        <v>0.86181585764546287</v>
      </c>
      <c r="AH24">
        <v>0.90380725834975151</v>
      </c>
    </row>
    <row r="25" spans="1:34" x14ac:dyDescent="0.25">
      <c r="A25" s="28" t="s">
        <v>105</v>
      </c>
      <c r="B25" s="29" t="s">
        <v>116</v>
      </c>
      <c r="C25" t="s">
        <v>23</v>
      </c>
      <c r="D25">
        <v>1</v>
      </c>
      <c r="F25" t="s">
        <v>71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1</v>
      </c>
      <c r="M25" t="b">
        <v>1</v>
      </c>
      <c r="N25">
        <v>0</v>
      </c>
      <c r="O25" t="s">
        <v>4</v>
      </c>
      <c r="P25" t="b">
        <v>1</v>
      </c>
      <c r="Q25" t="b">
        <v>1</v>
      </c>
      <c r="R25" t="s">
        <v>72</v>
      </c>
      <c r="S25" t="s">
        <v>58</v>
      </c>
      <c r="T25">
        <v>12</v>
      </c>
      <c r="U25">
        <v>0.04</v>
      </c>
      <c r="V25">
        <v>5</v>
      </c>
      <c r="W25">
        <v>0</v>
      </c>
      <c r="X25" t="b">
        <v>0</v>
      </c>
      <c r="Y25" t="s">
        <v>99</v>
      </c>
      <c r="Z25" t="s">
        <v>23</v>
      </c>
      <c r="AA25">
        <v>7.1999999999999995E-2</v>
      </c>
      <c r="AB25">
        <v>7.9200000000000007E-2</v>
      </c>
      <c r="AC25" s="7">
        <v>0.12</v>
      </c>
      <c r="AD25">
        <v>3.0599999999999999E-2</v>
      </c>
      <c r="AE25" t="s">
        <v>44</v>
      </c>
      <c r="AF25" t="s">
        <v>44</v>
      </c>
      <c r="AG25">
        <v>0.86181585764546287</v>
      </c>
      <c r="AH25">
        <v>0.90380725834975151</v>
      </c>
    </row>
    <row r="26" spans="1:34" x14ac:dyDescent="0.25">
      <c r="A26" s="28"/>
    </row>
    <row r="27" spans="1:34" x14ac:dyDescent="0.25">
      <c r="A27" s="28" t="s">
        <v>100</v>
      </c>
      <c r="B27" s="29" t="s">
        <v>117</v>
      </c>
      <c r="C27" t="s">
        <v>21</v>
      </c>
      <c r="D27">
        <v>1</v>
      </c>
      <c r="F27" t="s">
        <v>71</v>
      </c>
      <c r="G27" t="b">
        <v>0</v>
      </c>
      <c r="H27" t="b">
        <v>1</v>
      </c>
      <c r="I27" t="b">
        <v>1</v>
      </c>
      <c r="J27">
        <v>0</v>
      </c>
      <c r="K27" t="b">
        <v>1</v>
      </c>
      <c r="L27" t="b">
        <v>0</v>
      </c>
      <c r="M27" t="b">
        <v>1</v>
      </c>
      <c r="N27">
        <v>0</v>
      </c>
      <c r="O27" t="s">
        <v>4</v>
      </c>
      <c r="P27" t="b">
        <v>1</v>
      </c>
      <c r="Q27" t="b">
        <v>1</v>
      </c>
      <c r="R27" t="s">
        <v>72</v>
      </c>
      <c r="S27" t="s">
        <v>58</v>
      </c>
      <c r="T27">
        <v>12</v>
      </c>
      <c r="U27">
        <v>0.04</v>
      </c>
      <c r="V27">
        <v>5</v>
      </c>
      <c r="W27">
        <v>0</v>
      </c>
      <c r="X27" t="b">
        <v>0</v>
      </c>
      <c r="Y27" t="s">
        <v>99</v>
      </c>
      <c r="Z27" t="s">
        <v>21</v>
      </c>
      <c r="AA27">
        <v>3.0599999999999999E-2</v>
      </c>
      <c r="AB27">
        <v>7.9200000000000007E-2</v>
      </c>
      <c r="AC27" s="7">
        <v>0.12</v>
      </c>
      <c r="AD27">
        <v>3.0599999999999999E-2</v>
      </c>
      <c r="AE27" t="s">
        <v>44</v>
      </c>
      <c r="AF27" t="s">
        <v>44</v>
      </c>
      <c r="AG27">
        <v>0.86181585764546287</v>
      </c>
      <c r="AH27">
        <v>0.90380725834975151</v>
      </c>
    </row>
    <row r="29" spans="1:34" x14ac:dyDescent="0.25">
      <c r="A29" t="s">
        <v>114</v>
      </c>
      <c r="C29" t="s">
        <v>21</v>
      </c>
      <c r="D29">
        <v>1</v>
      </c>
      <c r="F29" t="s">
        <v>71</v>
      </c>
      <c r="G29" t="b">
        <v>0</v>
      </c>
      <c r="H29" t="b">
        <v>1</v>
      </c>
      <c r="I29" t="b">
        <v>1</v>
      </c>
      <c r="J29">
        <v>0</v>
      </c>
      <c r="K29" t="b">
        <v>1</v>
      </c>
      <c r="L29" t="b">
        <v>0</v>
      </c>
      <c r="M29" t="b">
        <v>1</v>
      </c>
      <c r="N29">
        <v>0</v>
      </c>
      <c r="O29" t="s">
        <v>4</v>
      </c>
      <c r="P29" t="b">
        <v>1</v>
      </c>
      <c r="Q29" t="b">
        <v>1</v>
      </c>
      <c r="R29" t="s">
        <v>72</v>
      </c>
      <c r="S29" t="s">
        <v>58</v>
      </c>
      <c r="T29">
        <v>12</v>
      </c>
      <c r="U29">
        <v>0.04</v>
      </c>
      <c r="V29">
        <v>5</v>
      </c>
      <c r="W29">
        <v>0</v>
      </c>
      <c r="X29" t="b">
        <v>1</v>
      </c>
      <c r="Y29" t="s">
        <v>99</v>
      </c>
      <c r="Z29" t="s">
        <v>21</v>
      </c>
      <c r="AA29">
        <v>7.1999999999999995E-2</v>
      </c>
      <c r="AB29">
        <v>7.9200000000000007E-2</v>
      </c>
      <c r="AC29" s="7">
        <v>0.12</v>
      </c>
      <c r="AD29">
        <v>3.0599999999999999E-2</v>
      </c>
      <c r="AE29" t="s">
        <v>44</v>
      </c>
      <c r="AF29" t="s">
        <v>44</v>
      </c>
      <c r="AG29">
        <v>0.86181585764546287</v>
      </c>
      <c r="AH29">
        <v>0.90380725834975151</v>
      </c>
    </row>
    <row r="31" spans="1:34" x14ac:dyDescent="0.25">
      <c r="A31" t="s">
        <v>118</v>
      </c>
      <c r="C31" t="s">
        <v>21</v>
      </c>
      <c r="D31">
        <v>1</v>
      </c>
      <c r="F31" t="s">
        <v>71</v>
      </c>
      <c r="G31" t="b">
        <v>1</v>
      </c>
      <c r="H31" t="b">
        <v>1</v>
      </c>
      <c r="I31" t="b">
        <v>1</v>
      </c>
      <c r="J31">
        <v>8</v>
      </c>
      <c r="K31" t="b">
        <v>1</v>
      </c>
      <c r="L31" t="b">
        <v>0</v>
      </c>
      <c r="M31" t="b">
        <v>1</v>
      </c>
      <c r="N31">
        <v>0</v>
      </c>
      <c r="O31" t="s">
        <v>4</v>
      </c>
      <c r="P31" t="b">
        <v>1</v>
      </c>
      <c r="Q31" t="b">
        <v>1</v>
      </c>
      <c r="R31" t="s">
        <v>72</v>
      </c>
      <c r="S31" t="s">
        <v>58</v>
      </c>
      <c r="T31">
        <v>12</v>
      </c>
      <c r="U31">
        <v>0.04</v>
      </c>
      <c r="V31">
        <v>5</v>
      </c>
      <c r="W31">
        <v>0</v>
      </c>
      <c r="X31" t="b">
        <v>0</v>
      </c>
      <c r="Y31" t="s">
        <v>45</v>
      </c>
      <c r="Z31" t="s">
        <v>21</v>
      </c>
      <c r="AA31">
        <v>7.1999999999999995E-2</v>
      </c>
      <c r="AB31">
        <v>7.9200000000000007E-2</v>
      </c>
      <c r="AC31" s="7">
        <v>0.12</v>
      </c>
      <c r="AD31">
        <v>3.0599999999999999E-2</v>
      </c>
      <c r="AE31" t="s">
        <v>44</v>
      </c>
      <c r="AF31" t="s">
        <v>44</v>
      </c>
      <c r="AG31">
        <v>0.86181585764546287</v>
      </c>
      <c r="AH31">
        <v>0.90380725834975151</v>
      </c>
    </row>
  </sheetData>
  <dataValidations count="2">
    <dataValidation type="list" allowBlank="1" showInputMessage="1" showErrorMessage="1" sqref="G17:I19 G27:I27 G23:I25 G29:I29 G5:I15 G31:I31">
      <formula1>"TRUE, FALSE"</formula1>
    </dataValidation>
    <dataValidation type="list" allowBlank="1" showInputMessage="1" showErrorMessage="1" sqref="Y27 Y23:Y25 Y17:Y19 Y5:Y15 Y29 Y31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21" sqref="E21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10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8" sqref="E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40"/>
  <sheetViews>
    <sheetView topLeftCell="F16" workbookViewId="0">
      <selection activeCell="Z11" sqref="Z11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93</v>
      </c>
      <c r="E4" s="10"/>
      <c r="F4" t="s">
        <v>94</v>
      </c>
    </row>
    <row r="5" spans="2:7" ht="15.75" thickBot="1" x14ac:dyDescent="0.3">
      <c r="B5" s="10"/>
      <c r="C5" s="10"/>
      <c r="D5" s="10"/>
      <c r="E5" s="10"/>
      <c r="F5" s="31" t="s">
        <v>95</v>
      </c>
      <c r="G5" s="31"/>
    </row>
    <row r="6" spans="2:7" ht="15.75" thickBot="1" x14ac:dyDescent="0.3">
      <c r="B6" s="11"/>
      <c r="C6" s="11" t="s">
        <v>119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>D8/C8</f>
        <v>0.75043177892918822</v>
      </c>
      <c r="F8" s="17">
        <v>11.45</v>
      </c>
      <c r="G8" s="18">
        <f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>D9/C9</f>
        <v>0.90122591943957953</v>
      </c>
      <c r="F9" s="17">
        <v>30.06</v>
      </c>
      <c r="G9" s="18">
        <f>F9/C9</f>
        <v>1.0528896672504375</v>
      </c>
    </row>
    <row r="10" spans="2:7" ht="45.75" thickBot="1" x14ac:dyDescent="0.3">
      <c r="B10" s="16" t="s">
        <v>96</v>
      </c>
      <c r="C10" s="17">
        <v>42.24</v>
      </c>
      <c r="D10" s="17">
        <v>48.16</v>
      </c>
      <c r="E10" s="18">
        <f>D10/C10</f>
        <v>1.1401515151515149</v>
      </c>
      <c r="F10" s="17">
        <v>46.15</v>
      </c>
      <c r="G10" s="18">
        <f>F10/C10</f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>D11/C11</f>
        <v>1.0106382978723405</v>
      </c>
      <c r="F11" s="17">
        <v>3.8</v>
      </c>
      <c r="G11" s="18">
        <f>F11/C11</f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>D14/C14</f>
        <v>1.0421193829644533</v>
      </c>
      <c r="F14" s="17">
        <f>SUM(F9,F10,F11)</f>
        <v>80.009999999999991</v>
      </c>
      <c r="G14" s="18">
        <f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>D16/C16</f>
        <v>0</v>
      </c>
      <c r="F16" s="17"/>
      <c r="G16" s="18">
        <f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>D17/C17</f>
        <v>0</v>
      </c>
      <c r="F17" s="17"/>
      <c r="G17" s="18">
        <f>F17/C17</f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>D18/C18</f>
        <v>0</v>
      </c>
      <c r="F18" s="17"/>
      <c r="G18" s="18">
        <f>F18/C18</f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>D21/C21</f>
        <v>0.74181119280937113</v>
      </c>
      <c r="F21" s="25">
        <v>9.5500000000000002E-2</v>
      </c>
      <c r="G21" s="18">
        <f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>D22/C22</f>
        <v>1.0747663551401867</v>
      </c>
      <c r="F22" s="11">
        <v>1.19</v>
      </c>
      <c r="G22" s="18">
        <f>F22/C22</f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>D23/C23</f>
        <v>1.1453333333333335</v>
      </c>
      <c r="F23" s="11"/>
      <c r="G23" s="18">
        <f>F23/C23</f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>D24/C24</f>
        <v>1</v>
      </c>
      <c r="F24" s="11"/>
      <c r="G24" s="18">
        <f>F24/C24</f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97</v>
      </c>
      <c r="C26" s="17">
        <v>4.343</v>
      </c>
      <c r="D26" s="11">
        <v>4.32</v>
      </c>
      <c r="E26" s="18">
        <f>D26/C26</f>
        <v>0.99470412157494825</v>
      </c>
      <c r="F26" s="17">
        <v>4.16</v>
      </c>
      <c r="G26" s="18">
        <f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>D27/C27</f>
        <v>0</v>
      </c>
      <c r="F27" s="11">
        <v>13.49</v>
      </c>
      <c r="G27" s="18">
        <f>F27/C27</f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>D28/C28</f>
        <v>0</v>
      </c>
      <c r="F28" s="11"/>
      <c r="G28" s="18">
        <f>F28/C28</f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4"/>
  <sheetViews>
    <sheetView workbookViewId="0">
      <selection activeCell="D32" sqref="D32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93</v>
      </c>
      <c r="F2" t="s">
        <v>94</v>
      </c>
    </row>
    <row r="3" spans="2:7" ht="44.25" customHeight="1" thickBot="1" x14ac:dyDescent="0.3">
      <c r="F3" s="31" t="s">
        <v>95</v>
      </c>
      <c r="G3" s="31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>F7/C7</f>
        <v>1.0513934129569311</v>
      </c>
    </row>
    <row r="8" spans="2:7" ht="15.75" thickBot="1" x14ac:dyDescent="0.3">
      <c r="B8" s="16" t="s">
        <v>96</v>
      </c>
      <c r="C8" s="17">
        <v>40.409999999999997</v>
      </c>
      <c r="D8" s="17">
        <v>46.4</v>
      </c>
      <c r="E8" s="18">
        <f t="shared" ref="E8:E24" si="0">D8/C8</f>
        <v>1.1482306359811929</v>
      </c>
      <c r="F8" s="17">
        <v>42.8</v>
      </c>
      <c r="G8" s="18">
        <f>F8/C8</f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>F9/C9</f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0"/>
        <v>1.0450922818791948</v>
      </c>
      <c r="F12" s="17">
        <v>76.97</v>
      </c>
      <c r="G12" s="18">
        <f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0"/>
        <v>1.1122865346833912</v>
      </c>
      <c r="F14" s="17">
        <v>73.599999999999994</v>
      </c>
      <c r="G14" s="18">
        <f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0"/>
        <v>1.112015318334131</v>
      </c>
      <c r="F15" s="17">
        <v>69.69</v>
      </c>
      <c r="G15" s="18">
        <f>F15/C15</f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0"/>
        <v>1.1121495327102815</v>
      </c>
      <c r="F16" s="17">
        <v>5.95</v>
      </c>
      <c r="G16" s="18">
        <f>F16/C16</f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0"/>
        <v>1.1375</v>
      </c>
      <c r="F20" s="11">
        <v>0.91</v>
      </c>
      <c r="G20" s="18">
        <f>F20/C20</f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0"/>
        <v>1.1958405545927211</v>
      </c>
      <c r="F21" s="11">
        <v>6.9</v>
      </c>
      <c r="G21" s="18">
        <f>F21/C21</f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0"/>
        <v>1</v>
      </c>
      <c r="F22" s="11">
        <v>6</v>
      </c>
      <c r="G22" s="18">
        <f>F22/C22</f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0"/>
        <v>1.019047619047619</v>
      </c>
      <c r="F24" s="17">
        <v>4.28</v>
      </c>
      <c r="G24" s="18">
        <f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>F25/C25</f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>F26/C26</f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H16" sqref="H16"/>
    </sheetView>
  </sheetViews>
  <sheetFormatPr defaultRowHeight="15" x14ac:dyDescent="0.25"/>
  <cols>
    <col min="2" max="2" width="18" customWidth="1"/>
    <col min="3" max="3" width="12.5703125" customWidth="1"/>
    <col min="4" max="4" width="14.85546875" customWidth="1"/>
    <col min="5" max="5" width="16" customWidth="1"/>
    <col min="6" max="6" width="15.5703125" customWidth="1"/>
    <col min="7" max="7" width="16" customWidth="1"/>
    <col min="8" max="8" width="16.5703125" customWidth="1"/>
  </cols>
  <sheetData>
    <row r="2" spans="2:8" ht="61.5" customHeight="1" thickBot="1" x14ac:dyDescent="0.3">
      <c r="C2" t="s">
        <v>120</v>
      </c>
      <c r="D2" t="s">
        <v>121</v>
      </c>
      <c r="E2" s="33" t="s">
        <v>122</v>
      </c>
      <c r="F2" s="33" t="s">
        <v>123</v>
      </c>
    </row>
    <row r="3" spans="2:8" ht="15.75" thickBot="1" x14ac:dyDescent="0.3">
      <c r="B3" s="10" t="s">
        <v>81</v>
      </c>
      <c r="C3" s="17">
        <v>40.130000000000003</v>
      </c>
      <c r="D3">
        <v>34.42</v>
      </c>
      <c r="E3" s="32">
        <v>36.97</v>
      </c>
    </row>
    <row r="4" spans="2:8" ht="15.75" thickBot="1" x14ac:dyDescent="0.3">
      <c r="B4" s="10" t="s">
        <v>77</v>
      </c>
      <c r="C4" s="17">
        <v>11.58</v>
      </c>
      <c r="D4">
        <v>8.69</v>
      </c>
      <c r="E4" s="32">
        <v>10.196400000000001</v>
      </c>
    </row>
    <row r="5" spans="2:8" ht="15.75" thickBot="1" x14ac:dyDescent="0.3">
      <c r="B5" s="10" t="s">
        <v>83</v>
      </c>
      <c r="C5" s="17">
        <f>C3-C4</f>
        <v>28.550000000000004</v>
      </c>
      <c r="D5">
        <v>25.73</v>
      </c>
      <c r="E5" s="32">
        <v>26.77</v>
      </c>
    </row>
    <row r="6" spans="2:8" ht="15.75" thickBot="1" x14ac:dyDescent="0.3">
      <c r="B6" s="10" t="s">
        <v>82</v>
      </c>
      <c r="C6" s="11">
        <v>10.38</v>
      </c>
      <c r="D6">
        <v>7.7</v>
      </c>
      <c r="E6" s="32">
        <v>8.5060000000000002</v>
      </c>
    </row>
    <row r="7" spans="2:8" x14ac:dyDescent="0.25">
      <c r="B7" s="10" t="s">
        <v>90</v>
      </c>
      <c r="C7" s="24">
        <v>111.58</v>
      </c>
      <c r="D7">
        <v>117.96</v>
      </c>
      <c r="E7" s="32">
        <v>124.18</v>
      </c>
    </row>
    <row r="8" spans="2:8" x14ac:dyDescent="0.25">
      <c r="B8" s="10"/>
    </row>
    <row r="9" spans="2:8" x14ac:dyDescent="0.25">
      <c r="B9" s="10" t="s">
        <v>81</v>
      </c>
      <c r="D9" s="23">
        <f t="shared" ref="D9:H13" si="0">D3/$C3</f>
        <v>0.85771243458759028</v>
      </c>
      <c r="E9" s="23">
        <f t="shared" si="0"/>
        <v>0.92125591826563658</v>
      </c>
      <c r="F9" s="23">
        <f t="shared" si="0"/>
        <v>0</v>
      </c>
      <c r="G9" s="23">
        <f t="shared" si="0"/>
        <v>0</v>
      </c>
      <c r="H9" s="23">
        <f t="shared" si="0"/>
        <v>0</v>
      </c>
    </row>
    <row r="10" spans="2:8" x14ac:dyDescent="0.25">
      <c r="B10" s="10" t="s">
        <v>77</v>
      </c>
      <c r="D10" s="23">
        <f t="shared" si="0"/>
        <v>0.75043177892918822</v>
      </c>
      <c r="E10" s="23">
        <f t="shared" si="0"/>
        <v>0.88051813471502594</v>
      </c>
      <c r="F10" s="23">
        <f t="shared" si="0"/>
        <v>0</v>
      </c>
      <c r="G10" s="23">
        <f t="shared" si="0"/>
        <v>0</v>
      </c>
      <c r="H10" s="23">
        <f t="shared" si="0"/>
        <v>0</v>
      </c>
    </row>
    <row r="11" spans="2:8" x14ac:dyDescent="0.25">
      <c r="B11" s="10" t="s">
        <v>83</v>
      </c>
      <c r="D11" s="23">
        <f t="shared" si="0"/>
        <v>0.90122591943957953</v>
      </c>
      <c r="E11" s="23">
        <f t="shared" si="0"/>
        <v>0.93765323992994731</v>
      </c>
      <c r="F11" s="23">
        <f t="shared" si="0"/>
        <v>0</v>
      </c>
      <c r="G11" s="23">
        <f t="shared" si="0"/>
        <v>0</v>
      </c>
      <c r="H11" s="23">
        <f t="shared" si="0"/>
        <v>0</v>
      </c>
    </row>
    <row r="12" spans="2:8" x14ac:dyDescent="0.25">
      <c r="B12" s="10" t="s">
        <v>82</v>
      </c>
      <c r="D12" s="23">
        <f t="shared" si="0"/>
        <v>0.74181117533718688</v>
      </c>
      <c r="E12" s="23">
        <f t="shared" si="0"/>
        <v>0.81946050096339107</v>
      </c>
      <c r="F12" s="23">
        <f t="shared" si="0"/>
        <v>0</v>
      </c>
      <c r="G12" s="23">
        <f t="shared" si="0"/>
        <v>0</v>
      </c>
      <c r="H12" s="23">
        <f t="shared" si="0"/>
        <v>0</v>
      </c>
    </row>
    <row r="13" spans="2:8" x14ac:dyDescent="0.25">
      <c r="B13" s="10" t="s">
        <v>90</v>
      </c>
      <c r="D13" s="23">
        <f t="shared" si="0"/>
        <v>1.0571787058612654</v>
      </c>
      <c r="E13" s="23">
        <f t="shared" si="0"/>
        <v>1.1129234629861984</v>
      </c>
      <c r="F13" s="23">
        <f t="shared" si="0"/>
        <v>0</v>
      </c>
      <c r="G13" s="23">
        <f t="shared" si="0"/>
        <v>0</v>
      </c>
      <c r="H13" s="2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E23" sqref="E23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1" sqref="C21"/>
    </sheetView>
  </sheetViews>
  <sheetFormatPr defaultRowHeight="15" x14ac:dyDescent="0.25"/>
  <cols>
    <col min="1" max="1" width="18" customWidth="1"/>
    <col min="2" max="2" width="17.140625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C1" t="s">
        <v>93</v>
      </c>
    </row>
    <row r="3" spans="1:9" ht="15.75" thickBot="1" x14ac:dyDescent="0.3"/>
    <row r="4" spans="1:9" ht="15.75" thickBot="1" x14ac:dyDescent="0.3">
      <c r="A4" s="10" t="s">
        <v>81</v>
      </c>
      <c r="B4" s="17">
        <v>38.69</v>
      </c>
      <c r="C4">
        <v>34.799999999999997</v>
      </c>
      <c r="D4">
        <v>38.229999999999997</v>
      </c>
      <c r="E4">
        <v>40</v>
      </c>
      <c r="F4">
        <v>35.64</v>
      </c>
      <c r="G4">
        <v>39.93</v>
      </c>
      <c r="H4">
        <v>40.1</v>
      </c>
      <c r="I4">
        <v>40</v>
      </c>
    </row>
    <row r="5" spans="1:9" ht="15.75" thickBot="1" x14ac:dyDescent="0.3">
      <c r="A5" s="10" t="s">
        <v>77</v>
      </c>
      <c r="B5" s="17">
        <v>11.06</v>
      </c>
      <c r="C5">
        <v>9.24</v>
      </c>
      <c r="D5">
        <v>10.17</v>
      </c>
      <c r="E5">
        <v>10.6</v>
      </c>
      <c r="F5">
        <v>9.76</v>
      </c>
      <c r="G5">
        <v>10.94</v>
      </c>
      <c r="H5">
        <v>10.97</v>
      </c>
      <c r="I5">
        <v>10.95</v>
      </c>
    </row>
    <row r="6" spans="1:9" ht="15.75" thickBot="1" x14ac:dyDescent="0.3">
      <c r="A6" s="10" t="s">
        <v>83</v>
      </c>
      <c r="B6" s="17">
        <v>27.629999999999995</v>
      </c>
      <c r="C6">
        <v>25.5</v>
      </c>
      <c r="D6">
        <v>28.1</v>
      </c>
      <c r="E6">
        <v>29.38</v>
      </c>
      <c r="F6">
        <v>25.88</v>
      </c>
      <c r="G6">
        <v>28.99</v>
      </c>
      <c r="H6">
        <v>29.12</v>
      </c>
      <c r="I6">
        <v>29.05</v>
      </c>
    </row>
    <row r="7" spans="1:9" ht="15.75" thickBot="1" x14ac:dyDescent="0.3">
      <c r="A7" s="10" t="s">
        <v>82</v>
      </c>
      <c r="B7" s="11">
        <v>10.210000000000001</v>
      </c>
      <c r="C7">
        <v>8.1199999999999992</v>
      </c>
      <c r="D7">
        <v>8.93</v>
      </c>
      <c r="E7">
        <v>9.33</v>
      </c>
      <c r="F7">
        <v>8.39</v>
      </c>
      <c r="G7">
        <v>9.41</v>
      </c>
      <c r="H7">
        <v>9.44</v>
      </c>
      <c r="I7">
        <v>9.42</v>
      </c>
    </row>
    <row r="8" spans="1:9" x14ac:dyDescent="0.25">
      <c r="A8" s="10" t="s">
        <v>90</v>
      </c>
      <c r="B8" s="24">
        <v>10.83</v>
      </c>
      <c r="C8">
        <v>11.85</v>
      </c>
      <c r="D8">
        <v>11.85</v>
      </c>
      <c r="E8">
        <v>11.85</v>
      </c>
      <c r="F8">
        <v>12</v>
      </c>
      <c r="G8">
        <v>12</v>
      </c>
      <c r="H8">
        <v>12</v>
      </c>
      <c r="I8">
        <v>12</v>
      </c>
    </row>
    <row r="9" spans="1:9" x14ac:dyDescent="0.25">
      <c r="A9" s="10" t="s">
        <v>92</v>
      </c>
      <c r="B9" s="24">
        <v>40.409999999999997</v>
      </c>
      <c r="G9">
        <v>44.42</v>
      </c>
      <c r="H9">
        <v>42.5</v>
      </c>
      <c r="I9">
        <v>42.8</v>
      </c>
    </row>
    <row r="10" spans="1:9" x14ac:dyDescent="0.25">
      <c r="A10" s="10" t="s">
        <v>66</v>
      </c>
      <c r="B10" s="24">
        <v>4.2</v>
      </c>
      <c r="H10">
        <v>3.98</v>
      </c>
      <c r="I10">
        <v>4.0199999999999996</v>
      </c>
    </row>
    <row r="11" spans="1:9" x14ac:dyDescent="0.25">
      <c r="A11" s="10"/>
    </row>
    <row r="12" spans="1:9" x14ac:dyDescent="0.25">
      <c r="A12" s="10" t="s">
        <v>81</v>
      </c>
      <c r="C12" s="23">
        <f t="shared" ref="C12:I16" si="0">C4/$B4</f>
        <v>0.89945722408891182</v>
      </c>
      <c r="D12" s="23">
        <f t="shared" si="0"/>
        <v>0.98811062289997409</v>
      </c>
      <c r="E12" s="23">
        <f t="shared" si="0"/>
        <v>1.0338588782631171</v>
      </c>
      <c r="F12" s="23">
        <f t="shared" si="0"/>
        <v>0.92116826053243739</v>
      </c>
      <c r="G12" s="23">
        <f t="shared" si="0"/>
        <v>1.0320496252261566</v>
      </c>
      <c r="H12" s="23">
        <f t="shared" si="0"/>
        <v>1.0364435254587749</v>
      </c>
      <c r="I12" s="23">
        <f t="shared" si="0"/>
        <v>1.0338588782631171</v>
      </c>
    </row>
    <row r="13" spans="1:9" x14ac:dyDescent="0.25">
      <c r="A13" s="10" t="s">
        <v>77</v>
      </c>
      <c r="C13" s="23">
        <f t="shared" si="0"/>
        <v>0.83544303797468356</v>
      </c>
      <c r="D13" s="23">
        <f t="shared" si="0"/>
        <v>0.91952983725135617</v>
      </c>
      <c r="E13" s="23">
        <f t="shared" si="0"/>
        <v>0.95840867992766721</v>
      </c>
      <c r="F13" s="23">
        <f t="shared" si="0"/>
        <v>0.88245931283905965</v>
      </c>
      <c r="G13" s="23">
        <f t="shared" si="0"/>
        <v>0.98915009041591306</v>
      </c>
      <c r="H13" s="23">
        <f t="shared" si="0"/>
        <v>0.99186256781193494</v>
      </c>
      <c r="I13" s="23">
        <f t="shared" si="0"/>
        <v>0.99005424954792032</v>
      </c>
    </row>
    <row r="14" spans="1:9" x14ac:dyDescent="0.25">
      <c r="A14" s="10" t="s">
        <v>83</v>
      </c>
      <c r="C14" s="23">
        <f t="shared" si="0"/>
        <v>0.92290988056460388</v>
      </c>
      <c r="D14" s="23">
        <f t="shared" si="0"/>
        <v>1.0170104958378576</v>
      </c>
      <c r="E14" s="23">
        <f t="shared" si="0"/>
        <v>1.0633369525877669</v>
      </c>
      <c r="F14" s="23">
        <f t="shared" si="0"/>
        <v>0.93666304741223316</v>
      </c>
      <c r="G14" s="23">
        <f t="shared" si="0"/>
        <v>1.0492218602967789</v>
      </c>
      <c r="H14" s="23">
        <f t="shared" si="0"/>
        <v>1.0539268910604418</v>
      </c>
      <c r="I14" s="23">
        <f t="shared" si="0"/>
        <v>1.0513934129569311</v>
      </c>
    </row>
    <row r="15" spans="1:9" x14ac:dyDescent="0.25">
      <c r="A15" s="10" t="s">
        <v>82</v>
      </c>
      <c r="C15" s="23">
        <f t="shared" si="0"/>
        <v>0.79529872673849156</v>
      </c>
      <c r="D15" s="23">
        <f t="shared" si="0"/>
        <v>0.87463271302644452</v>
      </c>
      <c r="E15" s="23">
        <f t="shared" si="0"/>
        <v>0.91380999020568066</v>
      </c>
      <c r="F15" s="23">
        <f t="shared" si="0"/>
        <v>0.82174338883447595</v>
      </c>
      <c r="G15" s="23">
        <f t="shared" si="0"/>
        <v>0.92164544564152784</v>
      </c>
      <c r="H15" s="23">
        <f t="shared" si="0"/>
        <v>0.92458374142997046</v>
      </c>
      <c r="I15" s="23">
        <f t="shared" si="0"/>
        <v>0.92262487757100875</v>
      </c>
    </row>
    <row r="16" spans="1:9" x14ac:dyDescent="0.25">
      <c r="A16" s="10" t="s">
        <v>90</v>
      </c>
      <c r="C16" s="23">
        <f t="shared" si="0"/>
        <v>1.0941828254847645</v>
      </c>
      <c r="D16" s="23">
        <f t="shared" si="0"/>
        <v>1.0941828254847645</v>
      </c>
      <c r="E16" s="23">
        <f t="shared" si="0"/>
        <v>1.0941828254847645</v>
      </c>
      <c r="F16" s="23">
        <f t="shared" si="0"/>
        <v>1.10803324099723</v>
      </c>
      <c r="G16" s="23">
        <f t="shared" si="0"/>
        <v>1.10803324099723</v>
      </c>
      <c r="H16" s="23">
        <f t="shared" si="0"/>
        <v>1.10803324099723</v>
      </c>
      <c r="I16" s="23">
        <f t="shared" si="0"/>
        <v>1.10803324099723</v>
      </c>
    </row>
    <row r="17" spans="1:9" x14ac:dyDescent="0.25">
      <c r="A17" s="10" t="s">
        <v>92</v>
      </c>
      <c r="G17" s="23">
        <f>G9/$B9</f>
        <v>1.0992328631526851</v>
      </c>
      <c r="H17" s="23">
        <f>H9/$B9</f>
        <v>1.0517198713189806</v>
      </c>
      <c r="I17" s="23">
        <f>I9/$B9</f>
        <v>1.0591437762929967</v>
      </c>
    </row>
    <row r="18" spans="1:9" x14ac:dyDescent="0.25">
      <c r="A18" s="10" t="s">
        <v>66</v>
      </c>
      <c r="H18" s="23">
        <f>H10/$B10</f>
        <v>0.94761904761904758</v>
      </c>
      <c r="I18" s="23">
        <f>I10/$B10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</vt:lpstr>
      <vt:lpstr>GlobalParams</vt:lpstr>
      <vt:lpstr>returns</vt:lpstr>
      <vt:lpstr>Calibration_2017</vt:lpstr>
      <vt:lpstr>Calibration_2016</vt:lpstr>
      <vt:lpstr>Calibration actives_2016</vt:lpstr>
      <vt:lpstr>Calibration actives_2015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2017-12-14T22:09:27Z</dcterms:modified>
</cp:coreProperties>
</file>