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NCTSERS\"/>
    </mc:Choice>
  </mc:AlternateContent>
  <bookViews>
    <workbookView xWindow="0" yWindow="0" windowWidth="23310" windowHeight="9810" xr2:uid="{00000000-000D-0000-FFFF-FFFF00000000}"/>
  </bookViews>
  <sheets>
    <sheet name="Template" sheetId="2" r:id="rId1"/>
    <sheet name="Pew" sheetId="3" r:id="rId2"/>
    <sheet name="$ &amp; PcntPt. Difference" sheetId="4" r:id="rId3"/>
    <sheet name="% Difference" sheetId="5" r:id="rId4"/>
  </sheets>
  <definedNames>
    <definedName name="_xlnm._FilterDatabase" localSheetId="0" hidden="1">Template!$A$4:$B$6</definedName>
  </definedNames>
  <calcPr calcId="171027"/>
</workbook>
</file>

<file path=xl/calcChain.xml><?xml version="1.0" encoding="utf-8"?>
<calcChain xmlns="http://schemas.openxmlformats.org/spreadsheetml/2006/main">
  <c r="G15" i="3" l="1"/>
  <c r="D5" i="5" l="1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5" i="5"/>
  <c r="C6" i="5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D5" i="4"/>
  <c r="E5" i="4"/>
  <c r="F5" i="4"/>
  <c r="G5" i="4"/>
  <c r="D6" i="4"/>
  <c r="E6" i="4"/>
  <c r="F6" i="4"/>
  <c r="G6" i="4"/>
  <c r="C5" i="4"/>
  <c r="C6" i="4"/>
  <c r="V13" i="3" l="1"/>
  <c r="AF6" i="3" s="1"/>
  <c r="U13" i="3"/>
  <c r="AC6" i="3" s="1"/>
  <c r="S13" i="3"/>
  <c r="Z6" i="3" s="1"/>
  <c r="Q13" i="3"/>
  <c r="AE6" i="3" s="1"/>
  <c r="P13" i="3"/>
  <c r="AB6" i="3" s="1"/>
  <c r="N13" i="3"/>
  <c r="Y6" i="3" s="1"/>
  <c r="L13" i="3"/>
  <c r="AD6" i="3" s="1"/>
  <c r="K13" i="3"/>
  <c r="AA6" i="3" s="1"/>
  <c r="I13" i="3"/>
  <c r="X6" i="3" s="1"/>
  <c r="V12" i="3"/>
  <c r="AF5" i="3" s="1"/>
  <c r="U12" i="3"/>
  <c r="AC5" i="3" s="1"/>
  <c r="S12" i="3"/>
  <c r="Z5" i="3" s="1"/>
  <c r="Q12" i="3"/>
  <c r="AE5" i="3" s="1"/>
  <c r="P12" i="3"/>
  <c r="AB5" i="3" s="1"/>
  <c r="N12" i="3"/>
  <c r="Y5" i="3" s="1"/>
  <c r="L12" i="3"/>
  <c r="AD5" i="3" s="1"/>
  <c r="K12" i="3"/>
  <c r="AA5" i="3" s="1"/>
  <c r="I12" i="3"/>
  <c r="X5" i="3" s="1"/>
  <c r="V13" i="2"/>
  <c r="AF6" i="2" s="1"/>
  <c r="U13" i="2"/>
  <c r="AC6" i="2" s="1"/>
  <c r="S13" i="2"/>
  <c r="Z6" i="2" s="1"/>
  <c r="V12" i="2"/>
  <c r="AF5" i="2" s="1"/>
  <c r="U12" i="2"/>
  <c r="AC5" i="2" s="1"/>
  <c r="S12" i="2"/>
  <c r="Z5" i="2" s="1"/>
  <c r="Q13" i="2"/>
  <c r="AE6" i="2" s="1"/>
  <c r="P13" i="2"/>
  <c r="AB6" i="2" s="1"/>
  <c r="N13" i="2"/>
  <c r="Y6" i="2" s="1"/>
  <c r="Q12" i="2"/>
  <c r="AE5" i="2" s="1"/>
  <c r="P12" i="2"/>
  <c r="AB5" i="2" s="1"/>
  <c r="N12" i="2"/>
  <c r="Y5" i="2" s="1"/>
  <c r="I12" i="2"/>
  <c r="X5" i="2" s="1"/>
  <c r="K12" i="2"/>
  <c r="AA5" i="2" s="1"/>
  <c r="L12" i="2"/>
  <c r="AD5" i="2" s="1"/>
  <c r="I13" i="2"/>
  <c r="X6" i="2" s="1"/>
  <c r="K13" i="2"/>
  <c r="AA6" i="2" s="1"/>
  <c r="L13" i="2"/>
  <c r="AD6" i="2" s="1"/>
  <c r="AF6" i="5" l="1"/>
  <c r="AF6" i="4"/>
  <c r="AD6" i="5"/>
  <c r="AD6" i="4"/>
  <c r="AE6" i="4"/>
  <c r="AE6" i="5"/>
  <c r="Z5" i="5"/>
  <c r="Z5" i="4"/>
  <c r="Y5" i="5"/>
  <c r="Y5" i="4"/>
  <c r="X5" i="5"/>
  <c r="X5" i="4"/>
  <c r="AD5" i="4"/>
  <c r="AD5" i="5"/>
  <c r="AE5" i="4"/>
  <c r="AE5" i="5"/>
  <c r="AF5" i="4"/>
  <c r="AF5" i="5"/>
  <c r="AA5" i="5"/>
  <c r="AA5" i="4"/>
  <c r="AC5" i="4"/>
  <c r="AC5" i="5"/>
  <c r="AB5" i="4"/>
  <c r="AB5" i="5"/>
  <c r="AB6" i="5"/>
  <c r="AB6" i="4"/>
  <c r="AC6" i="5"/>
  <c r="AC6" i="4"/>
  <c r="AA6" i="5"/>
  <c r="AA6" i="4"/>
  <c r="X6" i="5"/>
  <c r="X6" i="4"/>
  <c r="Y6" i="5"/>
  <c r="Y6" i="4"/>
  <c r="Z6" i="5"/>
  <c r="Z6" i="4"/>
</calcChain>
</file>

<file path=xl/sharedStrings.xml><?xml version="1.0" encoding="utf-8"?>
<sst xmlns="http://schemas.openxmlformats.org/spreadsheetml/2006/main" count="222" uniqueCount="26">
  <si>
    <t>State</t>
  </si>
  <si>
    <t>Plan</t>
  </si>
  <si>
    <t>Pennsylvania</t>
  </si>
  <si>
    <t>Public School Employees Retirement System</t>
  </si>
  <si>
    <t>North Carolina</t>
  </si>
  <si>
    <t>Teachers and State Employees</t>
  </si>
  <si>
    <t>Normal cost</t>
  </si>
  <si>
    <t>Interest</t>
  </si>
  <si>
    <t>Benefit payments</t>
  </si>
  <si>
    <t>EOP liability</t>
  </si>
  <si>
    <t>BOP liability</t>
  </si>
  <si>
    <t>YR 0 (FY2016)</t>
  </si>
  <si>
    <t>YR 5 (FY2021)</t>
  </si>
  <si>
    <t>YR 10 (FY2026)</t>
  </si>
  <si>
    <t>YR 20 (FY2036)</t>
  </si>
  <si>
    <t>CAGR: Normal cost</t>
  </si>
  <si>
    <t>YR 5</t>
  </si>
  <si>
    <t>5 YR CAGR</t>
  </si>
  <si>
    <t>10 YR CAGR</t>
  </si>
  <si>
    <t>20 YR CAGR</t>
  </si>
  <si>
    <t>YR 10</t>
  </si>
  <si>
    <t>YR 20</t>
  </si>
  <si>
    <t>CAGR: Benefit payments</t>
  </si>
  <si>
    <t>CAGR: EOP liability</t>
  </si>
  <si>
    <t>$MMs</t>
  </si>
  <si>
    <t>YR 0 (FY2017)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</si>
</sst>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Continuous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Continuous" vertical="center"/>
    </xf>
    <xf numFmtId="0" fontId="5" fillId="0" borderId="1" xfId="0" applyFont="1" applyFill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0" fillId="2" borderId="1" xfId="0" applyFill="1" applyBorder="1"/>
    <xf numFmtId="0" fontId="3" fillId="2" borderId="1" xfId="0" applyFont="1" applyFill="1" applyBorder="1" applyAlignment="1">
      <alignment horizontal="centerContinuous" vertical="center"/>
    </xf>
    <xf numFmtId="0" fontId="5" fillId="2" borderId="1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vertical="center"/>
    </xf>
    <xf numFmtId="164" fontId="2" fillId="0" borderId="1" xfId="1" applyNumberFormat="1" applyFont="1" applyFill="1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/>
    <xf numFmtId="3" fontId="0" fillId="0" borderId="1" xfId="0" applyNumberFormat="1" applyBorder="1"/>
    <xf numFmtId="3" fontId="0" fillId="2" borderId="1" xfId="0" applyNumberFormat="1" applyFill="1" applyBorder="1"/>
    <xf numFmtId="3" fontId="1" fillId="0" borderId="1" xfId="0" applyNumberFormat="1" applyFont="1" applyFill="1" applyBorder="1" applyAlignment="1">
      <alignment vertical="center"/>
    </xf>
    <xf numFmtId="9" fontId="0" fillId="0" borderId="1" xfId="1" applyFont="1" applyBorder="1"/>
    <xf numFmtId="9" fontId="0" fillId="2" borderId="1" xfId="1" applyFont="1" applyFill="1" applyBorder="1"/>
    <xf numFmtId="165" fontId="1" fillId="0" borderId="1" xfId="2" applyNumberFormat="1" applyFont="1" applyFill="1" applyBorder="1" applyAlignment="1">
      <alignment vertical="center"/>
    </xf>
    <xf numFmtId="165" fontId="2" fillId="0" borderId="1" xfId="2" applyNumberFormat="1" applyFont="1" applyFill="1" applyBorder="1"/>
    <xf numFmtId="165" fontId="0" fillId="0" borderId="1" xfId="2" applyNumberFormat="1" applyFont="1" applyBorder="1"/>
    <xf numFmtId="165" fontId="0" fillId="2" borderId="1" xfId="2" applyNumberFormat="1" applyFont="1" applyFill="1" applyBorder="1"/>
    <xf numFmtId="9" fontId="1" fillId="0" borderId="1" xfId="1" applyFont="1" applyFill="1" applyBorder="1" applyAlignment="1">
      <alignment vertical="center"/>
    </xf>
    <xf numFmtId="9" fontId="2" fillId="0" borderId="1" xfId="1" applyFont="1" applyFill="1" applyBorder="1"/>
    <xf numFmtId="2" fontId="2" fillId="0" borderId="1" xfId="0" applyNumberFormat="1" applyFont="1" applyFill="1" applyBorder="1" applyAlignment="1">
      <alignment vertical="center"/>
    </xf>
    <xf numFmtId="2" fontId="0" fillId="0" borderId="0" xfId="0" applyNumberFormat="1" applyFont="1"/>
    <xf numFmtId="2" fontId="0" fillId="0" borderId="1" xfId="0" applyNumberFormat="1" applyFont="1" applyBorder="1"/>
    <xf numFmtId="2" fontId="0" fillId="2" borderId="1" xfId="0" applyNumberFormat="1" applyFont="1" applyFill="1" applyBorder="1"/>
    <xf numFmtId="165" fontId="7" fillId="3" borderId="1" xfId="2" applyNumberFormat="1" applyFont="1" applyFill="1" applyBorder="1" applyAlignment="1">
      <alignment wrapText="1"/>
    </xf>
    <xf numFmtId="165" fontId="7" fillId="2" borderId="1" xfId="2" applyNumberFormat="1" applyFont="1" applyFill="1" applyBorder="1" applyAlignment="1">
      <alignment wrapText="1"/>
    </xf>
    <xf numFmtId="0" fontId="1" fillId="4" borderId="1" xfId="0" applyFont="1" applyFill="1" applyBorder="1" applyAlignment="1">
      <alignment vertical="center"/>
    </xf>
    <xf numFmtId="3" fontId="0" fillId="4" borderId="1" xfId="0" applyNumberFormat="1" applyFill="1" applyBorder="1"/>
    <xf numFmtId="3" fontId="2" fillId="4" borderId="1" xfId="0" applyNumberFormat="1" applyFont="1" applyFill="1" applyBorder="1"/>
    <xf numFmtId="3" fontId="0" fillId="4" borderId="0" xfId="0" applyNumberFormat="1" applyFill="1"/>
    <xf numFmtId="165" fontId="1" fillId="0" borderId="1" xfId="2" applyNumberFormat="1" applyFont="1" applyFill="1" applyBorder="1"/>
    <xf numFmtId="165" fontId="8" fillId="0" borderId="1" xfId="2" applyNumberFormat="1" applyFont="1" applyBorder="1"/>
    <xf numFmtId="165" fontId="8" fillId="2" borderId="1" xfId="2" applyNumberFormat="1" applyFont="1" applyFill="1" applyBorder="1"/>
    <xf numFmtId="165" fontId="9" fillId="0" borderId="0" xfId="2" applyNumberFormat="1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tabSelected="1" workbookViewId="0">
      <selection activeCell="U21" sqref="U21"/>
    </sheetView>
  </sheetViews>
  <sheetFormatPr defaultRowHeight="15" x14ac:dyDescent="0.25"/>
  <cols>
    <col min="1" max="1" width="14" bestFit="1" customWidth="1"/>
    <col min="2" max="2" width="50.5703125" bestFit="1" customWidth="1"/>
    <col min="3" max="22" width="9.85546875" customWidth="1"/>
  </cols>
  <sheetData>
    <row r="1" spans="1:32" x14ac:dyDescent="0.25">
      <c r="A1" s="1" t="s">
        <v>24</v>
      </c>
      <c r="B1" s="1"/>
      <c r="C1" s="1"/>
      <c r="D1" s="5"/>
      <c r="E1" s="5"/>
      <c r="F1" s="5"/>
    </row>
    <row r="2" spans="1:32" x14ac:dyDescent="0.25">
      <c r="A2" s="1"/>
      <c r="B2" s="1"/>
    </row>
    <row r="3" spans="1:32" x14ac:dyDescent="0.25">
      <c r="A3" s="1"/>
      <c r="B3" s="1"/>
      <c r="C3" s="9" t="s">
        <v>25</v>
      </c>
      <c r="D3" s="10"/>
      <c r="E3" s="10"/>
      <c r="F3" s="10"/>
      <c r="G3" s="11"/>
      <c r="H3" s="13" t="s">
        <v>12</v>
      </c>
      <c r="I3" s="14"/>
      <c r="J3" s="14"/>
      <c r="K3" s="14"/>
      <c r="L3" s="15"/>
      <c r="M3" s="9" t="s">
        <v>13</v>
      </c>
      <c r="N3" s="10"/>
      <c r="O3" s="10"/>
      <c r="P3" s="10"/>
      <c r="Q3" s="11"/>
      <c r="R3" s="13" t="s">
        <v>14</v>
      </c>
      <c r="S3" s="14"/>
      <c r="T3" s="14"/>
      <c r="U3" s="14"/>
      <c r="V3" s="15"/>
      <c r="X3" s="9" t="s">
        <v>15</v>
      </c>
      <c r="Y3" s="10"/>
      <c r="Z3" s="10"/>
      <c r="AA3" s="13" t="s">
        <v>22</v>
      </c>
      <c r="AB3" s="14"/>
      <c r="AC3" s="14"/>
      <c r="AD3" s="9" t="s">
        <v>23</v>
      </c>
      <c r="AE3" s="10"/>
      <c r="AF3" s="10"/>
    </row>
    <row r="4" spans="1:32" ht="30" x14ac:dyDescent="0.25">
      <c r="A4" s="2" t="s">
        <v>0</v>
      </c>
      <c r="B4" s="2" t="s">
        <v>1</v>
      </c>
      <c r="C4" s="7" t="s">
        <v>10</v>
      </c>
      <c r="D4" s="8" t="s">
        <v>6</v>
      </c>
      <c r="E4" s="8" t="s">
        <v>7</v>
      </c>
      <c r="F4" s="8" t="s">
        <v>8</v>
      </c>
      <c r="G4" s="8" t="s">
        <v>9</v>
      </c>
      <c r="H4" s="16" t="s">
        <v>10</v>
      </c>
      <c r="I4" s="17" t="s">
        <v>6</v>
      </c>
      <c r="J4" s="17" t="s">
        <v>7</v>
      </c>
      <c r="K4" s="17" t="s">
        <v>8</v>
      </c>
      <c r="L4" s="17" t="s">
        <v>9</v>
      </c>
      <c r="M4" s="7" t="s">
        <v>10</v>
      </c>
      <c r="N4" s="8" t="s">
        <v>6</v>
      </c>
      <c r="O4" s="8" t="s">
        <v>7</v>
      </c>
      <c r="P4" s="8" t="s">
        <v>8</v>
      </c>
      <c r="Q4" s="8" t="s">
        <v>9</v>
      </c>
      <c r="R4" s="16" t="s">
        <v>10</v>
      </c>
      <c r="S4" s="17" t="s">
        <v>6</v>
      </c>
      <c r="T4" s="17" t="s">
        <v>7</v>
      </c>
      <c r="U4" s="17" t="s">
        <v>8</v>
      </c>
      <c r="V4" s="17" t="s">
        <v>9</v>
      </c>
      <c r="X4" s="7" t="s">
        <v>16</v>
      </c>
      <c r="Y4" s="8" t="s">
        <v>20</v>
      </c>
      <c r="Z4" s="8" t="s">
        <v>21</v>
      </c>
      <c r="AA4" s="16" t="s">
        <v>16</v>
      </c>
      <c r="AB4" s="17" t="s">
        <v>20</v>
      </c>
      <c r="AC4" s="17" t="s">
        <v>21</v>
      </c>
      <c r="AD4" s="7" t="s">
        <v>16</v>
      </c>
      <c r="AE4" s="8" t="s">
        <v>20</v>
      </c>
      <c r="AF4" s="8" t="s">
        <v>21</v>
      </c>
    </row>
    <row r="5" spans="1:32" x14ac:dyDescent="0.25">
      <c r="A5" s="4" t="s">
        <v>4</v>
      </c>
      <c r="B5" s="4" t="s">
        <v>5</v>
      </c>
      <c r="C5" s="32">
        <v>80003</v>
      </c>
      <c r="D5" s="48">
        <v>1289</v>
      </c>
      <c r="E5" s="48">
        <v>5698</v>
      </c>
      <c r="F5" s="48">
        <v>-4162</v>
      </c>
      <c r="G5" s="49">
        <v>82828</v>
      </c>
      <c r="H5" s="50">
        <v>88257</v>
      </c>
      <c r="I5" s="50">
        <v>1465</v>
      </c>
      <c r="J5" s="50">
        <v>6285</v>
      </c>
      <c r="K5" s="50">
        <v>-4663</v>
      </c>
      <c r="L5" s="50">
        <v>91344</v>
      </c>
      <c r="M5" s="51">
        <v>104021.14</v>
      </c>
      <c r="N5" s="51">
        <v>1764.4269999999999</v>
      </c>
      <c r="O5" s="51">
        <v>7409.143</v>
      </c>
      <c r="P5" s="51">
        <v>-5481.5929999999998</v>
      </c>
      <c r="Q5" s="51">
        <v>107713.12</v>
      </c>
      <c r="R5" s="51">
        <v>143365.60999999999</v>
      </c>
      <c r="S5" s="51">
        <v>2541.8490000000002</v>
      </c>
      <c r="T5" s="51">
        <v>10198.999</v>
      </c>
      <c r="U5" s="51">
        <v>-8017.1570000000002</v>
      </c>
      <c r="V5" s="51">
        <v>148089.29999999999</v>
      </c>
      <c r="X5" s="23">
        <f>I12</f>
        <v>2.5928138351351215E-2</v>
      </c>
      <c r="Y5" s="23">
        <f>N12</f>
        <v>3.1893977480957458E-2</v>
      </c>
      <c r="Z5" s="23">
        <f>S12</f>
        <v>3.4534174285610009E-2</v>
      </c>
      <c r="AA5" s="24">
        <f>K12</f>
        <v>2.2993013958346298E-2</v>
      </c>
      <c r="AB5" s="24">
        <f>P12</f>
        <v>2.7922733679278222E-2</v>
      </c>
      <c r="AC5" s="24">
        <f>U12</f>
        <v>3.332257049024534E-2</v>
      </c>
      <c r="AD5" s="23">
        <f>L12</f>
        <v>1.9766098852302294E-2</v>
      </c>
      <c r="AE5" s="23">
        <f>Q12</f>
        <v>2.6618634672979979E-2</v>
      </c>
      <c r="AF5" s="23">
        <f>V12</f>
        <v>2.9478604741061343E-2</v>
      </c>
    </row>
    <row r="6" spans="1:32" s="39" customFormat="1" x14ac:dyDescent="0.25">
      <c r="A6" s="38" t="s">
        <v>2</v>
      </c>
      <c r="B6" s="38" t="s">
        <v>3</v>
      </c>
      <c r="C6" s="42">
        <v>98244</v>
      </c>
      <c r="D6" s="42">
        <v>2207</v>
      </c>
      <c r="E6" s="42">
        <v>6835</v>
      </c>
      <c r="F6" s="42">
        <v>-6181</v>
      </c>
      <c r="G6" s="42">
        <v>101105</v>
      </c>
      <c r="H6" s="43">
        <v>111027</v>
      </c>
      <c r="I6" s="43">
        <v>2282</v>
      </c>
      <c r="J6" s="43">
        <v>7727</v>
      </c>
      <c r="K6" s="43">
        <v>-6727</v>
      </c>
      <c r="L6" s="43">
        <v>114310</v>
      </c>
      <c r="M6" s="42">
        <v>127579</v>
      </c>
      <c r="N6" s="42">
        <v>2434</v>
      </c>
      <c r="O6" s="42">
        <v>8852</v>
      </c>
      <c r="P6" s="42">
        <v>-7917</v>
      </c>
      <c r="Q6" s="42">
        <v>130948</v>
      </c>
      <c r="R6" s="43">
        <v>160701</v>
      </c>
      <c r="S6" s="43">
        <v>2715</v>
      </c>
      <c r="T6" s="43">
        <v>11075</v>
      </c>
      <c r="U6" s="43">
        <v>-10659</v>
      </c>
      <c r="V6" s="43">
        <v>163831</v>
      </c>
      <c r="X6" s="40">
        <f>I13</f>
        <v>6.7060100972915482E-3</v>
      </c>
      <c r="Y6" s="40">
        <f>N13</f>
        <v>9.8382673852741576E-3</v>
      </c>
      <c r="Z6" s="40">
        <f>S13</f>
        <v>1.0411719951606724E-2</v>
      </c>
      <c r="AA6" s="41">
        <f>K13</f>
        <v>1.7073963614614662E-2</v>
      </c>
      <c r="AB6" s="41">
        <f>P13</f>
        <v>2.5062132217917643E-2</v>
      </c>
      <c r="AC6" s="41">
        <f>U13</f>
        <v>2.7620799346137703E-2</v>
      </c>
      <c r="AD6" s="40">
        <f>L13</f>
        <v>2.4854749813610688E-2</v>
      </c>
      <c r="AE6" s="40">
        <f>Q13</f>
        <v>2.620144917882139E-2</v>
      </c>
      <c r="AF6" s="40">
        <f>V13</f>
        <v>2.4427368289733131E-2</v>
      </c>
    </row>
    <row r="9" spans="1:32" x14ac:dyDescent="0.25">
      <c r="A9" s="1"/>
      <c r="B9" s="1"/>
      <c r="H9">
        <v>5</v>
      </c>
      <c r="I9">
        <v>5</v>
      </c>
      <c r="J9">
        <v>5</v>
      </c>
      <c r="K9">
        <v>5</v>
      </c>
      <c r="L9">
        <v>5</v>
      </c>
      <c r="M9">
        <v>10</v>
      </c>
      <c r="N9">
        <v>10</v>
      </c>
      <c r="O9">
        <v>10</v>
      </c>
      <c r="P9">
        <v>10</v>
      </c>
      <c r="Q9">
        <v>10</v>
      </c>
      <c r="R9">
        <v>20</v>
      </c>
      <c r="S9">
        <v>20</v>
      </c>
      <c r="T9">
        <v>20</v>
      </c>
      <c r="U9">
        <v>20</v>
      </c>
      <c r="V9">
        <v>20</v>
      </c>
    </row>
    <row r="10" spans="1:32" x14ac:dyDescent="0.25">
      <c r="A10" s="1"/>
      <c r="B10" s="1"/>
      <c r="C10" s="9" t="s">
        <v>25</v>
      </c>
      <c r="D10" s="10"/>
      <c r="E10" s="10"/>
      <c r="F10" s="10"/>
      <c r="G10" s="11"/>
      <c r="H10" s="13" t="s">
        <v>17</v>
      </c>
      <c r="I10" s="14"/>
      <c r="J10" s="14"/>
      <c r="K10" s="14"/>
      <c r="L10" s="15"/>
      <c r="M10" s="9" t="s">
        <v>18</v>
      </c>
      <c r="N10" s="10"/>
      <c r="O10" s="10"/>
      <c r="P10" s="10"/>
      <c r="Q10" s="11"/>
      <c r="R10" s="13" t="s">
        <v>19</v>
      </c>
      <c r="S10" s="14"/>
      <c r="T10" s="14"/>
      <c r="U10" s="14"/>
      <c r="V10" s="15"/>
    </row>
    <row r="11" spans="1:32" ht="30" x14ac:dyDescent="0.25">
      <c r="A11" s="2" t="s">
        <v>0</v>
      </c>
      <c r="B11" s="2" t="s">
        <v>1</v>
      </c>
      <c r="C11" s="7"/>
      <c r="D11" s="8"/>
      <c r="E11" s="8"/>
      <c r="F11" s="8"/>
      <c r="G11" s="8"/>
      <c r="H11" s="16" t="s">
        <v>10</v>
      </c>
      <c r="I11" s="17" t="s">
        <v>6</v>
      </c>
      <c r="J11" s="17" t="s">
        <v>7</v>
      </c>
      <c r="K11" s="17" t="s">
        <v>8</v>
      </c>
      <c r="L11" s="17" t="s">
        <v>9</v>
      </c>
      <c r="M11" s="7" t="s">
        <v>10</v>
      </c>
      <c r="N11" s="8" t="s">
        <v>6</v>
      </c>
      <c r="O11" s="8" t="s">
        <v>7</v>
      </c>
      <c r="P11" s="8" t="s">
        <v>8</v>
      </c>
      <c r="Q11" s="8" t="s">
        <v>9</v>
      </c>
      <c r="R11" s="16" t="s">
        <v>10</v>
      </c>
      <c r="S11" s="17" t="s">
        <v>6</v>
      </c>
      <c r="T11" s="17" t="s">
        <v>7</v>
      </c>
      <c r="U11" s="17" t="s">
        <v>8</v>
      </c>
      <c r="V11" s="17" t="s">
        <v>9</v>
      </c>
    </row>
    <row r="12" spans="1:32" x14ac:dyDescent="0.25">
      <c r="A12" s="4" t="s">
        <v>4</v>
      </c>
      <c r="B12" s="4" t="s">
        <v>5</v>
      </c>
      <c r="C12" s="4"/>
      <c r="D12" s="3"/>
      <c r="E12" s="3"/>
      <c r="F12" s="3"/>
      <c r="G12" s="6"/>
      <c r="H12" s="24"/>
      <c r="I12" s="24">
        <f>(I5/$D5)^(1/I$9)-1</f>
        <v>2.5928138351351215E-2</v>
      </c>
      <c r="J12" s="24"/>
      <c r="K12" s="24">
        <f>(K5/$F5)^(1/K$9)-1</f>
        <v>2.2993013958346298E-2</v>
      </c>
      <c r="L12" s="24">
        <f>(L5/$G5)^(1/L$9)-1</f>
        <v>1.9766098852302294E-2</v>
      </c>
      <c r="M12" s="23"/>
      <c r="N12" s="23">
        <f>(N5/$D5)^(1/N$9)-1</f>
        <v>3.1893977480957458E-2</v>
      </c>
      <c r="O12" s="23"/>
      <c r="P12" s="23">
        <f>(P5/$F5)^(1/P$9)-1</f>
        <v>2.7922733679278222E-2</v>
      </c>
      <c r="Q12" s="23">
        <f>(Q5/$G5)^(1/Q$9)-1</f>
        <v>2.6618634672979979E-2</v>
      </c>
      <c r="R12" s="24"/>
      <c r="S12" s="24">
        <f>(S5/$D5)^(1/S$9)-1</f>
        <v>3.4534174285610009E-2</v>
      </c>
      <c r="T12" s="24"/>
      <c r="U12" s="24">
        <f>(U5/$F5)^(1/U$9)-1</f>
        <v>3.332257049024534E-2</v>
      </c>
      <c r="V12" s="24">
        <f>(V5/$G5)^(1/V$9)-1</f>
        <v>2.9478604741061343E-2</v>
      </c>
    </row>
    <row r="13" spans="1:32" x14ac:dyDescent="0.25">
      <c r="A13" s="4" t="s">
        <v>2</v>
      </c>
      <c r="B13" s="4" t="s">
        <v>3</v>
      </c>
      <c r="C13" s="4"/>
      <c r="D13" s="3"/>
      <c r="E13" s="3"/>
      <c r="F13" s="3"/>
      <c r="G13" s="6"/>
      <c r="H13" s="12"/>
      <c r="I13" s="24">
        <f>(I6/$D6)^(1/I$9)-1</f>
        <v>6.7060100972915482E-3</v>
      </c>
      <c r="J13" s="24"/>
      <c r="K13" s="24">
        <f>(K6/$F6)^(1/K$9)-1</f>
        <v>1.7073963614614662E-2</v>
      </c>
      <c r="L13" s="24">
        <f>(L6/$G6)^(1/L$9)-1</f>
        <v>2.4854749813610688E-2</v>
      </c>
      <c r="M13" s="23"/>
      <c r="N13" s="23">
        <f>(N6/$D6)^(1/N$9)-1</f>
        <v>9.8382673852741576E-3</v>
      </c>
      <c r="O13" s="23"/>
      <c r="P13" s="23">
        <f>(P6/$F6)^(1/P$9)-1</f>
        <v>2.5062132217917643E-2</v>
      </c>
      <c r="Q13" s="23">
        <f>(Q6/$G6)^(1/Q$9)-1</f>
        <v>2.620144917882139E-2</v>
      </c>
      <c r="R13" s="24"/>
      <c r="S13" s="24">
        <f>(S6/$D6)^(1/S$9)-1</f>
        <v>1.0411719951606724E-2</v>
      </c>
      <c r="T13" s="24"/>
      <c r="U13" s="24">
        <f>(U6/$F6)^(1/U$9)-1</f>
        <v>2.7620799346137703E-2</v>
      </c>
      <c r="V13" s="24">
        <f>(V6/$G6)^(1/V$9)-1</f>
        <v>2.4427368289733131E-2</v>
      </c>
    </row>
    <row r="15" spans="1:32" x14ac:dyDescent="0.25">
      <c r="A15" s="2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6"/>
  <sheetViews>
    <sheetView workbookViewId="0">
      <selection activeCell="F19" sqref="F19"/>
    </sheetView>
  </sheetViews>
  <sheetFormatPr defaultRowHeight="15" x14ac:dyDescent="0.25"/>
  <cols>
    <col min="1" max="1" width="14" bestFit="1" customWidth="1"/>
    <col min="2" max="2" width="50.5703125" bestFit="1" customWidth="1"/>
    <col min="3" max="22" width="9.85546875" customWidth="1"/>
  </cols>
  <sheetData>
    <row r="1" spans="1:32" x14ac:dyDescent="0.25">
      <c r="A1" s="1" t="s">
        <v>24</v>
      </c>
      <c r="B1" s="1"/>
      <c r="C1" s="1"/>
      <c r="D1" s="5"/>
      <c r="E1" s="5"/>
      <c r="F1" s="5"/>
    </row>
    <row r="2" spans="1:32" x14ac:dyDescent="0.25">
      <c r="A2" s="1"/>
      <c r="B2" s="1"/>
    </row>
    <row r="3" spans="1:32" x14ac:dyDescent="0.25">
      <c r="A3" s="1"/>
      <c r="B3" s="1"/>
      <c r="C3" s="9" t="s">
        <v>11</v>
      </c>
      <c r="D3" s="10"/>
      <c r="E3" s="10"/>
      <c r="F3" s="10"/>
      <c r="G3" s="11"/>
      <c r="H3" s="13" t="s">
        <v>12</v>
      </c>
      <c r="I3" s="14"/>
      <c r="J3" s="14"/>
      <c r="K3" s="14"/>
      <c r="L3" s="15"/>
      <c r="M3" s="9" t="s">
        <v>13</v>
      </c>
      <c r="N3" s="10"/>
      <c r="O3" s="10"/>
      <c r="P3" s="10"/>
      <c r="Q3" s="11"/>
      <c r="R3" s="13" t="s">
        <v>14</v>
      </c>
      <c r="S3" s="14"/>
      <c r="T3" s="14"/>
      <c r="U3" s="14"/>
      <c r="V3" s="15"/>
      <c r="X3" s="9" t="s">
        <v>15</v>
      </c>
      <c r="Y3" s="10"/>
      <c r="Z3" s="10"/>
      <c r="AA3" s="13" t="s">
        <v>22</v>
      </c>
      <c r="AB3" s="14"/>
      <c r="AC3" s="14"/>
      <c r="AD3" s="9" t="s">
        <v>23</v>
      </c>
      <c r="AE3" s="10"/>
      <c r="AF3" s="10"/>
    </row>
    <row r="4" spans="1:32" ht="30" x14ac:dyDescent="0.25">
      <c r="A4" s="2" t="s">
        <v>0</v>
      </c>
      <c r="B4" s="2" t="s">
        <v>1</v>
      </c>
      <c r="C4" s="7" t="s">
        <v>10</v>
      </c>
      <c r="D4" s="8" t="s">
        <v>6</v>
      </c>
      <c r="E4" s="8" t="s">
        <v>7</v>
      </c>
      <c r="F4" s="8" t="s">
        <v>8</v>
      </c>
      <c r="G4" s="8" t="s">
        <v>9</v>
      </c>
      <c r="H4" s="16" t="s">
        <v>10</v>
      </c>
      <c r="I4" s="17" t="s">
        <v>6</v>
      </c>
      <c r="J4" s="17" t="s">
        <v>7</v>
      </c>
      <c r="K4" s="17" t="s">
        <v>8</v>
      </c>
      <c r="L4" s="17" t="s">
        <v>9</v>
      </c>
      <c r="M4" s="7" t="s">
        <v>10</v>
      </c>
      <c r="N4" s="8" t="s">
        <v>6</v>
      </c>
      <c r="O4" s="8" t="s">
        <v>7</v>
      </c>
      <c r="P4" s="8" t="s">
        <v>8</v>
      </c>
      <c r="Q4" s="8" t="s">
        <v>9</v>
      </c>
      <c r="R4" s="16" t="s">
        <v>10</v>
      </c>
      <c r="S4" s="17" t="s">
        <v>6</v>
      </c>
      <c r="T4" s="17" t="s">
        <v>7</v>
      </c>
      <c r="U4" s="17" t="s">
        <v>8</v>
      </c>
      <c r="V4" s="17" t="s">
        <v>9</v>
      </c>
      <c r="X4" s="7" t="s">
        <v>16</v>
      </c>
      <c r="Y4" s="18" t="s">
        <v>20</v>
      </c>
      <c r="Z4" s="18" t="s">
        <v>21</v>
      </c>
      <c r="AA4" s="16" t="s">
        <v>16</v>
      </c>
      <c r="AB4" s="19" t="s">
        <v>20</v>
      </c>
      <c r="AC4" s="19" t="s">
        <v>21</v>
      </c>
      <c r="AD4" s="7" t="s">
        <v>16</v>
      </c>
      <c r="AE4" s="18" t="s">
        <v>20</v>
      </c>
      <c r="AF4" s="18" t="s">
        <v>21</v>
      </c>
    </row>
    <row r="5" spans="1:32" x14ac:dyDescent="0.25">
      <c r="A5" s="44" t="s">
        <v>4</v>
      </c>
      <c r="B5" s="44" t="s">
        <v>5</v>
      </c>
      <c r="C5" s="45">
        <v>73673</v>
      </c>
      <c r="D5" s="46">
        <v>1483</v>
      </c>
      <c r="E5" s="46">
        <v>5140</v>
      </c>
      <c r="F5" s="47">
        <v>-4441</v>
      </c>
      <c r="G5" s="45">
        <v>75854</v>
      </c>
      <c r="H5" s="45">
        <v>84883</v>
      </c>
      <c r="I5" s="45">
        <v>1761</v>
      </c>
      <c r="J5" s="45">
        <v>5922</v>
      </c>
      <c r="K5" s="45">
        <v>-5353</v>
      </c>
      <c r="L5" s="45">
        <v>87213</v>
      </c>
      <c r="M5" s="45">
        <v>96815</v>
      </c>
      <c r="N5" s="45">
        <v>2092</v>
      </c>
      <c r="O5" s="45">
        <v>6758</v>
      </c>
      <c r="P5" s="45">
        <v>-6379</v>
      </c>
      <c r="Q5" s="45">
        <v>99286</v>
      </c>
      <c r="R5" s="45">
        <v>122907</v>
      </c>
      <c r="S5" s="45">
        <v>2951</v>
      </c>
      <c r="T5" s="45">
        <v>8604</v>
      </c>
      <c r="U5" s="45">
        <v>-8747</v>
      </c>
      <c r="V5" s="45">
        <v>125714</v>
      </c>
      <c r="X5" s="23">
        <f>I12</f>
        <v>3.4960180749720404E-2</v>
      </c>
      <c r="Y5" s="23">
        <f>N12</f>
        <v>3.5004058850871766E-2</v>
      </c>
      <c r="Z5" s="23">
        <f>S12</f>
        <v>3.5002509798263137E-2</v>
      </c>
      <c r="AA5" s="24">
        <f>K12</f>
        <v>3.8062001878744312E-2</v>
      </c>
      <c r="AB5" s="24">
        <f>P12</f>
        <v>3.6876861122216553E-2</v>
      </c>
      <c r="AC5" s="24">
        <f>U12</f>
        <v>3.4472422876502318E-2</v>
      </c>
      <c r="AD5" s="23">
        <f>L12</f>
        <v>2.830168559905899E-2</v>
      </c>
      <c r="AE5" s="23">
        <f>Q12</f>
        <v>2.7285014035226762E-2</v>
      </c>
      <c r="AF5" s="23">
        <f>V12</f>
        <v>2.5581688174713291E-2</v>
      </c>
    </row>
    <row r="6" spans="1:32" x14ac:dyDescent="0.25">
      <c r="A6" s="4" t="s">
        <v>2</v>
      </c>
      <c r="B6" s="4" t="s">
        <v>3</v>
      </c>
      <c r="C6" s="29">
        <v>97295</v>
      </c>
      <c r="D6" s="25">
        <v>2041</v>
      </c>
      <c r="E6" s="25">
        <v>7105</v>
      </c>
      <c r="F6" s="25">
        <v>-6517</v>
      </c>
      <c r="G6" s="27">
        <v>99924</v>
      </c>
      <c r="H6" s="28">
        <v>110619</v>
      </c>
      <c r="I6" s="28">
        <v>2194</v>
      </c>
      <c r="J6" s="28">
        <v>8058</v>
      </c>
      <c r="K6" s="28">
        <v>-7555</v>
      </c>
      <c r="L6" s="28">
        <v>113317</v>
      </c>
      <c r="M6" s="27">
        <v>124053</v>
      </c>
      <c r="N6" s="27">
        <v>2382</v>
      </c>
      <c r="O6" s="27">
        <v>9012</v>
      </c>
      <c r="P6" s="27">
        <v>-8758</v>
      </c>
      <c r="Q6" s="27">
        <v>126689</v>
      </c>
      <c r="R6" s="28">
        <v>148881</v>
      </c>
      <c r="S6" s="28">
        <v>2877</v>
      </c>
      <c r="T6" s="28">
        <v>10927</v>
      </c>
      <c r="U6" s="28">
        <v>-11298</v>
      </c>
      <c r="V6" s="28">
        <v>151388</v>
      </c>
      <c r="X6" s="23">
        <f>I13</f>
        <v>1.4562307756798898E-2</v>
      </c>
      <c r="Y6" s="23">
        <f>N13</f>
        <v>1.5570027915075668E-2</v>
      </c>
      <c r="Z6" s="23">
        <f>S13</f>
        <v>1.7313582286287099E-2</v>
      </c>
      <c r="AA6" s="24">
        <f>K13</f>
        <v>3.0000296056390541E-2</v>
      </c>
      <c r="AB6" s="24">
        <f>P13</f>
        <v>2.9996436063358445E-2</v>
      </c>
      <c r="AC6" s="24">
        <f>U13</f>
        <v>2.7892488690237638E-2</v>
      </c>
      <c r="AD6" s="23">
        <f>L13</f>
        <v>2.5474939386598727E-2</v>
      </c>
      <c r="AE6" s="23">
        <f>Q13</f>
        <v>2.4016394482357706E-2</v>
      </c>
      <c r="AF6" s="23">
        <f>V13</f>
        <v>2.0989044572158333E-2</v>
      </c>
    </row>
    <row r="9" spans="1:32" x14ac:dyDescent="0.25">
      <c r="A9" s="1"/>
      <c r="B9" s="1"/>
      <c r="H9">
        <v>5</v>
      </c>
      <c r="I9">
        <v>5</v>
      </c>
      <c r="J9">
        <v>5</v>
      </c>
      <c r="K9">
        <v>5</v>
      </c>
      <c r="L9">
        <v>5</v>
      </c>
      <c r="M9">
        <v>10</v>
      </c>
      <c r="N9">
        <v>10</v>
      </c>
      <c r="O9">
        <v>10</v>
      </c>
      <c r="P9">
        <v>10</v>
      </c>
      <c r="Q9">
        <v>10</v>
      </c>
      <c r="R9">
        <v>20</v>
      </c>
      <c r="S9">
        <v>20</v>
      </c>
      <c r="T9">
        <v>20</v>
      </c>
      <c r="U9">
        <v>20</v>
      </c>
      <c r="V9">
        <v>20</v>
      </c>
    </row>
    <row r="10" spans="1:32" x14ac:dyDescent="0.25">
      <c r="A10" s="1"/>
      <c r="B10" s="1"/>
      <c r="C10" s="9" t="s">
        <v>11</v>
      </c>
      <c r="D10" s="10"/>
      <c r="E10" s="10"/>
      <c r="F10" s="10"/>
      <c r="G10" s="11"/>
      <c r="H10" s="13" t="s">
        <v>17</v>
      </c>
      <c r="I10" s="14"/>
      <c r="J10" s="14"/>
      <c r="K10" s="14"/>
      <c r="L10" s="15"/>
      <c r="M10" s="9" t="s">
        <v>18</v>
      </c>
      <c r="N10" s="10"/>
      <c r="O10" s="10"/>
      <c r="P10" s="10"/>
      <c r="Q10" s="11"/>
      <c r="R10" s="13" t="s">
        <v>19</v>
      </c>
      <c r="S10" s="14"/>
      <c r="T10" s="14"/>
      <c r="U10" s="14"/>
      <c r="V10" s="15"/>
    </row>
    <row r="11" spans="1:32" ht="30" x14ac:dyDescent="0.25">
      <c r="A11" s="2" t="s">
        <v>0</v>
      </c>
      <c r="B11" s="2" t="s">
        <v>1</v>
      </c>
      <c r="C11" s="7"/>
      <c r="D11" s="8"/>
      <c r="E11" s="8"/>
      <c r="F11" s="8"/>
      <c r="G11" s="8"/>
      <c r="H11" s="16" t="s">
        <v>10</v>
      </c>
      <c r="I11" s="17" t="s">
        <v>6</v>
      </c>
      <c r="J11" s="17" t="s">
        <v>7</v>
      </c>
      <c r="K11" s="17" t="s">
        <v>8</v>
      </c>
      <c r="L11" s="17" t="s">
        <v>9</v>
      </c>
      <c r="M11" s="7" t="s">
        <v>10</v>
      </c>
      <c r="N11" s="8" t="s">
        <v>6</v>
      </c>
      <c r="O11" s="8" t="s">
        <v>7</v>
      </c>
      <c r="P11" s="8" t="s">
        <v>8</v>
      </c>
      <c r="Q11" s="8" t="s">
        <v>9</v>
      </c>
      <c r="R11" s="16" t="s">
        <v>10</v>
      </c>
      <c r="S11" s="17" t="s">
        <v>6</v>
      </c>
      <c r="T11" s="17" t="s">
        <v>7</v>
      </c>
      <c r="U11" s="17" t="s">
        <v>8</v>
      </c>
      <c r="V11" s="17" t="s">
        <v>9</v>
      </c>
    </row>
    <row r="12" spans="1:32" x14ac:dyDescent="0.25">
      <c r="A12" s="4" t="s">
        <v>4</v>
      </c>
      <c r="B12" s="4" t="s">
        <v>5</v>
      </c>
      <c r="C12" s="21"/>
      <c r="D12" s="22"/>
      <c r="E12" s="22"/>
      <c r="F12" s="22"/>
      <c r="G12" s="23"/>
      <c r="H12" s="24"/>
      <c r="I12" s="24">
        <f>(I5/$D5)^(1/I$9)-1</f>
        <v>3.4960180749720404E-2</v>
      </c>
      <c r="J12" s="24"/>
      <c r="K12" s="24">
        <f>(K5/$F5)^(1/K$9)-1</f>
        <v>3.8062001878744312E-2</v>
      </c>
      <c r="L12" s="24">
        <f>(L5/$G5)^(1/L$9)-1</f>
        <v>2.830168559905899E-2</v>
      </c>
      <c r="M12" s="23"/>
      <c r="N12" s="23">
        <f>(N5/$D5)^(1/N$9)-1</f>
        <v>3.5004058850871766E-2</v>
      </c>
      <c r="O12" s="23"/>
      <c r="P12" s="23">
        <f>(P5/$F5)^(1/P$9)-1</f>
        <v>3.6876861122216553E-2</v>
      </c>
      <c r="Q12" s="23">
        <f>(Q5/$G5)^(1/Q$9)-1</f>
        <v>2.7285014035226762E-2</v>
      </c>
      <c r="R12" s="24"/>
      <c r="S12" s="24">
        <f>(S5/$D5)^(1/S$9)-1</f>
        <v>3.5002509798263137E-2</v>
      </c>
      <c r="T12" s="24"/>
      <c r="U12" s="24">
        <f>(U5/$F5)^(1/U$9)-1</f>
        <v>3.4472422876502318E-2</v>
      </c>
      <c r="V12" s="24">
        <f>(V5/$G5)^(1/V$9)-1</f>
        <v>2.5581688174713291E-2</v>
      </c>
    </row>
    <row r="13" spans="1:32" x14ac:dyDescent="0.25">
      <c r="A13" s="4" t="s">
        <v>2</v>
      </c>
      <c r="B13" s="4" t="s">
        <v>3</v>
      </c>
      <c r="C13" s="21"/>
      <c r="D13" s="22"/>
      <c r="E13" s="22"/>
      <c r="F13" s="22"/>
      <c r="G13" s="23"/>
      <c r="H13" s="24"/>
      <c r="I13" s="24">
        <f>(I6/$D6)^(1/I$9)-1</f>
        <v>1.4562307756798898E-2</v>
      </c>
      <c r="J13" s="24"/>
      <c r="K13" s="24">
        <f>(K6/$F6)^(1/K$9)-1</f>
        <v>3.0000296056390541E-2</v>
      </c>
      <c r="L13" s="24">
        <f>(L6/$G6)^(1/L$9)-1</f>
        <v>2.5474939386598727E-2</v>
      </c>
      <c r="M13" s="23"/>
      <c r="N13" s="23">
        <f>(N6/$D6)^(1/N$9)-1</f>
        <v>1.5570027915075668E-2</v>
      </c>
      <c r="O13" s="23"/>
      <c r="P13" s="23">
        <f>(P6/$F6)^(1/P$9)-1</f>
        <v>2.9996436063358445E-2</v>
      </c>
      <c r="Q13" s="23">
        <f>(Q6/$G6)^(1/Q$9)-1</f>
        <v>2.4016394482357706E-2</v>
      </c>
      <c r="R13" s="24"/>
      <c r="S13" s="24">
        <f>(S6/$D6)^(1/S$9)-1</f>
        <v>1.7313582286287099E-2</v>
      </c>
      <c r="T13" s="24"/>
      <c r="U13" s="24">
        <f>(U6/$F6)^(1/U$9)-1</f>
        <v>2.7892488690237638E-2</v>
      </c>
      <c r="V13" s="24">
        <f>(V6/$G6)^(1/V$9)-1</f>
        <v>2.0989044572158333E-2</v>
      </c>
    </row>
    <row r="15" spans="1:32" x14ac:dyDescent="0.25">
      <c r="A15" s="20"/>
      <c r="G15" s="26">
        <f>C5+D5+E5+F5</f>
        <v>75855</v>
      </c>
    </row>
    <row r="16" spans="1:32" x14ac:dyDescent="0.25">
      <c r="C16" s="26"/>
      <c r="H16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"/>
  <sheetViews>
    <sheetView workbookViewId="0">
      <selection activeCell="B34" sqref="B34"/>
    </sheetView>
  </sheetViews>
  <sheetFormatPr defaultRowHeight="15" x14ac:dyDescent="0.25"/>
  <cols>
    <col min="1" max="1" width="14" bestFit="1" customWidth="1"/>
    <col min="2" max="2" width="50.5703125" bestFit="1" customWidth="1"/>
    <col min="3" max="22" width="9.85546875" customWidth="1"/>
  </cols>
  <sheetData>
    <row r="1" spans="1:32" x14ac:dyDescent="0.25">
      <c r="A1" s="1" t="s">
        <v>24</v>
      </c>
      <c r="B1" s="1"/>
      <c r="C1" s="1"/>
      <c r="D1" s="5"/>
      <c r="E1" s="5"/>
      <c r="F1" s="5"/>
    </row>
    <row r="2" spans="1:32" x14ac:dyDescent="0.25">
      <c r="A2" s="1"/>
      <c r="B2" s="1"/>
    </row>
    <row r="3" spans="1:32" x14ac:dyDescent="0.25">
      <c r="A3" s="1"/>
      <c r="B3" s="1"/>
      <c r="C3" s="9" t="s">
        <v>11</v>
      </c>
      <c r="D3" s="10"/>
      <c r="E3" s="10"/>
      <c r="F3" s="10"/>
      <c r="G3" s="11"/>
      <c r="H3" s="13" t="s">
        <v>12</v>
      </c>
      <c r="I3" s="14"/>
      <c r="J3" s="14"/>
      <c r="K3" s="14"/>
      <c r="L3" s="15"/>
      <c r="M3" s="9" t="s">
        <v>13</v>
      </c>
      <c r="N3" s="10"/>
      <c r="O3" s="10"/>
      <c r="P3" s="10"/>
      <c r="Q3" s="11"/>
      <c r="R3" s="13" t="s">
        <v>14</v>
      </c>
      <c r="S3" s="14"/>
      <c r="T3" s="14"/>
      <c r="U3" s="14"/>
      <c r="V3" s="15"/>
      <c r="X3" s="9" t="s">
        <v>15</v>
      </c>
      <c r="Y3" s="10"/>
      <c r="Z3" s="10"/>
      <c r="AA3" s="13" t="s">
        <v>22</v>
      </c>
      <c r="AB3" s="14"/>
      <c r="AC3" s="14"/>
      <c r="AD3" s="9" t="s">
        <v>23</v>
      </c>
      <c r="AE3" s="10"/>
      <c r="AF3" s="10"/>
    </row>
    <row r="4" spans="1:32" ht="30" x14ac:dyDescent="0.25">
      <c r="A4" s="2" t="s">
        <v>0</v>
      </c>
      <c r="B4" s="2" t="s">
        <v>1</v>
      </c>
      <c r="C4" s="7" t="s">
        <v>10</v>
      </c>
      <c r="D4" s="8" t="s">
        <v>6</v>
      </c>
      <c r="E4" s="8" t="s">
        <v>7</v>
      </c>
      <c r="F4" s="8" t="s">
        <v>8</v>
      </c>
      <c r="G4" s="8" t="s">
        <v>9</v>
      </c>
      <c r="H4" s="16" t="s">
        <v>10</v>
      </c>
      <c r="I4" s="17" t="s">
        <v>6</v>
      </c>
      <c r="J4" s="17" t="s">
        <v>7</v>
      </c>
      <c r="K4" s="17" t="s">
        <v>8</v>
      </c>
      <c r="L4" s="17" t="s">
        <v>9</v>
      </c>
      <c r="M4" s="7" t="s">
        <v>10</v>
      </c>
      <c r="N4" s="8" t="s">
        <v>6</v>
      </c>
      <c r="O4" s="8" t="s">
        <v>7</v>
      </c>
      <c r="P4" s="8" t="s">
        <v>8</v>
      </c>
      <c r="Q4" s="8" t="s">
        <v>9</v>
      </c>
      <c r="R4" s="16" t="s">
        <v>10</v>
      </c>
      <c r="S4" s="17" t="s">
        <v>6</v>
      </c>
      <c r="T4" s="17" t="s">
        <v>7</v>
      </c>
      <c r="U4" s="17" t="s">
        <v>8</v>
      </c>
      <c r="V4" s="17" t="s">
        <v>9</v>
      </c>
      <c r="X4" s="7" t="s">
        <v>16</v>
      </c>
      <c r="Y4" s="18" t="s">
        <v>20</v>
      </c>
      <c r="Z4" s="18" t="s">
        <v>21</v>
      </c>
      <c r="AA4" s="16" t="s">
        <v>16</v>
      </c>
      <c r="AB4" s="19" t="s">
        <v>20</v>
      </c>
      <c r="AC4" s="19" t="s">
        <v>21</v>
      </c>
      <c r="AD4" s="7" t="s">
        <v>16</v>
      </c>
      <c r="AE4" s="18" t="s">
        <v>20</v>
      </c>
      <c r="AF4" s="18" t="s">
        <v>21</v>
      </c>
    </row>
    <row r="5" spans="1:32" x14ac:dyDescent="0.25">
      <c r="A5" s="4" t="s">
        <v>4</v>
      </c>
      <c r="B5" s="4" t="s">
        <v>5</v>
      </c>
      <c r="C5" s="32">
        <f>Template!C5-Pew!C5</f>
        <v>6330</v>
      </c>
      <c r="D5" s="33">
        <f>Template!D5-Pew!D5</f>
        <v>-194</v>
      </c>
      <c r="E5" s="33">
        <f>Template!E5-Pew!E5</f>
        <v>558</v>
      </c>
      <c r="F5" s="33">
        <f>Template!F5-Pew!F5</f>
        <v>279</v>
      </c>
      <c r="G5" s="34">
        <f>Template!G5-Pew!G5</f>
        <v>6974</v>
      </c>
      <c r="H5" s="35">
        <f>Template!H5-Pew!H5</f>
        <v>3374</v>
      </c>
      <c r="I5" s="35">
        <f>Template!I5-Pew!I5</f>
        <v>-296</v>
      </c>
      <c r="J5" s="35">
        <f>Template!J5-Pew!J5</f>
        <v>363</v>
      </c>
      <c r="K5" s="35">
        <f>Template!K5-Pew!K5</f>
        <v>690</v>
      </c>
      <c r="L5" s="35">
        <f>Template!L5-Pew!L5</f>
        <v>4131</v>
      </c>
      <c r="M5" s="34">
        <f>Template!M5-Pew!M5</f>
        <v>7206.1399999999994</v>
      </c>
      <c r="N5" s="34">
        <f>Template!N5-Pew!N5</f>
        <v>-327.57300000000009</v>
      </c>
      <c r="O5" s="34">
        <f>Template!O5-Pew!O5</f>
        <v>651.14300000000003</v>
      </c>
      <c r="P5" s="34">
        <f>Template!P5-Pew!P5</f>
        <v>897.40700000000015</v>
      </c>
      <c r="Q5" s="34">
        <f>Template!Q5-Pew!Q5</f>
        <v>8427.1199999999953</v>
      </c>
      <c r="R5" s="35">
        <f>Template!R5-Pew!R5</f>
        <v>20458.609999999986</v>
      </c>
      <c r="S5" s="35">
        <f>Template!S5-Pew!S5</f>
        <v>-409.15099999999984</v>
      </c>
      <c r="T5" s="35">
        <f>Template!T5-Pew!T5</f>
        <v>1594.9989999999998</v>
      </c>
      <c r="U5" s="35">
        <f>Template!U5-Pew!U5</f>
        <v>729.84299999999985</v>
      </c>
      <c r="V5" s="35">
        <f>Template!V5-Pew!V5</f>
        <v>22375.299999999988</v>
      </c>
      <c r="X5" s="30">
        <f>Template!X5-Pew!X5</f>
        <v>-9.0320423983691889E-3</v>
      </c>
      <c r="Y5" s="30">
        <f>Template!Y5-Pew!Y5</f>
        <v>-3.1100813699143082E-3</v>
      </c>
      <c r="Z5" s="30">
        <f>Template!Z5-Pew!Z5</f>
        <v>-4.6833551265312856E-4</v>
      </c>
      <c r="AA5" s="31">
        <f>Template!AA5-Pew!AA5</f>
        <v>-1.5068987920398014E-2</v>
      </c>
      <c r="AB5" s="31">
        <f>Template!AB5-Pew!AB5</f>
        <v>-8.9541274429383311E-3</v>
      </c>
      <c r="AC5" s="31">
        <f>Template!AC5-Pew!AC5</f>
        <v>-1.1498523862569776E-3</v>
      </c>
      <c r="AD5" s="30">
        <f>Template!AD5-Pew!AD5</f>
        <v>-8.5355867467566959E-3</v>
      </c>
      <c r="AE5" s="30">
        <f>Template!AE5-Pew!AE5</f>
        <v>-6.6637936224678285E-4</v>
      </c>
      <c r="AF5" s="30">
        <f>Template!AF5-Pew!AF5</f>
        <v>3.8969165663480521E-3</v>
      </c>
    </row>
    <row r="6" spans="1:32" x14ac:dyDescent="0.25">
      <c r="A6" s="4" t="s">
        <v>2</v>
      </c>
      <c r="B6" s="4" t="s">
        <v>3</v>
      </c>
      <c r="C6" s="32">
        <f>Template!C6-Pew!C6</f>
        <v>949</v>
      </c>
      <c r="D6" s="33">
        <f>Template!D6-Pew!D6</f>
        <v>166</v>
      </c>
      <c r="E6" s="33">
        <f>Template!E6-Pew!E6</f>
        <v>-270</v>
      </c>
      <c r="F6" s="33">
        <f>Template!F6-Pew!F6</f>
        <v>336</v>
      </c>
      <c r="G6" s="34">
        <f>Template!G6-Pew!G6</f>
        <v>1181</v>
      </c>
      <c r="H6" s="35">
        <f>Template!H6-Pew!H6</f>
        <v>408</v>
      </c>
      <c r="I6" s="35">
        <f>Template!I6-Pew!I6</f>
        <v>88</v>
      </c>
      <c r="J6" s="35">
        <f>Template!J6-Pew!J6</f>
        <v>-331</v>
      </c>
      <c r="K6" s="35">
        <f>Template!K6-Pew!K6</f>
        <v>828</v>
      </c>
      <c r="L6" s="35">
        <f>Template!L6-Pew!L6</f>
        <v>993</v>
      </c>
      <c r="M6" s="34">
        <f>Template!M6-Pew!M6</f>
        <v>3526</v>
      </c>
      <c r="N6" s="34">
        <f>Template!N6-Pew!N6</f>
        <v>52</v>
      </c>
      <c r="O6" s="34">
        <f>Template!O6-Pew!O6</f>
        <v>-160</v>
      </c>
      <c r="P6" s="34">
        <f>Template!P6-Pew!P6</f>
        <v>841</v>
      </c>
      <c r="Q6" s="34">
        <f>Template!Q6-Pew!Q6</f>
        <v>4259</v>
      </c>
      <c r="R6" s="35">
        <f>Template!R6-Pew!R6</f>
        <v>11820</v>
      </c>
      <c r="S6" s="35">
        <f>Template!S6-Pew!S6</f>
        <v>-162</v>
      </c>
      <c r="T6" s="35">
        <f>Template!T6-Pew!T6</f>
        <v>148</v>
      </c>
      <c r="U6" s="35">
        <f>Template!U6-Pew!U6</f>
        <v>639</v>
      </c>
      <c r="V6" s="35">
        <f>Template!V6-Pew!V6</f>
        <v>12443</v>
      </c>
      <c r="X6" s="30">
        <f>Template!X6-Pew!X6</f>
        <v>-7.8562976595073497E-3</v>
      </c>
      <c r="Y6" s="30">
        <f>Template!Y6-Pew!Y6</f>
        <v>-5.7317605298015106E-3</v>
      </c>
      <c r="Z6" s="30">
        <f>Template!Z6-Pew!Z6</f>
        <v>-6.9018623346803754E-3</v>
      </c>
      <c r="AA6" s="31">
        <f>Template!AA6-Pew!AA6</f>
        <v>-1.2926332441775878E-2</v>
      </c>
      <c r="AB6" s="31">
        <f>Template!AB6-Pew!AB6</f>
        <v>-4.9343038454408017E-3</v>
      </c>
      <c r="AC6" s="31">
        <f>Template!AC6-Pew!AC6</f>
        <v>-2.7168934409993462E-4</v>
      </c>
      <c r="AD6" s="30">
        <f>Template!AD6-Pew!AD6</f>
        <v>-6.2018957298803912E-4</v>
      </c>
      <c r="AE6" s="30">
        <f>Template!AE6-Pew!AE6</f>
        <v>2.1850546964636841E-3</v>
      </c>
      <c r="AF6" s="30">
        <f>Template!AF6-Pew!AF6</f>
        <v>3.4383237175747983E-3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"/>
  <sheetViews>
    <sheetView workbookViewId="0">
      <selection activeCell="D19" sqref="D19"/>
    </sheetView>
  </sheetViews>
  <sheetFormatPr defaultRowHeight="15" x14ac:dyDescent="0.25"/>
  <cols>
    <col min="1" max="1" width="14" bestFit="1" customWidth="1"/>
    <col min="2" max="2" width="50.5703125" bestFit="1" customWidth="1"/>
    <col min="3" max="22" width="9.85546875" customWidth="1"/>
  </cols>
  <sheetData>
    <row r="1" spans="1:32" x14ac:dyDescent="0.25">
      <c r="A1" s="1" t="s">
        <v>24</v>
      </c>
      <c r="B1" s="1"/>
      <c r="C1" s="1"/>
      <c r="D1" s="5"/>
      <c r="E1" s="5"/>
      <c r="F1" s="5"/>
    </row>
    <row r="2" spans="1:32" x14ac:dyDescent="0.25">
      <c r="A2" s="1"/>
      <c r="B2" s="1"/>
    </row>
    <row r="3" spans="1:32" x14ac:dyDescent="0.25">
      <c r="A3" s="1"/>
      <c r="B3" s="1"/>
      <c r="C3" s="9" t="s">
        <v>11</v>
      </c>
      <c r="D3" s="10"/>
      <c r="E3" s="10"/>
      <c r="F3" s="10"/>
      <c r="G3" s="11"/>
      <c r="H3" s="13" t="s">
        <v>12</v>
      </c>
      <c r="I3" s="14"/>
      <c r="J3" s="14"/>
      <c r="K3" s="14"/>
      <c r="L3" s="15"/>
      <c r="M3" s="9" t="s">
        <v>13</v>
      </c>
      <c r="N3" s="10"/>
      <c r="O3" s="10"/>
      <c r="P3" s="10"/>
      <c r="Q3" s="11"/>
      <c r="R3" s="13" t="s">
        <v>14</v>
      </c>
      <c r="S3" s="14"/>
      <c r="T3" s="14"/>
      <c r="U3" s="14"/>
      <c r="V3" s="15"/>
      <c r="X3" s="9" t="s">
        <v>15</v>
      </c>
      <c r="Y3" s="10"/>
      <c r="Z3" s="10"/>
      <c r="AA3" s="13" t="s">
        <v>22</v>
      </c>
      <c r="AB3" s="14"/>
      <c r="AC3" s="14"/>
      <c r="AD3" s="9" t="s">
        <v>23</v>
      </c>
      <c r="AE3" s="10"/>
      <c r="AF3" s="10"/>
    </row>
    <row r="4" spans="1:32" ht="30" x14ac:dyDescent="0.25">
      <c r="A4" s="2" t="s">
        <v>0</v>
      </c>
      <c r="B4" s="2" t="s">
        <v>1</v>
      </c>
      <c r="C4" s="7" t="s">
        <v>10</v>
      </c>
      <c r="D4" s="8" t="s">
        <v>6</v>
      </c>
      <c r="E4" s="8" t="s">
        <v>7</v>
      </c>
      <c r="F4" s="8" t="s">
        <v>8</v>
      </c>
      <c r="G4" s="8" t="s">
        <v>9</v>
      </c>
      <c r="H4" s="16" t="s">
        <v>10</v>
      </c>
      <c r="I4" s="17" t="s">
        <v>6</v>
      </c>
      <c r="J4" s="17" t="s">
        <v>7</v>
      </c>
      <c r="K4" s="17" t="s">
        <v>8</v>
      </c>
      <c r="L4" s="17" t="s">
        <v>9</v>
      </c>
      <c r="M4" s="7" t="s">
        <v>10</v>
      </c>
      <c r="N4" s="8" t="s">
        <v>6</v>
      </c>
      <c r="O4" s="8" t="s">
        <v>7</v>
      </c>
      <c r="P4" s="8" t="s">
        <v>8</v>
      </c>
      <c r="Q4" s="8" t="s">
        <v>9</v>
      </c>
      <c r="R4" s="16" t="s">
        <v>10</v>
      </c>
      <c r="S4" s="17" t="s">
        <v>6</v>
      </c>
      <c r="T4" s="17" t="s">
        <v>7</v>
      </c>
      <c r="U4" s="17" t="s">
        <v>8</v>
      </c>
      <c r="V4" s="17" t="s">
        <v>9</v>
      </c>
      <c r="X4" s="7" t="s">
        <v>16</v>
      </c>
      <c r="Y4" s="18" t="s">
        <v>20</v>
      </c>
      <c r="Z4" s="18" t="s">
        <v>21</v>
      </c>
      <c r="AA4" s="16" t="s">
        <v>16</v>
      </c>
      <c r="AB4" s="19" t="s">
        <v>20</v>
      </c>
      <c r="AC4" s="19" t="s">
        <v>21</v>
      </c>
      <c r="AD4" s="7" t="s">
        <v>16</v>
      </c>
      <c r="AE4" s="18" t="s">
        <v>20</v>
      </c>
      <c r="AF4" s="18" t="s">
        <v>21</v>
      </c>
    </row>
    <row r="5" spans="1:32" x14ac:dyDescent="0.25">
      <c r="A5" s="4" t="s">
        <v>4</v>
      </c>
      <c r="B5" s="4" t="s">
        <v>5</v>
      </c>
      <c r="C5" s="36">
        <f>(Template!C5-Pew!C5)/Pew!C5</f>
        <v>8.5920215004139919E-2</v>
      </c>
      <c r="D5" s="37">
        <f>(Template!D5-Pew!D5)/Pew!D5</f>
        <v>-0.13081591368846932</v>
      </c>
      <c r="E5" s="37">
        <f>(Template!E5-Pew!E5)/Pew!E5</f>
        <v>0.1085603112840467</v>
      </c>
      <c r="F5" s="37">
        <f>(Template!F5-Pew!F5)/Pew!F5</f>
        <v>-6.2823688358477819E-2</v>
      </c>
      <c r="G5" s="30">
        <f>(Template!G5-Pew!G5)/Pew!G5</f>
        <v>9.193977904922615E-2</v>
      </c>
      <c r="H5" s="31">
        <f>(Template!H5-Pew!H5)/Pew!H5</f>
        <v>3.9748830743493987E-2</v>
      </c>
      <c r="I5" s="31">
        <f>(Template!I5-Pew!I5)/Pew!I5</f>
        <v>-0.16808631459398068</v>
      </c>
      <c r="J5" s="31">
        <f>(Template!J5-Pew!J5)/Pew!J5</f>
        <v>6.1296859169199594E-2</v>
      </c>
      <c r="K5" s="31">
        <f>(Template!K5-Pew!K5)/Pew!K5</f>
        <v>-0.1288996824210723</v>
      </c>
      <c r="L5" s="31">
        <f>(Template!L5-Pew!L5)/Pew!L5</f>
        <v>4.7366791648034125E-2</v>
      </c>
      <c r="M5" s="30">
        <f>(Template!M5-Pew!M5)/Pew!M5</f>
        <v>7.4432061147549439E-2</v>
      </c>
      <c r="N5" s="30">
        <f>(Template!N5-Pew!N5)/Pew!N5</f>
        <v>-0.15658365200764823</v>
      </c>
      <c r="O5" s="30">
        <f>(Template!O5-Pew!O5)/Pew!O5</f>
        <v>9.6351435335898197E-2</v>
      </c>
      <c r="P5" s="30">
        <f>(Template!P5-Pew!P5)/Pew!P5</f>
        <v>-0.14068145477347549</v>
      </c>
      <c r="Q5" s="30">
        <f>(Template!Q5-Pew!Q5)/Pew!Q5</f>
        <v>8.4877223374896713E-2</v>
      </c>
      <c r="R5" s="31">
        <f>(Template!R5-Pew!R5)/Pew!R5</f>
        <v>0.16645601959204917</v>
      </c>
      <c r="S5" s="31">
        <f>(Template!S5-Pew!S5)/Pew!S5</f>
        <v>-0.13864825482887153</v>
      </c>
      <c r="T5" s="31">
        <f>(Template!T5-Pew!T5)/Pew!T5</f>
        <v>0.18537877731287772</v>
      </c>
      <c r="U5" s="31">
        <f>(Template!U5-Pew!U5)/Pew!U5</f>
        <v>-8.3439236309591838E-2</v>
      </c>
      <c r="V5" s="31">
        <f>(Template!V5-Pew!V5)/Pew!V5</f>
        <v>0.17798574542214859</v>
      </c>
      <c r="X5" s="30">
        <f>(Template!X5-Pew!X5)/Pew!X5</f>
        <v>-0.25835227978452097</v>
      </c>
      <c r="Y5" s="30">
        <f>(Template!Y5-Pew!Y5)/Pew!Y5</f>
        <v>-8.8849164125915425E-2</v>
      </c>
      <c r="Z5" s="30">
        <f>(Template!Z5-Pew!Z5)/Pew!Z5</f>
        <v>-1.3380055183253399E-2</v>
      </c>
      <c r="AA5" s="31">
        <f>(Template!AA5-Pew!AA5)/Pew!AA5</f>
        <v>-0.39590634166862559</v>
      </c>
      <c r="AB5" s="31">
        <f>(Template!AB5-Pew!AB5)/Pew!AB5</f>
        <v>-0.24281154009455255</v>
      </c>
      <c r="AC5" s="31">
        <f>(Template!AC5-Pew!AC5)/Pew!AC5</f>
        <v>-3.3355717130076158E-2</v>
      </c>
      <c r="AD5" s="30">
        <f>(Template!AD5-Pew!AD5)/Pew!AD5</f>
        <v>-0.301592875692199</v>
      </c>
      <c r="AE5" s="30">
        <f>(Template!AE5-Pew!AE5)/Pew!AE5</f>
        <v>-2.4422907072228106E-2</v>
      </c>
      <c r="AF5" s="30">
        <f>(Template!AF5-Pew!AF5)/Pew!AF5</f>
        <v>0.15233226750844511</v>
      </c>
    </row>
    <row r="6" spans="1:32" x14ac:dyDescent="0.25">
      <c r="A6" s="4" t="s">
        <v>2</v>
      </c>
      <c r="B6" s="4" t="s">
        <v>3</v>
      </c>
      <c r="C6" s="36">
        <f>(Template!C6-Pew!C6)/Pew!C6</f>
        <v>9.7538414101444055E-3</v>
      </c>
      <c r="D6" s="37">
        <f>(Template!D6-Pew!D6)/Pew!D6</f>
        <v>8.133268005879471E-2</v>
      </c>
      <c r="E6" s="37">
        <f>(Template!E6-Pew!E6)/Pew!E6</f>
        <v>-3.8001407459535536E-2</v>
      </c>
      <c r="F6" s="37">
        <f>(Template!F6-Pew!F6)/Pew!F6</f>
        <v>-5.155746509129968E-2</v>
      </c>
      <c r="G6" s="30">
        <f>(Template!G6-Pew!G6)/Pew!G6</f>
        <v>1.181898242664425E-2</v>
      </c>
      <c r="H6" s="31">
        <f>(Template!H6-Pew!H6)/Pew!H6</f>
        <v>3.6883356385431073E-3</v>
      </c>
      <c r="I6" s="31">
        <f>(Template!I6-Pew!I6)/Pew!I6</f>
        <v>4.0109389243391066E-2</v>
      </c>
      <c r="J6" s="31">
        <f>(Template!J6-Pew!J6)/Pew!J6</f>
        <v>-4.1077190369818814E-2</v>
      </c>
      <c r="K6" s="31">
        <f>(Template!K6-Pew!K6)/Pew!K6</f>
        <v>-0.10959629384513567</v>
      </c>
      <c r="L6" s="31">
        <f>(Template!L6-Pew!L6)/Pew!L6</f>
        <v>8.7630276128030215E-3</v>
      </c>
      <c r="M6" s="30">
        <f>(Template!M6-Pew!M6)/Pew!M6</f>
        <v>2.8423335187379589E-2</v>
      </c>
      <c r="N6" s="30">
        <f>(Template!N6-Pew!N6)/Pew!N6</f>
        <v>2.1830394626364401E-2</v>
      </c>
      <c r="O6" s="30">
        <f>(Template!O6-Pew!O6)/Pew!O6</f>
        <v>-1.775410563692854E-2</v>
      </c>
      <c r="P6" s="30">
        <f>(Template!P6-Pew!P6)/Pew!P6</f>
        <v>-9.602649006622517E-2</v>
      </c>
      <c r="Q6" s="30">
        <f>(Template!Q6-Pew!Q6)/Pew!Q6</f>
        <v>3.3617756869183592E-2</v>
      </c>
      <c r="R6" s="31">
        <f>(Template!R6-Pew!R6)/Pew!R6</f>
        <v>7.9392266306647585E-2</v>
      </c>
      <c r="S6" s="31">
        <f>(Template!S6-Pew!S6)/Pew!S6</f>
        <v>-5.6308654848800835E-2</v>
      </c>
      <c r="T6" s="31">
        <f>(Template!T6-Pew!T6)/Pew!T6</f>
        <v>1.3544431225404959E-2</v>
      </c>
      <c r="U6" s="31">
        <f>(Template!U6-Pew!U6)/Pew!U6</f>
        <v>-5.6558682952734994E-2</v>
      </c>
      <c r="V6" s="31">
        <f>(Template!V6-Pew!V6)/Pew!V6</f>
        <v>8.2192776177768379E-2</v>
      </c>
      <c r="X6" s="30">
        <f>(Template!X6-Pew!X6)/Pew!X6</f>
        <v>-0.53949537330986397</v>
      </c>
      <c r="Y6" s="30">
        <f>(Template!Y6-Pew!Y6)/Pew!Y6</f>
        <v>-0.36812782617118739</v>
      </c>
      <c r="Z6" s="30">
        <f>(Template!Z6-Pew!Z6)/Pew!Z6</f>
        <v>-0.39863860757151726</v>
      </c>
      <c r="AA6" s="31">
        <f>(Template!AA6-Pew!AA6)/Pew!AA6</f>
        <v>-0.43087349596412944</v>
      </c>
      <c r="AB6" s="31">
        <f>(Template!AB6-Pew!AB6)/Pew!AB6</f>
        <v>-0.16449633666541483</v>
      </c>
      <c r="AC6" s="31">
        <f>(Template!AC6-Pew!AC6)/Pew!AC6</f>
        <v>-9.7405917097324411E-3</v>
      </c>
      <c r="AD6" s="30">
        <f>(Template!AD6-Pew!AD6)/Pew!AD6</f>
        <v>-2.4345085323904413E-2</v>
      </c>
      <c r="AE6" s="30">
        <f>(Template!AE6-Pew!AE6)/Pew!AE6</f>
        <v>9.0981795709127428E-2</v>
      </c>
      <c r="AF6" s="30">
        <f>(Template!AF6-Pew!AF6)/Pew!AF6</f>
        <v>0.16381516108340088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Pew</vt:lpstr>
      <vt:lpstr>$ &amp; PcntPt. Difference</vt:lpstr>
      <vt:lpstr>%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Kemmerer</dc:creator>
  <cp:lastModifiedBy>Yimeng Yin</cp:lastModifiedBy>
  <dcterms:created xsi:type="dcterms:W3CDTF">2017-06-09T14:26:15Z</dcterms:created>
  <dcterms:modified xsi:type="dcterms:W3CDTF">2017-12-06T13:34:02Z</dcterms:modified>
</cp:coreProperties>
</file>