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" sheetId="8" r:id="rId6"/>
    <sheet name="Sheet2" sheetId="11" r:id="rId7"/>
    <sheet name="Calibration Retire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0" l="1"/>
  <c r="F6" i="2" l="1"/>
  <c r="F5" i="2"/>
  <c r="F14" i="10" l="1"/>
  <c r="D14" i="10" l="1"/>
  <c r="E14" i="10" s="1"/>
  <c r="E28" i="10"/>
  <c r="E27" i="10"/>
  <c r="E26" i="10"/>
  <c r="E24" i="10"/>
  <c r="E23" i="10"/>
  <c r="E22" i="10"/>
  <c r="E21" i="10"/>
  <c r="E18" i="10"/>
  <c r="E17" i="10"/>
  <c r="E16" i="10"/>
  <c r="E8" i="10"/>
  <c r="E9" i="10"/>
  <c r="E10" i="10"/>
  <c r="E11" i="10"/>
  <c r="E7" i="10"/>
  <c r="J40" i="10" l="1"/>
  <c r="J39" i="10"/>
  <c r="B33" i="10" l="1"/>
  <c r="C21" i="10" l="1"/>
  <c r="G21" i="10"/>
  <c r="G28" i="10"/>
  <c r="G27" i="10"/>
  <c r="G26" i="10"/>
  <c r="G24" i="10"/>
  <c r="G23" i="10"/>
  <c r="G22" i="10"/>
  <c r="G17" i="10"/>
  <c r="G16" i="10"/>
  <c r="G11" i="10"/>
  <c r="G10" i="10"/>
  <c r="C9" i="10"/>
  <c r="G9" i="10" s="1"/>
  <c r="G8" i="10"/>
  <c r="G7" i="10"/>
  <c r="C14" i="10" l="1"/>
  <c r="G26" i="7"/>
  <c r="G25" i="7"/>
  <c r="G24" i="7"/>
  <c r="G22" i="7"/>
  <c r="G21" i="7"/>
  <c r="G20" i="7"/>
  <c r="G19" i="7"/>
  <c r="G16" i="7"/>
  <c r="G15" i="7"/>
  <c r="G14" i="7"/>
  <c r="G6" i="7"/>
  <c r="G7" i="7"/>
  <c r="G8" i="7"/>
  <c r="G9" i="7"/>
  <c r="G5" i="7"/>
  <c r="G12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D7" i="7"/>
  <c r="D12" i="7" s="1"/>
  <c r="E9" i="7"/>
  <c r="E6" i="7"/>
  <c r="C19" i="7"/>
  <c r="C7" i="7"/>
  <c r="C12" i="7" s="1"/>
  <c r="C16" i="7" s="1"/>
  <c r="G18" i="10" l="1"/>
  <c r="F2" i="2"/>
  <c r="E3" i="2"/>
  <c r="F3" i="2"/>
  <c r="E4" i="2"/>
  <c r="F4" i="2"/>
  <c r="E5" i="2"/>
  <c r="E6" i="2"/>
  <c r="E26" i="7" l="1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BCB080DD-8D45-48CE-BFD1-F84D2275E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<sst xmlns="http://schemas.openxmlformats.org/spreadsheetml/2006/main" count="328" uniqueCount="119">
  <si>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</si>
  <si>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</si>
  <si>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</si>
  <si>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</si>
  <si>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</si>
  <si>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</si>
  <si>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</si>
  <si>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</si>
  <si>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</si>
  <si>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</si>
  <si>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</si>
  <si>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</si>
  <si>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</si>
  <si>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</si>
  <si>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</si>
  <si>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</si>
  <si>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</si>
  <si>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</si>
  <si>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</si>
  <si>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</si>
  <si>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</si>
  <si>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</si>
  <si>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</si>
  <si>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</si>
  <si>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</si>
  <si>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</si>
  <si>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</si>
  <si>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</si>
  <si>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</si>
  <si>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</si>
  <si>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</si>
  <si>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</si>
  <si>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</si>
  <si>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</si>
  <si>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</si>
  <si>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</si>
  <si>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</si>
  <si>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</si>
  <si>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</si>
  <si>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</si>
  <si>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</si>
  <si>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</si>
  <si>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</si>
  <si>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</si>
  <si>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</si>
  <si>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</si>
  <si>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</si>
  <si>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</si>
  <si>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</si>
  <si>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</si>
  <si>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</si>
  <si>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</si>
  <si>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</si>
  <si>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</si>
  <si>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</si>
  <si>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</si>
  <si>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</si>
  <si>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</si>
  <si>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</si>
  <si>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</si>
  <si>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</si>
  <si>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</si>
  <si>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</si>
  <si>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</si>
  <si>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</si>
  <si>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</si>
  <si>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</si>
  <si>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</si>
  <si>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</si>
  <si>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</si>
  <si>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</si>
  <si>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</si>
  <si>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</si>
  <si>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</si>
  <si>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</si>
  <si>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</si>
  <si>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</si>
  <si>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</si>
  <si>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</si>
  <si>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</si>
  <si>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</si>
  <si>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</si>
  <si>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</si>
  <si>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</si>
  <si>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</si>
  <si>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</si>
  <si>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</si>
  <si>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</si>
  <si>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</si>
  <si>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</si>
  <si>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</si>
  <si>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</si>
  <si>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</si>
  <si>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</si>
  <si>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</si>
  <si>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</si>
  <si>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</si>
  <si>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</si>
  <si>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</si>
  <si>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</si>
  <si>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</si>
  <si>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</si>
  <si>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</si>
  <si>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</si>
  <si>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</si>
  <si>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</si>
  <si>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</si>
  <si>
    <t>RS1_ECRSP_f</t>
  </si>
  <si>
    <t>RS2_ECRSP_f</t>
  </si>
  <si>
    <t>RS3_ECRSP_f</t>
  </si>
  <si>
    <t>RS1_noECRSP</t>
  </si>
  <si>
    <t>RS2_noECRSP</t>
  </si>
  <si>
    <t>RS3_noECRSP</t>
  </si>
  <si>
    <t>RS1_open12</t>
  </si>
  <si>
    <t>RS1_open24</t>
  </si>
  <si>
    <t>open</t>
  </si>
  <si>
    <t>RS1_open24_10y</t>
  </si>
  <si>
    <t>RS1_10y</t>
  </si>
  <si>
    <t>RS1_closed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</si>
</sst>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7" borderId="0" xfId="0" applyFill="1"/>
    <xf numFmtId="0" fontId="0" fillId="0" borderId="0" xfId="0" applyFill="1"/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I29"/>
  <sheetViews>
    <sheetView tabSelected="1" zoomScaleNormal="100" workbookViewId="0">
      <selection activeCell="F35" sqref="F35"/>
    </sheetView>
  </sheetViews>
  <sheetFormatPr defaultRowHeight="15" x14ac:dyDescent="0.25"/>
  <cols>
    <col min="1" max="1" width="21.140625" customWidth="1"/>
    <col min="2" max="2" width="13.42578125" customWidth="1"/>
    <col min="3" max="3" width="15.140625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0" width="14.28515625" customWidth="1"/>
    <col min="11" max="11" width="18" customWidth="1"/>
    <col min="12" max="13" width="14.28515625" customWidth="1"/>
    <col min="14" max="14" width="12.28515625" customWidth="1"/>
    <col min="15" max="15" width="11.42578125" customWidth="1"/>
    <col min="16" max="16" width="14.28515625" customWidth="1"/>
    <col min="17" max="17" width="14.42578125" bestFit="1" customWidth="1"/>
    <col min="18" max="18" width="11.28515625" bestFit="1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  <col min="29" max="29" width="10.570312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68</v>
      </c>
      <c r="C4" s="1" t="s">
        <v>74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1" t="s">
        <v>105</v>
      </c>
      <c r="K4" s="1" t="s">
        <v>106</v>
      </c>
      <c r="L4" s="1" t="s">
        <v>59</v>
      </c>
      <c r="M4" s="1" t="s">
        <v>73</v>
      </c>
      <c r="N4" s="3" t="s">
        <v>16</v>
      </c>
      <c r="O4" s="3" t="s">
        <v>5</v>
      </c>
      <c r="P4" s="3" t="s">
        <v>6</v>
      </c>
      <c r="Q4" s="4" t="s">
        <v>12</v>
      </c>
      <c r="R4" s="4" t="s">
        <v>57</v>
      </c>
      <c r="S4" s="4" t="s">
        <v>10</v>
      </c>
      <c r="T4" s="4" t="s">
        <v>11</v>
      </c>
      <c r="U4" s="4" t="s">
        <v>13</v>
      </c>
      <c r="V4" s="6" t="s">
        <v>35</v>
      </c>
      <c r="W4" s="6" t="s">
        <v>36</v>
      </c>
      <c r="X4" s="5" t="s">
        <v>24</v>
      </c>
      <c r="Y4" s="5" t="s">
        <v>26</v>
      </c>
      <c r="Z4" s="5" t="s">
        <v>7</v>
      </c>
      <c r="AA4" s="5" t="s">
        <v>8</v>
      </c>
      <c r="AB4" s="5" t="s">
        <v>9</v>
      </c>
      <c r="AC4" s="5" t="s">
        <v>102</v>
      </c>
      <c r="AD4" s="9" t="s">
        <v>40</v>
      </c>
      <c r="AE4" s="9" t="s">
        <v>41</v>
      </c>
      <c r="AF4" s="9" t="s">
        <v>42</v>
      </c>
      <c r="AG4" s="9" t="s">
        <v>43</v>
      </c>
      <c r="AH4" s="1" t="s">
        <v>53</v>
      </c>
      <c r="AI4" s="1" t="s">
        <v>54</v>
      </c>
    </row>
    <row r="5" spans="1:35" x14ac:dyDescent="0.25">
      <c r="A5" t="s">
        <v>55</v>
      </c>
      <c r="B5" t="s">
        <v>21</v>
      </c>
      <c r="C5">
        <v>1</v>
      </c>
      <c r="E5" t="s">
        <v>71</v>
      </c>
      <c r="F5" t="b">
        <v>0</v>
      </c>
      <c r="G5" t="b">
        <v>1</v>
      </c>
      <c r="H5" t="b">
        <v>1</v>
      </c>
      <c r="I5">
        <v>6</v>
      </c>
      <c r="J5" t="b">
        <v>1</v>
      </c>
      <c r="L5" t="b">
        <v>1</v>
      </c>
      <c r="M5">
        <v>0</v>
      </c>
      <c r="N5" t="s">
        <v>4</v>
      </c>
      <c r="O5" t="b">
        <v>0</v>
      </c>
      <c r="P5" s="21" t="b">
        <v>0</v>
      </c>
      <c r="Q5" t="s">
        <v>72</v>
      </c>
      <c r="R5" t="s">
        <v>58</v>
      </c>
      <c r="S5">
        <v>12</v>
      </c>
      <c r="T5">
        <v>0.04</v>
      </c>
      <c r="U5">
        <v>5</v>
      </c>
      <c r="V5">
        <v>0</v>
      </c>
      <c r="W5" t="b">
        <v>0</v>
      </c>
      <c r="X5" t="s">
        <v>45</v>
      </c>
      <c r="Y5" t="s">
        <v>21</v>
      </c>
      <c r="Z5">
        <v>7.1999999999999995E-2</v>
      </c>
      <c r="AA5">
        <v>7.9200000000000007E-2</v>
      </c>
      <c r="AB5" s="7">
        <v>0.12</v>
      </c>
      <c r="AC5" s="7"/>
      <c r="AD5" t="s">
        <v>44</v>
      </c>
      <c r="AE5" t="s">
        <v>44</v>
      </c>
      <c r="AF5">
        <v>0.86181585764546287</v>
      </c>
      <c r="AG5">
        <v>0.90380725834975151</v>
      </c>
    </row>
    <row r="6" spans="1:35" x14ac:dyDescent="0.25">
      <c r="A6" t="s">
        <v>56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1</v>
      </c>
      <c r="L6" t="b">
        <v>1</v>
      </c>
      <c r="M6">
        <v>0</v>
      </c>
      <c r="N6" t="s">
        <v>4</v>
      </c>
      <c r="O6" t="b">
        <v>1</v>
      </c>
      <c r="P6" t="b">
        <v>1</v>
      </c>
      <c r="Q6" t="s">
        <v>72</v>
      </c>
      <c r="R6" t="s">
        <v>58</v>
      </c>
      <c r="S6">
        <v>12</v>
      </c>
      <c r="T6">
        <v>0.04</v>
      </c>
      <c r="U6">
        <v>5</v>
      </c>
      <c r="V6">
        <v>0</v>
      </c>
      <c r="W6" t="b">
        <v>0</v>
      </c>
      <c r="X6" t="s">
        <v>45</v>
      </c>
      <c r="Y6" t="s">
        <v>21</v>
      </c>
      <c r="Z6">
        <v>7.1999999999999995E-2</v>
      </c>
      <c r="AA6">
        <v>7.9200000000000007E-2</v>
      </c>
      <c r="AB6" s="7">
        <v>0.12</v>
      </c>
      <c r="AC6" s="7"/>
      <c r="AD6" t="s">
        <v>44</v>
      </c>
      <c r="AE6" t="s">
        <v>44</v>
      </c>
      <c r="AF6">
        <v>0.86181585764546287</v>
      </c>
      <c r="AG6">
        <v>0.90380725834975151</v>
      </c>
    </row>
    <row r="7" spans="1:35" x14ac:dyDescent="0.25">
      <c r="AB7" s="7"/>
      <c r="AC7" s="7"/>
    </row>
    <row r="8" spans="1:35" x14ac:dyDescent="0.25">
      <c r="A8" t="s">
        <v>21</v>
      </c>
      <c r="B8" t="s">
        <v>21</v>
      </c>
      <c r="C8">
        <v>1</v>
      </c>
      <c r="E8" t="s">
        <v>71</v>
      </c>
      <c r="F8" t="b">
        <v>0</v>
      </c>
      <c r="G8" t="b">
        <v>1</v>
      </c>
      <c r="H8" t="b">
        <v>1</v>
      </c>
      <c r="I8">
        <v>0</v>
      </c>
      <c r="J8" t="b">
        <v>1</v>
      </c>
      <c r="K8" t="b">
        <v>0</v>
      </c>
      <c r="L8" t="b">
        <v>1</v>
      </c>
      <c r="M8">
        <v>0</v>
      </c>
      <c r="N8" t="s">
        <v>4</v>
      </c>
      <c r="O8" t="b">
        <v>1</v>
      </c>
      <c r="P8" t="b">
        <v>1</v>
      </c>
      <c r="Q8" t="s">
        <v>72</v>
      </c>
      <c r="R8" t="s">
        <v>58</v>
      </c>
      <c r="S8">
        <v>12</v>
      </c>
      <c r="T8">
        <v>0.04</v>
      </c>
      <c r="U8">
        <v>5</v>
      </c>
      <c r="V8">
        <v>0</v>
      </c>
      <c r="W8" t="b">
        <v>0</v>
      </c>
      <c r="X8" t="s">
        <v>103</v>
      </c>
      <c r="Y8" t="s">
        <v>21</v>
      </c>
      <c r="Z8">
        <v>7.1999999999999995E-2</v>
      </c>
      <c r="AA8">
        <v>7.9200000000000007E-2</v>
      </c>
      <c r="AB8" s="7">
        <v>0.12</v>
      </c>
      <c r="AC8">
        <v>3.0599999999999999E-2</v>
      </c>
      <c r="AD8" t="s">
        <v>44</v>
      </c>
      <c r="AE8" t="s">
        <v>44</v>
      </c>
      <c r="AF8">
        <v>0.86181585764546287</v>
      </c>
      <c r="AG8">
        <v>0.90380725834975151</v>
      </c>
    </row>
    <row r="9" spans="1:35" x14ac:dyDescent="0.25">
      <c r="A9" s="29" t="s">
        <v>22</v>
      </c>
      <c r="B9" t="s">
        <v>22</v>
      </c>
      <c r="C9">
        <v>1</v>
      </c>
      <c r="E9" t="s">
        <v>71</v>
      </c>
      <c r="F9" t="b">
        <v>0</v>
      </c>
      <c r="G9" t="b">
        <v>1</v>
      </c>
      <c r="H9" t="b">
        <v>1</v>
      </c>
      <c r="I9">
        <v>0</v>
      </c>
      <c r="J9" t="b">
        <v>1</v>
      </c>
      <c r="K9" t="b">
        <v>0</v>
      </c>
      <c r="L9" t="b">
        <v>1</v>
      </c>
      <c r="M9">
        <v>0</v>
      </c>
      <c r="N9" t="s">
        <v>4</v>
      </c>
      <c r="O9" t="b">
        <v>1</v>
      </c>
      <c r="P9" t="b">
        <v>1</v>
      </c>
      <c r="Q9" t="s">
        <v>72</v>
      </c>
      <c r="R9" t="s">
        <v>58</v>
      </c>
      <c r="S9">
        <v>12</v>
      </c>
      <c r="T9">
        <v>0.04</v>
      </c>
      <c r="U9">
        <v>5</v>
      </c>
      <c r="V9">
        <v>0</v>
      </c>
      <c r="W9" t="b">
        <v>0</v>
      </c>
      <c r="X9" t="s">
        <v>103</v>
      </c>
      <c r="Y9" t="s">
        <v>22</v>
      </c>
      <c r="Z9">
        <v>7.1999999999999995E-2</v>
      </c>
      <c r="AA9">
        <v>7.9200000000000007E-2</v>
      </c>
      <c r="AB9" s="7">
        <v>0.12</v>
      </c>
      <c r="AC9">
        <v>3.0599999999999999E-2</v>
      </c>
      <c r="AD9" t="s">
        <v>44</v>
      </c>
      <c r="AE9" t="s">
        <v>44</v>
      </c>
      <c r="AF9">
        <v>0.86181585764546287</v>
      </c>
      <c r="AG9">
        <v>0.90380725834975151</v>
      </c>
    </row>
    <row r="10" spans="1:35" x14ac:dyDescent="0.25">
      <c r="A10" s="29" t="s">
        <v>23</v>
      </c>
      <c r="B10" t="s">
        <v>23</v>
      </c>
      <c r="C10">
        <v>1</v>
      </c>
      <c r="E10" t="s">
        <v>71</v>
      </c>
      <c r="F10" t="b">
        <v>0</v>
      </c>
      <c r="G10" t="b">
        <v>1</v>
      </c>
      <c r="H10" t="b">
        <v>1</v>
      </c>
      <c r="I10">
        <v>0</v>
      </c>
      <c r="J10" t="b">
        <v>1</v>
      </c>
      <c r="K10" t="b">
        <v>0</v>
      </c>
      <c r="L10" t="b">
        <v>1</v>
      </c>
      <c r="M10">
        <v>0</v>
      </c>
      <c r="N10" t="s">
        <v>4</v>
      </c>
      <c r="O10" t="b">
        <v>1</v>
      </c>
      <c r="P10" t="b">
        <v>1</v>
      </c>
      <c r="Q10" t="s">
        <v>72</v>
      </c>
      <c r="R10" t="s">
        <v>58</v>
      </c>
      <c r="S10">
        <v>12</v>
      </c>
      <c r="T10">
        <v>0.04</v>
      </c>
      <c r="U10">
        <v>5</v>
      </c>
      <c r="V10">
        <v>0</v>
      </c>
      <c r="W10" t="b">
        <v>0</v>
      </c>
      <c r="X10" t="s">
        <v>103</v>
      </c>
      <c r="Y10" t="s">
        <v>23</v>
      </c>
      <c r="Z10">
        <v>7.1999999999999995E-2</v>
      </c>
      <c r="AA10">
        <v>7.9200000000000007E-2</v>
      </c>
      <c r="AB10" s="7">
        <v>0.12</v>
      </c>
      <c r="AC10">
        <v>3.0599999999999999E-2</v>
      </c>
      <c r="AD10" t="s">
        <v>44</v>
      </c>
      <c r="AE10" t="s">
        <v>44</v>
      </c>
      <c r="AF10">
        <v>0.86181585764546287</v>
      </c>
      <c r="AG10">
        <v>0.90380725834975151</v>
      </c>
    </row>
    <row r="11" spans="1:35" x14ac:dyDescent="0.25">
      <c r="A11" s="29"/>
      <c r="AB11" s="7"/>
    </row>
    <row r="12" spans="1:35" x14ac:dyDescent="0.25">
      <c r="A12" s="29" t="s">
        <v>113</v>
      </c>
      <c r="B12" t="s">
        <v>21</v>
      </c>
      <c r="C12">
        <v>1</v>
      </c>
      <c r="E12" t="s">
        <v>71</v>
      </c>
      <c r="F12" t="b">
        <v>0</v>
      </c>
      <c r="G12" t="b">
        <v>1</v>
      </c>
      <c r="H12" t="b">
        <v>1</v>
      </c>
      <c r="I12">
        <v>0</v>
      </c>
      <c r="J12" t="b">
        <v>1</v>
      </c>
      <c r="K12" t="b">
        <v>0</v>
      </c>
      <c r="L12" t="b">
        <v>1</v>
      </c>
      <c r="M12">
        <v>0</v>
      </c>
      <c r="N12" t="s">
        <v>4</v>
      </c>
      <c r="O12" t="b">
        <v>1</v>
      </c>
      <c r="P12" t="b">
        <v>1</v>
      </c>
      <c r="Q12" t="s">
        <v>72</v>
      </c>
      <c r="R12" t="s">
        <v>115</v>
      </c>
      <c r="S12">
        <v>12</v>
      </c>
      <c r="T12">
        <v>0.04</v>
      </c>
      <c r="U12">
        <v>5</v>
      </c>
      <c r="V12">
        <v>0</v>
      </c>
      <c r="W12" t="b">
        <v>0</v>
      </c>
      <c r="X12" t="s">
        <v>103</v>
      </c>
      <c r="Y12" t="s">
        <v>21</v>
      </c>
      <c r="Z12">
        <v>7.1999999999999995E-2</v>
      </c>
      <c r="AA12">
        <v>7.9200000000000007E-2</v>
      </c>
      <c r="AB12" s="7">
        <v>0.12</v>
      </c>
      <c r="AC12">
        <v>3.0599999999999999E-2</v>
      </c>
      <c r="AD12" t="s">
        <v>44</v>
      </c>
      <c r="AE12" t="s">
        <v>44</v>
      </c>
      <c r="AF12">
        <v>0.86181585764546287</v>
      </c>
      <c r="AG12">
        <v>0.90380725834975151</v>
      </c>
    </row>
    <row r="13" spans="1:35" x14ac:dyDescent="0.25">
      <c r="A13" s="29" t="s">
        <v>114</v>
      </c>
      <c r="B13" t="s">
        <v>21</v>
      </c>
      <c r="C13">
        <v>1</v>
      </c>
      <c r="E13" t="s">
        <v>71</v>
      </c>
      <c r="F13" t="b">
        <v>0</v>
      </c>
      <c r="G13" t="b">
        <v>1</v>
      </c>
      <c r="H13" t="b">
        <v>1</v>
      </c>
      <c r="I13">
        <v>0</v>
      </c>
      <c r="J13" t="b">
        <v>1</v>
      </c>
      <c r="K13" t="b">
        <v>0</v>
      </c>
      <c r="L13" t="b">
        <v>1</v>
      </c>
      <c r="M13">
        <v>0</v>
      </c>
      <c r="N13" t="s">
        <v>4</v>
      </c>
      <c r="O13" t="b">
        <v>1</v>
      </c>
      <c r="P13" t="b">
        <v>1</v>
      </c>
      <c r="Q13" t="s">
        <v>72</v>
      </c>
      <c r="R13" t="s">
        <v>115</v>
      </c>
      <c r="S13">
        <v>24</v>
      </c>
      <c r="T13">
        <v>0.04</v>
      </c>
      <c r="U13">
        <v>5</v>
      </c>
      <c r="V13">
        <v>0</v>
      </c>
      <c r="W13" t="b">
        <v>0</v>
      </c>
      <c r="X13" t="s">
        <v>103</v>
      </c>
      <c r="Y13" t="s">
        <v>21</v>
      </c>
      <c r="Z13">
        <v>7.1999999999999995E-2</v>
      </c>
      <c r="AA13">
        <v>7.9200000000000007E-2</v>
      </c>
      <c r="AB13" s="7">
        <v>0.12</v>
      </c>
      <c r="AC13">
        <v>3.0599999999999999E-2</v>
      </c>
      <c r="AD13" t="s">
        <v>44</v>
      </c>
      <c r="AE13" t="s">
        <v>44</v>
      </c>
      <c r="AF13">
        <v>0.86181585764546287</v>
      </c>
      <c r="AG13">
        <v>0.90380725834975151</v>
      </c>
    </row>
    <row r="14" spans="1:35" x14ac:dyDescent="0.25">
      <c r="A14" s="29" t="s">
        <v>116</v>
      </c>
      <c r="B14" t="s">
        <v>21</v>
      </c>
      <c r="C14">
        <v>1</v>
      </c>
      <c r="E14" t="s">
        <v>71</v>
      </c>
      <c r="F14" t="b">
        <v>0</v>
      </c>
      <c r="G14" t="b">
        <v>1</v>
      </c>
      <c r="H14" t="b">
        <v>1</v>
      </c>
      <c r="I14">
        <v>0</v>
      </c>
      <c r="J14" t="b">
        <v>1</v>
      </c>
      <c r="K14" t="b">
        <v>0</v>
      </c>
      <c r="L14" t="b">
        <v>1</v>
      </c>
      <c r="M14">
        <v>0</v>
      </c>
      <c r="N14" t="s">
        <v>4</v>
      </c>
      <c r="O14" t="b">
        <v>1</v>
      </c>
      <c r="P14" t="b">
        <v>1</v>
      </c>
      <c r="Q14" t="s">
        <v>72</v>
      </c>
      <c r="R14" t="s">
        <v>115</v>
      </c>
      <c r="S14">
        <v>24</v>
      </c>
      <c r="T14">
        <v>0.04</v>
      </c>
      <c r="U14">
        <v>10</v>
      </c>
      <c r="V14">
        <v>0</v>
      </c>
      <c r="W14" t="b">
        <v>0</v>
      </c>
      <c r="X14" t="s">
        <v>103</v>
      </c>
      <c r="Y14" t="s">
        <v>21</v>
      </c>
      <c r="Z14">
        <v>7.1999999999999995E-2</v>
      </c>
      <c r="AA14">
        <v>7.9200000000000007E-2</v>
      </c>
      <c r="AB14" s="7">
        <v>0.12</v>
      </c>
      <c r="AC14">
        <v>3.0599999999999999E-2</v>
      </c>
      <c r="AD14" t="s">
        <v>44</v>
      </c>
      <c r="AE14" t="s">
        <v>44</v>
      </c>
      <c r="AF14">
        <v>0.86181585764546287</v>
      </c>
      <c r="AG14">
        <v>0.90380725834975151</v>
      </c>
    </row>
    <row r="15" spans="1:35" x14ac:dyDescent="0.25">
      <c r="A15" s="29" t="s">
        <v>117</v>
      </c>
      <c r="B15" t="s">
        <v>21</v>
      </c>
      <c r="C15">
        <v>1</v>
      </c>
      <c r="E15" t="s">
        <v>71</v>
      </c>
      <c r="F15" t="b">
        <v>0</v>
      </c>
      <c r="G15" t="b">
        <v>1</v>
      </c>
      <c r="H15" t="b">
        <v>1</v>
      </c>
      <c r="I15">
        <v>0</v>
      </c>
      <c r="J15" t="b">
        <v>1</v>
      </c>
      <c r="K15" t="b">
        <v>0</v>
      </c>
      <c r="L15" t="b">
        <v>1</v>
      </c>
      <c r="M15">
        <v>0</v>
      </c>
      <c r="N15" t="s">
        <v>4</v>
      </c>
      <c r="O15" t="b">
        <v>1</v>
      </c>
      <c r="P15" t="b">
        <v>1</v>
      </c>
      <c r="Q15" t="s">
        <v>72</v>
      </c>
      <c r="R15" t="s">
        <v>58</v>
      </c>
      <c r="S15">
        <v>12</v>
      </c>
      <c r="T15">
        <v>0.04</v>
      </c>
      <c r="U15">
        <v>10</v>
      </c>
      <c r="V15">
        <v>0</v>
      </c>
      <c r="W15" t="b">
        <v>0</v>
      </c>
      <c r="X15" t="s">
        <v>103</v>
      </c>
      <c r="Y15" t="s">
        <v>21</v>
      </c>
      <c r="Z15">
        <v>7.1999999999999995E-2</v>
      </c>
      <c r="AA15">
        <v>7.9200000000000007E-2</v>
      </c>
      <c r="AB15" s="7">
        <v>0.12</v>
      </c>
      <c r="AC15">
        <v>3.0599999999999999E-2</v>
      </c>
      <c r="AD15" t="s">
        <v>44</v>
      </c>
      <c r="AE15" t="s">
        <v>44</v>
      </c>
      <c r="AF15">
        <v>0.86181585764546287</v>
      </c>
      <c r="AG15">
        <v>0.90380725834975151</v>
      </c>
    </row>
    <row r="16" spans="1:35" x14ac:dyDescent="0.25">
      <c r="A16" s="29"/>
    </row>
    <row r="17" spans="1:33" x14ac:dyDescent="0.25">
      <c r="A17" s="29" t="s">
        <v>110</v>
      </c>
      <c r="B17" t="s">
        <v>21</v>
      </c>
      <c r="C17">
        <v>1</v>
      </c>
      <c r="E17" t="s">
        <v>71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0</v>
      </c>
      <c r="L17" t="b">
        <v>1</v>
      </c>
      <c r="M17">
        <v>0</v>
      </c>
      <c r="N17" t="s">
        <v>4</v>
      </c>
      <c r="O17" t="b">
        <v>1</v>
      </c>
      <c r="P17" t="b">
        <v>1</v>
      </c>
      <c r="Q17" t="s">
        <v>72</v>
      </c>
      <c r="R17" t="s">
        <v>58</v>
      </c>
      <c r="S17">
        <v>12</v>
      </c>
      <c r="T17">
        <v>0.04</v>
      </c>
      <c r="U17">
        <v>5</v>
      </c>
      <c r="V17">
        <v>0</v>
      </c>
      <c r="W17" t="b">
        <v>0</v>
      </c>
      <c r="X17" t="s">
        <v>103</v>
      </c>
      <c r="Y17" t="s">
        <v>21</v>
      </c>
      <c r="Z17">
        <v>7.1999999999999995E-2</v>
      </c>
      <c r="AA17">
        <v>7.9200000000000007E-2</v>
      </c>
      <c r="AB17" s="7">
        <v>0.12</v>
      </c>
      <c r="AC17">
        <v>3.0599999999999999E-2</v>
      </c>
      <c r="AD17" t="s">
        <v>44</v>
      </c>
      <c r="AE17" t="s">
        <v>44</v>
      </c>
      <c r="AF17">
        <v>0.86181585764546287</v>
      </c>
      <c r="AG17">
        <v>0.90380725834975151</v>
      </c>
    </row>
    <row r="18" spans="1:33" x14ac:dyDescent="0.25">
      <c r="A18" s="29" t="s">
        <v>111</v>
      </c>
      <c r="B18" t="s">
        <v>22</v>
      </c>
      <c r="C18">
        <v>1</v>
      </c>
      <c r="E18" t="s">
        <v>71</v>
      </c>
      <c r="F18" t="b">
        <v>0</v>
      </c>
      <c r="G18" t="b">
        <v>1</v>
      </c>
      <c r="H18" t="b">
        <v>1</v>
      </c>
      <c r="I18">
        <v>0</v>
      </c>
      <c r="J18" t="b">
        <v>0</v>
      </c>
      <c r="K18" t="b">
        <v>0</v>
      </c>
      <c r="L18" t="b">
        <v>1</v>
      </c>
      <c r="M18">
        <v>0</v>
      </c>
      <c r="N18" t="s">
        <v>4</v>
      </c>
      <c r="O18" t="b">
        <v>1</v>
      </c>
      <c r="P18" t="b">
        <v>1</v>
      </c>
      <c r="Q18" t="s">
        <v>72</v>
      </c>
      <c r="R18" t="s">
        <v>58</v>
      </c>
      <c r="S18">
        <v>12</v>
      </c>
      <c r="T18">
        <v>0.04</v>
      </c>
      <c r="U18">
        <v>5</v>
      </c>
      <c r="V18">
        <v>0</v>
      </c>
      <c r="W18" t="b">
        <v>0</v>
      </c>
      <c r="X18" t="s">
        <v>103</v>
      </c>
      <c r="Y18" t="s">
        <v>22</v>
      </c>
      <c r="Z18">
        <v>7.1999999999999995E-2</v>
      </c>
      <c r="AA18">
        <v>7.9200000000000007E-2</v>
      </c>
      <c r="AB18" s="7">
        <v>0.12</v>
      </c>
      <c r="AC18">
        <v>3.0599999999999999E-2</v>
      </c>
      <c r="AD18" t="s">
        <v>44</v>
      </c>
      <c r="AE18" t="s">
        <v>44</v>
      </c>
      <c r="AF18">
        <v>0.86181585764546287</v>
      </c>
      <c r="AG18">
        <v>0.90380725834975151</v>
      </c>
    </row>
    <row r="19" spans="1:33" x14ac:dyDescent="0.25">
      <c r="A19" s="29" t="s">
        <v>112</v>
      </c>
      <c r="B19" t="s">
        <v>23</v>
      </c>
      <c r="C19">
        <v>1</v>
      </c>
      <c r="E19" t="s">
        <v>71</v>
      </c>
      <c r="F19" t="b">
        <v>0</v>
      </c>
      <c r="G19" t="b">
        <v>1</v>
      </c>
      <c r="H19" t="b">
        <v>1</v>
      </c>
      <c r="I19">
        <v>0</v>
      </c>
      <c r="J19" t="b">
        <v>0</v>
      </c>
      <c r="K19" t="b">
        <v>0</v>
      </c>
      <c r="L19" t="b">
        <v>1</v>
      </c>
      <c r="M19">
        <v>0</v>
      </c>
      <c r="N19" t="s">
        <v>4</v>
      </c>
      <c r="O19" t="b">
        <v>1</v>
      </c>
      <c r="P19" t="b">
        <v>1</v>
      </c>
      <c r="Q19" t="s">
        <v>72</v>
      </c>
      <c r="R19" t="s">
        <v>58</v>
      </c>
      <c r="S19">
        <v>12</v>
      </c>
      <c r="T19">
        <v>0.04</v>
      </c>
      <c r="U19">
        <v>5</v>
      </c>
      <c r="V19">
        <v>0</v>
      </c>
      <c r="W19" t="b">
        <v>0</v>
      </c>
      <c r="X19" t="s">
        <v>103</v>
      </c>
      <c r="Y19" t="s">
        <v>23</v>
      </c>
      <c r="Z19">
        <v>7.1999999999999995E-2</v>
      </c>
      <c r="AA19">
        <v>7.9200000000000007E-2</v>
      </c>
      <c r="AB19" s="7">
        <v>0.12</v>
      </c>
      <c r="AC19">
        <v>3.0599999999999999E-2</v>
      </c>
      <c r="AD19" t="s">
        <v>44</v>
      </c>
      <c r="AE19" t="s">
        <v>44</v>
      </c>
      <c r="AF19">
        <v>0.86181585764546287</v>
      </c>
      <c r="AG19">
        <v>0.90380725834975151</v>
      </c>
    </row>
    <row r="20" spans="1:33" x14ac:dyDescent="0.25">
      <c r="A20" s="29"/>
    </row>
    <row r="23" spans="1:33" x14ac:dyDescent="0.25">
      <c r="A23" s="28" t="s">
        <v>107</v>
      </c>
      <c r="B23" t="s">
        <v>21</v>
      </c>
      <c r="C23">
        <v>1</v>
      </c>
      <c r="E23" t="s">
        <v>71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1</v>
      </c>
      <c r="L23" t="b">
        <v>1</v>
      </c>
      <c r="M23">
        <v>0</v>
      </c>
      <c r="N23" t="s">
        <v>4</v>
      </c>
      <c r="O23" t="b">
        <v>1</v>
      </c>
      <c r="P23" t="b">
        <v>1</v>
      </c>
      <c r="Q23" t="s">
        <v>72</v>
      </c>
      <c r="R23" t="s">
        <v>58</v>
      </c>
      <c r="S23">
        <v>12</v>
      </c>
      <c r="T23">
        <v>0.04</v>
      </c>
      <c r="U23">
        <v>5</v>
      </c>
      <c r="V23">
        <v>0</v>
      </c>
      <c r="W23" t="b">
        <v>0</v>
      </c>
      <c r="X23" t="s">
        <v>103</v>
      </c>
      <c r="Y23" t="s">
        <v>21</v>
      </c>
      <c r="Z23">
        <v>7.1999999999999995E-2</v>
      </c>
      <c r="AA23">
        <v>7.9200000000000007E-2</v>
      </c>
      <c r="AB23" s="7">
        <v>0.12</v>
      </c>
      <c r="AC23">
        <v>3.0599999999999999E-2</v>
      </c>
      <c r="AD23" t="s">
        <v>44</v>
      </c>
      <c r="AE23" t="s">
        <v>44</v>
      </c>
      <c r="AF23">
        <v>0.86181585764546287</v>
      </c>
      <c r="AG23">
        <v>0.90380725834975151</v>
      </c>
    </row>
    <row r="24" spans="1:33" x14ac:dyDescent="0.25">
      <c r="A24" s="28" t="s">
        <v>108</v>
      </c>
      <c r="B24" t="s">
        <v>22</v>
      </c>
      <c r="C24">
        <v>1</v>
      </c>
      <c r="E24" t="s">
        <v>71</v>
      </c>
      <c r="F24" t="b">
        <v>0</v>
      </c>
      <c r="G24" t="b">
        <v>1</v>
      </c>
      <c r="H24" t="b">
        <v>1</v>
      </c>
      <c r="I24">
        <v>0</v>
      </c>
      <c r="J24" t="b">
        <v>1</v>
      </c>
      <c r="K24" t="b">
        <v>1</v>
      </c>
      <c r="L24" t="b">
        <v>1</v>
      </c>
      <c r="M24">
        <v>0</v>
      </c>
      <c r="N24" t="s">
        <v>4</v>
      </c>
      <c r="O24" t="b">
        <v>1</v>
      </c>
      <c r="P24" t="b">
        <v>1</v>
      </c>
      <c r="Q24" t="s">
        <v>72</v>
      </c>
      <c r="R24" t="s">
        <v>58</v>
      </c>
      <c r="S24">
        <v>12</v>
      </c>
      <c r="T24">
        <v>0.04</v>
      </c>
      <c r="U24">
        <v>5</v>
      </c>
      <c r="V24">
        <v>0</v>
      </c>
      <c r="W24" t="b">
        <v>0</v>
      </c>
      <c r="X24" t="s">
        <v>103</v>
      </c>
      <c r="Y24" t="s">
        <v>22</v>
      </c>
      <c r="Z24">
        <v>7.1999999999999995E-2</v>
      </c>
      <c r="AA24">
        <v>7.9200000000000007E-2</v>
      </c>
      <c r="AB24" s="7">
        <v>0.12</v>
      </c>
      <c r="AC24">
        <v>3.0599999999999999E-2</v>
      </c>
      <c r="AD24" t="s">
        <v>44</v>
      </c>
      <c r="AE24" t="s">
        <v>44</v>
      </c>
      <c r="AF24">
        <v>0.86181585764546287</v>
      </c>
      <c r="AG24">
        <v>0.90380725834975151</v>
      </c>
    </row>
    <row r="25" spans="1:33" x14ac:dyDescent="0.25">
      <c r="A25" s="28" t="s">
        <v>109</v>
      </c>
      <c r="B25" t="s">
        <v>23</v>
      </c>
      <c r="C25">
        <v>1</v>
      </c>
      <c r="E25" t="s">
        <v>71</v>
      </c>
      <c r="F25" t="b">
        <v>0</v>
      </c>
      <c r="G25" t="b">
        <v>1</v>
      </c>
      <c r="H25" t="b">
        <v>1</v>
      </c>
      <c r="I25">
        <v>0</v>
      </c>
      <c r="J25" t="b">
        <v>1</v>
      </c>
      <c r="K25" t="b">
        <v>1</v>
      </c>
      <c r="L25" t="b">
        <v>1</v>
      </c>
      <c r="M25">
        <v>0</v>
      </c>
      <c r="N25" t="s">
        <v>4</v>
      </c>
      <c r="O25" t="b">
        <v>1</v>
      </c>
      <c r="P25" t="b">
        <v>1</v>
      </c>
      <c r="Q25" t="s">
        <v>72</v>
      </c>
      <c r="R25" t="s">
        <v>58</v>
      </c>
      <c r="S25">
        <v>12</v>
      </c>
      <c r="T25">
        <v>0.04</v>
      </c>
      <c r="U25">
        <v>5</v>
      </c>
      <c r="V25">
        <v>0</v>
      </c>
      <c r="W25" t="b">
        <v>0</v>
      </c>
      <c r="X25" t="s">
        <v>103</v>
      </c>
      <c r="Y25" t="s">
        <v>23</v>
      </c>
      <c r="Z25">
        <v>7.1999999999999995E-2</v>
      </c>
      <c r="AA25">
        <v>7.9200000000000007E-2</v>
      </c>
      <c r="AB25" s="7">
        <v>0.12</v>
      </c>
      <c r="AC25">
        <v>3.0599999999999999E-2</v>
      </c>
      <c r="AD25" t="s">
        <v>44</v>
      </c>
      <c r="AE25" t="s">
        <v>44</v>
      </c>
      <c r="AF25">
        <v>0.86181585764546287</v>
      </c>
      <c r="AG25">
        <v>0.90380725834975151</v>
      </c>
    </row>
    <row r="26" spans="1:33" x14ac:dyDescent="0.25">
      <c r="A26" s="28"/>
    </row>
    <row r="27" spans="1:33" x14ac:dyDescent="0.25">
      <c r="A27" s="28" t="s">
        <v>104</v>
      </c>
      <c r="B27" t="s">
        <v>21</v>
      </c>
      <c r="C27">
        <v>1</v>
      </c>
      <c r="E27" t="s">
        <v>71</v>
      </c>
      <c r="F27" t="b">
        <v>0</v>
      </c>
      <c r="G27" t="b">
        <v>1</v>
      </c>
      <c r="H27" t="b">
        <v>1</v>
      </c>
      <c r="I27">
        <v>0</v>
      </c>
      <c r="J27" t="b">
        <v>1</v>
      </c>
      <c r="K27" t="b">
        <v>0</v>
      </c>
      <c r="L27" t="b">
        <v>1</v>
      </c>
      <c r="M27">
        <v>0</v>
      </c>
      <c r="N27" t="s">
        <v>4</v>
      </c>
      <c r="O27" t="b">
        <v>1</v>
      </c>
      <c r="P27" t="b">
        <v>1</v>
      </c>
      <c r="Q27" t="s">
        <v>72</v>
      </c>
      <c r="R27" t="s">
        <v>58</v>
      </c>
      <c r="S27">
        <v>12</v>
      </c>
      <c r="T27">
        <v>0.04</v>
      </c>
      <c r="U27">
        <v>5</v>
      </c>
      <c r="V27">
        <v>0</v>
      </c>
      <c r="W27" t="b">
        <v>0</v>
      </c>
      <c r="X27" t="s">
        <v>103</v>
      </c>
      <c r="Y27" t="s">
        <v>21</v>
      </c>
      <c r="Z27">
        <v>3.0599999999999999E-2</v>
      </c>
      <c r="AA27">
        <v>7.9200000000000007E-2</v>
      </c>
      <c r="AB27" s="7">
        <v>0.12</v>
      </c>
      <c r="AC27">
        <v>3.0599999999999999E-2</v>
      </c>
      <c r="AD27" t="s">
        <v>44</v>
      </c>
      <c r="AE27" t="s">
        <v>44</v>
      </c>
      <c r="AF27">
        <v>0.86181585764546287</v>
      </c>
      <c r="AG27">
        <v>0.90380725834975151</v>
      </c>
    </row>
    <row r="29" spans="1:33" x14ac:dyDescent="0.25">
      <c r="A29" t="s">
        <v>118</v>
      </c>
      <c r="B29" t="s">
        <v>21</v>
      </c>
      <c r="C29">
        <v>1</v>
      </c>
      <c r="E29" t="s">
        <v>71</v>
      </c>
      <c r="F29" t="b">
        <v>1</v>
      </c>
      <c r="G29" t="b">
        <v>1</v>
      </c>
      <c r="H29" t="b">
        <v>1</v>
      </c>
      <c r="I29">
        <v>0</v>
      </c>
      <c r="J29" t="b">
        <v>1</v>
      </c>
      <c r="K29" t="b">
        <v>0</v>
      </c>
      <c r="L29" t="b">
        <v>1</v>
      </c>
      <c r="M29">
        <v>0</v>
      </c>
      <c r="N29" t="s">
        <v>4</v>
      </c>
      <c r="O29" t="b">
        <v>1</v>
      </c>
      <c r="P29" t="b">
        <v>1</v>
      </c>
      <c r="Q29" t="s">
        <v>72</v>
      </c>
      <c r="R29" t="s">
        <v>58</v>
      </c>
      <c r="S29">
        <v>12</v>
      </c>
      <c r="T29">
        <v>0.04</v>
      </c>
      <c r="U29">
        <v>5</v>
      </c>
      <c r="V29">
        <v>0</v>
      </c>
      <c r="W29" t="b">
        <v>1</v>
      </c>
      <c r="X29" t="s">
        <v>103</v>
      </c>
      <c r="Y29" t="s">
        <v>21</v>
      </c>
      <c r="Z29">
        <v>7.1999999999999995E-2</v>
      </c>
      <c r="AA29">
        <v>7.9200000000000007E-2</v>
      </c>
      <c r="AB29" s="7">
        <v>0.12</v>
      </c>
      <c r="AC29">
        <v>3.0599999999999999E-2</v>
      </c>
      <c r="AD29" t="s">
        <v>44</v>
      </c>
      <c r="AE29" t="s">
        <v>44</v>
      </c>
      <c r="AF29">
        <v>0.86181585764546287</v>
      </c>
      <c r="AG29">
        <v>0.90380725834975151</v>
      </c>
    </row>
  </sheetData>
  <dataValidations count="2">
    <dataValidation type="list" allowBlank="1" showInputMessage="1" showErrorMessage="1" sqref="F17:H19 F27:H27 F23:H25 F29:H29 F5:H15" xr:uid="{00000000-0002-0000-0000-000000000000}">
      <formula1>"TRUE, FALSE"</formula1>
    </dataValidation>
    <dataValidation type="list" allowBlank="1" showInputMessage="1" showErrorMessage="1" sqref="X27 X23:X25 X17:X19 X5:X15 X29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D53" sqref="D5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28" sqref="E2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 t="shared" ref="F3:F4" si="0"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 t="shared" si="0"/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 t="shared" ref="E6" si="1"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0FD-1848-403B-B1D8-875AE891FC5E}">
  <dimension ref="B4:J40"/>
  <sheetViews>
    <sheetView workbookViewId="0">
      <selection activeCell="D44" sqref="D44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97</v>
      </c>
      <c r="E4" s="10"/>
      <c r="F4" t="s">
        <v>98</v>
      </c>
    </row>
    <row r="5" spans="2:7" ht="15.75" thickBot="1" x14ac:dyDescent="0.3">
      <c r="B5" s="10"/>
      <c r="C5" s="10"/>
      <c r="D5" s="10"/>
      <c r="E5" s="10"/>
      <c r="F5" s="30" t="s">
        <v>99</v>
      </c>
      <c r="G5" s="30"/>
    </row>
    <row r="6" spans="2:7" ht="15.75" thickBot="1" x14ac:dyDescent="0.3">
      <c r="B6" s="11"/>
      <c r="C6" s="11" t="s">
        <v>75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41.51</v>
      </c>
      <c r="G7" s="18">
        <f>F7/C7</f>
        <v>1.0343882382257661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 t="shared" ref="E8:E11" si="0">D8/C8</f>
        <v>0.75043177892918822</v>
      </c>
      <c r="F8" s="17">
        <v>11.45</v>
      </c>
      <c r="G8" s="18">
        <f t="shared" ref="G8:G11" si="1">F8/C8</f>
        <v>0.98877374784110528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 t="shared" si="0"/>
        <v>0.90122591943957953</v>
      </c>
      <c r="F9" s="17">
        <v>30.06</v>
      </c>
      <c r="G9" s="18">
        <f t="shared" si="1"/>
        <v>1.0528896672504375</v>
      </c>
    </row>
    <row r="10" spans="2:7" ht="45.75" thickBot="1" x14ac:dyDescent="0.3">
      <c r="B10" s="16" t="s">
        <v>100</v>
      </c>
      <c r="C10" s="17">
        <v>42.24</v>
      </c>
      <c r="D10" s="17">
        <v>48.16</v>
      </c>
      <c r="E10" s="18">
        <f t="shared" si="0"/>
        <v>1.1401515151515149</v>
      </c>
      <c r="F10" s="17">
        <v>46.15</v>
      </c>
      <c r="G10" s="18">
        <f t="shared" si="1"/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 t="shared" si="0"/>
        <v>1.0106382978723405</v>
      </c>
      <c r="F11" s="17">
        <v>3.8</v>
      </c>
      <c r="G11" s="18">
        <f t="shared" si="1"/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 t="shared" ref="E14" si="2">D14/C14</f>
        <v>1.0421193829644533</v>
      </c>
      <c r="F14" s="17">
        <f>SUM(F9,F10,F11)</f>
        <v>80.009999999999991</v>
      </c>
      <c r="G14" s="18">
        <f t="shared" ref="G14" si="3">F14/C14</f>
        <v>1.073239436619718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 t="shared" ref="E16:E18" si="4">D16/C16</f>
        <v>0</v>
      </c>
      <c r="F16" s="17"/>
      <c r="G16" s="18">
        <f t="shared" ref="G16:G18" si="5"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 t="shared" si="4"/>
        <v>0</v>
      </c>
      <c r="F17" s="17"/>
      <c r="G17" s="18">
        <f t="shared" si="5"/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 t="shared" si="4"/>
        <v>0</v>
      </c>
      <c r="F18" s="17"/>
      <c r="G18" s="18">
        <f t="shared" si="5"/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 t="shared" ref="E21:E24" si="6">D21/C21</f>
        <v>0.74181119280937113</v>
      </c>
      <c r="F21" s="25">
        <v>9.5500000000000002E-2</v>
      </c>
      <c r="G21" s="18">
        <f t="shared" ref="G21:G24" si="7">F21/C21</f>
        <v>0.92003855731551887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 t="shared" si="6"/>
        <v>1.0747663551401867</v>
      </c>
      <c r="F22" s="11">
        <v>1.19</v>
      </c>
      <c r="G22" s="18">
        <f t="shared" si="7"/>
        <v>1.1121495327102802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 t="shared" si="6"/>
        <v>1.1453333333333335</v>
      </c>
      <c r="F23" s="11"/>
      <c r="G23" s="18">
        <f t="shared" si="7"/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 t="shared" si="6"/>
        <v>1</v>
      </c>
      <c r="F24" s="11"/>
      <c r="G24" s="18">
        <f t="shared" si="7"/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101</v>
      </c>
      <c r="C26" s="17">
        <v>4.343</v>
      </c>
      <c r="D26" s="11">
        <v>4.32</v>
      </c>
      <c r="E26" s="18">
        <f t="shared" ref="E26:E28" si="8">D26/C26</f>
        <v>0.99470412157494825</v>
      </c>
      <c r="F26" s="17">
        <v>4.16</v>
      </c>
      <c r="G26" s="18">
        <f t="shared" ref="G26:G28" si="9">F26/C26</f>
        <v>0.95786322818328351</v>
      </c>
    </row>
    <row r="27" spans="2:7" ht="30.75" thickBot="1" x14ac:dyDescent="0.3">
      <c r="B27" s="11" t="s">
        <v>78</v>
      </c>
      <c r="C27" s="11">
        <v>13.5</v>
      </c>
      <c r="D27" s="17"/>
      <c r="E27" s="18">
        <f t="shared" si="8"/>
        <v>0</v>
      </c>
      <c r="F27" s="11">
        <v>13.49</v>
      </c>
      <c r="G27" s="18">
        <f t="shared" si="9"/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 t="shared" si="8"/>
        <v>0</v>
      </c>
      <c r="F28" s="11"/>
      <c r="G28" s="18">
        <f t="shared" si="9"/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workbookViewId="0">
      <selection activeCell="G18" sqref="G18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97</v>
      </c>
      <c r="F2" t="s">
        <v>98</v>
      </c>
    </row>
    <row r="3" spans="2:7" ht="44.25" customHeight="1" thickBot="1" x14ac:dyDescent="0.3">
      <c r="F3" s="30" t="s">
        <v>99</v>
      </c>
      <c r="G3" s="30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 t="shared" ref="G6:G9" si="0"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 t="shared" si="0"/>
        <v>1.0513934129569311</v>
      </c>
    </row>
    <row r="8" spans="2:7" ht="30.75" thickBot="1" x14ac:dyDescent="0.3">
      <c r="B8" s="16" t="s">
        <v>100</v>
      </c>
      <c r="C8" s="17">
        <v>40.409999999999997</v>
      </c>
      <c r="D8" s="17">
        <v>46.4</v>
      </c>
      <c r="E8" s="18">
        <f t="shared" ref="E8:E24" si="1">D8/C8</f>
        <v>1.1482306359811929</v>
      </c>
      <c r="F8" s="17">
        <v>42.8</v>
      </c>
      <c r="G8" s="18">
        <f t="shared" si="0"/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 t="shared" si="0"/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1"/>
        <v>1.0450922818791948</v>
      </c>
      <c r="F12" s="17">
        <v>76.97</v>
      </c>
      <c r="G12" s="18">
        <f t="shared" ref="G12" si="2"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1"/>
        <v>1.1122865346833912</v>
      </c>
      <c r="F14" s="17">
        <v>73.599999999999994</v>
      </c>
      <c r="G14" s="18">
        <f t="shared" ref="G14:G16" si="3"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1"/>
        <v>1.112015318334131</v>
      </c>
      <c r="F15" s="17">
        <v>69.69</v>
      </c>
      <c r="G15" s="18">
        <f t="shared" si="3"/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1"/>
        <v>1.1121495327102815</v>
      </c>
      <c r="F16" s="17">
        <v>5.95</v>
      </c>
      <c r="G16" s="18">
        <f t="shared" si="3"/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 t="shared" ref="G19:G22" si="4"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1"/>
        <v>1.1375</v>
      </c>
      <c r="F20" s="11">
        <v>0.91</v>
      </c>
      <c r="G20" s="18">
        <f t="shared" si="4"/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1"/>
        <v>1.1958405545927211</v>
      </c>
      <c r="F21" s="11">
        <v>6.9</v>
      </c>
      <c r="G21" s="18">
        <f t="shared" si="4"/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1"/>
        <v>1</v>
      </c>
      <c r="F22" s="11">
        <v>6</v>
      </c>
      <c r="G22" s="18">
        <f t="shared" si="4"/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1"/>
        <v>1.019047619047619</v>
      </c>
      <c r="F24" s="17">
        <v>4.28</v>
      </c>
      <c r="G24" s="18">
        <f t="shared" ref="G24:G26" si="5"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 t="shared" si="5"/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 t="shared" si="5"/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6"/>
  <sheetViews>
    <sheetView workbookViewId="0">
      <selection activeCell="O24" sqref="O24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6BBB-5593-4568-9F0E-D560A9CE84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84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85</v>
      </c>
      <c r="C2" t="s">
        <v>89</v>
      </c>
      <c r="D2" t="s">
        <v>88</v>
      </c>
      <c r="E2" t="s">
        <v>88</v>
      </c>
      <c r="F2" t="s">
        <v>91</v>
      </c>
      <c r="G2" t="s">
        <v>91</v>
      </c>
      <c r="H2" t="s">
        <v>91</v>
      </c>
      <c r="I2" t="s">
        <v>91</v>
      </c>
    </row>
    <row r="3" spans="1:9" x14ac:dyDescent="0.25">
      <c r="A3" t="s">
        <v>86</v>
      </c>
    </row>
    <row r="4" spans="1:9" x14ac:dyDescent="0.25">
      <c r="A4" t="s">
        <v>87</v>
      </c>
    </row>
    <row r="5" spans="1:9" x14ac:dyDescent="0.25">
      <c r="A5" t="s">
        <v>93</v>
      </c>
      <c r="G5" t="s">
        <v>94</v>
      </c>
      <c r="H5" t="s">
        <v>95</v>
      </c>
      <c r="I5" t="s">
        <v>96</v>
      </c>
    </row>
    <row r="6" spans="1:9" ht="15.75" thickBot="1" x14ac:dyDescent="0.3"/>
    <row r="7" spans="1:9" ht="15.75" thickBot="1" x14ac:dyDescent="0.3">
      <c r="A7" s="10" t="s">
        <v>81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77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83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82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90</v>
      </c>
      <c r="B11" s="24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92</v>
      </c>
      <c r="B12" s="24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66</v>
      </c>
      <c r="B13" s="24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81</v>
      </c>
      <c r="C15" s="23">
        <f t="shared" ref="C15:I19" si="0">C7/$B7</f>
        <v>0.89945722408891182</v>
      </c>
      <c r="D15" s="23">
        <f t="shared" si="0"/>
        <v>0.98811062289997409</v>
      </c>
      <c r="E15" s="23">
        <f t="shared" si="0"/>
        <v>1.0338588782631171</v>
      </c>
      <c r="F15" s="23">
        <f t="shared" si="0"/>
        <v>0.92116826053243739</v>
      </c>
      <c r="G15" s="23">
        <f t="shared" si="0"/>
        <v>1.0320496252261566</v>
      </c>
      <c r="H15" s="23">
        <f t="shared" si="0"/>
        <v>1.0364435254587749</v>
      </c>
      <c r="I15" s="23">
        <f t="shared" si="0"/>
        <v>1.0338588782631171</v>
      </c>
    </row>
    <row r="16" spans="1:9" x14ac:dyDescent="0.25">
      <c r="A16" s="10" t="s">
        <v>77</v>
      </c>
      <c r="C16" s="23">
        <f t="shared" si="0"/>
        <v>0.83544303797468356</v>
      </c>
      <c r="D16" s="23">
        <f t="shared" si="0"/>
        <v>0.91952983725135617</v>
      </c>
      <c r="E16" s="23">
        <f t="shared" si="0"/>
        <v>0.95840867992766721</v>
      </c>
      <c r="F16" s="23">
        <f t="shared" si="0"/>
        <v>0.88245931283905965</v>
      </c>
      <c r="G16" s="23">
        <f t="shared" si="0"/>
        <v>0.98915009041591306</v>
      </c>
      <c r="H16" s="23">
        <f t="shared" si="0"/>
        <v>0.99186256781193494</v>
      </c>
      <c r="I16" s="23">
        <f t="shared" si="0"/>
        <v>0.99005424954792032</v>
      </c>
    </row>
    <row r="17" spans="1:9" x14ac:dyDescent="0.25">
      <c r="A17" s="10" t="s">
        <v>83</v>
      </c>
      <c r="C17" s="23">
        <f t="shared" si="0"/>
        <v>0.92290988056460388</v>
      </c>
      <c r="D17" s="23">
        <f t="shared" si="0"/>
        <v>1.0170104958378576</v>
      </c>
      <c r="E17" s="23">
        <f t="shared" si="0"/>
        <v>1.0633369525877669</v>
      </c>
      <c r="F17" s="23">
        <f t="shared" si="0"/>
        <v>0.93666304741223316</v>
      </c>
      <c r="G17" s="23">
        <f t="shared" si="0"/>
        <v>1.0492218602967789</v>
      </c>
      <c r="H17" s="23">
        <f t="shared" si="0"/>
        <v>1.0539268910604418</v>
      </c>
      <c r="I17" s="23">
        <f t="shared" si="0"/>
        <v>1.0513934129569311</v>
      </c>
    </row>
    <row r="18" spans="1:9" x14ac:dyDescent="0.25">
      <c r="A18" s="10" t="s">
        <v>82</v>
      </c>
      <c r="C18" s="23">
        <f t="shared" si="0"/>
        <v>0.79529872673849156</v>
      </c>
      <c r="D18" s="23">
        <f t="shared" si="0"/>
        <v>0.87463271302644452</v>
      </c>
      <c r="E18" s="23">
        <f t="shared" si="0"/>
        <v>0.91380999020568066</v>
      </c>
      <c r="F18" s="23">
        <f t="shared" si="0"/>
        <v>0.82174338883447595</v>
      </c>
      <c r="G18" s="23">
        <f t="shared" si="0"/>
        <v>0.92164544564152784</v>
      </c>
      <c r="H18" s="23">
        <f t="shared" si="0"/>
        <v>0.92458374142997046</v>
      </c>
      <c r="I18" s="23">
        <f t="shared" si="0"/>
        <v>0.92262487757100875</v>
      </c>
    </row>
    <row r="19" spans="1:9" x14ac:dyDescent="0.25">
      <c r="A19" s="10" t="s">
        <v>90</v>
      </c>
      <c r="C19" s="23">
        <f t="shared" si="0"/>
        <v>1.0941828254847645</v>
      </c>
      <c r="D19" s="23">
        <f t="shared" si="0"/>
        <v>1.0941828254847645</v>
      </c>
      <c r="E19" s="23">
        <f t="shared" si="0"/>
        <v>1.0941828254847645</v>
      </c>
      <c r="F19" s="23">
        <f t="shared" si="0"/>
        <v>1.10803324099723</v>
      </c>
      <c r="G19" s="23">
        <f t="shared" si="0"/>
        <v>1.10803324099723</v>
      </c>
      <c r="H19" s="23">
        <f t="shared" si="0"/>
        <v>1.10803324099723</v>
      </c>
      <c r="I19" s="23">
        <f t="shared" si="0"/>
        <v>1.10803324099723</v>
      </c>
    </row>
    <row r="20" spans="1:9" x14ac:dyDescent="0.25">
      <c r="A20" s="10" t="s">
        <v>92</v>
      </c>
      <c r="G20" s="23">
        <f>G12/$B12</f>
        <v>1.0992328631526851</v>
      </c>
      <c r="H20" s="23">
        <f>H12/$B12</f>
        <v>1.0517198713189806</v>
      </c>
      <c r="I20" s="23">
        <f>I12/$B12</f>
        <v>1.0591437762929967</v>
      </c>
    </row>
    <row r="21" spans="1:9" x14ac:dyDescent="0.25">
      <c r="A21" s="10" t="s">
        <v>66</v>
      </c>
      <c r="H21" s="23">
        <f>H13/$B13</f>
        <v>0.94761904761904758</v>
      </c>
      <c r="I21" s="23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Calibration_2017</vt:lpstr>
      <vt:lpstr>Calibration_2016</vt:lpstr>
      <vt:lpstr>Calibration actives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2017-12-06T14:27:57Z</dcterms:modified>
</cp:coreProperties>
</file>