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tabRatio="770" activeTab="6"/>
  </bookViews>
  <sheets>
    <sheet name="TOC" sheetId="20" r:id="rId1"/>
    <sheet name="prop.occupation" sheetId="19" r:id="rId2"/>
    <sheet name="Actives" sheetId="3" r:id="rId3"/>
    <sheet name="Actives_raw" sheetId="34" r:id="rId4"/>
    <sheet name="Terms" sheetId="35" r:id="rId5"/>
    <sheet name="Terms_raw" sheetId="36" r:id="rId6"/>
    <sheet name="Retirees" sheetId="38" r:id="rId7"/>
    <sheet name="Retirees_raw" sheetId="30" r:id="rId8"/>
    <sheet name="Disabled_raw" sheetId="32" r:id="rId9"/>
    <sheet name="Disabled" sheetId="39" r:id="rId10"/>
    <sheet name="Beneficiaries" sheetId="31" r:id="rId11"/>
    <sheet name="Actives_gender" sheetId="40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9" l="1"/>
  <c r="M8" i="19"/>
  <c r="N8" i="19"/>
  <c r="O8" i="19"/>
  <c r="L9" i="19"/>
  <c r="M9" i="19"/>
  <c r="N9" i="19"/>
  <c r="O9" i="19"/>
  <c r="L10" i="19"/>
  <c r="M10" i="19"/>
  <c r="N10" i="19"/>
  <c r="O10" i="19"/>
  <c r="L11" i="19"/>
  <c r="M11" i="19"/>
  <c r="N11" i="19"/>
  <c r="O11" i="19"/>
  <c r="L12" i="19"/>
  <c r="M12" i="19"/>
  <c r="N12" i="19"/>
  <c r="O12" i="19"/>
  <c r="M7" i="19"/>
  <c r="N7" i="19"/>
  <c r="O7" i="19"/>
  <c r="L7" i="19"/>
  <c r="K8" i="19"/>
  <c r="K9" i="19"/>
  <c r="K10" i="19"/>
  <c r="K11" i="19"/>
  <c r="K12" i="19"/>
  <c r="K7" i="19"/>
  <c r="J8" i="19" l="1"/>
  <c r="J9" i="19"/>
  <c r="J10" i="19"/>
  <c r="J11" i="19"/>
  <c r="J12" i="19"/>
  <c r="J7" i="19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11" i="36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10" i="32"/>
  <c r="D102" i="30"/>
  <c r="L10" i="30"/>
  <c r="M10" i="30" s="1"/>
  <c r="L11" i="30"/>
  <c r="M11" i="30" s="1"/>
  <c r="L12" i="30"/>
  <c r="M12" i="30"/>
  <c r="L13" i="30"/>
  <c r="M13" i="30"/>
  <c r="L14" i="30"/>
  <c r="M14" i="30" s="1"/>
  <c r="L15" i="30"/>
  <c r="M15" i="30" s="1"/>
  <c r="L16" i="30"/>
  <c r="M16" i="30"/>
  <c r="L17" i="30"/>
  <c r="M17" i="30"/>
  <c r="L18" i="30"/>
  <c r="M18" i="30" s="1"/>
  <c r="L19" i="30"/>
  <c r="M19" i="30" s="1"/>
  <c r="L20" i="30"/>
  <c r="M20" i="30"/>
  <c r="L21" i="30"/>
  <c r="M21" i="30"/>
  <c r="L22" i="30"/>
  <c r="M22" i="30" s="1"/>
  <c r="L23" i="30"/>
  <c r="M23" i="30" s="1"/>
  <c r="L24" i="30"/>
  <c r="M24" i="30"/>
  <c r="L25" i="30"/>
  <c r="M25" i="30"/>
  <c r="L26" i="30"/>
  <c r="M26" i="30" s="1"/>
  <c r="L27" i="30"/>
  <c r="M27" i="30" s="1"/>
  <c r="L28" i="30"/>
  <c r="M28" i="30"/>
  <c r="L29" i="30"/>
  <c r="M29" i="30"/>
  <c r="L30" i="30"/>
  <c r="M30" i="30" s="1"/>
  <c r="L31" i="30"/>
  <c r="M31" i="30" s="1"/>
  <c r="L32" i="30"/>
  <c r="M32" i="30"/>
  <c r="L33" i="30"/>
  <c r="M33" i="30"/>
  <c r="L34" i="30"/>
  <c r="M34" i="30" s="1"/>
  <c r="L35" i="30"/>
  <c r="M35" i="30" s="1"/>
  <c r="L36" i="30"/>
  <c r="M36" i="30"/>
  <c r="L37" i="30"/>
  <c r="M37" i="30"/>
  <c r="L38" i="30"/>
  <c r="M38" i="30" s="1"/>
  <c r="L39" i="30"/>
  <c r="M39" i="30" s="1"/>
  <c r="L40" i="30"/>
  <c r="M40" i="30"/>
  <c r="L41" i="30"/>
  <c r="M41" i="30"/>
  <c r="L42" i="30"/>
  <c r="M42" i="30" s="1"/>
  <c r="L43" i="30"/>
  <c r="M43" i="30" s="1"/>
  <c r="L44" i="30"/>
  <c r="M44" i="30"/>
  <c r="L45" i="30"/>
  <c r="M45" i="30"/>
  <c r="L46" i="30"/>
  <c r="M46" i="30" s="1"/>
  <c r="L47" i="30"/>
  <c r="M47" i="30" s="1"/>
  <c r="L48" i="30"/>
  <c r="M48" i="30"/>
  <c r="L49" i="30"/>
  <c r="M49" i="30"/>
  <c r="L50" i="30"/>
  <c r="M50" i="30" s="1"/>
  <c r="L51" i="30"/>
  <c r="M51" i="30" s="1"/>
  <c r="L52" i="30"/>
  <c r="M52" i="30"/>
  <c r="L53" i="30"/>
  <c r="M53" i="30"/>
  <c r="L54" i="30"/>
  <c r="M54" i="30" s="1"/>
  <c r="L55" i="30"/>
  <c r="M55" i="30" s="1"/>
  <c r="L56" i="30"/>
  <c r="M56" i="30"/>
  <c r="L57" i="30"/>
  <c r="M57" i="30"/>
  <c r="L58" i="30"/>
  <c r="M58" i="30" s="1"/>
  <c r="L59" i="30"/>
  <c r="M59" i="30" s="1"/>
  <c r="L60" i="30"/>
  <c r="M60" i="30"/>
  <c r="L61" i="30"/>
  <c r="M61" i="30"/>
  <c r="L62" i="30"/>
  <c r="M62" i="30" s="1"/>
  <c r="L63" i="30"/>
  <c r="M63" i="30" s="1"/>
  <c r="L64" i="30"/>
  <c r="M64" i="30"/>
  <c r="L65" i="30"/>
  <c r="M65" i="30"/>
  <c r="L66" i="30"/>
  <c r="M66" i="30" s="1"/>
  <c r="L67" i="30"/>
  <c r="M67" i="30" s="1"/>
  <c r="L68" i="30"/>
  <c r="M68" i="30"/>
  <c r="L69" i="30"/>
  <c r="M69" i="30"/>
  <c r="L70" i="30"/>
  <c r="M70" i="30" s="1"/>
  <c r="L71" i="30"/>
  <c r="M71" i="30" s="1"/>
  <c r="L72" i="30"/>
  <c r="M72" i="30"/>
  <c r="L73" i="30"/>
  <c r="M73" i="30"/>
  <c r="L74" i="30"/>
  <c r="M74" i="30" s="1"/>
  <c r="L75" i="30"/>
  <c r="M75" i="30" s="1"/>
  <c r="L76" i="30"/>
  <c r="M76" i="30"/>
  <c r="L77" i="30"/>
  <c r="M77" i="30"/>
  <c r="L78" i="30"/>
  <c r="M78" i="30" s="1"/>
  <c r="L79" i="30"/>
  <c r="M79" i="30" s="1"/>
  <c r="L80" i="30"/>
  <c r="M80" i="30"/>
  <c r="L81" i="30"/>
  <c r="M81" i="30"/>
  <c r="L82" i="30"/>
  <c r="M82" i="30" s="1"/>
  <c r="L83" i="30"/>
  <c r="M83" i="30" s="1"/>
  <c r="L84" i="30"/>
  <c r="M84" i="30"/>
  <c r="L85" i="30"/>
  <c r="M85" i="30"/>
  <c r="L86" i="30"/>
  <c r="M86" i="30" s="1"/>
  <c r="L87" i="30"/>
  <c r="M87" i="30" s="1"/>
  <c r="L88" i="30"/>
  <c r="M88" i="30"/>
  <c r="L89" i="30"/>
  <c r="M89" i="30"/>
  <c r="L90" i="30"/>
  <c r="M90" i="30" s="1"/>
  <c r="L91" i="30"/>
  <c r="M91" i="30" s="1"/>
  <c r="M9" i="30"/>
  <c r="L9" i="30"/>
  <c r="H48" i="40"/>
  <c r="I48" i="40"/>
  <c r="H49" i="40"/>
  <c r="I49" i="40"/>
  <c r="H50" i="40"/>
  <c r="I50" i="40"/>
  <c r="H51" i="40"/>
  <c r="I51" i="40"/>
  <c r="H52" i="40"/>
  <c r="I52" i="40"/>
  <c r="H53" i="40"/>
  <c r="I53" i="40"/>
  <c r="H54" i="40"/>
  <c r="I54" i="40"/>
  <c r="H55" i="40"/>
  <c r="I55" i="40"/>
  <c r="H56" i="40"/>
  <c r="I56" i="40"/>
  <c r="H57" i="40"/>
  <c r="I57" i="40"/>
  <c r="H58" i="40"/>
  <c r="I58" i="40"/>
  <c r="H59" i="40"/>
  <c r="I59" i="40"/>
  <c r="H60" i="40"/>
  <c r="I60" i="40"/>
  <c r="H61" i="40"/>
  <c r="I61" i="40"/>
  <c r="H62" i="40"/>
  <c r="I62" i="40"/>
  <c r="H63" i="40"/>
  <c r="I63" i="40"/>
  <c r="H64" i="40"/>
  <c r="I64" i="40"/>
  <c r="H65" i="40"/>
  <c r="I65" i="40"/>
  <c r="H66" i="40"/>
  <c r="I66" i="40"/>
  <c r="H67" i="40"/>
  <c r="I67" i="40"/>
  <c r="H68" i="40"/>
  <c r="I68" i="40"/>
  <c r="H69" i="40"/>
  <c r="I69" i="40"/>
  <c r="H70" i="40"/>
  <c r="I70" i="40"/>
  <c r="H71" i="40"/>
  <c r="I71" i="40"/>
  <c r="H72" i="40"/>
  <c r="I72" i="40"/>
  <c r="H73" i="40"/>
  <c r="I73" i="40"/>
  <c r="H74" i="40"/>
  <c r="I74" i="40"/>
  <c r="H75" i="40"/>
  <c r="I75" i="40"/>
  <c r="H76" i="40"/>
  <c r="I76" i="40"/>
  <c r="H77" i="40"/>
  <c r="I77" i="40"/>
  <c r="H78" i="40"/>
  <c r="I78" i="40"/>
  <c r="H79" i="40"/>
  <c r="I79" i="40"/>
  <c r="H80" i="40"/>
  <c r="I80" i="40"/>
  <c r="H81" i="40"/>
  <c r="I81" i="40"/>
  <c r="H82" i="40"/>
  <c r="I82" i="40"/>
  <c r="H9" i="40"/>
  <c r="I9" i="40"/>
  <c r="H10" i="40"/>
  <c r="I10" i="40"/>
  <c r="H11" i="40"/>
  <c r="I11" i="40"/>
  <c r="H12" i="40"/>
  <c r="I12" i="40"/>
  <c r="H13" i="40"/>
  <c r="I13" i="40"/>
  <c r="H14" i="40"/>
  <c r="I14" i="40"/>
  <c r="H15" i="40"/>
  <c r="I15" i="40"/>
  <c r="H16" i="40"/>
  <c r="I16" i="40"/>
  <c r="H17" i="40"/>
  <c r="I17" i="40"/>
  <c r="H18" i="40"/>
  <c r="I18" i="40"/>
  <c r="H19" i="40"/>
  <c r="I19" i="40"/>
  <c r="H20" i="40"/>
  <c r="I20" i="40"/>
  <c r="H21" i="40"/>
  <c r="I21" i="40"/>
  <c r="H22" i="40"/>
  <c r="I22" i="40"/>
  <c r="H23" i="40"/>
  <c r="I23" i="40"/>
  <c r="H24" i="40"/>
  <c r="I24" i="40"/>
  <c r="H25" i="40"/>
  <c r="I25" i="40"/>
  <c r="H26" i="40"/>
  <c r="I26" i="40"/>
  <c r="H27" i="40"/>
  <c r="I27" i="40"/>
  <c r="H28" i="40"/>
  <c r="I28" i="40"/>
  <c r="H29" i="40"/>
  <c r="I29" i="40"/>
  <c r="H30" i="40"/>
  <c r="I30" i="40"/>
  <c r="H31" i="40"/>
  <c r="I31" i="40"/>
  <c r="H32" i="40"/>
  <c r="I32" i="40"/>
  <c r="H33" i="40"/>
  <c r="I33" i="40"/>
  <c r="H34" i="40"/>
  <c r="I34" i="40"/>
  <c r="H35" i="40"/>
  <c r="I35" i="40"/>
  <c r="H36" i="40"/>
  <c r="I36" i="40"/>
  <c r="H37" i="40"/>
  <c r="I37" i="40"/>
  <c r="H38" i="40"/>
  <c r="I38" i="40"/>
  <c r="H39" i="40"/>
  <c r="I39" i="40"/>
  <c r="H40" i="40"/>
  <c r="I40" i="40"/>
  <c r="H41" i="40"/>
  <c r="I41" i="40"/>
  <c r="H42" i="40"/>
  <c r="I42" i="40"/>
  <c r="H43" i="40"/>
  <c r="I43" i="40"/>
  <c r="H44" i="40"/>
  <c r="I44" i="40"/>
  <c r="H45" i="40"/>
  <c r="I45" i="40"/>
  <c r="H46" i="40"/>
  <c r="I46" i="40"/>
  <c r="H47" i="40"/>
  <c r="I47" i="40"/>
  <c r="I8" i="40"/>
  <c r="H8" i="40"/>
  <c r="I12" i="19" l="1"/>
  <c r="H12" i="19"/>
  <c r="I10" i="19"/>
  <c r="H10" i="19"/>
  <c r="G31" i="34" l="1"/>
  <c r="G32" i="34" s="1"/>
  <c r="G29" i="34"/>
  <c r="G30" i="34" s="1"/>
  <c r="G27" i="34"/>
  <c r="G28" i="34" s="1"/>
  <c r="G25" i="34"/>
  <c r="G26" i="34" s="1"/>
  <c r="G23" i="34"/>
  <c r="G24" i="34" s="1"/>
  <c r="G22" i="34"/>
  <c r="G21" i="34"/>
  <c r="G19" i="34"/>
  <c r="G20" i="34" s="1"/>
  <c r="G17" i="34"/>
  <c r="G18" i="34" s="1"/>
  <c r="G15" i="34"/>
  <c r="G16" i="34" s="1"/>
  <c r="G13" i="34"/>
  <c r="G14" i="34" s="1"/>
  <c r="G11" i="34"/>
  <c r="G12" i="34" s="1"/>
  <c r="G10" i="34"/>
  <c r="G9" i="34"/>
  <c r="K11" i="32" l="1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10" i="32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" i="30"/>
  <c r="I88" i="36"/>
  <c r="J88" i="36" s="1"/>
  <c r="H88" i="36"/>
  <c r="G88" i="36"/>
  <c r="I87" i="36"/>
  <c r="J87" i="36" s="1"/>
  <c r="H87" i="36"/>
  <c r="G87" i="36"/>
  <c r="I86" i="36"/>
  <c r="J86" i="36" s="1"/>
  <c r="H86" i="36"/>
  <c r="G86" i="36"/>
  <c r="I85" i="36"/>
  <c r="J85" i="36" s="1"/>
  <c r="H85" i="36"/>
  <c r="G85" i="36"/>
  <c r="D85" i="36"/>
  <c r="I84" i="36"/>
  <c r="J84" i="36" s="1"/>
  <c r="H84" i="36"/>
  <c r="D84" i="36"/>
  <c r="I83" i="36"/>
  <c r="H83" i="36"/>
  <c r="J83" i="36" s="1"/>
  <c r="G83" i="36"/>
  <c r="D83" i="36"/>
  <c r="J82" i="36"/>
  <c r="I82" i="36"/>
  <c r="H82" i="36"/>
  <c r="G82" i="36"/>
  <c r="D82" i="36"/>
  <c r="J81" i="36"/>
  <c r="I81" i="36"/>
  <c r="H81" i="36"/>
  <c r="D81" i="36"/>
  <c r="I80" i="36"/>
  <c r="J80" i="36" s="1"/>
  <c r="H80" i="36"/>
  <c r="G80" i="36"/>
  <c r="D80" i="36"/>
  <c r="I79" i="36"/>
  <c r="J79" i="36" s="1"/>
  <c r="H79" i="36"/>
  <c r="D79" i="36"/>
  <c r="I78" i="36"/>
  <c r="J78" i="36" s="1"/>
  <c r="H78" i="36"/>
  <c r="G78" i="36"/>
  <c r="D78" i="36"/>
  <c r="I77" i="36"/>
  <c r="J77" i="36" s="1"/>
  <c r="H77" i="36"/>
  <c r="G77" i="36"/>
  <c r="D77" i="36"/>
  <c r="I76" i="36"/>
  <c r="J76" i="36" s="1"/>
  <c r="H76" i="36"/>
  <c r="G76" i="36"/>
  <c r="D76" i="36"/>
  <c r="I75" i="36"/>
  <c r="J75" i="36" s="1"/>
  <c r="H75" i="36"/>
  <c r="G75" i="36"/>
  <c r="D75" i="36"/>
  <c r="I74" i="36"/>
  <c r="J74" i="36" s="1"/>
  <c r="H74" i="36"/>
  <c r="G74" i="36"/>
  <c r="D74" i="36"/>
  <c r="I73" i="36"/>
  <c r="H73" i="36"/>
  <c r="J73" i="36" s="1"/>
  <c r="G73" i="36"/>
  <c r="D73" i="36"/>
  <c r="I72" i="36"/>
  <c r="H72" i="36"/>
  <c r="J72" i="36" s="1"/>
  <c r="G72" i="36"/>
  <c r="D72" i="36"/>
  <c r="J71" i="36"/>
  <c r="I71" i="36"/>
  <c r="H71" i="36"/>
  <c r="G71" i="36"/>
  <c r="D71" i="36"/>
  <c r="I70" i="36"/>
  <c r="J70" i="36" s="1"/>
  <c r="H70" i="36"/>
  <c r="G70" i="36"/>
  <c r="D70" i="36"/>
  <c r="I69" i="36"/>
  <c r="J69" i="36" s="1"/>
  <c r="H69" i="36"/>
  <c r="G69" i="36"/>
  <c r="D69" i="36"/>
  <c r="I68" i="36"/>
  <c r="J68" i="36" s="1"/>
  <c r="H68" i="36"/>
  <c r="G68" i="36"/>
  <c r="D68" i="36"/>
  <c r="I67" i="36"/>
  <c r="J67" i="36" s="1"/>
  <c r="H67" i="36"/>
  <c r="G67" i="36"/>
  <c r="D67" i="36"/>
  <c r="I66" i="36"/>
  <c r="J66" i="36" s="1"/>
  <c r="H66" i="36"/>
  <c r="G66" i="36"/>
  <c r="D66" i="36"/>
  <c r="I65" i="36"/>
  <c r="H65" i="36"/>
  <c r="J65" i="36" s="1"/>
  <c r="G65" i="36"/>
  <c r="D65" i="36"/>
  <c r="J64" i="36"/>
  <c r="I64" i="36"/>
  <c r="H64" i="36"/>
  <c r="G64" i="36"/>
  <c r="D64" i="36"/>
  <c r="J63" i="36"/>
  <c r="I63" i="36"/>
  <c r="H63" i="36"/>
  <c r="G63" i="36"/>
  <c r="D63" i="36"/>
  <c r="I62" i="36"/>
  <c r="J62" i="36" s="1"/>
  <c r="H62" i="36"/>
  <c r="G62" i="36"/>
  <c r="D62" i="36"/>
  <c r="I61" i="36"/>
  <c r="J61" i="36" s="1"/>
  <c r="H61" i="36"/>
  <c r="G61" i="36"/>
  <c r="D61" i="36"/>
  <c r="I60" i="36"/>
  <c r="J60" i="36" s="1"/>
  <c r="H60" i="36"/>
  <c r="G60" i="36"/>
  <c r="D60" i="36"/>
  <c r="I59" i="36"/>
  <c r="J59" i="36" s="1"/>
  <c r="H59" i="36"/>
  <c r="G59" i="36"/>
  <c r="D59" i="36"/>
  <c r="I58" i="36"/>
  <c r="J58" i="36" s="1"/>
  <c r="H58" i="36"/>
  <c r="G58" i="36"/>
  <c r="D58" i="36"/>
  <c r="I57" i="36"/>
  <c r="H57" i="36"/>
  <c r="J57" i="36" s="1"/>
  <c r="G57" i="36"/>
  <c r="D57" i="36"/>
  <c r="J56" i="36"/>
  <c r="I56" i="36"/>
  <c r="H56" i="36"/>
  <c r="G56" i="36"/>
  <c r="D56" i="36"/>
  <c r="J55" i="36"/>
  <c r="I55" i="36"/>
  <c r="H55" i="36"/>
  <c r="G55" i="36"/>
  <c r="D55" i="36"/>
  <c r="I54" i="36"/>
  <c r="J54" i="36" s="1"/>
  <c r="H54" i="36"/>
  <c r="G54" i="36"/>
  <c r="D54" i="36"/>
  <c r="I53" i="36"/>
  <c r="J53" i="36" s="1"/>
  <c r="H53" i="36"/>
  <c r="G53" i="36"/>
  <c r="D53" i="36"/>
  <c r="I52" i="36"/>
  <c r="J52" i="36" s="1"/>
  <c r="H52" i="36"/>
  <c r="G52" i="36"/>
  <c r="D52" i="36"/>
  <c r="I51" i="36"/>
  <c r="J51" i="36" s="1"/>
  <c r="H51" i="36"/>
  <c r="G51" i="36"/>
  <c r="D51" i="36"/>
  <c r="I50" i="36"/>
  <c r="H50" i="36"/>
  <c r="J50" i="36" s="1"/>
  <c r="G50" i="36"/>
  <c r="D50" i="36"/>
  <c r="I49" i="36"/>
  <c r="H49" i="36"/>
  <c r="J49" i="36" s="1"/>
  <c r="G49" i="36"/>
  <c r="D49" i="36"/>
  <c r="J48" i="36"/>
  <c r="I48" i="36"/>
  <c r="H48" i="36"/>
  <c r="G48" i="36"/>
  <c r="D48" i="36"/>
  <c r="J47" i="36"/>
  <c r="I47" i="36"/>
  <c r="H47" i="36"/>
  <c r="G47" i="36"/>
  <c r="D47" i="36"/>
  <c r="I46" i="36"/>
  <c r="J46" i="36" s="1"/>
  <c r="H46" i="36"/>
  <c r="G46" i="36"/>
  <c r="D46" i="36"/>
  <c r="I45" i="36"/>
  <c r="J45" i="36" s="1"/>
  <c r="H45" i="36"/>
  <c r="G45" i="36"/>
  <c r="D45" i="36"/>
  <c r="I44" i="36"/>
  <c r="J44" i="36" s="1"/>
  <c r="H44" i="36"/>
  <c r="G44" i="36"/>
  <c r="D44" i="36"/>
  <c r="I43" i="36"/>
  <c r="J43" i="36" s="1"/>
  <c r="H43" i="36"/>
  <c r="G43" i="36"/>
  <c r="D43" i="36"/>
  <c r="I42" i="36"/>
  <c r="J42" i="36" s="1"/>
  <c r="H42" i="36"/>
  <c r="G42" i="36"/>
  <c r="D42" i="36"/>
  <c r="I41" i="36"/>
  <c r="H41" i="36"/>
  <c r="J41" i="36" s="1"/>
  <c r="G41" i="36"/>
  <c r="D41" i="36"/>
  <c r="J40" i="36"/>
  <c r="I40" i="36"/>
  <c r="H40" i="36"/>
  <c r="G40" i="36"/>
  <c r="D40" i="36"/>
  <c r="J39" i="36"/>
  <c r="I39" i="36"/>
  <c r="H39" i="36"/>
  <c r="G39" i="36"/>
  <c r="D39" i="36"/>
  <c r="I38" i="36"/>
  <c r="J38" i="36" s="1"/>
  <c r="H38" i="36"/>
  <c r="G38" i="36"/>
  <c r="D38" i="36"/>
  <c r="I37" i="36"/>
  <c r="J37" i="36" s="1"/>
  <c r="H37" i="36"/>
  <c r="G37" i="36"/>
  <c r="D37" i="36"/>
  <c r="I36" i="36"/>
  <c r="J36" i="36" s="1"/>
  <c r="H36" i="36"/>
  <c r="G36" i="36"/>
  <c r="D36" i="36"/>
  <c r="I35" i="36"/>
  <c r="J35" i="36" s="1"/>
  <c r="H35" i="36"/>
  <c r="G35" i="36"/>
  <c r="D35" i="36"/>
  <c r="I34" i="36"/>
  <c r="H34" i="36"/>
  <c r="J34" i="36" s="1"/>
  <c r="G34" i="36"/>
  <c r="D34" i="36"/>
  <c r="I33" i="36"/>
  <c r="H33" i="36"/>
  <c r="J33" i="36" s="1"/>
  <c r="G33" i="36"/>
  <c r="D33" i="36"/>
  <c r="J32" i="36"/>
  <c r="I32" i="36"/>
  <c r="H32" i="36"/>
  <c r="G32" i="36"/>
  <c r="D32" i="36"/>
  <c r="J31" i="36"/>
  <c r="I31" i="36"/>
  <c r="H31" i="36"/>
  <c r="G31" i="36"/>
  <c r="D31" i="36"/>
  <c r="I30" i="36"/>
  <c r="J30" i="36" s="1"/>
  <c r="H30" i="36"/>
  <c r="G30" i="36"/>
  <c r="D30" i="36"/>
  <c r="I29" i="36"/>
  <c r="J29" i="36" s="1"/>
  <c r="H29" i="36"/>
  <c r="G29" i="36"/>
  <c r="D29" i="36"/>
  <c r="I28" i="36"/>
  <c r="J28" i="36" s="1"/>
  <c r="H28" i="36"/>
  <c r="G28" i="36"/>
  <c r="D28" i="36"/>
  <c r="I27" i="36"/>
  <c r="J27" i="36" s="1"/>
  <c r="H27" i="36"/>
  <c r="G27" i="36"/>
  <c r="D27" i="36"/>
  <c r="I26" i="36"/>
  <c r="H26" i="36"/>
  <c r="J26" i="36" s="1"/>
  <c r="G26" i="36"/>
  <c r="D26" i="36"/>
  <c r="I25" i="36"/>
  <c r="H25" i="36"/>
  <c r="J25" i="36" s="1"/>
  <c r="G25" i="36"/>
  <c r="D25" i="36"/>
  <c r="J24" i="36"/>
  <c r="I24" i="36"/>
  <c r="H24" i="36"/>
  <c r="G24" i="36"/>
  <c r="D24" i="36"/>
  <c r="J23" i="36"/>
  <c r="I23" i="36"/>
  <c r="H23" i="36"/>
  <c r="G23" i="36"/>
  <c r="D23" i="36"/>
  <c r="I22" i="36"/>
  <c r="J22" i="36" s="1"/>
  <c r="H22" i="36"/>
  <c r="G22" i="36"/>
  <c r="D22" i="36"/>
  <c r="I21" i="36"/>
  <c r="J21" i="36" s="1"/>
  <c r="H21" i="36"/>
  <c r="G21" i="36"/>
  <c r="D21" i="36"/>
  <c r="I20" i="36"/>
  <c r="J20" i="36" s="1"/>
  <c r="H20" i="36"/>
  <c r="G20" i="36"/>
  <c r="D20" i="36"/>
  <c r="I19" i="36"/>
  <c r="J19" i="36" s="1"/>
  <c r="H19" i="36"/>
  <c r="G19" i="36"/>
  <c r="D19" i="36"/>
  <c r="I18" i="36"/>
  <c r="H18" i="36"/>
  <c r="J18" i="36" s="1"/>
  <c r="G18" i="36"/>
  <c r="D18" i="36"/>
  <c r="I17" i="36"/>
  <c r="H17" i="36"/>
  <c r="J17" i="36" s="1"/>
  <c r="G17" i="36"/>
  <c r="D17" i="36"/>
  <c r="J16" i="36"/>
  <c r="I16" i="36"/>
  <c r="H16" i="36"/>
  <c r="G16" i="36"/>
  <c r="D16" i="36"/>
  <c r="J15" i="36"/>
  <c r="I15" i="36"/>
  <c r="H15" i="36"/>
  <c r="G15" i="36"/>
  <c r="D15" i="36"/>
  <c r="I14" i="36"/>
  <c r="J14" i="36" s="1"/>
  <c r="H14" i="36"/>
  <c r="G14" i="36"/>
  <c r="D14" i="36"/>
  <c r="I13" i="36"/>
  <c r="J13" i="36" s="1"/>
  <c r="H13" i="36"/>
  <c r="G13" i="36"/>
  <c r="D13" i="36"/>
  <c r="I12" i="36"/>
  <c r="J12" i="36" s="1"/>
  <c r="H12" i="36"/>
  <c r="G12" i="36"/>
  <c r="J11" i="36"/>
  <c r="I11" i="36"/>
  <c r="H11" i="36"/>
  <c r="G11" i="36"/>
  <c r="D11" i="36"/>
  <c r="H12" i="32" l="1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8" i="32"/>
  <c r="E59" i="32"/>
  <c r="E10" i="32"/>
  <c r="H10" i="30"/>
  <c r="H11" i="30"/>
  <c r="H12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" i="30"/>
  <c r="E11" i="30"/>
  <c r="E12" i="30"/>
  <c r="E13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" i="30"/>
</calcChain>
</file>

<file path=xl/sharedStrings.xml><?xml version="1.0" encoding="utf-8"?>
<sst xmlns="http://schemas.openxmlformats.org/spreadsheetml/2006/main" count="379" uniqueCount="157">
  <si>
    <t>TOC</t>
  </si>
  <si>
    <t>startcell</t>
  </si>
  <si>
    <t>B7</t>
  </si>
  <si>
    <t>endcell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</si>
  <si>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</si>
  <si>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</si>
  <si>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</si>
  <si>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</si>
  <si>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</si>
  <si>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</si>
  <si>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</si>
  <si>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</si>
  <si>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</si>
  <si>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</si>
  <si>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</si>
  <si>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</si>
  <si>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</si>
  <si>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</si>
  <si>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</si>
  <si>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</si>
  <si>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</si>
  <si>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</si>
  <si>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</si>
  <si>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</si>
  <si>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</si>
  <si>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</si>
  <si>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</si>
  <si>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</si>
  <si>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</si>
  <si>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</si>
  <si>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</si>
  <si>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</si>
  <si>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</si>
  <si>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</si>
  <si>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</si>
  <si>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</si>
  <si>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</si>
  <si>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</si>
  <si>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</si>
  <si>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</si>
  <si>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</si>
  <si>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</si>
  <si>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</si>
  <si>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</si>
  <si>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</si>
  <si>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</si>
  <si>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</si>
  <si>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</si>
  <si>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</si>
  <si>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</si>
  <si>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</si>
  <si>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</si>
  <si>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</si>
  <si>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</si>
  <si>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</si>
  <si>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</si>
  <si>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</si>
  <si>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</si>
  <si>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</si>
  <si>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</si>
  <si>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</si>
  <si>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</si>
  <si>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</si>
  <si>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</si>
  <si>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</si>
  <si>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</si>
  <si>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</si>
  <si>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</si>
  <si>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</si>
  <si>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</si>
  <si>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</si>
  <si>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</si>
  <si>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</si>
  <si>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</si>
  <si>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year</t>
  </si>
  <si>
    <t>B6</t>
  </si>
  <si>
    <t>B8</t>
  </si>
  <si>
    <t>benperiod</t>
  </si>
  <si>
    <t>name_N</t>
  </si>
  <si>
    <t>nretirees</t>
  </si>
  <si>
    <t>name_V</t>
  </si>
  <si>
    <t>benefit</t>
  </si>
  <si>
    <t>ndisb</t>
  </si>
  <si>
    <t>nbeneficiaries</t>
  </si>
  <si>
    <r>
      <t>65-</t>
    </r>
    <r>
      <rPr>
        <sz val="9"/>
        <color rgb="FFC00000"/>
        <rFont val="Arial"/>
        <family val="2"/>
      </rPr>
      <t>69</t>
    </r>
  </si>
  <si>
    <t>M28</t>
  </si>
  <si>
    <t>age</t>
  </si>
  <si>
    <t>benefit.tot</t>
  </si>
  <si>
    <t>annual</t>
  </si>
  <si>
    <t>E86</t>
  </si>
  <si>
    <t>E81</t>
  </si>
  <si>
    <t>source: AV2015 pdf page 27-28</t>
  </si>
  <si>
    <t>65 - 69</t>
  </si>
  <si>
    <t>70 &amp; up</t>
  </si>
  <si>
    <t>total</t>
  </si>
  <si>
    <t>1-4</t>
  </si>
  <si>
    <t>Age</t>
  </si>
  <si>
    <r>
      <t>70-</t>
    </r>
    <r>
      <rPr>
        <sz val="9"/>
        <color rgb="FFFF0000"/>
        <rFont val="Arial"/>
        <family val="2"/>
      </rPr>
      <t>74</t>
    </r>
  </si>
  <si>
    <t>N30</t>
  </si>
  <si>
    <r>
      <rPr>
        <b/>
        <sz val="8"/>
        <rFont val="Arial"/>
        <family val="2"/>
      </rPr>
      <t>Age</t>
    </r>
  </si>
  <si>
    <r>
      <rPr>
        <b/>
        <sz val="8"/>
        <rFont val="Arial"/>
        <family val="2"/>
      </rPr>
      <t>Number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</si>
  <si>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Contributions</t>
    </r>
  </si>
  <si>
    <r>
      <t xml:space="preserve">Men
</t>
    </r>
    <r>
      <rPr>
        <b/>
        <sz val="8"/>
        <rFont val="Arial"/>
        <family val="2"/>
      </rPr>
      <t>Contributions</t>
    </r>
  </si>
  <si>
    <t>nterms.male</t>
  </si>
  <si>
    <t>TermCon.tot.male</t>
  </si>
  <si>
    <t>TermCon.tot.female</t>
  </si>
  <si>
    <t>TermCon.male</t>
  </si>
  <si>
    <t>TermCon.female</t>
  </si>
  <si>
    <t>A7</t>
  </si>
  <si>
    <t>G85</t>
  </si>
  <si>
    <t>nretirees.male</t>
  </si>
  <si>
    <t>benefit.tot.male</t>
  </si>
  <si>
    <t>benefit.male</t>
  </si>
  <si>
    <t>nretirees.female</t>
  </si>
  <si>
    <t>benefit.tot.female</t>
  </si>
  <si>
    <t>benefit.female</t>
  </si>
  <si>
    <t>nterms.female</t>
  </si>
  <si>
    <t>ndisb.male</t>
  </si>
  <si>
    <t>ndisb.female</t>
  </si>
  <si>
    <t>nterms</t>
  </si>
  <si>
    <t>termCon</t>
  </si>
  <si>
    <t>termCon.tot</t>
  </si>
  <si>
    <t>A9</t>
  </si>
  <si>
    <t>D87</t>
  </si>
  <si>
    <t>C8</t>
  </si>
  <si>
    <t>F91</t>
  </si>
  <si>
    <t>F14</t>
  </si>
  <si>
    <t>F60</t>
  </si>
  <si>
    <t>actives</t>
  </si>
  <si>
    <t>terms</t>
  </si>
  <si>
    <t>retirees</t>
  </si>
  <si>
    <t>retirees.disb</t>
  </si>
  <si>
    <t>disb</t>
  </si>
  <si>
    <t>survivors</t>
  </si>
  <si>
    <t>tch</t>
  </si>
  <si>
    <t>edu</t>
  </si>
  <si>
    <t>gen</t>
  </si>
  <si>
    <t>law</t>
  </si>
  <si>
    <t>0-4</t>
  </si>
  <si>
    <t>add age 18 -20 to 21</t>
  </si>
  <si>
    <t>male</t>
  </si>
  <si>
    <t>female</t>
  </si>
  <si>
    <t>I12</t>
  </si>
  <si>
    <r>
      <rPr>
        <b/>
        <sz val="8"/>
        <rFont val="Arial"/>
        <family val="2"/>
      </rPr>
      <t xml:space="preserve">Men
</t>
    </r>
    <r>
      <rPr>
        <b/>
        <sz val="8"/>
        <rFont val="Arial"/>
        <family val="2"/>
      </rPr>
      <t>Compensation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</si>
  <si>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Compensation</t>
    </r>
  </si>
  <si>
    <r>
      <rPr>
        <sz val="8"/>
        <rFont val="Arial"/>
        <family val="2"/>
      </rPr>
      <t>$  22,720</t>
    </r>
  </si>
  <si>
    <r>
      <rPr>
        <sz val="8"/>
        <rFont val="Arial"/>
        <family val="2"/>
      </rPr>
      <t>$  129,871</t>
    </r>
  </si>
  <si>
    <t>nactives.male</t>
  </si>
  <si>
    <t>nactives.female</t>
  </si>
  <si>
    <t>pct.male.actives</t>
  </si>
  <si>
    <t>pct.female.actives</t>
  </si>
  <si>
    <r>
      <rPr>
        <sz val="8"/>
        <rFont val="Arial"/>
        <family val="2"/>
      </rPr>
      <t>$  118,765,931</t>
    </r>
  </si>
  <si>
    <r>
      <rPr>
        <sz val="8"/>
        <rFont val="Arial"/>
        <family val="2"/>
      </rPr>
      <t>$  240,045,841</t>
    </r>
  </si>
  <si>
    <r>
      <rPr>
        <sz val="8"/>
        <rFont val="Arial"/>
        <family val="2"/>
      </rPr>
      <t>Total</t>
    </r>
  </si>
  <si>
    <t>pct.male</t>
  </si>
  <si>
    <t>pct.female</t>
  </si>
  <si>
    <t>add age 18, 19, 20 to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</si>
</sst>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&quot;$&quot;#,##0;&quot;$&quot;\-#,##0"/>
    <numFmt numFmtId="166" formatCode="0.0%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1"/>
    <xf numFmtId="0" fontId="0" fillId="0" borderId="0" xfId="0" applyFill="1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1" fontId="5" fillId="0" borderId="0" xfId="0" applyNumberFormat="1" applyFont="1" applyAlignment="1">
      <alignment horizontal="right" vertical="center" wrapText="1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Fill="1" applyBorder="1"/>
    <xf numFmtId="1" fontId="9" fillId="0" borderId="0" xfId="0" applyNumberFormat="1" applyFont="1" applyBorder="1" applyAlignment="1">
      <alignment horizontal="right" vertical="center" wrapText="1" indent="1"/>
    </xf>
    <xf numFmtId="1" fontId="9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3" fillId="2" borderId="0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" fontId="2" fillId="0" borderId="0" xfId="0" applyNumberFormat="1" applyFont="1" applyFill="1" applyBorder="1" applyAlignment="1">
      <alignment horizontal="center" vertical="center" wrapText="1"/>
    </xf>
    <xf numFmtId="16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 indent="2"/>
    </xf>
    <xf numFmtId="0" fontId="2" fillId="0" borderId="0" xfId="0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2"/>
    </xf>
    <xf numFmtId="1" fontId="5" fillId="0" borderId="0" xfId="0" applyNumberFormat="1" applyFont="1" applyFill="1" applyBorder="1" applyAlignment="1">
      <alignment horizontal="right" vertical="center" wrapText="1" indent="2"/>
    </xf>
    <xf numFmtId="3" fontId="5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wrapText="1" indent="1"/>
    </xf>
    <xf numFmtId="3" fontId="5" fillId="0" borderId="0" xfId="0" applyNumberFormat="1" applyFont="1" applyFill="1" applyBorder="1" applyAlignment="1">
      <alignment horizontal="right" vertical="top" wrapText="1" indent="2"/>
    </xf>
    <xf numFmtId="3" fontId="5" fillId="0" borderId="0" xfId="0" applyNumberFormat="1" applyFont="1" applyFill="1" applyBorder="1" applyAlignment="1">
      <alignment horizontal="right" vertical="top" wrapText="1"/>
    </xf>
    <xf numFmtId="0" fontId="0" fillId="2" borderId="0" xfId="0" applyFill="1" applyBorder="1"/>
    <xf numFmtId="3" fontId="5" fillId="2" borderId="0" xfId="0" applyNumberFormat="1" applyFont="1" applyFill="1" applyBorder="1" applyAlignment="1">
      <alignment horizontal="right" vertical="center" wrapText="1" indent="1"/>
    </xf>
    <xf numFmtId="3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wrapText="1" indent="1"/>
    </xf>
    <xf numFmtId="0" fontId="10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right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right" wrapText="1"/>
    </xf>
    <xf numFmtId="1" fontId="0" fillId="2" borderId="0" xfId="0" applyNumberFormat="1" applyFill="1" applyAlignment="1">
      <alignment horizontal="right" wrapText="1"/>
    </xf>
    <xf numFmtId="1" fontId="5" fillId="2" borderId="1" xfId="0" applyNumberFormat="1" applyFont="1" applyFill="1" applyBorder="1" applyAlignment="1">
      <alignment horizontal="right" wrapText="1"/>
    </xf>
    <xf numFmtId="1" fontId="5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right" vertical="top" wrapText="1"/>
    </xf>
    <xf numFmtId="1" fontId="5" fillId="2" borderId="1" xfId="0" applyNumberFormat="1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right" vertical="center" wrapText="1"/>
    </xf>
    <xf numFmtId="1" fontId="0" fillId="0" borderId="0" xfId="0" applyNumberFormat="1" applyFont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1" fontId="15" fillId="2" borderId="0" xfId="0" applyNumberFormat="1" applyFont="1" applyFill="1" applyAlignment="1">
      <alignment horizontal="righ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1" fontId="0" fillId="3" borderId="0" xfId="0" applyNumberFormat="1" applyFill="1" applyAlignment="1">
      <alignment horizontal="center" vertical="center"/>
    </xf>
    <xf numFmtId="0" fontId="10" fillId="0" borderId="0" xfId="0" applyFont="1" applyAlignment="1">
      <alignment horizontal="right" vertical="top" wrapText="1" indent="9"/>
    </xf>
    <xf numFmtId="0" fontId="10" fillId="0" borderId="0" xfId="0" applyFont="1" applyAlignment="1">
      <alignment horizontal="right" vertical="top" wrapText="1" indent="7"/>
    </xf>
    <xf numFmtId="1" fontId="5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1"/>
    </xf>
    <xf numFmtId="1" fontId="5" fillId="0" borderId="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 indent="1"/>
    </xf>
    <xf numFmtId="0" fontId="1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 indent="2"/>
    </xf>
    <xf numFmtId="3" fontId="5" fillId="0" borderId="0" xfId="0" applyNumberFormat="1" applyFont="1" applyAlignment="1">
      <alignment horizontal="right" vertical="center" wrapText="1" indent="2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2"/>
    </xf>
    <xf numFmtId="2" fontId="8" fillId="2" borderId="0" xfId="0" applyNumberFormat="1" applyFont="1" applyFill="1" applyBorder="1" applyAlignment="1">
      <alignment horizontal="center" vertical="center"/>
    </xf>
    <xf numFmtId="166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38100</xdr:rowOff>
    </xdr:from>
    <xdr:to>
      <xdr:col>7</xdr:col>
      <xdr:colOff>323159</xdr:colOff>
      <xdr:row>47</xdr:row>
      <xdr:rowOff>189719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EB56F-9825-4485-B0FF-C4990E493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895600"/>
          <a:ext cx="5523809" cy="6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15</xdr:row>
      <xdr:rowOff>19050</xdr:rowOff>
    </xdr:from>
    <xdr:to>
      <xdr:col>13</xdr:col>
      <xdr:colOff>437483</xdr:colOff>
      <xdr:row>57</xdr:row>
      <xdr:rowOff>56145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3A40C9-C884-4360-9764-24BAFCE17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2876550"/>
          <a:ext cx="5333333" cy="8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8" t="s">
        <v>38</v>
      </c>
      <c r="B1" s="8" t="s">
        <v>39</v>
      </c>
    </row>
    <row r="2" spans="1:2" x14ac:dyDescent="0.25">
      <c r="A2" s="9" t="s">
        <v>40</v>
      </c>
      <c r="B2" s="1" t="s">
        <v>73</v>
      </c>
    </row>
    <row r="3" spans="1:2" x14ac:dyDescent="0.25">
      <c r="A3" s="9" t="s">
        <v>42</v>
      </c>
      <c r="B3" s="1" t="s">
        <v>41</v>
      </c>
    </row>
    <row r="4" spans="1:2" x14ac:dyDescent="0.25">
      <c r="A4" s="9" t="s">
        <v>44</v>
      </c>
      <c r="B4" s="1" t="s">
        <v>43</v>
      </c>
    </row>
    <row r="5" spans="1:2" x14ac:dyDescent="0.25">
      <c r="A5" s="9" t="s">
        <v>46</v>
      </c>
      <c r="B5" s="1" t="s">
        <v>45</v>
      </c>
    </row>
    <row r="6" spans="1:2" x14ac:dyDescent="0.25">
      <c r="A6" s="9" t="s">
        <v>48</v>
      </c>
      <c r="B6" s="1" t="s">
        <v>47</v>
      </c>
    </row>
    <row r="7" spans="1:2" x14ac:dyDescent="0.25">
      <c r="A7" s="9" t="s">
        <v>50</v>
      </c>
      <c r="B7" s="1" t="s">
        <v>49</v>
      </c>
    </row>
    <row r="8" spans="1:2" x14ac:dyDescent="0.25">
      <c r="A8" s="9" t="s">
        <v>52</v>
      </c>
      <c r="B8" s="1" t="s">
        <v>51</v>
      </c>
    </row>
    <row r="9" spans="1:2" x14ac:dyDescent="0.25">
      <c r="A9" s="9" t="s">
        <v>54</v>
      </c>
      <c r="B9" s="1" t="s">
        <v>53</v>
      </c>
    </row>
    <row r="10" spans="1:2" x14ac:dyDescent="0.25">
      <c r="A10" s="9" t="s">
        <v>56</v>
      </c>
      <c r="B10" s="1" t="s">
        <v>55</v>
      </c>
    </row>
    <row r="11" spans="1:2" x14ac:dyDescent="0.25">
      <c r="A11" s="9" t="s">
        <v>58</v>
      </c>
      <c r="B11" s="1" t="s">
        <v>57</v>
      </c>
    </row>
    <row r="12" spans="1:2" x14ac:dyDescent="0.25">
      <c r="A12" s="9" t="s">
        <v>60</v>
      </c>
      <c r="B12" s="1" t="s">
        <v>59</v>
      </c>
    </row>
    <row r="13" spans="1:2" x14ac:dyDescent="0.25">
      <c r="A13" s="9" t="s">
        <v>62</v>
      </c>
      <c r="B13" s="1" t="s">
        <v>61</v>
      </c>
    </row>
    <row r="14" spans="1:2" x14ac:dyDescent="0.25">
      <c r="A14" s="9" t="s">
        <v>64</v>
      </c>
      <c r="B14" s="1" t="s">
        <v>63</v>
      </c>
    </row>
    <row r="15" spans="1:2" x14ac:dyDescent="0.25">
      <c r="A15" s="9" t="s">
        <v>66</v>
      </c>
      <c r="B15" s="1" t="s">
        <v>65</v>
      </c>
    </row>
    <row r="16" spans="1:2" x14ac:dyDescent="0.25">
      <c r="A16" s="9" t="s">
        <v>68</v>
      </c>
      <c r="B16" s="1" t="s">
        <v>67</v>
      </c>
    </row>
    <row r="17" spans="1:2" x14ac:dyDescent="0.25">
      <c r="A17" s="9" t="s">
        <v>70</v>
      </c>
      <c r="B17" s="1" t="s">
        <v>69</v>
      </c>
    </row>
    <row r="18" spans="1:2" x14ac:dyDescent="0.25">
      <c r="A18" s="9" t="s">
        <v>72</v>
      </c>
      <c r="B18" s="1" t="s">
        <v>71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" workbookViewId="0">
      <selection activeCell="J19" sqref="J19"/>
    </sheetView>
  </sheetViews>
  <sheetFormatPr defaultRowHeight="15" x14ac:dyDescent="0.25"/>
  <cols>
    <col min="2" max="2" width="9.28515625" style="12" customWidth="1"/>
    <col min="3" max="3" width="14.85546875" style="12" customWidth="1"/>
    <col min="5" max="5" width="10.7109375" bestFit="1" customWidth="1"/>
    <col min="6" max="6" width="12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124</v>
      </c>
    </row>
    <row r="3" spans="1:6" x14ac:dyDescent="0.25">
      <c r="A3" s="2" t="s">
        <v>3</v>
      </c>
      <c r="B3" s="18" t="s">
        <v>127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82</v>
      </c>
    </row>
    <row r="6" spans="1:6" x14ac:dyDescent="0.25">
      <c r="A6" s="2" t="s">
        <v>80</v>
      </c>
      <c r="B6" s="18" t="s">
        <v>81</v>
      </c>
    </row>
    <row r="8" spans="1:6" x14ac:dyDescent="0.25">
      <c r="C8" s="52" t="s">
        <v>86</v>
      </c>
      <c r="D8" t="s">
        <v>82</v>
      </c>
      <c r="E8" t="s">
        <v>87</v>
      </c>
      <c r="F8" t="s">
        <v>81</v>
      </c>
    </row>
    <row r="9" spans="1:6" x14ac:dyDescent="0.25">
      <c r="C9" s="11">
        <v>49</v>
      </c>
      <c r="D9">
        <v>1</v>
      </c>
      <c r="E9">
        <v>17766</v>
      </c>
      <c r="F9">
        <v>17766</v>
      </c>
    </row>
    <row r="10" spans="1:6" x14ac:dyDescent="0.25">
      <c r="C10" s="11">
        <v>50</v>
      </c>
      <c r="D10">
        <v>2</v>
      </c>
      <c r="E10">
        <v>34767</v>
      </c>
      <c r="F10">
        <v>17383.5</v>
      </c>
    </row>
    <row r="11" spans="1:6" x14ac:dyDescent="0.25">
      <c r="C11" s="11">
        <v>51</v>
      </c>
      <c r="D11">
        <v>11</v>
      </c>
      <c r="E11">
        <v>208327</v>
      </c>
      <c r="F11">
        <v>18938.81818181818</v>
      </c>
    </row>
    <row r="12" spans="1:6" x14ac:dyDescent="0.25">
      <c r="C12" s="11">
        <v>52</v>
      </c>
      <c r="D12">
        <v>19</v>
      </c>
      <c r="E12">
        <v>419048</v>
      </c>
      <c r="F12">
        <v>22055.157894736843</v>
      </c>
    </row>
    <row r="13" spans="1:6" x14ac:dyDescent="0.25">
      <c r="C13" s="11">
        <v>53</v>
      </c>
      <c r="D13">
        <v>28</v>
      </c>
      <c r="E13">
        <v>583790</v>
      </c>
      <c r="F13">
        <v>20849.642857142859</v>
      </c>
    </row>
    <row r="14" spans="1:6" x14ac:dyDescent="0.25">
      <c r="C14" s="11">
        <v>54</v>
      </c>
      <c r="D14">
        <v>64</v>
      </c>
      <c r="E14">
        <v>1295673</v>
      </c>
      <c r="F14">
        <v>20244.890625</v>
      </c>
    </row>
    <row r="15" spans="1:6" x14ac:dyDescent="0.25">
      <c r="C15" s="11">
        <v>55</v>
      </c>
      <c r="D15">
        <v>66</v>
      </c>
      <c r="E15">
        <v>1361698</v>
      </c>
      <c r="F15">
        <v>20631.78787878788</v>
      </c>
    </row>
    <row r="16" spans="1:6" x14ac:dyDescent="0.25">
      <c r="C16" s="11">
        <v>56</v>
      </c>
      <c r="D16">
        <v>65</v>
      </c>
      <c r="E16">
        <v>1392332</v>
      </c>
      <c r="F16">
        <v>21420.492307692308</v>
      </c>
    </row>
    <row r="17" spans="3:6" x14ac:dyDescent="0.25">
      <c r="C17" s="11">
        <v>57</v>
      </c>
      <c r="D17">
        <v>109</v>
      </c>
      <c r="E17">
        <v>2207303</v>
      </c>
      <c r="F17">
        <v>20250.48623853211</v>
      </c>
    </row>
    <row r="18" spans="3:6" x14ac:dyDescent="0.25">
      <c r="C18" s="11">
        <v>58</v>
      </c>
      <c r="D18">
        <v>112</v>
      </c>
      <c r="E18">
        <v>2625566</v>
      </c>
      <c r="F18">
        <v>23442.553571428572</v>
      </c>
    </row>
    <row r="19" spans="3:6" x14ac:dyDescent="0.25">
      <c r="C19" s="11">
        <v>59</v>
      </c>
      <c r="D19">
        <v>147</v>
      </c>
      <c r="E19">
        <v>3167737</v>
      </c>
      <c r="F19">
        <v>21549.231292517008</v>
      </c>
    </row>
    <row r="20" spans="3:6" x14ac:dyDescent="0.25">
      <c r="C20" s="11">
        <v>60</v>
      </c>
      <c r="D20">
        <v>244</v>
      </c>
      <c r="E20">
        <v>5311661</v>
      </c>
      <c r="F20">
        <v>21769.102459016394</v>
      </c>
    </row>
    <row r="21" spans="3:6" x14ac:dyDescent="0.25">
      <c r="C21" s="11">
        <v>61</v>
      </c>
      <c r="D21">
        <v>360</v>
      </c>
      <c r="E21">
        <v>7469276</v>
      </c>
      <c r="F21">
        <v>20747.988888888889</v>
      </c>
    </row>
    <row r="22" spans="3:6" x14ac:dyDescent="0.25">
      <c r="C22" s="11">
        <v>62</v>
      </c>
      <c r="D22">
        <v>423</v>
      </c>
      <c r="E22">
        <v>8967546</v>
      </c>
      <c r="F22">
        <v>21199.872340425532</v>
      </c>
    </row>
    <row r="23" spans="3:6" x14ac:dyDescent="0.25">
      <c r="C23" s="11">
        <v>63</v>
      </c>
      <c r="D23">
        <v>522</v>
      </c>
      <c r="E23">
        <v>10753187</v>
      </c>
      <c r="F23">
        <v>20599.975095785441</v>
      </c>
    </row>
    <row r="24" spans="3:6" x14ac:dyDescent="0.25">
      <c r="C24" s="11">
        <v>64</v>
      </c>
      <c r="D24">
        <v>595</v>
      </c>
      <c r="E24">
        <v>12036032</v>
      </c>
      <c r="F24">
        <v>20228.625210084032</v>
      </c>
    </row>
    <row r="25" spans="3:6" x14ac:dyDescent="0.25">
      <c r="C25" s="11">
        <v>65</v>
      </c>
      <c r="D25">
        <v>765</v>
      </c>
      <c r="E25">
        <v>14199461</v>
      </c>
      <c r="F25">
        <v>18561.386928104574</v>
      </c>
    </row>
    <row r="26" spans="3:6" x14ac:dyDescent="0.25">
      <c r="C26" s="11">
        <v>66</v>
      </c>
      <c r="D26">
        <v>889</v>
      </c>
      <c r="E26">
        <v>14724054</v>
      </c>
      <c r="F26">
        <v>16562.490438695164</v>
      </c>
    </row>
    <row r="27" spans="3:6" x14ac:dyDescent="0.25">
      <c r="C27" s="11">
        <v>67</v>
      </c>
      <c r="D27">
        <v>873</v>
      </c>
      <c r="E27">
        <v>15172072</v>
      </c>
      <c r="F27">
        <v>17379.234822451319</v>
      </c>
    </row>
    <row r="28" spans="3:6" x14ac:dyDescent="0.25">
      <c r="C28" s="11">
        <v>68</v>
      </c>
      <c r="D28">
        <v>895</v>
      </c>
      <c r="E28">
        <v>15493713</v>
      </c>
      <c r="F28">
        <v>17311.411173184359</v>
      </c>
    </row>
    <row r="29" spans="3:6" x14ac:dyDescent="0.25">
      <c r="C29" s="11">
        <v>69</v>
      </c>
      <c r="D29">
        <v>875</v>
      </c>
      <c r="E29">
        <v>15346815</v>
      </c>
      <c r="F29">
        <v>17539.217142857142</v>
      </c>
    </row>
    <row r="30" spans="3:6" x14ac:dyDescent="0.25">
      <c r="C30" s="11">
        <v>70</v>
      </c>
      <c r="D30">
        <v>627</v>
      </c>
      <c r="E30">
        <v>10322764</v>
      </c>
      <c r="F30">
        <v>16463.738437001593</v>
      </c>
    </row>
    <row r="31" spans="3:6" x14ac:dyDescent="0.25">
      <c r="C31" s="11">
        <v>71</v>
      </c>
      <c r="D31">
        <v>583</v>
      </c>
      <c r="E31">
        <v>9280828</v>
      </c>
      <c r="F31">
        <v>15919.087478559177</v>
      </c>
    </row>
    <row r="32" spans="3:6" x14ac:dyDescent="0.25">
      <c r="C32" s="11">
        <v>72</v>
      </c>
      <c r="D32">
        <v>554</v>
      </c>
      <c r="E32">
        <v>8149141</v>
      </c>
      <c r="F32">
        <v>14709.640794223827</v>
      </c>
    </row>
    <row r="33" spans="1:6" x14ac:dyDescent="0.25">
      <c r="C33" s="11">
        <v>73</v>
      </c>
      <c r="D33">
        <v>548</v>
      </c>
      <c r="E33">
        <v>8950981</v>
      </c>
      <c r="F33">
        <v>16333.906934306569</v>
      </c>
    </row>
    <row r="34" spans="1:6" x14ac:dyDescent="0.25">
      <c r="C34" s="11">
        <v>74</v>
      </c>
      <c r="D34">
        <v>424</v>
      </c>
      <c r="E34">
        <v>6518441</v>
      </c>
      <c r="F34">
        <v>15373.681603773584</v>
      </c>
    </row>
    <row r="35" spans="1:6" x14ac:dyDescent="0.25">
      <c r="C35" s="11">
        <v>75</v>
      </c>
      <c r="D35">
        <v>362</v>
      </c>
      <c r="E35">
        <v>5010392</v>
      </c>
      <c r="F35">
        <v>13840.861878453039</v>
      </c>
    </row>
    <row r="36" spans="1:6" x14ac:dyDescent="0.25">
      <c r="C36" s="11">
        <v>76</v>
      </c>
      <c r="D36">
        <v>321</v>
      </c>
      <c r="E36">
        <v>4609682</v>
      </c>
      <c r="F36">
        <v>14360.380062305296</v>
      </c>
    </row>
    <row r="37" spans="1:6" x14ac:dyDescent="0.25">
      <c r="C37" s="11">
        <v>77</v>
      </c>
      <c r="D37">
        <v>266</v>
      </c>
      <c r="E37">
        <v>3370622</v>
      </c>
      <c r="F37">
        <v>12671.511278195489</v>
      </c>
    </row>
    <row r="38" spans="1:6" x14ac:dyDescent="0.25">
      <c r="C38" s="11">
        <v>78</v>
      </c>
      <c r="D38">
        <v>275</v>
      </c>
      <c r="E38">
        <v>3744480</v>
      </c>
      <c r="F38">
        <v>13616.290909090909</v>
      </c>
    </row>
    <row r="39" spans="1:6" x14ac:dyDescent="0.25">
      <c r="C39" s="11">
        <v>79</v>
      </c>
      <c r="D39">
        <v>141</v>
      </c>
      <c r="E39">
        <v>1984743</v>
      </c>
      <c r="F39">
        <v>14076.191489361701</v>
      </c>
    </row>
    <row r="40" spans="1:6" x14ac:dyDescent="0.25">
      <c r="C40" s="11">
        <v>80</v>
      </c>
      <c r="D40">
        <v>128</v>
      </c>
      <c r="E40">
        <v>1848340</v>
      </c>
      <c r="F40">
        <v>14440.15625</v>
      </c>
    </row>
    <row r="41" spans="1:6" x14ac:dyDescent="0.25">
      <c r="C41" s="11">
        <v>81</v>
      </c>
      <c r="D41">
        <v>98</v>
      </c>
      <c r="E41">
        <v>1476843</v>
      </c>
      <c r="F41">
        <v>15069.826530612245</v>
      </c>
    </row>
    <row r="42" spans="1:6" x14ac:dyDescent="0.25">
      <c r="C42" s="11">
        <v>82</v>
      </c>
      <c r="D42">
        <v>88</v>
      </c>
      <c r="E42">
        <v>1284473</v>
      </c>
      <c r="F42">
        <v>14596.28409090909</v>
      </c>
    </row>
    <row r="43" spans="1:6" x14ac:dyDescent="0.25">
      <c r="C43" s="11">
        <v>83</v>
      </c>
      <c r="D43">
        <v>64</v>
      </c>
      <c r="E43">
        <v>916337</v>
      </c>
      <c r="F43">
        <v>14317.765625</v>
      </c>
    </row>
    <row r="44" spans="1:6" x14ac:dyDescent="0.25">
      <c r="C44" s="11">
        <v>84</v>
      </c>
      <c r="D44">
        <v>55</v>
      </c>
      <c r="E44">
        <v>780163</v>
      </c>
      <c r="F44">
        <v>14184.781818181818</v>
      </c>
    </row>
    <row r="45" spans="1:6" x14ac:dyDescent="0.25">
      <c r="A45" s="12"/>
      <c r="C45" s="62">
        <v>85</v>
      </c>
      <c r="D45">
        <v>67</v>
      </c>
      <c r="E45">
        <v>862215</v>
      </c>
      <c r="F45">
        <v>12868.880597014926</v>
      </c>
    </row>
    <row r="46" spans="1:6" x14ac:dyDescent="0.25">
      <c r="A46" s="12"/>
      <c r="C46" s="62">
        <v>86</v>
      </c>
      <c r="D46">
        <v>57</v>
      </c>
      <c r="E46">
        <v>792773</v>
      </c>
      <c r="F46">
        <v>13908.298245614034</v>
      </c>
    </row>
    <row r="47" spans="1:6" x14ac:dyDescent="0.25">
      <c r="A47" s="12"/>
      <c r="C47" s="62">
        <v>87</v>
      </c>
      <c r="D47">
        <v>48</v>
      </c>
      <c r="E47">
        <v>595714</v>
      </c>
      <c r="F47">
        <v>12410.708333333334</v>
      </c>
    </row>
    <row r="48" spans="1:6" x14ac:dyDescent="0.25">
      <c r="A48" s="12"/>
      <c r="C48" s="62">
        <v>88</v>
      </c>
      <c r="D48">
        <v>37</v>
      </c>
      <c r="E48">
        <v>391818</v>
      </c>
      <c r="F48">
        <v>10589.675675675675</v>
      </c>
    </row>
    <row r="49" spans="1:6" x14ac:dyDescent="0.25">
      <c r="A49" s="12"/>
      <c r="C49" s="62">
        <v>89</v>
      </c>
      <c r="D49">
        <v>53</v>
      </c>
      <c r="E49">
        <v>597504</v>
      </c>
      <c r="F49">
        <v>11273.66037735849</v>
      </c>
    </row>
    <row r="50" spans="1:6" x14ac:dyDescent="0.25">
      <c r="A50" s="12"/>
      <c r="C50" s="62">
        <v>90</v>
      </c>
      <c r="D50">
        <v>43</v>
      </c>
      <c r="E50">
        <v>613867</v>
      </c>
      <c r="F50">
        <v>14275.976744186046</v>
      </c>
    </row>
    <row r="51" spans="1:6" x14ac:dyDescent="0.25">
      <c r="A51" s="12"/>
      <c r="C51" s="62">
        <v>91</v>
      </c>
      <c r="D51">
        <v>36</v>
      </c>
      <c r="E51">
        <v>280488</v>
      </c>
      <c r="F51">
        <v>7791.333333333333</v>
      </c>
    </row>
    <row r="52" spans="1:6" x14ac:dyDescent="0.25">
      <c r="A52" s="12"/>
      <c r="C52" s="62">
        <v>92</v>
      </c>
      <c r="D52">
        <v>26</v>
      </c>
      <c r="E52">
        <v>271735</v>
      </c>
      <c r="F52">
        <v>10451.346153846154</v>
      </c>
    </row>
    <row r="53" spans="1:6" x14ac:dyDescent="0.25">
      <c r="A53" s="12"/>
      <c r="C53" s="62">
        <v>93</v>
      </c>
      <c r="D53">
        <v>30</v>
      </c>
      <c r="E53">
        <v>346348</v>
      </c>
      <c r="F53">
        <v>11544.933333333332</v>
      </c>
    </row>
    <row r="54" spans="1:6" x14ac:dyDescent="0.25">
      <c r="A54" s="12"/>
      <c r="C54" s="62">
        <v>94</v>
      </c>
      <c r="D54">
        <v>6</v>
      </c>
      <c r="E54">
        <v>76742</v>
      </c>
      <c r="F54">
        <v>12790.333333333334</v>
      </c>
    </row>
    <row r="55" spans="1:6" x14ac:dyDescent="0.25">
      <c r="C55" s="11">
        <v>95</v>
      </c>
      <c r="D55">
        <v>8</v>
      </c>
      <c r="E55">
        <v>101116</v>
      </c>
      <c r="F55">
        <v>12639.5</v>
      </c>
    </row>
    <row r="56" spans="1:6" x14ac:dyDescent="0.25">
      <c r="C56" s="11">
        <v>96</v>
      </c>
      <c r="D56">
        <v>14</v>
      </c>
      <c r="E56">
        <v>109978</v>
      </c>
      <c r="F56">
        <v>7855.5714285714284</v>
      </c>
    </row>
    <row r="57" spans="1:6" x14ac:dyDescent="0.25">
      <c r="C57" s="11">
        <v>97</v>
      </c>
      <c r="D57">
        <v>5</v>
      </c>
      <c r="E57">
        <v>164249</v>
      </c>
      <c r="F57">
        <v>32849.800000000003</v>
      </c>
    </row>
    <row r="58" spans="1:6" x14ac:dyDescent="0.25">
      <c r="C58" s="11">
        <v>98</v>
      </c>
      <c r="D58">
        <v>5</v>
      </c>
      <c r="E58">
        <v>66433</v>
      </c>
      <c r="F58">
        <v>13286.6</v>
      </c>
    </row>
    <row r="59" spans="1:6" x14ac:dyDescent="0.25">
      <c r="C59" s="11">
        <v>99</v>
      </c>
      <c r="D59">
        <v>2</v>
      </c>
      <c r="E59">
        <v>4359</v>
      </c>
      <c r="F59">
        <v>2179.5</v>
      </c>
    </row>
    <row r="60" spans="1:6" x14ac:dyDescent="0.25">
      <c r="C60" s="11">
        <v>100</v>
      </c>
      <c r="D60">
        <v>6</v>
      </c>
      <c r="E60">
        <v>83379</v>
      </c>
      <c r="F60">
        <v>13896.5</v>
      </c>
    </row>
    <row r="61" spans="1:6" x14ac:dyDescent="0.25">
      <c r="B61" s="15"/>
      <c r="C61" s="15"/>
    </row>
    <row r="62" spans="1:6" x14ac:dyDescent="0.25">
      <c r="B62" s="22"/>
      <c r="C62" s="15"/>
    </row>
    <row r="63" spans="1:6" x14ac:dyDescent="0.25">
      <c r="B63" s="22"/>
      <c r="C63" s="15"/>
    </row>
    <row r="64" spans="1:6" s="12" customFormat="1" x14ac:dyDescent="0.25">
      <c r="A64"/>
      <c r="B64" s="22"/>
      <c r="C64" s="15"/>
      <c r="D64"/>
      <c r="E64"/>
      <c r="F64"/>
    </row>
    <row r="65" spans="1:6" s="12" customFormat="1" x14ac:dyDescent="0.25">
      <c r="A65"/>
      <c r="B65" s="22"/>
      <c r="C65" s="15"/>
      <c r="D65"/>
      <c r="E65"/>
      <c r="F65"/>
    </row>
    <row r="66" spans="1:6" s="12" customFormat="1" x14ac:dyDescent="0.25">
      <c r="A66"/>
      <c r="B66" s="22"/>
      <c r="C66" s="15"/>
      <c r="D66"/>
      <c r="E66"/>
      <c r="F66"/>
    </row>
    <row r="67" spans="1:6" s="12" customFormat="1" x14ac:dyDescent="0.25">
      <c r="A67"/>
      <c r="B67" s="22"/>
      <c r="C67" s="15"/>
      <c r="D67"/>
      <c r="E67"/>
      <c r="F67"/>
    </row>
    <row r="68" spans="1:6" s="12" customFormat="1" x14ac:dyDescent="0.25">
      <c r="A68"/>
      <c r="B68" s="22"/>
      <c r="C68" s="15"/>
      <c r="D68"/>
      <c r="E68"/>
      <c r="F68"/>
    </row>
    <row r="69" spans="1:6" s="12" customFormat="1" x14ac:dyDescent="0.25">
      <c r="A69"/>
      <c r="B69" s="22"/>
      <c r="C69" s="15"/>
      <c r="D69"/>
      <c r="E69"/>
      <c r="F69"/>
    </row>
    <row r="70" spans="1:6" s="12" customFormat="1" x14ac:dyDescent="0.25">
      <c r="A70"/>
      <c r="B70" s="22"/>
      <c r="C70" s="15"/>
      <c r="D70"/>
      <c r="E70"/>
      <c r="F70"/>
    </row>
    <row r="71" spans="1:6" s="12" customFormat="1" x14ac:dyDescent="0.25">
      <c r="A71"/>
      <c r="B71" s="22"/>
      <c r="C71" s="15"/>
      <c r="D71"/>
      <c r="E71"/>
      <c r="F71"/>
    </row>
    <row r="72" spans="1:6" s="12" customFormat="1" x14ac:dyDescent="0.25">
      <c r="A72"/>
      <c r="B72" s="22"/>
      <c r="C72" s="15"/>
      <c r="D72"/>
      <c r="E72"/>
      <c r="F72"/>
    </row>
    <row r="73" spans="1:6" s="12" customFormat="1" x14ac:dyDescent="0.25">
      <c r="A73"/>
      <c r="B73" s="22"/>
      <c r="C73" s="15"/>
      <c r="D73"/>
      <c r="E73"/>
      <c r="F73"/>
    </row>
    <row r="74" spans="1:6" s="12" customFormat="1" x14ac:dyDescent="0.25">
      <c r="A74"/>
      <c r="B74" s="22"/>
      <c r="C74" s="15"/>
      <c r="D74"/>
      <c r="E74"/>
      <c r="F74"/>
    </row>
    <row r="75" spans="1:6" s="12" customFormat="1" x14ac:dyDescent="0.25">
      <c r="A75"/>
      <c r="B75" s="22"/>
      <c r="C75" s="15"/>
      <c r="D75"/>
      <c r="E75"/>
      <c r="F75"/>
    </row>
    <row r="76" spans="1:6" s="12" customFormat="1" x14ac:dyDescent="0.25">
      <c r="A76"/>
      <c r="B76" s="22"/>
      <c r="C76" s="15"/>
      <c r="D76"/>
      <c r="E76"/>
      <c r="F76"/>
    </row>
    <row r="77" spans="1:6" s="12" customFormat="1" x14ac:dyDescent="0.25">
      <c r="A77"/>
      <c r="B77" s="22"/>
      <c r="C77" s="15"/>
      <c r="D77"/>
      <c r="E77"/>
      <c r="F77"/>
    </row>
    <row r="78" spans="1:6" s="12" customFormat="1" x14ac:dyDescent="0.25">
      <c r="A78"/>
      <c r="B78" s="22"/>
      <c r="C78" s="15"/>
      <c r="D78"/>
      <c r="E78"/>
      <c r="F78"/>
    </row>
    <row r="79" spans="1:6" s="12" customFormat="1" x14ac:dyDescent="0.25">
      <c r="A79"/>
      <c r="B79" s="22"/>
      <c r="C79" s="15"/>
      <c r="D79"/>
      <c r="E79"/>
      <c r="F79"/>
    </row>
    <row r="80" spans="1:6" s="12" customFormat="1" x14ac:dyDescent="0.25">
      <c r="A80"/>
      <c r="B80" s="22"/>
      <c r="C80" s="15"/>
      <c r="D80"/>
      <c r="E80"/>
      <c r="F80"/>
    </row>
    <row r="81" spans="1:6" s="12" customFormat="1" x14ac:dyDescent="0.25">
      <c r="A81"/>
      <c r="B81" s="22"/>
      <c r="C81" s="15"/>
      <c r="D81"/>
      <c r="E81"/>
      <c r="F81"/>
    </row>
  </sheetData>
  <hyperlinks>
    <hyperlink ref="A1" location="TOC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O35" sqref="O35"/>
    </sheetView>
  </sheetViews>
  <sheetFormatPr defaultRowHeight="15" x14ac:dyDescent="0.25"/>
  <cols>
    <col min="2" max="2" width="9.42578125" style="12" bestFit="1" customWidth="1"/>
    <col min="3" max="3" width="15.28515625" style="12" customWidth="1"/>
    <col min="4" max="4" width="10.5703125" style="12" bestFit="1" customWidth="1"/>
    <col min="5" max="5" width="14.28515625" style="12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76</v>
      </c>
    </row>
    <row r="3" spans="1:6" x14ac:dyDescent="0.25">
      <c r="A3" s="2" t="s">
        <v>3</v>
      </c>
      <c r="B3" s="18" t="s">
        <v>126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83</v>
      </c>
    </row>
    <row r="6" spans="1:6" x14ac:dyDescent="0.25">
      <c r="A6" s="2" t="s">
        <v>80</v>
      </c>
      <c r="B6" s="18" t="s">
        <v>81</v>
      </c>
    </row>
    <row r="8" spans="1:6" x14ac:dyDescent="0.25">
      <c r="C8" s="12" t="s">
        <v>86</v>
      </c>
      <c r="D8" s="12" t="s">
        <v>83</v>
      </c>
      <c r="E8" s="12" t="s">
        <v>87</v>
      </c>
      <c r="F8" s="12" t="s">
        <v>81</v>
      </c>
    </row>
    <row r="9" spans="1:6" x14ac:dyDescent="0.25">
      <c r="C9" s="21">
        <v>55</v>
      </c>
      <c r="D9" s="19">
        <v>0</v>
      </c>
      <c r="E9" s="20">
        <v>0</v>
      </c>
      <c r="F9" s="14">
        <v>0</v>
      </c>
    </row>
    <row r="10" spans="1:6" x14ac:dyDescent="0.25">
      <c r="C10" s="21">
        <v>56</v>
      </c>
      <c r="D10" s="19">
        <v>0</v>
      </c>
      <c r="E10" s="20">
        <v>0</v>
      </c>
      <c r="F10" s="14">
        <v>0</v>
      </c>
    </row>
    <row r="11" spans="1:6" x14ac:dyDescent="0.25">
      <c r="C11" s="21">
        <v>57</v>
      </c>
      <c r="D11" s="19">
        <v>0</v>
      </c>
      <c r="E11" s="20">
        <v>0</v>
      </c>
      <c r="F11" s="14">
        <v>0</v>
      </c>
    </row>
    <row r="12" spans="1:6" x14ac:dyDescent="0.25">
      <c r="C12" s="21">
        <v>58</v>
      </c>
      <c r="D12" s="19">
        <v>0</v>
      </c>
      <c r="E12" s="20">
        <v>0</v>
      </c>
      <c r="F12" s="14">
        <v>0</v>
      </c>
    </row>
    <row r="13" spans="1:6" x14ac:dyDescent="0.25">
      <c r="C13" s="21">
        <v>59</v>
      </c>
      <c r="D13" s="19">
        <v>0</v>
      </c>
      <c r="E13" s="20">
        <v>0</v>
      </c>
      <c r="F13" s="14">
        <v>0</v>
      </c>
    </row>
    <row r="14" spans="1:6" x14ac:dyDescent="0.25">
      <c r="C14" s="21">
        <v>60</v>
      </c>
      <c r="D14" s="19">
        <v>0</v>
      </c>
      <c r="E14" s="20">
        <v>0</v>
      </c>
      <c r="F14" s="14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" workbookViewId="0">
      <selection activeCell="M70" sqref="M70"/>
    </sheetView>
  </sheetViews>
  <sheetFormatPr defaultRowHeight="15" x14ac:dyDescent="0.25"/>
  <cols>
    <col min="4" max="5" width="18" customWidth="1"/>
    <col min="6" max="6" width="23.42578125" customWidth="1"/>
    <col min="7" max="7" width="26" customWidth="1"/>
    <col min="8" max="8" width="15.42578125" customWidth="1"/>
    <col min="9" max="9" width="22.5703125" customWidth="1"/>
  </cols>
  <sheetData>
    <row r="1" spans="1:9" x14ac:dyDescent="0.25">
      <c r="A1" s="1" t="s">
        <v>0</v>
      </c>
    </row>
    <row r="2" spans="1:9" x14ac:dyDescent="0.25">
      <c r="A2" t="s">
        <v>1</v>
      </c>
      <c r="B2" s="23" t="s">
        <v>76</v>
      </c>
    </row>
    <row r="3" spans="1:9" x14ac:dyDescent="0.25">
      <c r="A3" s="24" t="s">
        <v>3</v>
      </c>
      <c r="B3" s="23" t="s">
        <v>89</v>
      </c>
    </row>
    <row r="6" spans="1:9" ht="81.75" customHeight="1" x14ac:dyDescent="0.25">
      <c r="C6" s="49" t="s">
        <v>99</v>
      </c>
      <c r="D6" s="50" t="s">
        <v>100</v>
      </c>
      <c r="E6" s="73" t="s">
        <v>143</v>
      </c>
      <c r="F6" s="50" t="s">
        <v>100</v>
      </c>
      <c r="G6" s="74" t="s">
        <v>144</v>
      </c>
    </row>
    <row r="7" spans="1:9" ht="81.75" customHeight="1" x14ac:dyDescent="0.25">
      <c r="C7" s="80" t="s">
        <v>86</v>
      </c>
      <c r="D7" s="80" t="s">
        <v>147</v>
      </c>
      <c r="E7" s="80"/>
      <c r="F7" s="80" t="s">
        <v>148</v>
      </c>
      <c r="G7" s="65"/>
      <c r="H7" s="80" t="s">
        <v>149</v>
      </c>
      <c r="I7" s="80" t="s">
        <v>150</v>
      </c>
    </row>
    <row r="8" spans="1:9" ht="22.5" x14ac:dyDescent="0.25">
      <c r="C8" s="11">
        <v>18</v>
      </c>
      <c r="D8" s="75">
        <v>2</v>
      </c>
      <c r="E8" s="76" t="s">
        <v>145</v>
      </c>
      <c r="F8" s="75">
        <v>9</v>
      </c>
      <c r="G8" s="76" t="s">
        <v>146</v>
      </c>
      <c r="H8" s="82">
        <f>D8/(D8+F8)</f>
        <v>0.18181818181818182</v>
      </c>
      <c r="I8" s="82">
        <f>F8/(D8+F8)</f>
        <v>0.81818181818181823</v>
      </c>
    </row>
    <row r="9" spans="1:9" x14ac:dyDescent="0.25">
      <c r="C9" s="11">
        <v>19</v>
      </c>
      <c r="D9" s="75">
        <v>13</v>
      </c>
      <c r="E9" s="77">
        <v>85367</v>
      </c>
      <c r="F9" s="75">
        <v>7</v>
      </c>
      <c r="G9" s="77">
        <v>56954</v>
      </c>
      <c r="H9" s="82">
        <f t="shared" ref="H9:H47" si="0">D9/(D9+F9)</f>
        <v>0.65</v>
      </c>
      <c r="I9" s="82">
        <f t="shared" ref="I9:I47" si="1">F9/(D9+F9)</f>
        <v>0.35</v>
      </c>
    </row>
    <row r="10" spans="1:9" x14ac:dyDescent="0.25">
      <c r="C10" s="11">
        <v>20</v>
      </c>
      <c r="D10" s="75">
        <v>60</v>
      </c>
      <c r="E10" s="77">
        <v>889578</v>
      </c>
      <c r="F10" s="75">
        <v>25</v>
      </c>
      <c r="G10" s="77">
        <v>246932</v>
      </c>
      <c r="H10" s="82">
        <f t="shared" si="0"/>
        <v>0.70588235294117652</v>
      </c>
      <c r="I10" s="82">
        <f t="shared" si="1"/>
        <v>0.29411764705882354</v>
      </c>
    </row>
    <row r="11" spans="1:9" x14ac:dyDescent="0.25">
      <c r="C11" s="11">
        <v>21</v>
      </c>
      <c r="D11" s="75">
        <v>155</v>
      </c>
      <c r="E11" s="77">
        <v>2290858</v>
      </c>
      <c r="F11" s="75">
        <v>111</v>
      </c>
      <c r="G11" s="77">
        <v>1488716</v>
      </c>
      <c r="H11" s="82">
        <f t="shared" si="0"/>
        <v>0.58270676691729328</v>
      </c>
      <c r="I11" s="82">
        <f t="shared" si="1"/>
        <v>0.41729323308270677</v>
      </c>
    </row>
    <row r="12" spans="1:9" x14ac:dyDescent="0.25">
      <c r="C12" s="11">
        <v>22</v>
      </c>
      <c r="D12" s="75">
        <v>298</v>
      </c>
      <c r="E12" s="77">
        <v>5494525</v>
      </c>
      <c r="F12" s="75">
        <v>594</v>
      </c>
      <c r="G12" s="77">
        <v>10185209</v>
      </c>
      <c r="H12" s="82">
        <f t="shared" si="0"/>
        <v>0.33408071748878926</v>
      </c>
      <c r="I12" s="82">
        <f t="shared" si="1"/>
        <v>0.6659192825112108</v>
      </c>
    </row>
    <row r="13" spans="1:9" x14ac:dyDescent="0.25">
      <c r="C13" s="11">
        <v>23</v>
      </c>
      <c r="D13" s="75">
        <v>626</v>
      </c>
      <c r="E13" s="77">
        <v>13486514</v>
      </c>
      <c r="F13" s="77">
        <v>1853</v>
      </c>
      <c r="G13" s="77">
        <v>39230585</v>
      </c>
      <c r="H13" s="82">
        <f t="shared" si="0"/>
        <v>0.25252117789431222</v>
      </c>
      <c r="I13" s="82">
        <f t="shared" si="1"/>
        <v>0.74747882210568772</v>
      </c>
    </row>
    <row r="14" spans="1:9" x14ac:dyDescent="0.25">
      <c r="C14" s="11">
        <v>24</v>
      </c>
      <c r="D14" s="77">
        <v>1076</v>
      </c>
      <c r="E14" s="77">
        <v>28994102</v>
      </c>
      <c r="F14" s="77">
        <v>2791</v>
      </c>
      <c r="G14" s="77">
        <v>79659324</v>
      </c>
      <c r="H14" s="82">
        <f t="shared" si="0"/>
        <v>0.27825187483837599</v>
      </c>
      <c r="I14" s="82">
        <f t="shared" si="1"/>
        <v>0.72174812516162401</v>
      </c>
    </row>
    <row r="15" spans="1:9" x14ac:dyDescent="0.25">
      <c r="C15" s="11">
        <v>25</v>
      </c>
      <c r="D15" s="77">
        <v>1329</v>
      </c>
      <c r="E15" s="77">
        <v>39062411</v>
      </c>
      <c r="F15" s="77">
        <v>3455</v>
      </c>
      <c r="G15" s="77">
        <v>104109201</v>
      </c>
      <c r="H15" s="82">
        <f t="shared" si="0"/>
        <v>0.2778010033444816</v>
      </c>
      <c r="I15" s="82">
        <f t="shared" si="1"/>
        <v>0.72219899665551834</v>
      </c>
    </row>
    <row r="16" spans="1:9" x14ac:dyDescent="0.25">
      <c r="C16" s="11">
        <v>26</v>
      </c>
      <c r="D16" s="77">
        <v>1551</v>
      </c>
      <c r="E16" s="77">
        <v>47624420</v>
      </c>
      <c r="F16" s="77">
        <v>3851</v>
      </c>
      <c r="G16" s="77">
        <v>123119499</v>
      </c>
      <c r="H16" s="82">
        <f t="shared" si="0"/>
        <v>0.28711588300629398</v>
      </c>
      <c r="I16" s="82">
        <f t="shared" si="1"/>
        <v>0.71288411699370602</v>
      </c>
    </row>
    <row r="17" spans="3:9" x14ac:dyDescent="0.25">
      <c r="C17" s="11">
        <v>27</v>
      </c>
      <c r="D17" s="77">
        <v>1659</v>
      </c>
      <c r="E17" s="77">
        <v>53410995</v>
      </c>
      <c r="F17" s="77">
        <v>3902</v>
      </c>
      <c r="G17" s="77">
        <v>128642374</v>
      </c>
      <c r="H17" s="82">
        <f t="shared" si="0"/>
        <v>0.29832763891386443</v>
      </c>
      <c r="I17" s="82">
        <f t="shared" si="1"/>
        <v>0.70167236108613562</v>
      </c>
    </row>
    <row r="18" spans="3:9" x14ac:dyDescent="0.25">
      <c r="C18" s="11">
        <v>28</v>
      </c>
      <c r="D18" s="77">
        <v>1570</v>
      </c>
      <c r="E18" s="77">
        <v>52480045</v>
      </c>
      <c r="F18" s="77">
        <v>4078</v>
      </c>
      <c r="G18" s="77">
        <v>137543623</v>
      </c>
      <c r="H18" s="82">
        <f t="shared" si="0"/>
        <v>0.27797450424929177</v>
      </c>
      <c r="I18" s="82">
        <f t="shared" si="1"/>
        <v>0.72202549575070818</v>
      </c>
    </row>
    <row r="19" spans="3:9" x14ac:dyDescent="0.25">
      <c r="C19" s="11">
        <v>29</v>
      </c>
      <c r="D19" s="77">
        <v>1754</v>
      </c>
      <c r="E19" s="77">
        <v>60084357</v>
      </c>
      <c r="F19" s="77">
        <v>4050</v>
      </c>
      <c r="G19" s="77">
        <v>142113861</v>
      </c>
      <c r="H19" s="82">
        <f t="shared" si="0"/>
        <v>0.3022053756030324</v>
      </c>
      <c r="I19" s="82">
        <f t="shared" si="1"/>
        <v>0.6977946243969676</v>
      </c>
    </row>
    <row r="20" spans="3:9" x14ac:dyDescent="0.25">
      <c r="C20" s="11">
        <v>30</v>
      </c>
      <c r="D20" s="77">
        <v>1799</v>
      </c>
      <c r="E20" s="77">
        <v>66248507</v>
      </c>
      <c r="F20" s="77">
        <v>4119</v>
      </c>
      <c r="G20" s="77">
        <v>148517174</v>
      </c>
      <c r="H20" s="82">
        <f t="shared" si="0"/>
        <v>0.30398783372761068</v>
      </c>
      <c r="I20" s="82">
        <f t="shared" si="1"/>
        <v>0.69601216627238927</v>
      </c>
    </row>
    <row r="21" spans="3:9" x14ac:dyDescent="0.25">
      <c r="C21" s="11">
        <v>31</v>
      </c>
      <c r="D21" s="77">
        <v>1881</v>
      </c>
      <c r="E21" s="77">
        <v>70793136</v>
      </c>
      <c r="F21" s="77">
        <v>4125</v>
      </c>
      <c r="G21" s="77">
        <v>150993071</v>
      </c>
      <c r="H21" s="82">
        <f t="shared" si="0"/>
        <v>0.31318681318681318</v>
      </c>
      <c r="I21" s="82">
        <f t="shared" si="1"/>
        <v>0.68681318681318682</v>
      </c>
    </row>
    <row r="22" spans="3:9" x14ac:dyDescent="0.25">
      <c r="C22" s="11">
        <v>32</v>
      </c>
      <c r="D22" s="77">
        <v>1853</v>
      </c>
      <c r="E22" s="77">
        <v>71901975</v>
      </c>
      <c r="F22" s="77">
        <v>4191</v>
      </c>
      <c r="G22" s="77">
        <v>157314346</v>
      </c>
      <c r="H22" s="82">
        <f t="shared" si="0"/>
        <v>0.30658504301786899</v>
      </c>
      <c r="I22" s="82">
        <f t="shared" si="1"/>
        <v>0.69341495698213107</v>
      </c>
    </row>
    <row r="23" spans="3:9" x14ac:dyDescent="0.25">
      <c r="C23" s="11">
        <v>33</v>
      </c>
      <c r="D23" s="77">
        <v>1970</v>
      </c>
      <c r="E23" s="77">
        <v>78157003</v>
      </c>
      <c r="F23" s="77">
        <v>4382</v>
      </c>
      <c r="G23" s="77">
        <v>169796505</v>
      </c>
      <c r="H23" s="82">
        <f t="shared" si="0"/>
        <v>0.31013853904282118</v>
      </c>
      <c r="I23" s="82">
        <f t="shared" si="1"/>
        <v>0.68986146095717882</v>
      </c>
    </row>
    <row r="24" spans="3:9" x14ac:dyDescent="0.25">
      <c r="C24" s="11">
        <v>34</v>
      </c>
      <c r="D24" s="77">
        <v>2022</v>
      </c>
      <c r="E24" s="77">
        <v>82602767</v>
      </c>
      <c r="F24" s="77">
        <v>4562</v>
      </c>
      <c r="G24" s="77">
        <v>180565353</v>
      </c>
      <c r="H24" s="82">
        <f t="shared" si="0"/>
        <v>0.30710814094775213</v>
      </c>
      <c r="I24" s="82">
        <f t="shared" si="1"/>
        <v>0.69289185905224793</v>
      </c>
    </row>
    <row r="25" spans="3:9" x14ac:dyDescent="0.25">
      <c r="C25" s="11">
        <v>35</v>
      </c>
      <c r="D25" s="77">
        <v>2090</v>
      </c>
      <c r="E25" s="77">
        <v>88808182</v>
      </c>
      <c r="F25" s="77">
        <v>4677</v>
      </c>
      <c r="G25" s="77">
        <v>190559611</v>
      </c>
      <c r="H25" s="82">
        <f t="shared" si="0"/>
        <v>0.3088517807004581</v>
      </c>
      <c r="I25" s="82">
        <f t="shared" si="1"/>
        <v>0.69114821929954184</v>
      </c>
    </row>
    <row r="26" spans="3:9" x14ac:dyDescent="0.25">
      <c r="C26" s="11">
        <v>36</v>
      </c>
      <c r="D26" s="77">
        <v>2193</v>
      </c>
      <c r="E26" s="77">
        <v>96549384</v>
      </c>
      <c r="F26" s="77">
        <v>4727</v>
      </c>
      <c r="G26" s="77">
        <v>191859674</v>
      </c>
      <c r="H26" s="82">
        <f t="shared" si="0"/>
        <v>0.31690751445086707</v>
      </c>
      <c r="I26" s="82">
        <f t="shared" si="1"/>
        <v>0.68309248554913293</v>
      </c>
    </row>
    <row r="27" spans="3:9" x14ac:dyDescent="0.25">
      <c r="C27" s="11">
        <v>37</v>
      </c>
      <c r="D27" s="77">
        <v>2100</v>
      </c>
      <c r="E27" s="77">
        <v>95178750</v>
      </c>
      <c r="F27" s="77">
        <v>4799</v>
      </c>
      <c r="G27" s="77">
        <v>199274061</v>
      </c>
      <c r="H27" s="82">
        <f t="shared" si="0"/>
        <v>0.30439194086099436</v>
      </c>
      <c r="I27" s="82">
        <f t="shared" si="1"/>
        <v>0.6956080591390057</v>
      </c>
    </row>
    <row r="28" spans="3:9" x14ac:dyDescent="0.25">
      <c r="C28" s="11">
        <v>38</v>
      </c>
      <c r="D28" s="77">
        <v>2188</v>
      </c>
      <c r="E28" s="77">
        <v>100093934</v>
      </c>
      <c r="F28" s="77">
        <v>4880</v>
      </c>
      <c r="G28" s="77">
        <v>205230052</v>
      </c>
      <c r="H28" s="82">
        <f t="shared" si="0"/>
        <v>0.30956423316355403</v>
      </c>
      <c r="I28" s="82">
        <f t="shared" si="1"/>
        <v>0.69043576683644592</v>
      </c>
    </row>
    <row r="29" spans="3:9" x14ac:dyDescent="0.25">
      <c r="C29" s="11">
        <v>39</v>
      </c>
      <c r="D29" s="77">
        <v>2202</v>
      </c>
      <c r="E29" s="77">
        <v>103154750</v>
      </c>
      <c r="F29" s="77">
        <v>5040</v>
      </c>
      <c r="G29" s="77">
        <v>211646629</v>
      </c>
      <c r="H29" s="82">
        <f t="shared" si="0"/>
        <v>0.30405965202982599</v>
      </c>
      <c r="I29" s="82">
        <f t="shared" si="1"/>
        <v>0.69594034797017401</v>
      </c>
    </row>
    <row r="30" spans="3:9" x14ac:dyDescent="0.25">
      <c r="C30" s="11">
        <v>40</v>
      </c>
      <c r="D30" s="77">
        <v>2179</v>
      </c>
      <c r="E30" s="77">
        <v>103613890</v>
      </c>
      <c r="F30" s="77">
        <v>4935</v>
      </c>
      <c r="G30" s="77">
        <v>210881021</v>
      </c>
      <c r="H30" s="82">
        <f t="shared" si="0"/>
        <v>0.30629744166432388</v>
      </c>
      <c r="I30" s="82">
        <f t="shared" si="1"/>
        <v>0.69370255833567618</v>
      </c>
    </row>
    <row r="31" spans="3:9" x14ac:dyDescent="0.25">
      <c r="C31" s="11">
        <v>41</v>
      </c>
      <c r="D31" s="77">
        <v>2290</v>
      </c>
      <c r="E31" s="77">
        <v>110646948</v>
      </c>
      <c r="F31" s="77">
        <v>5382</v>
      </c>
      <c r="G31" s="77">
        <v>229179154</v>
      </c>
      <c r="H31" s="82">
        <f t="shared" si="0"/>
        <v>0.29848800834202294</v>
      </c>
      <c r="I31" s="82">
        <f t="shared" si="1"/>
        <v>0.70151199165797706</v>
      </c>
    </row>
    <row r="32" spans="3:9" x14ac:dyDescent="0.25">
      <c r="C32" s="11">
        <v>42</v>
      </c>
      <c r="D32" s="77">
        <v>2377</v>
      </c>
      <c r="E32" s="77">
        <v>112813609</v>
      </c>
      <c r="F32" s="77">
        <v>5286</v>
      </c>
      <c r="G32" s="77">
        <v>228670717</v>
      </c>
      <c r="H32" s="82">
        <f t="shared" si="0"/>
        <v>0.31019183087563618</v>
      </c>
      <c r="I32" s="82">
        <f t="shared" si="1"/>
        <v>0.68980816912436382</v>
      </c>
    </row>
    <row r="33" spans="3:9" x14ac:dyDescent="0.25">
      <c r="C33" s="11">
        <v>43</v>
      </c>
      <c r="D33" s="77">
        <v>2481</v>
      </c>
      <c r="E33" s="77">
        <v>121074977</v>
      </c>
      <c r="F33" s="77">
        <v>5705</v>
      </c>
      <c r="G33" s="77">
        <v>244107045</v>
      </c>
      <c r="H33" s="82">
        <f t="shared" si="0"/>
        <v>0.30307842658196921</v>
      </c>
      <c r="I33" s="82">
        <f t="shared" si="1"/>
        <v>0.69692157341803074</v>
      </c>
    </row>
    <row r="34" spans="3:9" x14ac:dyDescent="0.25">
      <c r="C34" s="11">
        <v>44</v>
      </c>
      <c r="D34" s="77">
        <v>2789</v>
      </c>
      <c r="E34" s="77">
        <v>136325597</v>
      </c>
      <c r="F34" s="77">
        <v>6156</v>
      </c>
      <c r="G34" s="77">
        <v>269653227</v>
      </c>
      <c r="H34" s="82">
        <f t="shared" si="0"/>
        <v>0.31179429849077694</v>
      </c>
      <c r="I34" s="82">
        <f t="shared" si="1"/>
        <v>0.688205701509223</v>
      </c>
    </row>
    <row r="35" spans="3:9" x14ac:dyDescent="0.25">
      <c r="C35" s="11">
        <v>45</v>
      </c>
      <c r="D35" s="77">
        <v>3083</v>
      </c>
      <c r="E35" s="77">
        <v>151993932</v>
      </c>
      <c r="F35" s="77">
        <v>6811</v>
      </c>
      <c r="G35" s="77">
        <v>295940822</v>
      </c>
      <c r="H35" s="82">
        <f t="shared" si="0"/>
        <v>0.31160299171214878</v>
      </c>
      <c r="I35" s="82">
        <f t="shared" si="1"/>
        <v>0.68839700828785122</v>
      </c>
    </row>
    <row r="36" spans="3:9" x14ac:dyDescent="0.25">
      <c r="C36" s="11">
        <v>46</v>
      </c>
      <c r="D36" s="77">
        <v>2884</v>
      </c>
      <c r="E36" s="77">
        <v>149020847</v>
      </c>
      <c r="F36" s="77">
        <v>6790</v>
      </c>
      <c r="G36" s="77">
        <v>297332951</v>
      </c>
      <c r="H36" s="82">
        <f t="shared" si="0"/>
        <v>0.29811866859623731</v>
      </c>
      <c r="I36" s="82">
        <f t="shared" si="1"/>
        <v>0.70188133140376263</v>
      </c>
    </row>
    <row r="37" spans="3:9" x14ac:dyDescent="0.25">
      <c r="C37" s="11">
        <v>47</v>
      </c>
      <c r="D37" s="77">
        <v>2851</v>
      </c>
      <c r="E37" s="77">
        <v>146521543</v>
      </c>
      <c r="F37" s="77">
        <v>6481</v>
      </c>
      <c r="G37" s="77">
        <v>284682451</v>
      </c>
      <c r="H37" s="82">
        <f t="shared" si="0"/>
        <v>0.30550792970424345</v>
      </c>
      <c r="I37" s="82">
        <f t="shared" si="1"/>
        <v>0.69449207029575655</v>
      </c>
    </row>
    <row r="38" spans="3:9" x14ac:dyDescent="0.25">
      <c r="C38" s="11">
        <v>48</v>
      </c>
      <c r="D38" s="77">
        <v>2742</v>
      </c>
      <c r="E38" s="77">
        <v>140547211</v>
      </c>
      <c r="F38" s="77">
        <v>6162</v>
      </c>
      <c r="G38" s="77">
        <v>263850084</v>
      </c>
      <c r="H38" s="82">
        <f t="shared" si="0"/>
        <v>0.30795148247978438</v>
      </c>
      <c r="I38" s="82">
        <f t="shared" si="1"/>
        <v>0.69204851752021568</v>
      </c>
    </row>
    <row r="39" spans="3:9" x14ac:dyDescent="0.25">
      <c r="C39" s="11">
        <v>49</v>
      </c>
      <c r="D39" s="77">
        <v>2675</v>
      </c>
      <c r="E39" s="77">
        <v>137061370</v>
      </c>
      <c r="F39" s="77">
        <v>6131</v>
      </c>
      <c r="G39" s="77">
        <v>264554435</v>
      </c>
      <c r="H39" s="82">
        <f t="shared" si="0"/>
        <v>0.30377015671133317</v>
      </c>
      <c r="I39" s="82">
        <f t="shared" si="1"/>
        <v>0.69622984328866677</v>
      </c>
    </row>
    <row r="40" spans="3:9" x14ac:dyDescent="0.25">
      <c r="C40" s="11">
        <v>50</v>
      </c>
      <c r="D40" s="77">
        <v>2683</v>
      </c>
      <c r="E40" s="77">
        <v>137817610</v>
      </c>
      <c r="F40" s="77">
        <v>6015</v>
      </c>
      <c r="G40" s="77">
        <v>257859970</v>
      </c>
      <c r="H40" s="82">
        <f t="shared" si="0"/>
        <v>0.30846171533685907</v>
      </c>
      <c r="I40" s="82">
        <f t="shared" si="1"/>
        <v>0.69153828466314093</v>
      </c>
    </row>
    <row r="41" spans="3:9" x14ac:dyDescent="0.25">
      <c r="C41" s="11">
        <v>51</v>
      </c>
      <c r="D41" s="77">
        <v>2644</v>
      </c>
      <c r="E41" s="77">
        <v>132233892</v>
      </c>
      <c r="F41" s="77">
        <v>6153</v>
      </c>
      <c r="G41" s="77">
        <v>264984428</v>
      </c>
      <c r="H41" s="82">
        <f t="shared" si="0"/>
        <v>0.30055700807093327</v>
      </c>
      <c r="I41" s="82">
        <f t="shared" si="1"/>
        <v>0.69944299192906678</v>
      </c>
    </row>
    <row r="42" spans="3:9" x14ac:dyDescent="0.25">
      <c r="C42" s="11">
        <v>52</v>
      </c>
      <c r="D42" s="77">
        <v>2713</v>
      </c>
      <c r="E42" s="77">
        <v>139327880</v>
      </c>
      <c r="F42" s="77">
        <v>6080</v>
      </c>
      <c r="G42" s="77">
        <v>263213279</v>
      </c>
      <c r="H42" s="82">
        <f t="shared" si="0"/>
        <v>0.30854088479472308</v>
      </c>
      <c r="I42" s="82">
        <f t="shared" si="1"/>
        <v>0.69145911520527692</v>
      </c>
    </row>
    <row r="43" spans="3:9" x14ac:dyDescent="0.25">
      <c r="C43" s="11">
        <v>53</v>
      </c>
      <c r="D43" s="77">
        <v>2689</v>
      </c>
      <c r="E43" s="77">
        <v>138090467</v>
      </c>
      <c r="F43" s="77">
        <v>6031</v>
      </c>
      <c r="G43" s="77">
        <v>260585092</v>
      </c>
      <c r="H43" s="82">
        <f t="shared" si="0"/>
        <v>0.30837155963302754</v>
      </c>
      <c r="I43" s="82">
        <f t="shared" si="1"/>
        <v>0.69162844036697246</v>
      </c>
    </row>
    <row r="44" spans="3:9" x14ac:dyDescent="0.25">
      <c r="C44" s="11">
        <v>54</v>
      </c>
      <c r="D44" s="77">
        <v>2593</v>
      </c>
      <c r="E44" s="77">
        <v>131916650</v>
      </c>
      <c r="F44" s="77">
        <v>6115</v>
      </c>
      <c r="G44" s="77">
        <v>264283495</v>
      </c>
      <c r="H44" s="82">
        <f t="shared" si="0"/>
        <v>0.29777216352779051</v>
      </c>
      <c r="I44" s="82">
        <f t="shared" si="1"/>
        <v>0.70222783647220943</v>
      </c>
    </row>
    <row r="45" spans="3:9" x14ac:dyDescent="0.25">
      <c r="C45" s="11">
        <v>55</v>
      </c>
      <c r="D45" s="77">
        <v>2568</v>
      </c>
      <c r="E45" s="77">
        <v>129813193</v>
      </c>
      <c r="F45" s="77">
        <v>5902</v>
      </c>
      <c r="G45" s="77">
        <v>254638479</v>
      </c>
      <c r="H45" s="82">
        <f t="shared" si="0"/>
        <v>0.30318772136953953</v>
      </c>
      <c r="I45" s="82">
        <f t="shared" si="1"/>
        <v>0.69681227863046047</v>
      </c>
    </row>
    <row r="46" spans="3:9" x14ac:dyDescent="0.25">
      <c r="C46" s="11">
        <v>56</v>
      </c>
      <c r="D46" s="77">
        <v>2411</v>
      </c>
      <c r="E46" s="77">
        <v>118769071</v>
      </c>
      <c r="F46" s="77">
        <v>5722</v>
      </c>
      <c r="G46" s="77">
        <v>251535232</v>
      </c>
      <c r="H46" s="82">
        <f t="shared" si="0"/>
        <v>0.29644657567933114</v>
      </c>
      <c r="I46" s="82">
        <f t="shared" si="1"/>
        <v>0.70355342432066892</v>
      </c>
    </row>
    <row r="47" spans="3:9" x14ac:dyDescent="0.25">
      <c r="C47" s="78">
        <v>57</v>
      </c>
      <c r="D47" s="79">
        <v>2444</v>
      </c>
      <c r="E47" s="79">
        <v>121866803</v>
      </c>
      <c r="F47" s="79">
        <v>5490</v>
      </c>
      <c r="G47" s="79">
        <v>238635429</v>
      </c>
      <c r="H47" s="82">
        <f t="shared" si="0"/>
        <v>0.30804134106377618</v>
      </c>
      <c r="I47" s="82">
        <f t="shared" si="1"/>
        <v>0.69195865893622388</v>
      </c>
    </row>
    <row r="48" spans="3:9" x14ac:dyDescent="0.25">
      <c r="C48" s="83">
        <v>58</v>
      </c>
      <c r="D48" s="77">
        <v>2367</v>
      </c>
      <c r="E48" s="76" t="s">
        <v>151</v>
      </c>
      <c r="F48" s="77">
        <v>5414</v>
      </c>
      <c r="G48" s="84" t="s">
        <v>152</v>
      </c>
      <c r="H48" s="82">
        <f t="shared" ref="H48:H82" si="2">D48/(D48+F48)</f>
        <v>0.30420254466006941</v>
      </c>
      <c r="I48" s="82">
        <f t="shared" ref="I48:I82" si="3">F48/(D48+F48)</f>
        <v>0.69579745533993065</v>
      </c>
    </row>
    <row r="49" spans="3:9" x14ac:dyDescent="0.25">
      <c r="C49" s="83">
        <v>59</v>
      </c>
      <c r="D49" s="77">
        <v>2329</v>
      </c>
      <c r="E49" s="77">
        <v>119723609</v>
      </c>
      <c r="F49" s="77">
        <v>5205</v>
      </c>
      <c r="G49" s="85">
        <v>232336315</v>
      </c>
      <c r="H49" s="82">
        <f t="shared" si="2"/>
        <v>0.30913193522697108</v>
      </c>
      <c r="I49" s="82">
        <f t="shared" si="3"/>
        <v>0.69086806477302898</v>
      </c>
    </row>
    <row r="50" spans="3:9" x14ac:dyDescent="0.25">
      <c r="C50" s="83">
        <v>60</v>
      </c>
      <c r="D50" s="77">
        <v>2197</v>
      </c>
      <c r="E50" s="77">
        <v>112429189</v>
      </c>
      <c r="F50" s="77">
        <v>4712</v>
      </c>
      <c r="G50" s="85">
        <v>210846254</v>
      </c>
      <c r="H50" s="82">
        <f t="shared" si="2"/>
        <v>0.31799102619771313</v>
      </c>
      <c r="I50" s="82">
        <f t="shared" si="3"/>
        <v>0.68200897380228687</v>
      </c>
    </row>
    <row r="51" spans="3:9" x14ac:dyDescent="0.25">
      <c r="C51" s="83">
        <v>61</v>
      </c>
      <c r="D51" s="77">
        <v>1979</v>
      </c>
      <c r="E51" s="77">
        <v>103982292</v>
      </c>
      <c r="F51" s="77">
        <v>3966</v>
      </c>
      <c r="G51" s="85">
        <v>175261836</v>
      </c>
      <c r="H51" s="82">
        <f t="shared" si="2"/>
        <v>0.33288477712363329</v>
      </c>
      <c r="I51" s="82">
        <f t="shared" si="3"/>
        <v>0.66711522287636671</v>
      </c>
    </row>
    <row r="52" spans="3:9" x14ac:dyDescent="0.25">
      <c r="C52" s="83">
        <v>62</v>
      </c>
      <c r="D52" s="77">
        <v>1826</v>
      </c>
      <c r="E52" s="77">
        <v>96336067</v>
      </c>
      <c r="F52" s="77">
        <v>3517</v>
      </c>
      <c r="G52" s="85">
        <v>159668417</v>
      </c>
      <c r="H52" s="82">
        <f t="shared" si="2"/>
        <v>0.34175556803294027</v>
      </c>
      <c r="I52" s="82">
        <f t="shared" si="3"/>
        <v>0.65824443196705973</v>
      </c>
    </row>
    <row r="53" spans="3:9" x14ac:dyDescent="0.25">
      <c r="C53" s="83">
        <v>63</v>
      </c>
      <c r="D53" s="77">
        <v>1366</v>
      </c>
      <c r="E53" s="77">
        <v>74426087</v>
      </c>
      <c r="F53" s="77">
        <v>2609</v>
      </c>
      <c r="G53" s="85">
        <v>120063752</v>
      </c>
      <c r="H53" s="82">
        <f t="shared" si="2"/>
        <v>0.34364779874213836</v>
      </c>
      <c r="I53" s="82">
        <f t="shared" si="3"/>
        <v>0.65635220125786164</v>
      </c>
    </row>
    <row r="54" spans="3:9" x14ac:dyDescent="0.25">
      <c r="C54" s="83">
        <v>64</v>
      </c>
      <c r="D54" s="77">
        <v>1157</v>
      </c>
      <c r="E54" s="77">
        <v>64156205</v>
      </c>
      <c r="F54" s="77">
        <v>2063</v>
      </c>
      <c r="G54" s="85">
        <v>98433001</v>
      </c>
      <c r="H54" s="82">
        <f t="shared" si="2"/>
        <v>0.3593167701863354</v>
      </c>
      <c r="I54" s="82">
        <f t="shared" si="3"/>
        <v>0.64068322981366455</v>
      </c>
    </row>
    <row r="55" spans="3:9" x14ac:dyDescent="0.25">
      <c r="C55" s="83">
        <v>65</v>
      </c>
      <c r="D55" s="75">
        <v>963</v>
      </c>
      <c r="E55" s="77">
        <v>55433664</v>
      </c>
      <c r="F55" s="77">
        <v>1639</v>
      </c>
      <c r="G55" s="85">
        <v>77868952</v>
      </c>
      <c r="H55" s="82">
        <f t="shared" si="2"/>
        <v>0.37009992313604917</v>
      </c>
      <c r="I55" s="82">
        <f t="shared" si="3"/>
        <v>0.62990007686395078</v>
      </c>
    </row>
    <row r="56" spans="3:9" x14ac:dyDescent="0.25">
      <c r="C56" s="83">
        <v>66</v>
      </c>
      <c r="D56" s="75">
        <v>670</v>
      </c>
      <c r="E56" s="77">
        <v>39484350</v>
      </c>
      <c r="F56" s="77">
        <v>1040</v>
      </c>
      <c r="G56" s="85">
        <v>47302129</v>
      </c>
      <c r="H56" s="82">
        <f t="shared" si="2"/>
        <v>0.391812865497076</v>
      </c>
      <c r="I56" s="82">
        <f t="shared" si="3"/>
        <v>0.60818713450292394</v>
      </c>
    </row>
    <row r="57" spans="3:9" x14ac:dyDescent="0.25">
      <c r="C57" s="83">
        <v>67</v>
      </c>
      <c r="D57" s="75">
        <v>543</v>
      </c>
      <c r="E57" s="77">
        <v>33923584</v>
      </c>
      <c r="F57" s="75">
        <v>701</v>
      </c>
      <c r="G57" s="85">
        <v>32809516</v>
      </c>
      <c r="H57" s="82">
        <f t="shared" si="2"/>
        <v>0.43649517684887462</v>
      </c>
      <c r="I57" s="82">
        <f t="shared" si="3"/>
        <v>0.56350482315112538</v>
      </c>
    </row>
    <row r="58" spans="3:9" x14ac:dyDescent="0.25">
      <c r="C58" s="83">
        <v>68</v>
      </c>
      <c r="D58" s="75">
        <v>423</v>
      </c>
      <c r="E58" s="77">
        <v>26872853</v>
      </c>
      <c r="F58" s="75">
        <v>545</v>
      </c>
      <c r="G58" s="85">
        <v>25036175</v>
      </c>
      <c r="H58" s="82">
        <f t="shared" si="2"/>
        <v>0.43698347107438018</v>
      </c>
      <c r="I58" s="82">
        <f t="shared" si="3"/>
        <v>0.56301652892561982</v>
      </c>
    </row>
    <row r="59" spans="3:9" x14ac:dyDescent="0.25">
      <c r="C59" s="83">
        <v>69</v>
      </c>
      <c r="D59" s="75">
        <v>403</v>
      </c>
      <c r="E59" s="77">
        <v>23886120</v>
      </c>
      <c r="F59" s="75">
        <v>493</v>
      </c>
      <c r="G59" s="85">
        <v>22132584</v>
      </c>
      <c r="H59" s="82">
        <f t="shared" si="2"/>
        <v>0.4497767857142857</v>
      </c>
      <c r="I59" s="82">
        <f t="shared" si="3"/>
        <v>0.5502232142857143</v>
      </c>
    </row>
    <row r="60" spans="3:9" x14ac:dyDescent="0.25">
      <c r="C60" s="83">
        <v>70</v>
      </c>
      <c r="D60" s="75">
        <v>230</v>
      </c>
      <c r="E60" s="77">
        <v>13717221</v>
      </c>
      <c r="F60" s="75">
        <v>275</v>
      </c>
      <c r="G60" s="85">
        <v>12225328</v>
      </c>
      <c r="H60" s="82">
        <f t="shared" si="2"/>
        <v>0.45544554455445546</v>
      </c>
      <c r="I60" s="82">
        <f t="shared" si="3"/>
        <v>0.54455445544554459</v>
      </c>
    </row>
    <row r="61" spans="3:9" x14ac:dyDescent="0.25">
      <c r="C61" s="83">
        <v>71</v>
      </c>
      <c r="D61" s="75">
        <v>174</v>
      </c>
      <c r="E61" s="77">
        <v>9166599</v>
      </c>
      <c r="F61" s="75">
        <v>208</v>
      </c>
      <c r="G61" s="85">
        <v>8630328</v>
      </c>
      <c r="H61" s="82">
        <f t="shared" si="2"/>
        <v>0.45549738219895286</v>
      </c>
      <c r="I61" s="82">
        <f t="shared" si="3"/>
        <v>0.54450261780104714</v>
      </c>
    </row>
    <row r="62" spans="3:9" x14ac:dyDescent="0.25">
      <c r="C62" s="83">
        <v>72</v>
      </c>
      <c r="D62" s="75">
        <v>148</v>
      </c>
      <c r="E62" s="77">
        <v>7637385</v>
      </c>
      <c r="F62" s="75">
        <v>148</v>
      </c>
      <c r="G62" s="85">
        <v>6031756</v>
      </c>
      <c r="H62" s="82">
        <f t="shared" si="2"/>
        <v>0.5</v>
      </c>
      <c r="I62" s="82">
        <f t="shared" si="3"/>
        <v>0.5</v>
      </c>
    </row>
    <row r="63" spans="3:9" x14ac:dyDescent="0.25">
      <c r="C63" s="83">
        <v>73</v>
      </c>
      <c r="D63" s="75">
        <v>126</v>
      </c>
      <c r="E63" s="77">
        <v>6898517</v>
      </c>
      <c r="F63" s="75">
        <v>135</v>
      </c>
      <c r="G63" s="85">
        <v>5207314</v>
      </c>
      <c r="H63" s="82">
        <f t="shared" si="2"/>
        <v>0.48275862068965519</v>
      </c>
      <c r="I63" s="82">
        <f t="shared" si="3"/>
        <v>0.51724137931034486</v>
      </c>
    </row>
    <row r="64" spans="3:9" x14ac:dyDescent="0.25">
      <c r="C64" s="83">
        <v>74</v>
      </c>
      <c r="D64" s="75">
        <v>78</v>
      </c>
      <c r="E64" s="77">
        <v>4221437</v>
      </c>
      <c r="F64" s="75">
        <v>86</v>
      </c>
      <c r="G64" s="85">
        <v>3533355</v>
      </c>
      <c r="H64" s="82">
        <f t="shared" si="2"/>
        <v>0.47560975609756095</v>
      </c>
      <c r="I64" s="82">
        <f t="shared" si="3"/>
        <v>0.52439024390243905</v>
      </c>
    </row>
    <row r="65" spans="3:9" x14ac:dyDescent="0.25">
      <c r="C65" s="83">
        <v>75</v>
      </c>
      <c r="D65" s="75">
        <v>77</v>
      </c>
      <c r="E65" s="77">
        <v>3895561</v>
      </c>
      <c r="F65" s="75">
        <v>62</v>
      </c>
      <c r="G65" s="85">
        <v>2537446</v>
      </c>
      <c r="H65" s="82">
        <f t="shared" si="2"/>
        <v>0.5539568345323741</v>
      </c>
      <c r="I65" s="82">
        <f t="shared" si="3"/>
        <v>0.4460431654676259</v>
      </c>
    </row>
    <row r="66" spans="3:9" x14ac:dyDescent="0.25">
      <c r="C66" s="83">
        <v>76</v>
      </c>
      <c r="D66" s="75">
        <v>55</v>
      </c>
      <c r="E66" s="77">
        <v>3452103</v>
      </c>
      <c r="F66" s="75">
        <v>36</v>
      </c>
      <c r="G66" s="85">
        <v>1622596</v>
      </c>
      <c r="H66" s="82">
        <f t="shared" si="2"/>
        <v>0.60439560439560436</v>
      </c>
      <c r="I66" s="82">
        <f t="shared" si="3"/>
        <v>0.39560439560439559</v>
      </c>
    </row>
    <row r="67" spans="3:9" x14ac:dyDescent="0.25">
      <c r="C67" s="83">
        <v>77</v>
      </c>
      <c r="D67" s="75">
        <v>47</v>
      </c>
      <c r="E67" s="77">
        <v>2045423</v>
      </c>
      <c r="F67" s="75">
        <v>29</v>
      </c>
      <c r="G67" s="85">
        <v>996755</v>
      </c>
      <c r="H67" s="82">
        <f t="shared" si="2"/>
        <v>0.61842105263157898</v>
      </c>
      <c r="I67" s="82">
        <f t="shared" si="3"/>
        <v>0.38157894736842107</v>
      </c>
    </row>
    <row r="68" spans="3:9" x14ac:dyDescent="0.25">
      <c r="C68" s="83">
        <v>78</v>
      </c>
      <c r="D68" s="75">
        <v>28</v>
      </c>
      <c r="E68" s="77">
        <v>1261310</v>
      </c>
      <c r="F68" s="75">
        <v>24</v>
      </c>
      <c r="G68" s="85">
        <v>831753</v>
      </c>
      <c r="H68" s="82">
        <f t="shared" si="2"/>
        <v>0.53846153846153844</v>
      </c>
      <c r="I68" s="82">
        <f t="shared" si="3"/>
        <v>0.46153846153846156</v>
      </c>
    </row>
    <row r="69" spans="3:9" x14ac:dyDescent="0.25">
      <c r="C69" s="83">
        <v>79</v>
      </c>
      <c r="D69" s="75">
        <v>21</v>
      </c>
      <c r="E69" s="77">
        <v>1025560</v>
      </c>
      <c r="F69" s="75">
        <v>15</v>
      </c>
      <c r="G69" s="85">
        <v>616806</v>
      </c>
      <c r="H69" s="82">
        <f t="shared" si="2"/>
        <v>0.58333333333333337</v>
      </c>
      <c r="I69" s="82">
        <f t="shared" si="3"/>
        <v>0.41666666666666669</v>
      </c>
    </row>
    <row r="70" spans="3:9" x14ac:dyDescent="0.25">
      <c r="C70" s="83">
        <v>80</v>
      </c>
      <c r="D70" s="75">
        <v>18</v>
      </c>
      <c r="E70" s="77">
        <v>829088</v>
      </c>
      <c r="F70" s="75">
        <v>11</v>
      </c>
      <c r="G70" s="85">
        <v>499174</v>
      </c>
      <c r="H70" s="82">
        <f t="shared" si="2"/>
        <v>0.62068965517241381</v>
      </c>
      <c r="I70" s="82">
        <f t="shared" si="3"/>
        <v>0.37931034482758619</v>
      </c>
    </row>
    <row r="71" spans="3:9" x14ac:dyDescent="0.25">
      <c r="C71" s="83">
        <v>81</v>
      </c>
      <c r="D71" s="75">
        <v>12</v>
      </c>
      <c r="E71" s="77">
        <v>813298</v>
      </c>
      <c r="F71" s="75">
        <v>8</v>
      </c>
      <c r="G71" s="85">
        <v>204621</v>
      </c>
      <c r="H71" s="82">
        <f t="shared" si="2"/>
        <v>0.6</v>
      </c>
      <c r="I71" s="82">
        <f t="shared" si="3"/>
        <v>0.4</v>
      </c>
    </row>
    <row r="72" spans="3:9" x14ac:dyDescent="0.25">
      <c r="C72" s="83">
        <v>82</v>
      </c>
      <c r="D72" s="75">
        <v>10</v>
      </c>
      <c r="E72" s="77">
        <v>537331</v>
      </c>
      <c r="F72" s="75">
        <v>4</v>
      </c>
      <c r="G72" s="85">
        <v>159368</v>
      </c>
      <c r="H72" s="82">
        <f t="shared" si="2"/>
        <v>0.7142857142857143</v>
      </c>
      <c r="I72" s="82">
        <f t="shared" si="3"/>
        <v>0.2857142857142857</v>
      </c>
    </row>
    <row r="73" spans="3:9" x14ac:dyDescent="0.25">
      <c r="C73" s="83">
        <v>83</v>
      </c>
      <c r="D73" s="75">
        <v>5</v>
      </c>
      <c r="E73" s="77">
        <v>394634</v>
      </c>
      <c r="F73" s="75">
        <v>9</v>
      </c>
      <c r="G73" s="85">
        <v>301659</v>
      </c>
      <c r="H73" s="82">
        <f t="shared" si="2"/>
        <v>0.35714285714285715</v>
      </c>
      <c r="I73" s="82">
        <f t="shared" si="3"/>
        <v>0.6428571428571429</v>
      </c>
    </row>
    <row r="74" spans="3:9" x14ac:dyDescent="0.25">
      <c r="C74" s="83">
        <v>84</v>
      </c>
      <c r="D74" s="75">
        <v>6</v>
      </c>
      <c r="E74" s="77">
        <v>514708</v>
      </c>
      <c r="F74" s="75">
        <v>4</v>
      </c>
      <c r="G74" s="85">
        <v>144481</v>
      </c>
      <c r="H74" s="82">
        <f t="shared" si="2"/>
        <v>0.6</v>
      </c>
      <c r="I74" s="82">
        <f t="shared" si="3"/>
        <v>0.4</v>
      </c>
    </row>
    <row r="75" spans="3:9" x14ac:dyDescent="0.25">
      <c r="C75" s="83">
        <v>85</v>
      </c>
      <c r="D75" s="75">
        <v>2</v>
      </c>
      <c r="E75" s="77">
        <v>259070</v>
      </c>
      <c r="F75" s="75">
        <v>1</v>
      </c>
      <c r="G75" s="85">
        <v>33107</v>
      </c>
      <c r="H75" s="82">
        <f t="shared" si="2"/>
        <v>0.66666666666666663</v>
      </c>
      <c r="I75" s="82">
        <f t="shared" si="3"/>
        <v>0.33333333333333331</v>
      </c>
    </row>
    <row r="76" spans="3:9" x14ac:dyDescent="0.25">
      <c r="C76" s="83">
        <v>86</v>
      </c>
      <c r="D76" s="75">
        <v>2</v>
      </c>
      <c r="E76" s="77">
        <v>106387</v>
      </c>
      <c r="F76" s="75">
        <v>1</v>
      </c>
      <c r="G76" s="85">
        <v>45472</v>
      </c>
      <c r="H76" s="82">
        <f t="shared" si="2"/>
        <v>0.66666666666666663</v>
      </c>
      <c r="I76" s="82">
        <f t="shared" si="3"/>
        <v>0.33333333333333331</v>
      </c>
    </row>
    <row r="77" spans="3:9" x14ac:dyDescent="0.25">
      <c r="C77" s="83">
        <v>87</v>
      </c>
      <c r="D77" s="75">
        <v>1</v>
      </c>
      <c r="E77" s="77">
        <v>30658</v>
      </c>
      <c r="F77" s="86"/>
      <c r="G77" s="86"/>
      <c r="H77" s="82">
        <f t="shared" si="2"/>
        <v>1</v>
      </c>
      <c r="I77" s="82">
        <f t="shared" si="3"/>
        <v>0</v>
      </c>
    </row>
    <row r="78" spans="3:9" x14ac:dyDescent="0.25">
      <c r="C78" s="83">
        <v>88</v>
      </c>
      <c r="D78" s="75">
        <v>1</v>
      </c>
      <c r="E78" s="77">
        <v>76884</v>
      </c>
      <c r="F78" s="86"/>
      <c r="G78" s="86"/>
      <c r="H78" s="82">
        <f t="shared" si="2"/>
        <v>1</v>
      </c>
      <c r="I78" s="82">
        <f t="shared" si="3"/>
        <v>0</v>
      </c>
    </row>
    <row r="79" spans="3:9" x14ac:dyDescent="0.25">
      <c r="C79" s="83">
        <v>89</v>
      </c>
      <c r="D79" s="86"/>
      <c r="E79" s="86"/>
      <c r="F79" s="75">
        <v>3</v>
      </c>
      <c r="G79" s="85">
        <v>93598</v>
      </c>
      <c r="H79" s="82">
        <f t="shared" si="2"/>
        <v>0</v>
      </c>
      <c r="I79" s="82">
        <f t="shared" si="3"/>
        <v>1</v>
      </c>
    </row>
    <row r="80" spans="3:9" x14ac:dyDescent="0.25">
      <c r="C80" s="83">
        <v>90</v>
      </c>
      <c r="D80" s="86"/>
      <c r="E80" s="86"/>
      <c r="F80" s="75">
        <v>1</v>
      </c>
      <c r="G80" s="85">
        <v>21235</v>
      </c>
      <c r="H80" s="82">
        <f t="shared" si="2"/>
        <v>0</v>
      </c>
      <c r="I80" s="82">
        <f t="shared" si="3"/>
        <v>1</v>
      </c>
    </row>
    <row r="81" spans="3:9" x14ac:dyDescent="0.25">
      <c r="C81" s="83">
        <v>91</v>
      </c>
      <c r="D81" s="75">
        <v>1</v>
      </c>
      <c r="E81" s="77">
        <v>18399</v>
      </c>
      <c r="F81" s="86"/>
      <c r="G81" s="86"/>
      <c r="H81" s="82">
        <f t="shared" si="2"/>
        <v>1</v>
      </c>
      <c r="I81" s="82">
        <f t="shared" si="3"/>
        <v>0</v>
      </c>
    </row>
    <row r="82" spans="3:9" x14ac:dyDescent="0.25">
      <c r="C82" s="87" t="s">
        <v>153</v>
      </c>
      <c r="D82" s="88">
        <v>94752</v>
      </c>
      <c r="E82" s="89">
        <v>4443191294</v>
      </c>
      <c r="F82" s="88">
        <v>210539</v>
      </c>
      <c r="G82" s="90">
        <v>8702410860</v>
      </c>
      <c r="H82" s="82">
        <f t="shared" si="2"/>
        <v>0.31036617522298399</v>
      </c>
      <c r="I82" s="82">
        <f t="shared" si="3"/>
        <v>0.68963382477701607</v>
      </c>
    </row>
  </sheetData>
  <hyperlinks>
    <hyperlink ref="A1" location="TOC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14" sqref="O14"/>
    </sheetView>
  </sheetViews>
  <sheetFormatPr defaultRowHeight="15" x14ac:dyDescent="0.25"/>
  <cols>
    <col min="2" max="3" width="15.140625" customWidth="1"/>
    <col min="5" max="5" width="12.28515625" customWidth="1"/>
    <col min="9" max="9" width="12" customWidth="1"/>
    <col min="10" max="10" width="30.28515625" customWidth="1"/>
  </cols>
  <sheetData>
    <row r="1" spans="1:15" x14ac:dyDescent="0.25">
      <c r="A1" s="1" t="s">
        <v>0</v>
      </c>
    </row>
    <row r="2" spans="1:15" x14ac:dyDescent="0.25">
      <c r="A2" s="2" t="s">
        <v>1</v>
      </c>
      <c r="B2" t="s">
        <v>75</v>
      </c>
    </row>
    <row r="3" spans="1:15" x14ac:dyDescent="0.25">
      <c r="A3" s="2" t="s">
        <v>3</v>
      </c>
      <c r="B3" t="s">
        <v>142</v>
      </c>
      <c r="K3" t="s">
        <v>91</v>
      </c>
    </row>
    <row r="6" spans="1:15" x14ac:dyDescent="0.25">
      <c r="B6" s="7" t="s">
        <v>13</v>
      </c>
      <c r="C6" s="10" t="s">
        <v>74</v>
      </c>
      <c r="D6" s="10" t="s">
        <v>134</v>
      </c>
      <c r="E6" s="10" t="s">
        <v>135</v>
      </c>
      <c r="F6" s="10" t="s">
        <v>136</v>
      </c>
      <c r="G6" s="10" t="s">
        <v>137</v>
      </c>
      <c r="H6" s="10" t="s">
        <v>140</v>
      </c>
      <c r="I6" s="10" t="s">
        <v>141</v>
      </c>
    </row>
    <row r="7" spans="1:15" x14ac:dyDescent="0.25">
      <c r="B7" s="7" t="s">
        <v>128</v>
      </c>
      <c r="C7" s="10">
        <v>2015</v>
      </c>
      <c r="D7" s="10">
        <v>151007</v>
      </c>
      <c r="E7" s="10">
        <v>46271</v>
      </c>
      <c r="F7" s="10">
        <v>104622</v>
      </c>
      <c r="G7" s="10">
        <v>3391</v>
      </c>
      <c r="H7" s="72">
        <v>94752</v>
      </c>
      <c r="I7" s="72">
        <v>210539</v>
      </c>
      <c r="J7">
        <f>H7/(H7+I7)</f>
        <v>0.31036617522298399</v>
      </c>
      <c r="K7">
        <f>SUM(D7:G7)</f>
        <v>305291</v>
      </c>
      <c r="L7" s="92">
        <f>D7/$K$7</f>
        <v>0.4946329895083707</v>
      </c>
      <c r="M7" s="92">
        <f t="shared" ref="M7:O7" si="0">E7/$K$7</f>
        <v>0.15156359014841578</v>
      </c>
      <c r="N7" s="92">
        <f t="shared" si="0"/>
        <v>0.3426959851420448</v>
      </c>
      <c r="O7" s="92">
        <f t="shared" si="0"/>
        <v>1.1107435201168721E-2</v>
      </c>
    </row>
    <row r="8" spans="1:15" x14ac:dyDescent="0.25">
      <c r="B8" s="7" t="s">
        <v>132</v>
      </c>
      <c r="C8" s="10">
        <v>2015</v>
      </c>
      <c r="D8" s="10">
        <v>2051</v>
      </c>
      <c r="E8" s="10">
        <v>756</v>
      </c>
      <c r="F8" s="10">
        <v>4677</v>
      </c>
      <c r="G8" s="10">
        <v>47</v>
      </c>
      <c r="H8" s="72">
        <v>2327</v>
      </c>
      <c r="I8" s="72">
        <v>5204</v>
      </c>
      <c r="J8">
        <f t="shared" ref="J8:J12" si="1">H8/(H8+I8)</f>
        <v>0.30898951002522906</v>
      </c>
      <c r="K8">
        <f t="shared" ref="K8:K12" si="2">SUM(D8:G8)</f>
        <v>7531</v>
      </c>
      <c r="L8" s="92">
        <f t="shared" ref="L8:L12" si="3">D8/$K$7</f>
        <v>6.7181803590672506E-3</v>
      </c>
      <c r="M8" s="92">
        <f t="shared" ref="M8:M12" si="4">E8/$K$7</f>
        <v>2.4763258661408298E-3</v>
      </c>
      <c r="N8" s="92">
        <f t="shared" ref="N8:N12" si="5">F8/$K$7</f>
        <v>1.5319809624260132E-2</v>
      </c>
      <c r="O8" s="92">
        <f t="shared" ref="O8:O12" si="6">G8/$K$7</f>
        <v>1.5395147580505157E-4</v>
      </c>
    </row>
    <row r="9" spans="1:15" x14ac:dyDescent="0.25">
      <c r="B9" s="7" t="s">
        <v>129</v>
      </c>
      <c r="C9" s="10">
        <v>2015</v>
      </c>
      <c r="D9" s="10">
        <v>50559</v>
      </c>
      <c r="E9" s="10">
        <v>11456</v>
      </c>
      <c r="F9" s="10">
        <v>80176</v>
      </c>
      <c r="G9" s="10">
        <v>1023</v>
      </c>
      <c r="H9" s="72">
        <v>42859</v>
      </c>
      <c r="I9" s="72">
        <v>100355</v>
      </c>
      <c r="J9">
        <f t="shared" si="1"/>
        <v>0.2992654349435111</v>
      </c>
      <c r="K9">
        <f t="shared" si="2"/>
        <v>143214</v>
      </c>
      <c r="L9" s="92">
        <f t="shared" si="3"/>
        <v>0.16560920564314047</v>
      </c>
      <c r="M9" s="92">
        <f t="shared" si="4"/>
        <v>3.7524853336652571E-2</v>
      </c>
      <c r="N9" s="92">
        <f t="shared" si="5"/>
        <v>0.26262156434352796</v>
      </c>
      <c r="O9" s="92">
        <f t="shared" si="6"/>
        <v>3.3509012712461227E-3</v>
      </c>
    </row>
    <row r="10" spans="1:15" x14ac:dyDescent="0.25">
      <c r="B10" s="7" t="s">
        <v>130</v>
      </c>
      <c r="C10" s="10">
        <v>2015</v>
      </c>
      <c r="D10" s="10">
        <v>95971</v>
      </c>
      <c r="E10" s="10">
        <v>0</v>
      </c>
      <c r="F10" s="10">
        <v>76433</v>
      </c>
      <c r="G10" s="10">
        <v>2717</v>
      </c>
      <c r="H10" s="72">
        <f>58465 * 175121/189480</f>
        <v>54034.458861093517</v>
      </c>
      <c r="I10" s="72">
        <f>131015 * 175121/189480</f>
        <v>121086.54113890648</v>
      </c>
      <c r="J10">
        <f t="shared" si="1"/>
        <v>0.30855499261135738</v>
      </c>
      <c r="K10">
        <f t="shared" si="2"/>
        <v>175121</v>
      </c>
      <c r="L10" s="92">
        <f t="shared" si="3"/>
        <v>0.3143590869039703</v>
      </c>
      <c r="M10" s="92">
        <f t="shared" si="4"/>
        <v>0</v>
      </c>
      <c r="N10" s="92">
        <f t="shared" si="5"/>
        <v>0.2503611308554789</v>
      </c>
      <c r="O10" s="92">
        <f t="shared" si="6"/>
        <v>8.8997055268579817E-3</v>
      </c>
    </row>
    <row r="11" spans="1:15" x14ac:dyDescent="0.25">
      <c r="B11" s="7" t="s">
        <v>131</v>
      </c>
      <c r="C11" s="10">
        <v>2015</v>
      </c>
      <c r="D11" s="10">
        <v>4082</v>
      </c>
      <c r="E11" s="68">
        <v>0</v>
      </c>
      <c r="F11" s="10">
        <v>7779</v>
      </c>
      <c r="G11" s="10">
        <v>181</v>
      </c>
      <c r="H11" s="72">
        <v>3917</v>
      </c>
      <c r="I11" s="72">
        <v>8125</v>
      </c>
      <c r="J11">
        <f t="shared" si="1"/>
        <v>0.32527819299119748</v>
      </c>
      <c r="K11">
        <f t="shared" si="2"/>
        <v>12042</v>
      </c>
      <c r="L11" s="92">
        <f t="shared" si="3"/>
        <v>1.3370849451834478E-2</v>
      </c>
      <c r="M11" s="92">
        <f t="shared" si="4"/>
        <v>0</v>
      </c>
      <c r="N11" s="92">
        <f t="shared" si="5"/>
        <v>2.5480607027393538E-2</v>
      </c>
      <c r="O11" s="92">
        <f t="shared" si="6"/>
        <v>5.9287696001519862E-4</v>
      </c>
    </row>
    <row r="12" spans="1:15" x14ac:dyDescent="0.25">
      <c r="B12" s="7" t="s">
        <v>133</v>
      </c>
      <c r="C12" s="10">
        <v>2015</v>
      </c>
      <c r="D12" s="10">
        <v>4556</v>
      </c>
      <c r="E12" s="68">
        <v>0</v>
      </c>
      <c r="F12" s="10">
        <v>9385</v>
      </c>
      <c r="G12" s="10">
        <v>418</v>
      </c>
      <c r="H12" s="72">
        <f>58465* 14359/189480</f>
        <v>4430.5411389064811</v>
      </c>
      <c r="I12" s="72">
        <f>131015* 14359/189480</f>
        <v>9928.4588610935189</v>
      </c>
      <c r="J12">
        <f t="shared" si="1"/>
        <v>0.30855499261135744</v>
      </c>
      <c r="K12">
        <f t="shared" si="2"/>
        <v>14359</v>
      </c>
      <c r="L12" s="92">
        <f t="shared" si="3"/>
        <v>1.4923466463145E-2</v>
      </c>
      <c r="M12" s="92">
        <f t="shared" si="4"/>
        <v>0</v>
      </c>
      <c r="N12" s="92">
        <f t="shared" si="5"/>
        <v>3.0741161711285298E-2</v>
      </c>
      <c r="O12" s="92">
        <f t="shared" si="6"/>
        <v>1.3691854656704588E-3</v>
      </c>
    </row>
    <row r="13" spans="1:15" x14ac:dyDescent="0.25">
      <c r="C13" s="6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K31" sqref="K31"/>
    </sheetView>
  </sheetViews>
  <sheetFormatPr defaultRowHeight="15" x14ac:dyDescent="0.25"/>
  <cols>
    <col min="5" max="13" width="10" bestFit="1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2" t="s">
        <v>2</v>
      </c>
    </row>
    <row r="3" spans="1:13" x14ac:dyDescent="0.25">
      <c r="A3" s="2" t="s">
        <v>3</v>
      </c>
      <c r="B3" s="2" t="s">
        <v>98</v>
      </c>
    </row>
    <row r="6" spans="1:13" ht="24" x14ac:dyDescent="0.25">
      <c r="A6" s="26" t="s">
        <v>96</v>
      </c>
      <c r="B6" s="26"/>
      <c r="C6" s="26"/>
      <c r="D6" s="26"/>
      <c r="E6" s="29" t="s">
        <v>138</v>
      </c>
      <c r="F6" s="30" t="s">
        <v>4</v>
      </c>
      <c r="G6" s="30" t="s">
        <v>5</v>
      </c>
      <c r="H6" s="31" t="s">
        <v>6</v>
      </c>
      <c r="I6" s="31" t="s">
        <v>7</v>
      </c>
      <c r="J6" s="31" t="s">
        <v>8</v>
      </c>
      <c r="K6" s="32" t="s">
        <v>9</v>
      </c>
      <c r="L6" s="33" t="s">
        <v>10</v>
      </c>
      <c r="M6" s="33" t="s">
        <v>11</v>
      </c>
    </row>
    <row r="7" spans="1:13" x14ac:dyDescent="0.25">
      <c r="A7" s="26"/>
      <c r="B7" s="3" t="s">
        <v>13</v>
      </c>
      <c r="C7" s="3" t="s">
        <v>14</v>
      </c>
      <c r="D7" s="3" t="s">
        <v>37</v>
      </c>
      <c r="E7" s="5">
        <v>2</v>
      </c>
      <c r="F7" s="5">
        <v>7</v>
      </c>
      <c r="G7" s="5">
        <v>12</v>
      </c>
      <c r="H7" s="5">
        <v>17</v>
      </c>
      <c r="I7" s="5">
        <v>22</v>
      </c>
      <c r="J7" s="5">
        <v>27</v>
      </c>
      <c r="K7" s="5">
        <v>32</v>
      </c>
      <c r="L7" s="5">
        <v>37</v>
      </c>
      <c r="M7" s="5">
        <v>42</v>
      </c>
    </row>
    <row r="8" spans="1:13" x14ac:dyDescent="0.25">
      <c r="A8" s="26"/>
      <c r="B8" s="3" t="s">
        <v>15</v>
      </c>
      <c r="C8" s="4"/>
      <c r="D8" s="3"/>
      <c r="E8" s="25" t="s">
        <v>138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16</v>
      </c>
      <c r="L8" s="5" t="s">
        <v>17</v>
      </c>
      <c r="M8" s="5" t="s">
        <v>18</v>
      </c>
    </row>
    <row r="9" spans="1:13" x14ac:dyDescent="0.25">
      <c r="A9" s="27" t="s">
        <v>19</v>
      </c>
      <c r="B9" s="6" t="s">
        <v>20</v>
      </c>
      <c r="C9" s="5">
        <v>22</v>
      </c>
      <c r="D9" s="6" t="s">
        <v>21</v>
      </c>
      <c r="E9" s="45">
        <v>7596</v>
      </c>
      <c r="F9" s="45">
        <v>24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</row>
    <row r="10" spans="1:13" x14ac:dyDescent="0.25">
      <c r="A10" s="27"/>
      <c r="B10" s="6" t="s">
        <v>22</v>
      </c>
      <c r="C10" s="5">
        <v>22</v>
      </c>
      <c r="D10" s="6" t="s">
        <v>21</v>
      </c>
      <c r="E10" s="45">
        <v>23889.751053185886</v>
      </c>
      <c r="F10" s="45">
        <v>33188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</row>
    <row r="11" spans="1:13" x14ac:dyDescent="0.25">
      <c r="A11" s="27" t="s">
        <v>23</v>
      </c>
      <c r="B11" s="6" t="s">
        <v>20</v>
      </c>
      <c r="C11" s="5">
        <v>27</v>
      </c>
      <c r="D11" s="6" t="s">
        <v>8</v>
      </c>
      <c r="E11" s="45">
        <v>22924</v>
      </c>
      <c r="F11" s="45">
        <v>4228</v>
      </c>
      <c r="G11" s="45">
        <v>47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</row>
    <row r="12" spans="1:13" x14ac:dyDescent="0.25">
      <c r="A12" s="27"/>
      <c r="B12" s="6" t="s">
        <v>22</v>
      </c>
      <c r="C12" s="5">
        <v>27</v>
      </c>
      <c r="D12" s="6" t="s">
        <v>8</v>
      </c>
      <c r="E12" s="45">
        <v>31509.763435700577</v>
      </c>
      <c r="F12" s="45">
        <v>38849</v>
      </c>
      <c r="G12" s="45">
        <v>34271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</row>
    <row r="13" spans="1:13" x14ac:dyDescent="0.25">
      <c r="A13" s="27" t="s">
        <v>24</v>
      </c>
      <c r="B13" s="6" t="s">
        <v>20</v>
      </c>
      <c r="C13" s="5">
        <v>32</v>
      </c>
      <c r="D13" s="6" t="s">
        <v>16</v>
      </c>
      <c r="E13" s="45">
        <v>13331</v>
      </c>
      <c r="F13" s="45">
        <v>12275</v>
      </c>
      <c r="G13" s="45">
        <v>5254</v>
      </c>
      <c r="H13" s="45">
        <v>44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</row>
    <row r="14" spans="1:13" x14ac:dyDescent="0.25">
      <c r="A14" s="27"/>
      <c r="B14" s="6" t="s">
        <v>22</v>
      </c>
      <c r="C14" s="5">
        <v>32</v>
      </c>
      <c r="D14" s="6" t="s">
        <v>16</v>
      </c>
      <c r="E14" s="45">
        <v>32664.654489535667</v>
      </c>
      <c r="F14" s="45">
        <v>41433</v>
      </c>
      <c r="G14" s="45">
        <v>44010</v>
      </c>
      <c r="H14" s="45">
        <v>36946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</row>
    <row r="15" spans="1:13" x14ac:dyDescent="0.25">
      <c r="A15" s="27" t="s">
        <v>25</v>
      </c>
      <c r="B15" s="6" t="s">
        <v>20</v>
      </c>
      <c r="C15" s="5">
        <v>37</v>
      </c>
      <c r="D15" s="6" t="s">
        <v>17</v>
      </c>
      <c r="E15" s="45">
        <v>10669</v>
      </c>
      <c r="F15" s="45">
        <v>8478</v>
      </c>
      <c r="G15" s="45">
        <v>11561</v>
      </c>
      <c r="H15" s="45">
        <v>4160</v>
      </c>
      <c r="I15" s="45">
        <v>28</v>
      </c>
      <c r="J15" s="45">
        <v>0</v>
      </c>
      <c r="K15" s="45">
        <v>0</v>
      </c>
      <c r="L15" s="45">
        <v>0</v>
      </c>
      <c r="M15" s="45">
        <v>0</v>
      </c>
    </row>
    <row r="16" spans="1:13" x14ac:dyDescent="0.25">
      <c r="A16" s="27"/>
      <c r="B16" s="6" t="s">
        <v>22</v>
      </c>
      <c r="C16" s="5">
        <v>37</v>
      </c>
      <c r="D16" s="6" t="s">
        <v>17</v>
      </c>
      <c r="E16" s="45">
        <v>33371.411378760895</v>
      </c>
      <c r="F16" s="45">
        <v>43362</v>
      </c>
      <c r="G16" s="45">
        <v>47684</v>
      </c>
      <c r="H16" s="45">
        <v>49582</v>
      </c>
      <c r="I16" s="45">
        <v>41296</v>
      </c>
      <c r="J16" s="45">
        <v>0</v>
      </c>
      <c r="K16" s="45">
        <v>0</v>
      </c>
      <c r="L16" s="45">
        <v>0</v>
      </c>
      <c r="M16" s="45">
        <v>0</v>
      </c>
    </row>
    <row r="17" spans="1:13" x14ac:dyDescent="0.25">
      <c r="A17" s="27" t="s">
        <v>26</v>
      </c>
      <c r="B17" s="6" t="s">
        <v>20</v>
      </c>
      <c r="C17" s="5">
        <v>42</v>
      </c>
      <c r="D17" s="6" t="s">
        <v>27</v>
      </c>
      <c r="E17" s="45">
        <v>9720</v>
      </c>
      <c r="F17" s="45">
        <v>7955</v>
      </c>
      <c r="G17" s="45">
        <v>8565</v>
      </c>
      <c r="H17" s="45">
        <v>10108</v>
      </c>
      <c r="I17" s="45">
        <v>3204</v>
      </c>
      <c r="J17" s="45">
        <v>28</v>
      </c>
      <c r="K17" s="45">
        <v>0</v>
      </c>
      <c r="L17" s="45">
        <v>0</v>
      </c>
      <c r="M17" s="45">
        <v>0</v>
      </c>
    </row>
    <row r="18" spans="1:13" x14ac:dyDescent="0.25">
      <c r="A18" s="27"/>
      <c r="B18" s="6" t="s">
        <v>22</v>
      </c>
      <c r="C18" s="5">
        <v>42</v>
      </c>
      <c r="D18" s="6" t="s">
        <v>27</v>
      </c>
      <c r="E18" s="45">
        <v>32917.264094650207</v>
      </c>
      <c r="F18" s="45">
        <v>43009</v>
      </c>
      <c r="G18" s="45">
        <v>46544</v>
      </c>
      <c r="H18" s="45">
        <v>52315</v>
      </c>
      <c r="I18" s="45">
        <v>54962</v>
      </c>
      <c r="J18" s="45">
        <v>47316</v>
      </c>
      <c r="K18" s="45">
        <v>0</v>
      </c>
      <c r="L18" s="45">
        <v>0</v>
      </c>
      <c r="M18" s="45">
        <v>0</v>
      </c>
    </row>
    <row r="19" spans="1:13" x14ac:dyDescent="0.25">
      <c r="A19" s="27" t="s">
        <v>28</v>
      </c>
      <c r="B19" s="6" t="s">
        <v>20</v>
      </c>
      <c r="C19" s="5">
        <v>47</v>
      </c>
      <c r="D19" s="6" t="s">
        <v>29</v>
      </c>
      <c r="E19" s="45">
        <v>9491</v>
      </c>
      <c r="F19" s="45">
        <v>8552</v>
      </c>
      <c r="G19" s="45">
        <v>9082</v>
      </c>
      <c r="H19" s="45">
        <v>8192</v>
      </c>
      <c r="I19" s="45">
        <v>8470</v>
      </c>
      <c r="J19" s="45">
        <v>2795</v>
      </c>
      <c r="K19" s="45">
        <v>28</v>
      </c>
      <c r="L19" s="45">
        <v>0</v>
      </c>
      <c r="M19" s="45">
        <v>0</v>
      </c>
    </row>
    <row r="20" spans="1:13" x14ac:dyDescent="0.25">
      <c r="A20" s="27"/>
      <c r="B20" s="6" t="s">
        <v>22</v>
      </c>
      <c r="C20" s="5">
        <v>47</v>
      </c>
      <c r="D20" s="6" t="s">
        <v>29</v>
      </c>
      <c r="E20" s="45">
        <v>33053.797176272259</v>
      </c>
      <c r="F20" s="45">
        <v>42136</v>
      </c>
      <c r="G20" s="45">
        <v>45079</v>
      </c>
      <c r="H20" s="45">
        <v>49222</v>
      </c>
      <c r="I20" s="45">
        <v>56824</v>
      </c>
      <c r="J20" s="45">
        <v>58018</v>
      </c>
      <c r="K20" s="45">
        <v>48339</v>
      </c>
      <c r="L20" s="45">
        <v>0</v>
      </c>
      <c r="M20" s="45">
        <v>0</v>
      </c>
    </row>
    <row r="21" spans="1:13" x14ac:dyDescent="0.25">
      <c r="A21" s="27" t="s">
        <v>30</v>
      </c>
      <c r="B21" s="6" t="s">
        <v>20</v>
      </c>
      <c r="C21" s="5">
        <v>52</v>
      </c>
      <c r="D21" s="6" t="s">
        <v>31</v>
      </c>
      <c r="E21" s="45">
        <v>7662</v>
      </c>
      <c r="F21" s="45">
        <v>7366</v>
      </c>
      <c r="G21" s="45">
        <v>8490</v>
      </c>
      <c r="H21" s="45">
        <v>7613</v>
      </c>
      <c r="I21" s="45">
        <v>5525</v>
      </c>
      <c r="J21" s="45">
        <v>5883</v>
      </c>
      <c r="K21" s="45">
        <v>1165</v>
      </c>
      <c r="L21" s="45">
        <v>12</v>
      </c>
      <c r="M21" s="45">
        <v>0</v>
      </c>
    </row>
    <row r="22" spans="1:13" x14ac:dyDescent="0.25">
      <c r="A22" s="27"/>
      <c r="B22" s="6" t="s">
        <v>22</v>
      </c>
      <c r="C22" s="5">
        <v>52</v>
      </c>
      <c r="D22" s="6" t="s">
        <v>31</v>
      </c>
      <c r="E22" s="45">
        <v>33483.611589663276</v>
      </c>
      <c r="F22" s="45">
        <v>41508</v>
      </c>
      <c r="G22" s="45">
        <v>43036</v>
      </c>
      <c r="H22" s="45">
        <v>45366</v>
      </c>
      <c r="I22" s="45">
        <v>52660</v>
      </c>
      <c r="J22" s="45">
        <v>59991</v>
      </c>
      <c r="K22" s="45">
        <v>62425</v>
      </c>
      <c r="L22" s="45">
        <v>55639</v>
      </c>
      <c r="M22" s="45">
        <v>0</v>
      </c>
    </row>
    <row r="23" spans="1:13" x14ac:dyDescent="0.25">
      <c r="A23" s="27" t="s">
        <v>32</v>
      </c>
      <c r="B23" s="6" t="s">
        <v>20</v>
      </c>
      <c r="C23" s="5">
        <v>57</v>
      </c>
      <c r="D23" s="6" t="s">
        <v>33</v>
      </c>
      <c r="E23" s="45">
        <v>6098</v>
      </c>
      <c r="F23" s="45">
        <v>6276</v>
      </c>
      <c r="G23" s="45">
        <v>7742</v>
      </c>
      <c r="H23" s="45">
        <v>7426</v>
      </c>
      <c r="I23" s="45">
        <v>5668</v>
      </c>
      <c r="J23" s="45">
        <v>4320</v>
      </c>
      <c r="K23" s="45">
        <v>1877</v>
      </c>
      <c r="L23" s="45">
        <v>438</v>
      </c>
      <c r="M23" s="45">
        <v>7</v>
      </c>
    </row>
    <row r="24" spans="1:13" x14ac:dyDescent="0.25">
      <c r="A24" s="27"/>
      <c r="B24" s="6" t="s">
        <v>22</v>
      </c>
      <c r="C24" s="5">
        <v>57</v>
      </c>
      <c r="D24" s="6" t="s">
        <v>33</v>
      </c>
      <c r="E24" s="45">
        <v>34566.106100360776</v>
      </c>
      <c r="F24" s="45">
        <v>41942</v>
      </c>
      <c r="G24" s="45">
        <v>43008</v>
      </c>
      <c r="H24" s="45">
        <v>44935</v>
      </c>
      <c r="I24" s="45">
        <v>50237</v>
      </c>
      <c r="J24" s="45">
        <v>57311</v>
      </c>
      <c r="K24" s="45">
        <v>66244</v>
      </c>
      <c r="L24" s="45">
        <v>64962</v>
      </c>
      <c r="M24" s="45">
        <v>48924</v>
      </c>
    </row>
    <row r="25" spans="1:13" x14ac:dyDescent="0.25">
      <c r="A25" s="27" t="s">
        <v>34</v>
      </c>
      <c r="B25" s="6" t="s">
        <v>20</v>
      </c>
      <c r="C25" s="5">
        <v>62</v>
      </c>
      <c r="D25" s="6" t="s">
        <v>35</v>
      </c>
      <c r="E25" s="45">
        <v>3306</v>
      </c>
      <c r="F25" s="45">
        <v>4453</v>
      </c>
      <c r="G25" s="45">
        <v>5078</v>
      </c>
      <c r="H25" s="45">
        <v>4609</v>
      </c>
      <c r="I25" s="45">
        <v>3688</v>
      </c>
      <c r="J25" s="45">
        <v>2455</v>
      </c>
      <c r="K25" s="45">
        <v>1074</v>
      </c>
      <c r="L25" s="45">
        <v>562</v>
      </c>
      <c r="M25" s="45">
        <v>167</v>
      </c>
    </row>
    <row r="26" spans="1:13" x14ac:dyDescent="0.25">
      <c r="A26" s="27"/>
      <c r="B26" s="6" t="s">
        <v>22</v>
      </c>
      <c r="C26" s="5">
        <v>62</v>
      </c>
      <c r="D26" s="6" t="s">
        <v>35</v>
      </c>
      <c r="E26" s="45">
        <v>36833.560798548096</v>
      </c>
      <c r="F26" s="45">
        <v>43110</v>
      </c>
      <c r="G26" s="45">
        <v>44455</v>
      </c>
      <c r="H26" s="45">
        <v>47180</v>
      </c>
      <c r="I26" s="45">
        <v>51659</v>
      </c>
      <c r="J26" s="45">
        <v>57871</v>
      </c>
      <c r="K26" s="45">
        <v>67674</v>
      </c>
      <c r="L26" s="45">
        <v>74075</v>
      </c>
      <c r="M26" s="45">
        <v>70447</v>
      </c>
    </row>
    <row r="27" spans="1:13" x14ac:dyDescent="0.25">
      <c r="A27" s="28" t="s">
        <v>92</v>
      </c>
      <c r="B27" s="6" t="s">
        <v>20</v>
      </c>
      <c r="C27" s="5">
        <v>67</v>
      </c>
      <c r="D27" s="48" t="s">
        <v>36</v>
      </c>
      <c r="E27" s="45">
        <v>943</v>
      </c>
      <c r="F27" s="45">
        <v>1520</v>
      </c>
      <c r="G27" s="45">
        <v>1702</v>
      </c>
      <c r="H27" s="45">
        <v>1227</v>
      </c>
      <c r="I27" s="45">
        <v>876</v>
      </c>
      <c r="J27" s="45">
        <v>495</v>
      </c>
      <c r="K27" s="45">
        <v>297</v>
      </c>
      <c r="L27" s="45">
        <v>213</v>
      </c>
      <c r="M27" s="45">
        <v>147</v>
      </c>
    </row>
    <row r="28" spans="1:13" x14ac:dyDescent="0.25">
      <c r="A28" s="27"/>
      <c r="B28" s="6" t="s">
        <v>22</v>
      </c>
      <c r="C28" s="5">
        <v>67</v>
      </c>
      <c r="D28" s="48" t="s">
        <v>36</v>
      </c>
      <c r="E28" s="45">
        <v>37804.829268292684</v>
      </c>
      <c r="F28" s="45">
        <v>46084</v>
      </c>
      <c r="G28" s="45">
        <v>49316</v>
      </c>
      <c r="H28" s="45">
        <v>50306</v>
      </c>
      <c r="I28" s="45">
        <v>55555</v>
      </c>
      <c r="J28" s="45">
        <v>65985</v>
      </c>
      <c r="K28" s="45">
        <v>80804</v>
      </c>
      <c r="L28" s="45">
        <v>78630</v>
      </c>
      <c r="M28" s="45">
        <v>76983</v>
      </c>
    </row>
    <row r="29" spans="1:13" x14ac:dyDescent="0.25">
      <c r="A29" s="38" t="s">
        <v>93</v>
      </c>
      <c r="B29" s="6" t="s">
        <v>20</v>
      </c>
      <c r="C29" s="6">
        <v>72</v>
      </c>
      <c r="D29" s="48" t="s">
        <v>97</v>
      </c>
      <c r="E29" s="45">
        <v>301</v>
      </c>
      <c r="F29" s="45">
        <v>383</v>
      </c>
      <c r="G29" s="45">
        <v>486</v>
      </c>
      <c r="H29" s="45">
        <v>364</v>
      </c>
      <c r="I29" s="45">
        <v>202</v>
      </c>
      <c r="J29" s="45">
        <v>137</v>
      </c>
      <c r="K29" s="45">
        <v>69</v>
      </c>
      <c r="L29" s="45">
        <v>59</v>
      </c>
      <c r="M29" s="45">
        <v>101</v>
      </c>
    </row>
    <row r="30" spans="1:13" x14ac:dyDescent="0.25">
      <c r="A30" s="18"/>
      <c r="B30" s="6" t="s">
        <v>22</v>
      </c>
      <c r="C30" s="6">
        <v>72</v>
      </c>
      <c r="D30" s="48" t="s">
        <v>97</v>
      </c>
      <c r="E30" s="45">
        <v>33568.837209302328</v>
      </c>
      <c r="F30" s="45">
        <v>38150</v>
      </c>
      <c r="G30" s="45">
        <v>43310</v>
      </c>
      <c r="H30" s="45">
        <v>44930</v>
      </c>
      <c r="I30" s="45">
        <v>54768</v>
      </c>
      <c r="J30" s="45">
        <v>60439</v>
      </c>
      <c r="K30" s="45">
        <v>70819</v>
      </c>
      <c r="L30" s="45">
        <v>84630</v>
      </c>
      <c r="M30" s="45">
        <v>92039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I37" sqref="I37"/>
    </sheetView>
  </sheetViews>
  <sheetFormatPr defaultRowHeight="15" x14ac:dyDescent="0.25"/>
  <sheetData>
    <row r="1" spans="1:16" x14ac:dyDescent="0.25">
      <c r="A1" s="1" t="s">
        <v>0</v>
      </c>
    </row>
    <row r="2" spans="1:16" x14ac:dyDescent="0.25">
      <c r="A2" s="2" t="s">
        <v>1</v>
      </c>
      <c r="B2" s="2" t="s">
        <v>2</v>
      </c>
    </row>
    <row r="3" spans="1:16" x14ac:dyDescent="0.25">
      <c r="A3" s="2" t="s">
        <v>3</v>
      </c>
      <c r="B3" s="2" t="s">
        <v>85</v>
      </c>
    </row>
    <row r="5" spans="1:16" s="12" customFormat="1" x14ac:dyDescent="0.25"/>
    <row r="6" spans="1:16" s="18" customFormat="1" ht="24" x14ac:dyDescent="0.25">
      <c r="A6" s="26" t="s">
        <v>96</v>
      </c>
      <c r="B6" s="26"/>
      <c r="C6" s="26"/>
      <c r="D6" s="26"/>
      <c r="E6" s="18">
        <v>0</v>
      </c>
      <c r="F6" s="30" t="s">
        <v>95</v>
      </c>
      <c r="G6" s="30" t="s">
        <v>138</v>
      </c>
      <c r="H6" s="30" t="s">
        <v>4</v>
      </c>
      <c r="I6" s="30" t="s">
        <v>5</v>
      </c>
      <c r="J6" s="31" t="s">
        <v>6</v>
      </c>
      <c r="K6" s="31" t="s">
        <v>7</v>
      </c>
      <c r="L6" s="31" t="s">
        <v>8</v>
      </c>
      <c r="M6" s="32" t="s">
        <v>9</v>
      </c>
      <c r="N6" s="33" t="s">
        <v>10</v>
      </c>
      <c r="O6" s="33" t="s">
        <v>11</v>
      </c>
      <c r="P6" s="26" t="s">
        <v>12</v>
      </c>
    </row>
    <row r="7" spans="1:16" s="18" customFormat="1" x14ac:dyDescent="0.25">
      <c r="A7" s="26"/>
      <c r="B7" s="3" t="s">
        <v>13</v>
      </c>
      <c r="C7" s="3" t="s">
        <v>14</v>
      </c>
      <c r="D7" s="3" t="s">
        <v>37</v>
      </c>
      <c r="E7" s="42">
        <v>0</v>
      </c>
      <c r="F7" s="5">
        <v>2</v>
      </c>
      <c r="G7" s="5">
        <v>2</v>
      </c>
      <c r="H7" s="5">
        <v>7</v>
      </c>
      <c r="I7" s="5">
        <v>12</v>
      </c>
      <c r="J7" s="5">
        <v>17</v>
      </c>
      <c r="K7" s="5">
        <v>22</v>
      </c>
      <c r="L7" s="5">
        <v>27</v>
      </c>
      <c r="M7" s="5">
        <v>32</v>
      </c>
      <c r="N7" s="5">
        <v>37</v>
      </c>
      <c r="O7" s="5">
        <v>42</v>
      </c>
    </row>
    <row r="8" spans="1:16" s="18" customFormat="1" x14ac:dyDescent="0.25">
      <c r="A8" s="26"/>
      <c r="B8" s="3" t="s">
        <v>15</v>
      </c>
      <c r="C8" s="4"/>
      <c r="D8" s="3"/>
      <c r="E8" s="42">
        <v>0</v>
      </c>
      <c r="F8" s="25" t="s">
        <v>95</v>
      </c>
      <c r="G8" s="25" t="s">
        <v>138</v>
      </c>
      <c r="H8" s="5" t="s">
        <v>4</v>
      </c>
      <c r="I8" s="5" t="s">
        <v>5</v>
      </c>
      <c r="J8" s="5" t="s">
        <v>6</v>
      </c>
      <c r="K8" s="5" t="s">
        <v>7</v>
      </c>
      <c r="L8" s="5" t="s">
        <v>8</v>
      </c>
      <c r="M8" s="5" t="s">
        <v>16</v>
      </c>
      <c r="N8" s="5" t="s">
        <v>17</v>
      </c>
      <c r="O8" s="5" t="s">
        <v>18</v>
      </c>
    </row>
    <row r="9" spans="1:16" s="18" customFormat="1" x14ac:dyDescent="0.25">
      <c r="A9" s="27" t="s">
        <v>19</v>
      </c>
      <c r="B9" s="6" t="s">
        <v>20</v>
      </c>
      <c r="C9" s="5">
        <v>22</v>
      </c>
      <c r="D9" s="6" t="s">
        <v>21</v>
      </c>
      <c r="E9" s="43">
        <v>3133</v>
      </c>
      <c r="F9" s="44">
        <v>4463</v>
      </c>
      <c r="G9" s="44">
        <f>E9+F9</f>
        <v>7596</v>
      </c>
      <c r="H9" s="45">
        <v>24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37">
        <v>7620</v>
      </c>
    </row>
    <row r="10" spans="1:16" s="18" customFormat="1" x14ac:dyDescent="0.25">
      <c r="A10" s="27"/>
      <c r="B10" s="6" t="s">
        <v>22</v>
      </c>
      <c r="C10" s="5">
        <v>22</v>
      </c>
      <c r="D10" s="6" t="s">
        <v>21</v>
      </c>
      <c r="E10" s="43">
        <v>13197</v>
      </c>
      <c r="F10" s="44">
        <v>31396</v>
      </c>
      <c r="G10" s="44">
        <f>(E10*E9+F10*F9)/G9</f>
        <v>23889.751053185886</v>
      </c>
      <c r="H10" s="44">
        <v>33188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37">
        <v>23919</v>
      </c>
    </row>
    <row r="11" spans="1:16" s="18" customFormat="1" x14ac:dyDescent="0.25">
      <c r="A11" s="27" t="s">
        <v>23</v>
      </c>
      <c r="B11" s="6" t="s">
        <v>20</v>
      </c>
      <c r="C11" s="5">
        <v>27</v>
      </c>
      <c r="D11" s="6" t="s">
        <v>8</v>
      </c>
      <c r="E11" s="43">
        <v>3433</v>
      </c>
      <c r="F11" s="44">
        <v>19491</v>
      </c>
      <c r="G11" s="44">
        <f>E11+F11</f>
        <v>22924</v>
      </c>
      <c r="H11" s="44">
        <v>4228</v>
      </c>
      <c r="I11" s="45">
        <v>47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37">
        <v>27199</v>
      </c>
    </row>
    <row r="12" spans="1:16" s="18" customFormat="1" x14ac:dyDescent="0.25">
      <c r="A12" s="27"/>
      <c r="B12" s="6" t="s">
        <v>22</v>
      </c>
      <c r="C12" s="5">
        <v>27</v>
      </c>
      <c r="D12" s="6" t="s">
        <v>8</v>
      </c>
      <c r="E12" s="43">
        <v>11972</v>
      </c>
      <c r="F12" s="44">
        <v>34951</v>
      </c>
      <c r="G12" s="44">
        <f>(E12*E11+F12*F11)/G11</f>
        <v>31509.763435700577</v>
      </c>
      <c r="H12" s="44">
        <v>38849</v>
      </c>
      <c r="I12" s="44">
        <v>34271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37">
        <v>32655</v>
      </c>
    </row>
    <row r="13" spans="1:16" s="18" customFormat="1" x14ac:dyDescent="0.25">
      <c r="A13" s="27" t="s">
        <v>24</v>
      </c>
      <c r="B13" s="6" t="s">
        <v>20</v>
      </c>
      <c r="C13" s="5">
        <v>32</v>
      </c>
      <c r="D13" s="6" t="s">
        <v>16</v>
      </c>
      <c r="E13" s="43">
        <v>1996</v>
      </c>
      <c r="F13" s="44">
        <v>11335</v>
      </c>
      <c r="G13" s="44">
        <f>E13+F13</f>
        <v>13331</v>
      </c>
      <c r="H13" s="44">
        <v>12275</v>
      </c>
      <c r="I13" s="44">
        <v>5254</v>
      </c>
      <c r="J13" s="45">
        <v>44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37">
        <v>30904</v>
      </c>
    </row>
    <row r="14" spans="1:16" s="18" customFormat="1" x14ac:dyDescent="0.25">
      <c r="A14" s="27"/>
      <c r="B14" s="6" t="s">
        <v>22</v>
      </c>
      <c r="C14" s="5">
        <v>32</v>
      </c>
      <c r="D14" s="6" t="s">
        <v>16</v>
      </c>
      <c r="E14" s="43">
        <v>11844</v>
      </c>
      <c r="F14" s="44">
        <v>36331</v>
      </c>
      <c r="G14" s="44">
        <f>(E14*E13+F14*F13)/G13</f>
        <v>32664.654489535667</v>
      </c>
      <c r="H14" s="44">
        <v>41433</v>
      </c>
      <c r="I14" s="44">
        <v>44010</v>
      </c>
      <c r="J14" s="44">
        <v>36946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37">
        <v>38082</v>
      </c>
    </row>
    <row r="15" spans="1:16" s="18" customFormat="1" x14ac:dyDescent="0.25">
      <c r="A15" s="27" t="s">
        <v>25</v>
      </c>
      <c r="B15" s="6" t="s">
        <v>20</v>
      </c>
      <c r="C15" s="5">
        <v>37</v>
      </c>
      <c r="D15" s="6" t="s">
        <v>17</v>
      </c>
      <c r="E15" s="43">
        <v>1583</v>
      </c>
      <c r="F15" s="44">
        <v>9086</v>
      </c>
      <c r="G15" s="44">
        <f>E15+F15</f>
        <v>10669</v>
      </c>
      <c r="H15" s="44">
        <v>8478</v>
      </c>
      <c r="I15" s="44">
        <v>11561</v>
      </c>
      <c r="J15" s="44">
        <v>4160</v>
      </c>
      <c r="K15" s="45">
        <v>28</v>
      </c>
      <c r="L15" s="45">
        <v>0</v>
      </c>
      <c r="M15" s="45">
        <v>0</v>
      </c>
      <c r="N15" s="45">
        <v>0</v>
      </c>
      <c r="O15" s="45">
        <v>0</v>
      </c>
      <c r="P15" s="37">
        <v>34896</v>
      </c>
    </row>
    <row r="16" spans="1:16" s="18" customFormat="1" x14ac:dyDescent="0.25">
      <c r="A16" s="27"/>
      <c r="B16" s="6" t="s">
        <v>22</v>
      </c>
      <c r="C16" s="5">
        <v>37</v>
      </c>
      <c r="D16" s="6" t="s">
        <v>17</v>
      </c>
      <c r="E16" s="43">
        <v>11580</v>
      </c>
      <c r="F16" s="44">
        <v>37168</v>
      </c>
      <c r="G16" s="44">
        <f>(E16*E15+F16*F15)/G15</f>
        <v>33371.411378760895</v>
      </c>
      <c r="H16" s="44">
        <v>43362</v>
      </c>
      <c r="I16" s="44">
        <v>47684</v>
      </c>
      <c r="J16" s="44">
        <v>49582</v>
      </c>
      <c r="K16" s="44">
        <v>41296</v>
      </c>
      <c r="L16" s="45">
        <v>0</v>
      </c>
      <c r="M16" s="45">
        <v>0</v>
      </c>
      <c r="N16" s="45">
        <v>0</v>
      </c>
      <c r="O16" s="45">
        <v>0</v>
      </c>
      <c r="P16" s="37">
        <v>42479</v>
      </c>
    </row>
    <row r="17" spans="1:16" s="18" customFormat="1" x14ac:dyDescent="0.25">
      <c r="A17" s="27" t="s">
        <v>26</v>
      </c>
      <c r="B17" s="6" t="s">
        <v>20</v>
      </c>
      <c r="C17" s="5">
        <v>42</v>
      </c>
      <c r="D17" s="6" t="s">
        <v>27</v>
      </c>
      <c r="E17" s="43">
        <v>1457</v>
      </c>
      <c r="F17" s="44">
        <v>8263</v>
      </c>
      <c r="G17" s="44">
        <f>E17+F17</f>
        <v>9720</v>
      </c>
      <c r="H17" s="44">
        <v>7955</v>
      </c>
      <c r="I17" s="44">
        <v>8565</v>
      </c>
      <c r="J17" s="44">
        <v>10108</v>
      </c>
      <c r="K17" s="44">
        <v>3204</v>
      </c>
      <c r="L17" s="45">
        <v>28</v>
      </c>
      <c r="M17" s="45">
        <v>0</v>
      </c>
      <c r="N17" s="45">
        <v>0</v>
      </c>
      <c r="O17" s="45">
        <v>0</v>
      </c>
      <c r="P17" s="37">
        <v>39580</v>
      </c>
    </row>
    <row r="18" spans="1:16" s="18" customFormat="1" x14ac:dyDescent="0.25">
      <c r="A18" s="27"/>
      <c r="B18" s="6" t="s">
        <v>22</v>
      </c>
      <c r="C18" s="5">
        <v>42</v>
      </c>
      <c r="D18" s="6" t="s">
        <v>27</v>
      </c>
      <c r="E18" s="43">
        <v>11317</v>
      </c>
      <c r="F18" s="44">
        <v>36726</v>
      </c>
      <c r="G18" s="44">
        <f>(E18*E17+F18*F17)/G17</f>
        <v>32917.264094650207</v>
      </c>
      <c r="H18" s="44">
        <v>43009</v>
      </c>
      <c r="I18" s="44">
        <v>46544</v>
      </c>
      <c r="J18" s="44">
        <v>52315</v>
      </c>
      <c r="K18" s="44">
        <v>54962</v>
      </c>
      <c r="L18" s="44">
        <v>47316</v>
      </c>
      <c r="M18" s="45">
        <v>0</v>
      </c>
      <c r="N18" s="45">
        <v>0</v>
      </c>
      <c r="O18" s="45">
        <v>0</v>
      </c>
      <c r="P18" s="37">
        <v>44643</v>
      </c>
    </row>
    <row r="19" spans="1:16" s="18" customFormat="1" x14ac:dyDescent="0.25">
      <c r="A19" s="27" t="s">
        <v>28</v>
      </c>
      <c r="B19" s="6" t="s">
        <v>20</v>
      </c>
      <c r="C19" s="5">
        <v>47</v>
      </c>
      <c r="D19" s="6" t="s">
        <v>29</v>
      </c>
      <c r="E19" s="43">
        <v>1386</v>
      </c>
      <c r="F19" s="44">
        <v>8105</v>
      </c>
      <c r="G19" s="44">
        <f>E19+F19</f>
        <v>9491</v>
      </c>
      <c r="H19" s="44">
        <v>8552</v>
      </c>
      <c r="I19" s="44">
        <v>9082</v>
      </c>
      <c r="J19" s="44">
        <v>8192</v>
      </c>
      <c r="K19" s="44">
        <v>8470</v>
      </c>
      <c r="L19" s="44">
        <v>2795</v>
      </c>
      <c r="M19" s="45">
        <v>28</v>
      </c>
      <c r="N19" s="45">
        <v>0</v>
      </c>
      <c r="O19" s="45">
        <v>0</v>
      </c>
      <c r="P19" s="37">
        <v>46610</v>
      </c>
    </row>
    <row r="20" spans="1:16" s="18" customFormat="1" x14ac:dyDescent="0.25">
      <c r="A20" s="27"/>
      <c r="B20" s="6" t="s">
        <v>22</v>
      </c>
      <c r="C20" s="5">
        <v>47</v>
      </c>
      <c r="D20" s="6" t="s">
        <v>29</v>
      </c>
      <c r="E20" s="43">
        <v>10989</v>
      </c>
      <c r="F20" s="44">
        <v>36827</v>
      </c>
      <c r="G20" s="44">
        <f>(E20*E19+F20*F19)/G19</f>
        <v>33053.797176272259</v>
      </c>
      <c r="H20" s="44">
        <v>42136</v>
      </c>
      <c r="I20" s="44">
        <v>45079</v>
      </c>
      <c r="J20" s="44">
        <v>49222</v>
      </c>
      <c r="K20" s="44">
        <v>56824</v>
      </c>
      <c r="L20" s="44">
        <v>58018</v>
      </c>
      <c r="M20" s="44">
        <v>48339</v>
      </c>
      <c r="N20" s="45">
        <v>0</v>
      </c>
      <c r="O20" s="45">
        <v>0</v>
      </c>
      <c r="P20" s="37">
        <v>45731</v>
      </c>
    </row>
    <row r="21" spans="1:16" s="18" customFormat="1" x14ac:dyDescent="0.25">
      <c r="A21" s="27" t="s">
        <v>30</v>
      </c>
      <c r="B21" s="6" t="s">
        <v>20</v>
      </c>
      <c r="C21" s="5">
        <v>52</v>
      </c>
      <c r="D21" s="6" t="s">
        <v>31</v>
      </c>
      <c r="E21" s="43">
        <v>1053</v>
      </c>
      <c r="F21" s="44">
        <v>6609</v>
      </c>
      <c r="G21" s="44">
        <f>E21+F21</f>
        <v>7662</v>
      </c>
      <c r="H21" s="44">
        <v>7366</v>
      </c>
      <c r="I21" s="44">
        <v>8490</v>
      </c>
      <c r="J21" s="44">
        <v>7613</v>
      </c>
      <c r="K21" s="44">
        <v>5525</v>
      </c>
      <c r="L21" s="44">
        <v>5883</v>
      </c>
      <c r="M21" s="44">
        <v>1165</v>
      </c>
      <c r="N21" s="45">
        <v>12</v>
      </c>
      <c r="O21" s="45">
        <v>0</v>
      </c>
      <c r="P21" s="37">
        <v>43716</v>
      </c>
    </row>
    <row r="22" spans="1:16" s="18" customFormat="1" x14ac:dyDescent="0.25">
      <c r="A22" s="27"/>
      <c r="B22" s="6" t="s">
        <v>22</v>
      </c>
      <c r="C22" s="5">
        <v>52</v>
      </c>
      <c r="D22" s="6" t="s">
        <v>31</v>
      </c>
      <c r="E22" s="43">
        <v>10993</v>
      </c>
      <c r="F22" s="44">
        <v>37067</v>
      </c>
      <c r="G22" s="44">
        <f>(E22*E21+F22*F21)/G21</f>
        <v>33483.611589663276</v>
      </c>
      <c r="H22" s="44">
        <v>41508</v>
      </c>
      <c r="I22" s="44">
        <v>43036</v>
      </c>
      <c r="J22" s="44">
        <v>45366</v>
      </c>
      <c r="K22" s="44">
        <v>52660</v>
      </c>
      <c r="L22" s="44">
        <v>59991</v>
      </c>
      <c r="M22" s="44">
        <v>62425</v>
      </c>
      <c r="N22" s="44">
        <v>55639</v>
      </c>
      <c r="O22" s="45">
        <v>0</v>
      </c>
      <c r="P22" s="37">
        <v>45528</v>
      </c>
    </row>
    <row r="23" spans="1:16" s="18" customFormat="1" x14ac:dyDescent="0.25">
      <c r="A23" s="27" t="s">
        <v>32</v>
      </c>
      <c r="B23" s="6" t="s">
        <v>20</v>
      </c>
      <c r="C23" s="5">
        <v>57</v>
      </c>
      <c r="D23" s="6" t="s">
        <v>33</v>
      </c>
      <c r="E23" s="46">
        <v>835</v>
      </c>
      <c r="F23" s="44">
        <v>5263</v>
      </c>
      <c r="G23" s="44">
        <f>E23+F23</f>
        <v>6098</v>
      </c>
      <c r="H23" s="44">
        <v>6276</v>
      </c>
      <c r="I23" s="44">
        <v>7742</v>
      </c>
      <c r="J23" s="44">
        <v>7426</v>
      </c>
      <c r="K23" s="44">
        <v>5668</v>
      </c>
      <c r="L23" s="44">
        <v>4320</v>
      </c>
      <c r="M23" s="44">
        <v>1877</v>
      </c>
      <c r="N23" s="45">
        <v>438</v>
      </c>
      <c r="O23" s="45">
        <v>7</v>
      </c>
      <c r="P23" s="37">
        <v>39852</v>
      </c>
    </row>
    <row r="24" spans="1:16" s="18" customFormat="1" x14ac:dyDescent="0.25">
      <c r="A24" s="27"/>
      <c r="B24" s="6" t="s">
        <v>22</v>
      </c>
      <c r="C24" s="5">
        <v>57</v>
      </c>
      <c r="D24" s="6" t="s">
        <v>33</v>
      </c>
      <c r="E24" s="43">
        <v>11252</v>
      </c>
      <c r="F24" s="44">
        <v>38265</v>
      </c>
      <c r="G24" s="44">
        <f>(E24*E23+F24*F23)/G23</f>
        <v>34566.106100360776</v>
      </c>
      <c r="H24" s="44">
        <v>41942</v>
      </c>
      <c r="I24" s="44">
        <v>43008</v>
      </c>
      <c r="J24" s="44">
        <v>44935</v>
      </c>
      <c r="K24" s="44">
        <v>50237</v>
      </c>
      <c r="L24" s="44">
        <v>57311</v>
      </c>
      <c r="M24" s="44">
        <v>66244</v>
      </c>
      <c r="N24" s="44">
        <v>64962</v>
      </c>
      <c r="O24" s="44">
        <v>48924</v>
      </c>
      <c r="P24" s="37">
        <v>45823</v>
      </c>
    </row>
    <row r="25" spans="1:16" s="18" customFormat="1" x14ac:dyDescent="0.25">
      <c r="A25" s="27" t="s">
        <v>34</v>
      </c>
      <c r="B25" s="6" t="s">
        <v>20</v>
      </c>
      <c r="C25" s="5">
        <v>62</v>
      </c>
      <c r="D25" s="6" t="s">
        <v>35</v>
      </c>
      <c r="E25" s="46">
        <v>360</v>
      </c>
      <c r="F25" s="44">
        <v>2946</v>
      </c>
      <c r="G25" s="44">
        <f>E25+F25</f>
        <v>3306</v>
      </c>
      <c r="H25" s="44">
        <v>4453</v>
      </c>
      <c r="I25" s="44">
        <v>5078</v>
      </c>
      <c r="J25" s="44">
        <v>4609</v>
      </c>
      <c r="K25" s="44">
        <v>3688</v>
      </c>
      <c r="L25" s="44">
        <v>2455</v>
      </c>
      <c r="M25" s="44">
        <v>1074</v>
      </c>
      <c r="N25" s="45">
        <v>562</v>
      </c>
      <c r="O25" s="45">
        <v>167</v>
      </c>
      <c r="P25" s="37">
        <v>25392</v>
      </c>
    </row>
    <row r="26" spans="1:16" s="18" customFormat="1" x14ac:dyDescent="0.25">
      <c r="A26" s="27"/>
      <c r="B26" s="6" t="s">
        <v>22</v>
      </c>
      <c r="C26" s="5">
        <v>62</v>
      </c>
      <c r="D26" s="6" t="s">
        <v>35</v>
      </c>
      <c r="E26" s="43">
        <v>12460</v>
      </c>
      <c r="F26" s="44">
        <v>39812</v>
      </c>
      <c r="G26" s="44">
        <f>(E26*E25+F26*F25)/G25</f>
        <v>36833.560798548096</v>
      </c>
      <c r="H26" s="44">
        <v>43110</v>
      </c>
      <c r="I26" s="44">
        <v>44455</v>
      </c>
      <c r="J26" s="44">
        <v>47180</v>
      </c>
      <c r="K26" s="44">
        <v>51659</v>
      </c>
      <c r="L26" s="44">
        <v>57871</v>
      </c>
      <c r="M26" s="44">
        <v>67674</v>
      </c>
      <c r="N26" s="44">
        <v>74075</v>
      </c>
      <c r="O26" s="44">
        <v>70447</v>
      </c>
      <c r="P26" s="37">
        <v>47874</v>
      </c>
    </row>
    <row r="27" spans="1:16" s="18" customFormat="1" x14ac:dyDescent="0.25">
      <c r="A27" s="28" t="s">
        <v>92</v>
      </c>
      <c r="B27" s="6" t="s">
        <v>20</v>
      </c>
      <c r="C27" s="5">
        <v>67</v>
      </c>
      <c r="D27" s="6" t="s">
        <v>84</v>
      </c>
      <c r="E27" s="46">
        <v>115</v>
      </c>
      <c r="F27" s="45">
        <v>828</v>
      </c>
      <c r="G27" s="44">
        <f>E27+F27</f>
        <v>943</v>
      </c>
      <c r="H27" s="44">
        <v>1520</v>
      </c>
      <c r="I27" s="44">
        <v>1702</v>
      </c>
      <c r="J27" s="44">
        <v>1227</v>
      </c>
      <c r="K27" s="45">
        <v>876</v>
      </c>
      <c r="L27" s="45">
        <v>495</v>
      </c>
      <c r="M27" s="45">
        <v>297</v>
      </c>
      <c r="N27" s="45">
        <v>213</v>
      </c>
      <c r="O27" s="45">
        <v>147</v>
      </c>
      <c r="P27" s="37">
        <v>7420</v>
      </c>
    </row>
    <row r="28" spans="1:16" s="18" customFormat="1" x14ac:dyDescent="0.25">
      <c r="A28" s="27"/>
      <c r="B28" s="6" t="s">
        <v>22</v>
      </c>
      <c r="C28" s="5">
        <v>67</v>
      </c>
      <c r="D28" s="6" t="s">
        <v>84</v>
      </c>
      <c r="E28" s="43">
        <v>10206</v>
      </c>
      <c r="F28" s="44">
        <v>41638</v>
      </c>
      <c r="G28" s="44">
        <f>(E28*E27+F28*F27)/G27</f>
        <v>37804.829268292684</v>
      </c>
      <c r="H28" s="44">
        <v>46084</v>
      </c>
      <c r="I28" s="44">
        <v>49316</v>
      </c>
      <c r="J28" s="44">
        <v>50306</v>
      </c>
      <c r="K28" s="44">
        <v>55555</v>
      </c>
      <c r="L28" s="44">
        <v>65985</v>
      </c>
      <c r="M28" s="44">
        <v>80804</v>
      </c>
      <c r="N28" s="44">
        <v>78630</v>
      </c>
      <c r="O28" s="44">
        <v>76983</v>
      </c>
      <c r="P28" s="37">
        <v>51853</v>
      </c>
    </row>
    <row r="29" spans="1:16" s="18" customFormat="1" x14ac:dyDescent="0.25">
      <c r="A29" s="38" t="s">
        <v>93</v>
      </c>
      <c r="B29" s="6" t="s">
        <v>20</v>
      </c>
      <c r="C29" s="47"/>
      <c r="D29" s="47"/>
      <c r="E29" s="46">
        <v>42</v>
      </c>
      <c r="F29" s="45">
        <v>259</v>
      </c>
      <c r="G29" s="44">
        <f>E29+F29</f>
        <v>301</v>
      </c>
      <c r="H29" s="45">
        <v>383</v>
      </c>
      <c r="I29" s="45">
        <v>486</v>
      </c>
      <c r="J29" s="45">
        <v>364</v>
      </c>
      <c r="K29" s="45">
        <v>202</v>
      </c>
      <c r="L29" s="45">
        <v>137</v>
      </c>
      <c r="M29" s="45">
        <v>69</v>
      </c>
      <c r="N29" s="45">
        <v>59</v>
      </c>
      <c r="O29" s="45">
        <v>101</v>
      </c>
      <c r="P29" s="37">
        <v>2102</v>
      </c>
    </row>
    <row r="30" spans="1:16" s="18" customFormat="1" x14ac:dyDescent="0.25">
      <c r="B30" s="6" t="s">
        <v>22</v>
      </c>
      <c r="C30" s="42"/>
      <c r="D30" s="42"/>
      <c r="E30" s="43">
        <v>14371</v>
      </c>
      <c r="F30" s="44">
        <v>36682</v>
      </c>
      <c r="G30" s="44">
        <f>(E30*E29+F30*F29)/G29</f>
        <v>33568.837209302328</v>
      </c>
      <c r="H30" s="44">
        <v>38150</v>
      </c>
      <c r="I30" s="44">
        <v>43310</v>
      </c>
      <c r="J30" s="44">
        <v>44930</v>
      </c>
      <c r="K30" s="44">
        <v>54768</v>
      </c>
      <c r="L30" s="44">
        <v>60439</v>
      </c>
      <c r="M30" s="44">
        <v>70819</v>
      </c>
      <c r="N30" s="44">
        <v>84630</v>
      </c>
      <c r="O30" s="44">
        <v>92039</v>
      </c>
      <c r="P30" s="37">
        <v>47877</v>
      </c>
    </row>
    <row r="31" spans="1:16" s="18" customFormat="1" x14ac:dyDescent="0.25">
      <c r="A31" s="18" t="s">
        <v>94</v>
      </c>
      <c r="B31" s="27" t="s">
        <v>20</v>
      </c>
      <c r="E31" s="34">
        <v>15393</v>
      </c>
      <c r="F31" s="35">
        <v>76648</v>
      </c>
      <c r="G31" s="44">
        <f>E31+F31</f>
        <v>92041</v>
      </c>
      <c r="H31" s="35">
        <v>61510</v>
      </c>
      <c r="I31" s="35">
        <v>58007</v>
      </c>
      <c r="J31" s="35">
        <v>43743</v>
      </c>
      <c r="K31" s="35">
        <v>27661</v>
      </c>
      <c r="L31" s="35">
        <v>16113</v>
      </c>
      <c r="M31" s="35">
        <v>4510</v>
      </c>
      <c r="N31" s="35">
        <v>1284</v>
      </c>
      <c r="O31" s="36">
        <v>422</v>
      </c>
      <c r="P31" s="37">
        <v>305291</v>
      </c>
    </row>
    <row r="32" spans="1:16" s="18" customFormat="1" x14ac:dyDescent="0.25">
      <c r="A32" s="18" t="s">
        <v>94</v>
      </c>
      <c r="B32" s="27" t="s">
        <v>22</v>
      </c>
      <c r="E32" s="39">
        <v>11913</v>
      </c>
      <c r="F32" s="40">
        <v>36276</v>
      </c>
      <c r="G32" s="44">
        <f>(E32*E31+F32*F31)/G31</f>
        <v>32201.515161721407</v>
      </c>
      <c r="H32" s="40">
        <v>42096</v>
      </c>
      <c r="I32" s="40">
        <v>45188</v>
      </c>
      <c r="J32" s="40">
        <v>48339</v>
      </c>
      <c r="K32" s="40">
        <v>53667</v>
      </c>
      <c r="L32" s="40">
        <v>58773</v>
      </c>
      <c r="M32" s="40">
        <v>66516</v>
      </c>
      <c r="N32" s="40">
        <v>72035</v>
      </c>
      <c r="O32" s="40">
        <v>77534</v>
      </c>
      <c r="P32" s="41">
        <v>43059</v>
      </c>
    </row>
    <row r="33" s="18" customFormat="1" x14ac:dyDescent="0.25"/>
    <row r="34" s="12" customFormat="1" x14ac:dyDescent="0.25"/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7" workbookViewId="0">
      <selection activeCell="F35" sqref="F35"/>
    </sheetView>
  </sheetViews>
  <sheetFormatPr defaultRowHeight="15" x14ac:dyDescent="0.25"/>
  <cols>
    <col min="2" max="2" width="15.7109375" customWidth="1"/>
    <col min="3" max="4" width="18" customWidth="1"/>
    <col min="7" max="7" width="9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122</v>
      </c>
    </row>
    <row r="3" spans="1:4" x14ac:dyDescent="0.25">
      <c r="A3" s="2" t="s">
        <v>3</v>
      </c>
      <c r="B3" s="2" t="s">
        <v>123</v>
      </c>
    </row>
    <row r="4" spans="1:4" x14ac:dyDescent="0.25">
      <c r="A4" s="2" t="s">
        <v>77</v>
      </c>
      <c r="B4" s="2" t="s">
        <v>88</v>
      </c>
    </row>
    <row r="5" spans="1:4" x14ac:dyDescent="0.25">
      <c r="A5" s="2" t="s">
        <v>78</v>
      </c>
      <c r="B5" s="2" t="s">
        <v>119</v>
      </c>
    </row>
    <row r="6" spans="1:4" x14ac:dyDescent="0.25">
      <c r="A6" s="2" t="s">
        <v>80</v>
      </c>
      <c r="B6" s="2" t="s">
        <v>120</v>
      </c>
    </row>
    <row r="9" spans="1:4" ht="25.5" customHeight="1" x14ac:dyDescent="0.25">
      <c r="A9" s="53" t="s">
        <v>86</v>
      </c>
      <c r="B9" s="66" t="s">
        <v>119</v>
      </c>
      <c r="C9" s="66" t="s">
        <v>121</v>
      </c>
      <c r="D9" s="66" t="s">
        <v>120</v>
      </c>
    </row>
    <row r="10" spans="1:4" x14ac:dyDescent="0.25">
      <c r="A10" s="54">
        <v>21</v>
      </c>
      <c r="B10">
        <v>84</v>
      </c>
      <c r="C10">
        <v>67342</v>
      </c>
      <c r="D10">
        <v>801.69047619047615</v>
      </c>
    </row>
    <row r="11" spans="1:4" x14ac:dyDescent="0.25">
      <c r="A11" s="54">
        <v>22</v>
      </c>
      <c r="B11">
        <v>110</v>
      </c>
      <c r="C11">
        <v>131799</v>
      </c>
      <c r="D11">
        <v>1198.1727272727273</v>
      </c>
    </row>
    <row r="12" spans="1:4" x14ac:dyDescent="0.25">
      <c r="A12" s="54">
        <v>23</v>
      </c>
      <c r="B12">
        <v>310</v>
      </c>
      <c r="C12">
        <v>399233</v>
      </c>
      <c r="D12">
        <v>1287.8483870967741</v>
      </c>
    </row>
    <row r="13" spans="1:4" x14ac:dyDescent="0.25">
      <c r="A13" s="54">
        <v>24</v>
      </c>
      <c r="B13">
        <v>727</v>
      </c>
      <c r="C13">
        <v>1312019</v>
      </c>
      <c r="D13">
        <v>1804.7028885832187</v>
      </c>
    </row>
    <row r="14" spans="1:4" x14ac:dyDescent="0.25">
      <c r="A14" s="54">
        <v>25</v>
      </c>
      <c r="B14">
        <v>1274</v>
      </c>
      <c r="C14">
        <v>2952220</v>
      </c>
      <c r="D14">
        <v>2317.2841444270016</v>
      </c>
    </row>
    <row r="15" spans="1:4" x14ac:dyDescent="0.25">
      <c r="A15" s="54">
        <v>26</v>
      </c>
      <c r="B15">
        <v>1878</v>
      </c>
      <c r="C15">
        <v>5705204</v>
      </c>
      <c r="D15">
        <v>3037.9148029818957</v>
      </c>
    </row>
    <row r="16" spans="1:4" x14ac:dyDescent="0.25">
      <c r="A16" s="54">
        <v>27</v>
      </c>
      <c r="B16">
        <v>2355</v>
      </c>
      <c r="C16">
        <v>8208026</v>
      </c>
      <c r="D16">
        <v>3485.3613588110402</v>
      </c>
    </row>
    <row r="17" spans="1:4" x14ac:dyDescent="0.25">
      <c r="A17" s="54">
        <v>28</v>
      </c>
      <c r="B17">
        <v>2704</v>
      </c>
      <c r="C17">
        <v>10983224</v>
      </c>
      <c r="D17">
        <v>4061.8431952662722</v>
      </c>
    </row>
    <row r="18" spans="1:4" x14ac:dyDescent="0.25">
      <c r="A18" s="54">
        <v>29</v>
      </c>
      <c r="B18">
        <v>3001</v>
      </c>
      <c r="C18">
        <v>13680456</v>
      </c>
      <c r="D18">
        <v>4558.632455848051</v>
      </c>
    </row>
    <row r="19" spans="1:4" x14ac:dyDescent="0.25">
      <c r="A19" s="54">
        <v>30</v>
      </c>
      <c r="B19">
        <v>3541</v>
      </c>
      <c r="C19">
        <v>19055317</v>
      </c>
      <c r="D19">
        <v>5381.3377576955663</v>
      </c>
    </row>
    <row r="20" spans="1:4" x14ac:dyDescent="0.25">
      <c r="A20" s="54">
        <v>31</v>
      </c>
      <c r="B20">
        <v>4139</v>
      </c>
      <c r="C20">
        <v>24452348</v>
      </c>
      <c r="D20">
        <v>5907.7912539260687</v>
      </c>
    </row>
    <row r="21" spans="1:4" x14ac:dyDescent="0.25">
      <c r="A21" s="54">
        <v>32</v>
      </c>
      <c r="B21">
        <v>4348</v>
      </c>
      <c r="C21">
        <v>29917337</v>
      </c>
      <c r="D21">
        <v>6880.7122815087396</v>
      </c>
    </row>
    <row r="22" spans="1:4" x14ac:dyDescent="0.25">
      <c r="A22" s="54">
        <v>33</v>
      </c>
      <c r="B22">
        <v>4744</v>
      </c>
      <c r="C22">
        <v>34908203</v>
      </c>
      <c r="D22">
        <v>7358.3901770657676</v>
      </c>
    </row>
    <row r="23" spans="1:4" x14ac:dyDescent="0.25">
      <c r="A23" s="54">
        <v>34</v>
      </c>
      <c r="B23">
        <v>4887</v>
      </c>
      <c r="C23">
        <v>39402492</v>
      </c>
      <c r="D23">
        <v>8062.7157765500306</v>
      </c>
    </row>
    <row r="24" spans="1:4" x14ac:dyDescent="0.25">
      <c r="A24" s="54">
        <v>35</v>
      </c>
      <c r="B24">
        <v>4761</v>
      </c>
      <c r="C24">
        <v>42132474</v>
      </c>
      <c r="D24">
        <v>8849.500945179585</v>
      </c>
    </row>
    <row r="25" spans="1:4" x14ac:dyDescent="0.25">
      <c r="A25" s="54">
        <v>36</v>
      </c>
      <c r="B25">
        <v>4904</v>
      </c>
      <c r="C25">
        <v>44721421</v>
      </c>
      <c r="D25">
        <v>9119.3762234910282</v>
      </c>
    </row>
    <row r="26" spans="1:4" x14ac:dyDescent="0.25">
      <c r="A26" s="54">
        <v>37</v>
      </c>
      <c r="B26">
        <v>4705</v>
      </c>
      <c r="C26">
        <v>45874217</v>
      </c>
      <c r="D26">
        <v>9750.0992561105213</v>
      </c>
    </row>
    <row r="27" spans="1:4" x14ac:dyDescent="0.25">
      <c r="A27" s="54">
        <v>38</v>
      </c>
      <c r="B27">
        <v>4640</v>
      </c>
      <c r="C27">
        <v>48136258</v>
      </c>
      <c r="D27">
        <v>10374.193534482758</v>
      </c>
    </row>
    <row r="28" spans="1:4" x14ac:dyDescent="0.25">
      <c r="A28" s="54">
        <v>39</v>
      </c>
      <c r="B28">
        <v>4538</v>
      </c>
      <c r="C28">
        <v>49552249</v>
      </c>
      <c r="D28">
        <v>10919.402600264433</v>
      </c>
    </row>
    <row r="29" spans="1:4" x14ac:dyDescent="0.25">
      <c r="A29" s="54">
        <v>40</v>
      </c>
      <c r="B29">
        <v>4117</v>
      </c>
      <c r="C29">
        <v>47942957</v>
      </c>
      <c r="D29">
        <v>11645.119504493563</v>
      </c>
    </row>
    <row r="30" spans="1:4" x14ac:dyDescent="0.25">
      <c r="A30" s="54">
        <v>41</v>
      </c>
      <c r="B30">
        <v>4285</v>
      </c>
      <c r="C30">
        <v>51434414</v>
      </c>
      <c r="D30">
        <v>12003.363827304551</v>
      </c>
    </row>
    <row r="31" spans="1:4" x14ac:dyDescent="0.25">
      <c r="A31" s="54">
        <v>42</v>
      </c>
      <c r="B31">
        <v>4085</v>
      </c>
      <c r="C31">
        <v>52719620</v>
      </c>
      <c r="D31">
        <v>12905.659730722155</v>
      </c>
    </row>
    <row r="32" spans="1:4" x14ac:dyDescent="0.25">
      <c r="A32" s="54">
        <v>43</v>
      </c>
      <c r="B32">
        <v>4143</v>
      </c>
      <c r="C32">
        <v>54672736</v>
      </c>
      <c r="D32">
        <v>13196.41226164615</v>
      </c>
    </row>
    <row r="33" spans="1:4" x14ac:dyDescent="0.25">
      <c r="A33" s="54">
        <v>44</v>
      </c>
      <c r="B33">
        <v>4157</v>
      </c>
      <c r="C33">
        <v>56568333</v>
      </c>
      <c r="D33">
        <v>13607.970411354341</v>
      </c>
    </row>
    <row r="34" spans="1:4" x14ac:dyDescent="0.25">
      <c r="A34" s="54">
        <v>45</v>
      </c>
      <c r="B34">
        <v>4521</v>
      </c>
      <c r="C34">
        <v>64463299</v>
      </c>
      <c r="D34">
        <v>14258.637248396373</v>
      </c>
    </row>
    <row r="35" spans="1:4" x14ac:dyDescent="0.25">
      <c r="A35" s="54">
        <v>46</v>
      </c>
      <c r="B35">
        <v>4337</v>
      </c>
      <c r="C35">
        <v>62020192</v>
      </c>
      <c r="D35">
        <v>14300.251786949504</v>
      </c>
    </row>
    <row r="36" spans="1:4" x14ac:dyDescent="0.25">
      <c r="A36" s="54">
        <v>47</v>
      </c>
      <c r="B36">
        <v>3924</v>
      </c>
      <c r="C36">
        <v>59310262</v>
      </c>
      <c r="D36">
        <v>15114.745667686035</v>
      </c>
    </row>
    <row r="37" spans="1:4" x14ac:dyDescent="0.25">
      <c r="A37" s="54">
        <v>48</v>
      </c>
      <c r="B37">
        <v>3656</v>
      </c>
      <c r="C37">
        <v>57295924</v>
      </c>
      <c r="D37">
        <v>15671.751641137855</v>
      </c>
    </row>
    <row r="38" spans="1:4" x14ac:dyDescent="0.25">
      <c r="A38" s="54">
        <v>49</v>
      </c>
      <c r="B38">
        <v>3501</v>
      </c>
      <c r="C38">
        <v>56788887</v>
      </c>
      <c r="D38">
        <v>16220.761782347901</v>
      </c>
    </row>
    <row r="39" spans="1:4" x14ac:dyDescent="0.25">
      <c r="A39" s="54">
        <v>50</v>
      </c>
      <c r="B39">
        <v>3355</v>
      </c>
      <c r="C39">
        <v>53828380</v>
      </c>
      <c r="D39">
        <v>16044.22652757079</v>
      </c>
    </row>
    <row r="40" spans="1:4" x14ac:dyDescent="0.25">
      <c r="A40" s="54">
        <v>51</v>
      </c>
      <c r="B40">
        <v>3377</v>
      </c>
      <c r="C40">
        <v>51703541</v>
      </c>
      <c r="D40">
        <v>15310.494817885698</v>
      </c>
    </row>
    <row r="41" spans="1:4" x14ac:dyDescent="0.25">
      <c r="A41" s="54">
        <v>52</v>
      </c>
      <c r="B41">
        <v>3270</v>
      </c>
      <c r="C41">
        <v>53474744</v>
      </c>
      <c r="D41">
        <v>16353.132721712538</v>
      </c>
    </row>
    <row r="42" spans="1:4" x14ac:dyDescent="0.25">
      <c r="A42" s="54">
        <v>53</v>
      </c>
      <c r="B42">
        <v>3226</v>
      </c>
      <c r="C42">
        <v>52549494</v>
      </c>
      <c r="D42">
        <v>16289.365778053318</v>
      </c>
    </row>
    <row r="43" spans="1:4" x14ac:dyDescent="0.25">
      <c r="A43" s="54">
        <v>54</v>
      </c>
      <c r="B43">
        <v>3136</v>
      </c>
      <c r="C43">
        <v>52914453</v>
      </c>
      <c r="D43">
        <v>16873.23118622449</v>
      </c>
    </row>
    <row r="44" spans="1:4" x14ac:dyDescent="0.25">
      <c r="A44" s="54">
        <v>55</v>
      </c>
      <c r="B44">
        <v>3146</v>
      </c>
      <c r="C44">
        <v>54524881</v>
      </c>
      <c r="D44">
        <v>17331.494278448823</v>
      </c>
    </row>
    <row r="45" spans="1:4" x14ac:dyDescent="0.25">
      <c r="A45" s="54">
        <v>56</v>
      </c>
      <c r="B45">
        <v>2870</v>
      </c>
      <c r="C45">
        <v>53268149</v>
      </c>
      <c r="D45">
        <v>18560.330662020904</v>
      </c>
    </row>
    <row r="46" spans="1:4" x14ac:dyDescent="0.25">
      <c r="A46" s="56">
        <v>57</v>
      </c>
      <c r="B46">
        <v>2836</v>
      </c>
      <c r="C46">
        <v>54321157</v>
      </c>
      <c r="D46">
        <v>19154.145627644572</v>
      </c>
    </row>
    <row r="47" spans="1:4" x14ac:dyDescent="0.25">
      <c r="A47" s="54">
        <v>58</v>
      </c>
      <c r="B47">
        <v>2829</v>
      </c>
      <c r="C47">
        <v>53878990</v>
      </c>
      <c r="D47">
        <v>19045.242135030046</v>
      </c>
    </row>
    <row r="48" spans="1:4" x14ac:dyDescent="0.25">
      <c r="A48" s="54">
        <v>59</v>
      </c>
      <c r="B48">
        <v>2732</v>
      </c>
      <c r="C48">
        <v>55233914</v>
      </c>
      <c r="D48">
        <v>20217.391654465591</v>
      </c>
    </row>
    <row r="49" spans="1:4" x14ac:dyDescent="0.25">
      <c r="A49" s="54">
        <v>60</v>
      </c>
      <c r="B49">
        <v>2466</v>
      </c>
      <c r="C49">
        <v>49852263</v>
      </c>
      <c r="D49">
        <v>20215.840632603406</v>
      </c>
    </row>
    <row r="50" spans="1:4" x14ac:dyDescent="0.25">
      <c r="A50" s="54">
        <v>61</v>
      </c>
      <c r="B50">
        <v>2061</v>
      </c>
      <c r="C50">
        <v>36798922</v>
      </c>
      <c r="D50">
        <v>17854.886948083455</v>
      </c>
    </row>
    <row r="51" spans="1:4" x14ac:dyDescent="0.25">
      <c r="A51" s="54">
        <v>62</v>
      </c>
      <c r="B51">
        <v>1775</v>
      </c>
      <c r="C51">
        <v>31231108</v>
      </c>
      <c r="D51">
        <v>17594.990422535211</v>
      </c>
    </row>
    <row r="52" spans="1:4" x14ac:dyDescent="0.25">
      <c r="A52" s="54">
        <v>63</v>
      </c>
      <c r="B52">
        <v>1554</v>
      </c>
      <c r="C52">
        <v>26866321</v>
      </c>
      <c r="D52">
        <v>17288.494851994852</v>
      </c>
    </row>
    <row r="53" spans="1:4" x14ac:dyDescent="0.25">
      <c r="A53" s="54">
        <v>64</v>
      </c>
      <c r="B53">
        <v>1261</v>
      </c>
      <c r="C53">
        <v>20058038</v>
      </c>
      <c r="D53">
        <v>15906.453608247422</v>
      </c>
    </row>
    <row r="54" spans="1:4" x14ac:dyDescent="0.25">
      <c r="A54" s="54">
        <v>65</v>
      </c>
      <c r="B54">
        <v>1221</v>
      </c>
      <c r="C54">
        <v>16815704</v>
      </c>
      <c r="D54">
        <v>13772.075348075348</v>
      </c>
    </row>
    <row r="55" spans="1:4" x14ac:dyDescent="0.25">
      <c r="A55" s="54">
        <v>66</v>
      </c>
      <c r="B55">
        <v>870</v>
      </c>
      <c r="C55">
        <v>9325569</v>
      </c>
      <c r="D55">
        <v>10719.044827586207</v>
      </c>
    </row>
    <row r="56" spans="1:4" x14ac:dyDescent="0.25">
      <c r="A56" s="54">
        <v>67</v>
      </c>
      <c r="B56">
        <v>698</v>
      </c>
      <c r="C56">
        <v>7128783</v>
      </c>
      <c r="D56">
        <v>10213.156160458453</v>
      </c>
    </row>
    <row r="57" spans="1:4" x14ac:dyDescent="0.25">
      <c r="A57" s="54">
        <v>68</v>
      </c>
      <c r="B57">
        <v>590</v>
      </c>
      <c r="C57">
        <v>5794701</v>
      </c>
      <c r="D57">
        <v>9821.5271186440677</v>
      </c>
    </row>
    <row r="58" spans="1:4" x14ac:dyDescent="0.25">
      <c r="A58" s="54">
        <v>69</v>
      </c>
      <c r="B58">
        <v>507</v>
      </c>
      <c r="C58">
        <v>6060852</v>
      </c>
      <c r="D58">
        <v>11954.343195266272</v>
      </c>
    </row>
    <row r="59" spans="1:4" x14ac:dyDescent="0.25">
      <c r="A59" s="54">
        <v>70</v>
      </c>
      <c r="B59">
        <v>263</v>
      </c>
      <c r="C59">
        <v>2927318</v>
      </c>
      <c r="D59">
        <v>11130.486692015209</v>
      </c>
    </row>
    <row r="60" spans="1:4" x14ac:dyDescent="0.25">
      <c r="A60" s="54">
        <v>71</v>
      </c>
      <c r="B60">
        <v>206</v>
      </c>
      <c r="C60">
        <v>2181419</v>
      </c>
      <c r="D60">
        <v>10589.412621359223</v>
      </c>
    </row>
    <row r="61" spans="1:4" x14ac:dyDescent="0.25">
      <c r="A61" s="54">
        <v>72</v>
      </c>
      <c r="B61">
        <v>120</v>
      </c>
      <c r="C61">
        <v>1489092</v>
      </c>
      <c r="D61">
        <v>12409.1</v>
      </c>
    </row>
    <row r="62" spans="1:4" x14ac:dyDescent="0.25">
      <c r="A62" s="54">
        <v>73</v>
      </c>
      <c r="B62">
        <v>111</v>
      </c>
      <c r="C62">
        <v>1011274</v>
      </c>
      <c r="D62">
        <v>9110.5765765765773</v>
      </c>
    </row>
    <row r="63" spans="1:4" x14ac:dyDescent="0.25">
      <c r="A63" s="54">
        <v>74</v>
      </c>
      <c r="B63">
        <v>74</v>
      </c>
      <c r="C63">
        <v>697826</v>
      </c>
      <c r="D63">
        <v>9430.0810810810817</v>
      </c>
    </row>
    <row r="64" spans="1:4" x14ac:dyDescent="0.25">
      <c r="A64" s="54">
        <v>75</v>
      </c>
      <c r="B64">
        <v>67</v>
      </c>
      <c r="C64">
        <v>844130</v>
      </c>
      <c r="D64">
        <v>12598.955223880597</v>
      </c>
    </row>
    <row r="65" spans="1:4" x14ac:dyDescent="0.25">
      <c r="A65" s="54">
        <v>76</v>
      </c>
      <c r="B65">
        <v>44</v>
      </c>
      <c r="C65">
        <v>446319</v>
      </c>
      <c r="D65">
        <v>10143.613636363636</v>
      </c>
    </row>
    <row r="66" spans="1:4" x14ac:dyDescent="0.25">
      <c r="A66" s="54">
        <v>77</v>
      </c>
      <c r="B66">
        <v>38</v>
      </c>
      <c r="C66">
        <v>326122</v>
      </c>
      <c r="D66">
        <v>8582.1578947368416</v>
      </c>
    </row>
    <row r="67" spans="1:4" x14ac:dyDescent="0.25">
      <c r="A67" s="54">
        <v>78</v>
      </c>
      <c r="B67">
        <v>31</v>
      </c>
      <c r="C67">
        <v>257480</v>
      </c>
      <c r="D67">
        <v>8305.8064516129034</v>
      </c>
    </row>
    <row r="68" spans="1:4" x14ac:dyDescent="0.25">
      <c r="A68" s="54">
        <v>79</v>
      </c>
      <c r="B68">
        <v>21</v>
      </c>
      <c r="C68">
        <v>148780</v>
      </c>
      <c r="D68">
        <v>7084.7619047619046</v>
      </c>
    </row>
    <row r="69" spans="1:4" x14ac:dyDescent="0.25">
      <c r="A69" s="54">
        <v>80</v>
      </c>
      <c r="B69">
        <v>22</v>
      </c>
      <c r="C69">
        <v>220692</v>
      </c>
      <c r="D69">
        <v>10031.454545454546</v>
      </c>
    </row>
    <row r="70" spans="1:4" x14ac:dyDescent="0.25">
      <c r="A70" s="54">
        <v>81</v>
      </c>
      <c r="B70">
        <v>19</v>
      </c>
      <c r="C70">
        <v>183023</v>
      </c>
      <c r="D70">
        <v>9632.78947368421</v>
      </c>
    </row>
    <row r="71" spans="1:4" x14ac:dyDescent="0.25">
      <c r="A71" s="54">
        <v>82</v>
      </c>
      <c r="B71">
        <v>6</v>
      </c>
      <c r="C71">
        <v>30391</v>
      </c>
      <c r="D71">
        <v>5065.166666666667</v>
      </c>
    </row>
    <row r="72" spans="1:4" x14ac:dyDescent="0.25">
      <c r="A72" s="54">
        <v>83</v>
      </c>
      <c r="B72">
        <v>7</v>
      </c>
      <c r="C72">
        <v>32065</v>
      </c>
      <c r="D72">
        <v>4580.7142857142853</v>
      </c>
    </row>
    <row r="73" spans="1:4" x14ac:dyDescent="0.25">
      <c r="A73" s="54">
        <v>84</v>
      </c>
      <c r="B73">
        <v>5</v>
      </c>
      <c r="C73">
        <v>14436</v>
      </c>
      <c r="D73">
        <v>2887.2</v>
      </c>
    </row>
    <row r="74" spans="1:4" x14ac:dyDescent="0.25">
      <c r="A74" s="54">
        <v>85</v>
      </c>
      <c r="B74">
        <v>3</v>
      </c>
      <c r="C74">
        <v>11659</v>
      </c>
      <c r="D74">
        <v>3886.3333333333335</v>
      </c>
    </row>
    <row r="75" spans="1:4" x14ac:dyDescent="0.25">
      <c r="A75" s="54">
        <v>86</v>
      </c>
      <c r="B75">
        <v>3</v>
      </c>
      <c r="C75">
        <v>16276</v>
      </c>
      <c r="D75">
        <v>5425.333333333333</v>
      </c>
    </row>
    <row r="76" spans="1:4" x14ac:dyDescent="0.25">
      <c r="A76" s="54">
        <v>87</v>
      </c>
      <c r="B76">
        <v>4</v>
      </c>
      <c r="C76">
        <v>16998</v>
      </c>
      <c r="D76">
        <v>4249.5</v>
      </c>
    </row>
    <row r="77" spans="1:4" x14ac:dyDescent="0.25">
      <c r="A77" s="54">
        <v>88</v>
      </c>
      <c r="B77">
        <v>2</v>
      </c>
      <c r="C77">
        <v>97</v>
      </c>
      <c r="D77">
        <v>48.5</v>
      </c>
    </row>
    <row r="78" spans="1:4" x14ac:dyDescent="0.25">
      <c r="A78" s="54">
        <v>89</v>
      </c>
      <c r="B78">
        <v>2</v>
      </c>
      <c r="C78">
        <v>23122</v>
      </c>
      <c r="D78">
        <v>11561</v>
      </c>
    </row>
    <row r="79" spans="1:4" x14ac:dyDescent="0.25">
      <c r="A79" s="54">
        <v>90</v>
      </c>
      <c r="B79">
        <v>2</v>
      </c>
      <c r="C79">
        <v>36</v>
      </c>
      <c r="D79">
        <v>18</v>
      </c>
    </row>
    <row r="80" spans="1:4" x14ac:dyDescent="0.25">
      <c r="A80" s="54">
        <v>91</v>
      </c>
      <c r="B80">
        <v>1</v>
      </c>
      <c r="C80">
        <v>38</v>
      </c>
      <c r="D80">
        <v>38</v>
      </c>
    </row>
    <row r="81" spans="1:4" x14ac:dyDescent="0.25">
      <c r="A81" s="54">
        <v>92</v>
      </c>
      <c r="B81">
        <v>2</v>
      </c>
      <c r="C81">
        <v>2083</v>
      </c>
      <c r="D81">
        <v>1041.5</v>
      </c>
    </row>
    <row r="82" spans="1:4" x14ac:dyDescent="0.25">
      <c r="A82" s="54">
        <v>93</v>
      </c>
      <c r="B82">
        <v>1</v>
      </c>
      <c r="C82">
        <v>87</v>
      </c>
      <c r="D82">
        <v>87</v>
      </c>
    </row>
    <row r="83" spans="1:4" x14ac:dyDescent="0.25">
      <c r="A83" s="54">
        <v>94</v>
      </c>
      <c r="B83">
        <v>2</v>
      </c>
      <c r="C83">
        <v>242</v>
      </c>
      <c r="D83">
        <v>121</v>
      </c>
    </row>
    <row r="84" spans="1:4" x14ac:dyDescent="0.25">
      <c r="A84" s="54">
        <v>97</v>
      </c>
      <c r="B84">
        <v>2</v>
      </c>
      <c r="C84">
        <v>1095</v>
      </c>
      <c r="D84">
        <v>547.5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4" workbookViewId="0">
      <selection activeCell="L11" sqref="L11:L88"/>
    </sheetView>
  </sheetViews>
  <sheetFormatPr defaultRowHeight="15" x14ac:dyDescent="0.25"/>
  <cols>
    <col min="2" max="2" width="15.7109375" customWidth="1"/>
    <col min="3" max="4" width="18" customWidth="1"/>
    <col min="5" max="5" width="15.7109375" customWidth="1"/>
    <col min="6" max="6" width="16.85546875" customWidth="1"/>
    <col min="7" max="8" width="15.7109375" customWidth="1"/>
    <col min="9" max="9" width="11.7109375" customWidth="1"/>
    <col min="10" max="10" width="11.42578125" customWidth="1"/>
    <col min="11" max="11" width="20.28515625" customWidth="1"/>
  </cols>
  <sheetData>
    <row r="1" spans="1:12" x14ac:dyDescent="0.25">
      <c r="A1" s="1" t="s">
        <v>0</v>
      </c>
    </row>
    <row r="2" spans="1:12" x14ac:dyDescent="0.25">
      <c r="A2" s="2" t="s">
        <v>1</v>
      </c>
      <c r="B2" s="2" t="s">
        <v>108</v>
      </c>
    </row>
    <row r="3" spans="1:12" x14ac:dyDescent="0.25">
      <c r="A3" s="2" t="s">
        <v>3</v>
      </c>
      <c r="B3" s="2" t="s">
        <v>109</v>
      </c>
    </row>
    <row r="4" spans="1:12" x14ac:dyDescent="0.25">
      <c r="A4" s="2" t="s">
        <v>77</v>
      </c>
      <c r="B4" s="2" t="s">
        <v>88</v>
      </c>
    </row>
    <row r="5" spans="1:12" x14ac:dyDescent="0.25">
      <c r="A5" s="2" t="s">
        <v>78</v>
      </c>
      <c r="B5" s="2" t="s">
        <v>119</v>
      </c>
    </row>
    <row r="6" spans="1:12" x14ac:dyDescent="0.25">
      <c r="A6" s="2" t="s">
        <v>80</v>
      </c>
      <c r="B6" s="2" t="s">
        <v>120</v>
      </c>
    </row>
    <row r="9" spans="1:12" ht="25.5" customHeight="1" x14ac:dyDescent="0.25">
      <c r="A9" s="49" t="s">
        <v>99</v>
      </c>
      <c r="B9" s="50" t="s">
        <v>100</v>
      </c>
      <c r="C9" s="51" t="s">
        <v>102</v>
      </c>
      <c r="D9" s="51"/>
      <c r="E9" s="50" t="s">
        <v>100</v>
      </c>
      <c r="F9" s="51" t="s">
        <v>101</v>
      </c>
      <c r="H9" s="51"/>
    </row>
    <row r="10" spans="1:12" ht="25.5" customHeight="1" x14ac:dyDescent="0.25">
      <c r="A10" s="53" t="s">
        <v>86</v>
      </c>
      <c r="B10" s="53" t="s">
        <v>103</v>
      </c>
      <c r="C10" s="53" t="s">
        <v>104</v>
      </c>
      <c r="D10" s="53" t="s">
        <v>106</v>
      </c>
      <c r="E10" s="53" t="s">
        <v>116</v>
      </c>
      <c r="F10" s="53" t="s">
        <v>105</v>
      </c>
      <c r="G10" s="53" t="s">
        <v>107</v>
      </c>
      <c r="H10" s="51" t="s">
        <v>119</v>
      </c>
      <c r="I10" s="53" t="s">
        <v>121</v>
      </c>
      <c r="J10" s="53" t="s">
        <v>120</v>
      </c>
    </row>
    <row r="11" spans="1:12" x14ac:dyDescent="0.25">
      <c r="A11" s="54">
        <v>18</v>
      </c>
      <c r="B11" s="54">
        <v>3</v>
      </c>
      <c r="C11" s="54">
        <v>2381</v>
      </c>
      <c r="D11" s="54">
        <f>C11/B11</f>
        <v>793.66666666666663</v>
      </c>
      <c r="E11" s="54">
        <v>5</v>
      </c>
      <c r="F11" s="54">
        <v>659</v>
      </c>
      <c r="G11" s="54">
        <f>F11/E11</f>
        <v>131.80000000000001</v>
      </c>
      <c r="H11" s="13">
        <f>B11+E11</f>
        <v>8</v>
      </c>
      <c r="I11" s="13">
        <f>C11+F11</f>
        <v>3040</v>
      </c>
      <c r="J11" s="13">
        <f>I11/H11</f>
        <v>380</v>
      </c>
      <c r="K11" s="71" t="s">
        <v>139</v>
      </c>
      <c r="L11">
        <f>B11/(B11+E11)</f>
        <v>0.375</v>
      </c>
    </row>
    <row r="12" spans="1:12" x14ac:dyDescent="0.25">
      <c r="A12" s="54">
        <v>19</v>
      </c>
      <c r="B12" s="55"/>
      <c r="C12" s="55"/>
      <c r="D12" s="54"/>
      <c r="E12" s="54">
        <v>4</v>
      </c>
      <c r="F12" s="54">
        <v>2881</v>
      </c>
      <c r="G12" s="54">
        <f t="shared" ref="G12:G75" si="0">F12/E12</f>
        <v>720.25</v>
      </c>
      <c r="H12" s="13">
        <f t="shared" ref="H12:I75" si="1">B12+E12</f>
        <v>4</v>
      </c>
      <c r="I12" s="13">
        <f t="shared" si="1"/>
        <v>2881</v>
      </c>
      <c r="J12" s="13">
        <f t="shared" ref="J12:J75" si="2">I12/H12</f>
        <v>720.25</v>
      </c>
      <c r="K12" s="71"/>
      <c r="L12">
        <f t="shared" ref="L12:L75" si="3">B12/(B12+E12)</f>
        <v>0</v>
      </c>
    </row>
    <row r="13" spans="1:12" x14ac:dyDescent="0.25">
      <c r="A13" s="54">
        <v>20</v>
      </c>
      <c r="B13" s="54">
        <v>9</v>
      </c>
      <c r="C13" s="54">
        <v>18440</v>
      </c>
      <c r="D13" s="54">
        <f t="shared" ref="D13:D76" si="4">C13/B13</f>
        <v>2048.8888888888887</v>
      </c>
      <c r="E13" s="54">
        <v>7</v>
      </c>
      <c r="F13" s="54">
        <v>4448</v>
      </c>
      <c r="G13" s="54">
        <f t="shared" si="0"/>
        <v>635.42857142857144</v>
      </c>
      <c r="H13" s="13">
        <f t="shared" si="1"/>
        <v>16</v>
      </c>
      <c r="I13" s="13">
        <f t="shared" si="1"/>
        <v>22888</v>
      </c>
      <c r="J13" s="13">
        <f t="shared" si="2"/>
        <v>1430.5</v>
      </c>
      <c r="L13">
        <f t="shared" si="3"/>
        <v>0.5625</v>
      </c>
    </row>
    <row r="14" spans="1:12" x14ac:dyDescent="0.25">
      <c r="A14" s="54">
        <v>21</v>
      </c>
      <c r="B14" s="54">
        <v>28</v>
      </c>
      <c r="C14" s="54">
        <v>17918</v>
      </c>
      <c r="D14" s="54">
        <f t="shared" si="4"/>
        <v>639.92857142857144</v>
      </c>
      <c r="E14" s="54">
        <v>28</v>
      </c>
      <c r="F14" s="54">
        <v>20615</v>
      </c>
      <c r="G14" s="54">
        <f t="shared" si="0"/>
        <v>736.25</v>
      </c>
      <c r="H14" s="13">
        <f t="shared" si="1"/>
        <v>56</v>
      </c>
      <c r="I14" s="13">
        <f t="shared" si="1"/>
        <v>38533</v>
      </c>
      <c r="J14" s="13">
        <f t="shared" si="2"/>
        <v>688.08928571428567</v>
      </c>
      <c r="L14">
        <f t="shared" si="3"/>
        <v>0.5</v>
      </c>
    </row>
    <row r="15" spans="1:12" x14ac:dyDescent="0.25">
      <c r="A15" s="54">
        <v>22</v>
      </c>
      <c r="B15" s="54">
        <v>65</v>
      </c>
      <c r="C15" s="54">
        <v>91733</v>
      </c>
      <c r="D15" s="54">
        <f t="shared" si="4"/>
        <v>1411.2769230769231</v>
      </c>
      <c r="E15" s="54">
        <v>45</v>
      </c>
      <c r="F15" s="54">
        <v>40066</v>
      </c>
      <c r="G15" s="54">
        <f t="shared" si="0"/>
        <v>890.35555555555561</v>
      </c>
      <c r="H15" s="13">
        <f t="shared" si="1"/>
        <v>110</v>
      </c>
      <c r="I15" s="13">
        <f t="shared" si="1"/>
        <v>131799</v>
      </c>
      <c r="J15" s="13">
        <f t="shared" si="2"/>
        <v>1198.1727272727273</v>
      </c>
      <c r="L15">
        <f t="shared" si="3"/>
        <v>0.59090909090909094</v>
      </c>
    </row>
    <row r="16" spans="1:12" x14ac:dyDescent="0.25">
      <c r="A16" s="54">
        <v>23</v>
      </c>
      <c r="B16" s="54">
        <v>148</v>
      </c>
      <c r="C16" s="54">
        <v>196067</v>
      </c>
      <c r="D16" s="54">
        <f t="shared" si="4"/>
        <v>1324.7770270270271</v>
      </c>
      <c r="E16" s="54">
        <v>162</v>
      </c>
      <c r="F16" s="54">
        <v>203166</v>
      </c>
      <c r="G16" s="54">
        <f t="shared" si="0"/>
        <v>1254.1111111111111</v>
      </c>
      <c r="H16" s="13">
        <f t="shared" si="1"/>
        <v>310</v>
      </c>
      <c r="I16" s="13">
        <f t="shared" si="1"/>
        <v>399233</v>
      </c>
      <c r="J16" s="13">
        <f t="shared" si="2"/>
        <v>1287.8483870967741</v>
      </c>
      <c r="L16">
        <f t="shared" si="3"/>
        <v>0.47741935483870968</v>
      </c>
    </row>
    <row r="17" spans="1:12" x14ac:dyDescent="0.25">
      <c r="A17" s="54">
        <v>24</v>
      </c>
      <c r="B17" s="54">
        <v>260</v>
      </c>
      <c r="C17" s="54">
        <v>434307</v>
      </c>
      <c r="D17" s="54">
        <f t="shared" si="4"/>
        <v>1670.4115384615384</v>
      </c>
      <c r="E17" s="54">
        <v>467</v>
      </c>
      <c r="F17" s="54">
        <v>877712</v>
      </c>
      <c r="G17" s="54">
        <f t="shared" si="0"/>
        <v>1879.4689507494647</v>
      </c>
      <c r="H17" s="13">
        <f t="shared" si="1"/>
        <v>727</v>
      </c>
      <c r="I17" s="13">
        <f t="shared" si="1"/>
        <v>1312019</v>
      </c>
      <c r="J17" s="13">
        <f t="shared" si="2"/>
        <v>1804.7028885832187</v>
      </c>
      <c r="L17">
        <f t="shared" si="3"/>
        <v>0.35763411279229712</v>
      </c>
    </row>
    <row r="18" spans="1:12" x14ac:dyDescent="0.25">
      <c r="A18" s="54">
        <v>25</v>
      </c>
      <c r="B18" s="54">
        <v>391</v>
      </c>
      <c r="C18" s="54">
        <v>755124</v>
      </c>
      <c r="D18" s="54">
        <f t="shared" si="4"/>
        <v>1931.2634271099744</v>
      </c>
      <c r="E18" s="54">
        <v>883</v>
      </c>
      <c r="F18" s="54">
        <v>2197096</v>
      </c>
      <c r="G18" s="54">
        <f t="shared" si="0"/>
        <v>2488.2174405436012</v>
      </c>
      <c r="H18" s="13">
        <f t="shared" si="1"/>
        <v>1274</v>
      </c>
      <c r="I18" s="13">
        <f t="shared" si="1"/>
        <v>2952220</v>
      </c>
      <c r="J18" s="13">
        <f t="shared" si="2"/>
        <v>2317.2841444270016</v>
      </c>
      <c r="L18">
        <f t="shared" si="3"/>
        <v>0.30690737833594978</v>
      </c>
    </row>
    <row r="19" spans="1:12" x14ac:dyDescent="0.25">
      <c r="A19" s="54">
        <v>26</v>
      </c>
      <c r="B19" s="54">
        <v>544</v>
      </c>
      <c r="C19" s="54">
        <v>1462623</v>
      </c>
      <c r="D19" s="54">
        <f t="shared" si="4"/>
        <v>2688.6452205882351</v>
      </c>
      <c r="E19" s="54">
        <v>1334</v>
      </c>
      <c r="F19" s="54">
        <v>4242581</v>
      </c>
      <c r="G19" s="54">
        <f t="shared" si="0"/>
        <v>3180.3455772113944</v>
      </c>
      <c r="H19" s="13">
        <f t="shared" si="1"/>
        <v>1878</v>
      </c>
      <c r="I19" s="13">
        <f t="shared" si="1"/>
        <v>5705204</v>
      </c>
      <c r="J19" s="13">
        <f t="shared" si="2"/>
        <v>3037.9148029818957</v>
      </c>
      <c r="L19">
        <f t="shared" si="3"/>
        <v>0.28966986155484559</v>
      </c>
    </row>
    <row r="20" spans="1:12" x14ac:dyDescent="0.25">
      <c r="A20" s="54">
        <v>27</v>
      </c>
      <c r="B20" s="54">
        <v>682</v>
      </c>
      <c r="C20" s="54">
        <v>2005000</v>
      </c>
      <c r="D20" s="54">
        <f t="shared" si="4"/>
        <v>2939.8826979472142</v>
      </c>
      <c r="E20" s="54">
        <v>1673</v>
      </c>
      <c r="F20" s="54">
        <v>6203026</v>
      </c>
      <c r="G20" s="54">
        <f t="shared" si="0"/>
        <v>3707.7262402869096</v>
      </c>
      <c r="H20" s="13">
        <f t="shared" si="1"/>
        <v>2355</v>
      </c>
      <c r="I20" s="13">
        <f t="shared" si="1"/>
        <v>8208026</v>
      </c>
      <c r="J20" s="13">
        <f t="shared" si="2"/>
        <v>3485.3613588110402</v>
      </c>
      <c r="L20">
        <f t="shared" si="3"/>
        <v>0.28959660297239914</v>
      </c>
    </row>
    <row r="21" spans="1:12" x14ac:dyDescent="0.25">
      <c r="A21" s="54">
        <v>28</v>
      </c>
      <c r="B21" s="54">
        <v>819</v>
      </c>
      <c r="C21" s="54">
        <v>2797007</v>
      </c>
      <c r="D21" s="54">
        <f t="shared" si="4"/>
        <v>3415.1489621489623</v>
      </c>
      <c r="E21" s="54">
        <v>1885</v>
      </c>
      <c r="F21" s="54">
        <v>8186217</v>
      </c>
      <c r="G21" s="54">
        <f t="shared" si="0"/>
        <v>4342.8206896551728</v>
      </c>
      <c r="H21" s="13">
        <f t="shared" si="1"/>
        <v>2704</v>
      </c>
      <c r="I21" s="13">
        <f t="shared" si="1"/>
        <v>10983224</v>
      </c>
      <c r="J21" s="13">
        <f t="shared" si="2"/>
        <v>4061.8431952662722</v>
      </c>
      <c r="L21">
        <f t="shared" si="3"/>
        <v>0.30288461538461536</v>
      </c>
    </row>
    <row r="22" spans="1:12" x14ac:dyDescent="0.25">
      <c r="A22" s="54">
        <v>29</v>
      </c>
      <c r="B22" s="54">
        <v>931</v>
      </c>
      <c r="C22" s="54">
        <v>3691311</v>
      </c>
      <c r="D22" s="54">
        <f t="shared" si="4"/>
        <v>3964.8882921589689</v>
      </c>
      <c r="E22" s="54">
        <v>2070</v>
      </c>
      <c r="F22" s="54">
        <v>9989145</v>
      </c>
      <c r="G22" s="54">
        <f t="shared" si="0"/>
        <v>4825.673913043478</v>
      </c>
      <c r="H22" s="13">
        <f t="shared" si="1"/>
        <v>3001</v>
      </c>
      <c r="I22" s="13">
        <f t="shared" si="1"/>
        <v>13680456</v>
      </c>
      <c r="J22" s="13">
        <f t="shared" si="2"/>
        <v>4558.632455848051</v>
      </c>
      <c r="L22">
        <f t="shared" si="3"/>
        <v>0.31022992335888039</v>
      </c>
    </row>
    <row r="23" spans="1:12" x14ac:dyDescent="0.25">
      <c r="A23" s="54">
        <v>30</v>
      </c>
      <c r="B23" s="54">
        <v>1035</v>
      </c>
      <c r="C23" s="54">
        <v>4664566</v>
      </c>
      <c r="D23" s="54">
        <f t="shared" si="4"/>
        <v>4506.8270531400967</v>
      </c>
      <c r="E23" s="54">
        <v>2506</v>
      </c>
      <c r="F23" s="54">
        <v>14390751</v>
      </c>
      <c r="G23" s="54">
        <f t="shared" si="0"/>
        <v>5742.51835594573</v>
      </c>
      <c r="H23" s="13">
        <f t="shared" si="1"/>
        <v>3541</v>
      </c>
      <c r="I23" s="13">
        <f t="shared" si="1"/>
        <v>19055317</v>
      </c>
      <c r="J23" s="13">
        <f t="shared" si="2"/>
        <v>5381.3377576955663</v>
      </c>
      <c r="L23">
        <f t="shared" si="3"/>
        <v>0.29229031347077095</v>
      </c>
    </row>
    <row r="24" spans="1:12" x14ac:dyDescent="0.25">
      <c r="A24" s="54">
        <v>31</v>
      </c>
      <c r="B24" s="54">
        <v>1174</v>
      </c>
      <c r="C24" s="54">
        <v>5827214</v>
      </c>
      <c r="D24" s="54">
        <f t="shared" si="4"/>
        <v>4963.5553662691655</v>
      </c>
      <c r="E24" s="54">
        <v>2965</v>
      </c>
      <c r="F24" s="54">
        <v>18625134</v>
      </c>
      <c r="G24" s="54">
        <f t="shared" si="0"/>
        <v>6281.6640809443506</v>
      </c>
      <c r="H24" s="13">
        <f t="shared" si="1"/>
        <v>4139</v>
      </c>
      <c r="I24" s="13">
        <f t="shared" si="1"/>
        <v>24452348</v>
      </c>
      <c r="J24" s="13">
        <f t="shared" si="2"/>
        <v>5907.7912539260687</v>
      </c>
      <c r="L24">
        <f t="shared" si="3"/>
        <v>0.28364339212370138</v>
      </c>
    </row>
    <row r="25" spans="1:12" x14ac:dyDescent="0.25">
      <c r="A25" s="54">
        <v>32</v>
      </c>
      <c r="B25" s="54">
        <v>1135</v>
      </c>
      <c r="C25" s="54">
        <v>6645241</v>
      </c>
      <c r="D25" s="54">
        <f t="shared" si="4"/>
        <v>5854.8378854625553</v>
      </c>
      <c r="E25" s="54">
        <v>3213</v>
      </c>
      <c r="F25" s="54">
        <v>23272096</v>
      </c>
      <c r="G25" s="54">
        <f t="shared" si="0"/>
        <v>7243.1048863990045</v>
      </c>
      <c r="H25" s="13">
        <f t="shared" si="1"/>
        <v>4348</v>
      </c>
      <c r="I25" s="13">
        <f t="shared" si="1"/>
        <v>29917337</v>
      </c>
      <c r="J25" s="13">
        <f t="shared" si="2"/>
        <v>6880.7122815087396</v>
      </c>
      <c r="L25">
        <f t="shared" si="3"/>
        <v>0.2610395584176633</v>
      </c>
    </row>
    <row r="26" spans="1:12" x14ac:dyDescent="0.25">
      <c r="A26" s="54">
        <v>33</v>
      </c>
      <c r="B26" s="54">
        <v>1357</v>
      </c>
      <c r="C26" s="54">
        <v>8675638</v>
      </c>
      <c r="D26" s="54">
        <f t="shared" si="4"/>
        <v>6393.2483419307291</v>
      </c>
      <c r="E26" s="54">
        <v>3387</v>
      </c>
      <c r="F26" s="54">
        <v>26232565</v>
      </c>
      <c r="G26" s="54">
        <f t="shared" si="0"/>
        <v>7745.0738116327129</v>
      </c>
      <c r="H26" s="13">
        <f t="shared" si="1"/>
        <v>4744</v>
      </c>
      <c r="I26" s="13">
        <f t="shared" si="1"/>
        <v>34908203</v>
      </c>
      <c r="J26" s="13">
        <f t="shared" si="2"/>
        <v>7358.3901770657676</v>
      </c>
      <c r="L26">
        <f t="shared" si="3"/>
        <v>0.28604553119730186</v>
      </c>
    </row>
    <row r="27" spans="1:12" x14ac:dyDescent="0.25">
      <c r="A27" s="54">
        <v>34</v>
      </c>
      <c r="B27" s="54">
        <v>1299</v>
      </c>
      <c r="C27" s="54">
        <v>9403394</v>
      </c>
      <c r="D27" s="54">
        <f t="shared" si="4"/>
        <v>7238.9484218629714</v>
      </c>
      <c r="E27" s="54">
        <v>3588</v>
      </c>
      <c r="F27" s="54">
        <v>29999098</v>
      </c>
      <c r="G27" s="54">
        <f t="shared" si="0"/>
        <v>8360.9526198439235</v>
      </c>
      <c r="H27" s="13">
        <f t="shared" si="1"/>
        <v>4887</v>
      </c>
      <c r="I27" s="13">
        <f t="shared" si="1"/>
        <v>39402492</v>
      </c>
      <c r="J27" s="13">
        <f t="shared" si="2"/>
        <v>8062.7157765500306</v>
      </c>
      <c r="L27">
        <f t="shared" si="3"/>
        <v>0.26580724370779618</v>
      </c>
    </row>
    <row r="28" spans="1:12" x14ac:dyDescent="0.25">
      <c r="A28" s="54">
        <v>35</v>
      </c>
      <c r="B28" s="54">
        <v>1290</v>
      </c>
      <c r="C28" s="54">
        <v>9953775</v>
      </c>
      <c r="D28" s="54">
        <f t="shared" si="4"/>
        <v>7716.104651162791</v>
      </c>
      <c r="E28" s="54">
        <v>3471</v>
      </c>
      <c r="F28" s="54">
        <v>32178699</v>
      </c>
      <c r="G28" s="54">
        <f t="shared" si="0"/>
        <v>9270.7286084701809</v>
      </c>
      <c r="H28" s="13">
        <f t="shared" si="1"/>
        <v>4761</v>
      </c>
      <c r="I28" s="13">
        <f t="shared" si="1"/>
        <v>42132474</v>
      </c>
      <c r="J28" s="13">
        <f t="shared" si="2"/>
        <v>8849.500945179585</v>
      </c>
      <c r="L28">
        <f t="shared" si="3"/>
        <v>0.27095148078134845</v>
      </c>
    </row>
    <row r="29" spans="1:12" x14ac:dyDescent="0.25">
      <c r="A29" s="54">
        <v>36</v>
      </c>
      <c r="B29" s="54">
        <v>1344</v>
      </c>
      <c r="C29" s="54">
        <v>11066506</v>
      </c>
      <c r="D29" s="54">
        <f t="shared" si="4"/>
        <v>8234.0074404761908</v>
      </c>
      <c r="E29" s="54">
        <v>3560</v>
      </c>
      <c r="F29" s="54">
        <v>33654915</v>
      </c>
      <c r="G29" s="54">
        <f t="shared" si="0"/>
        <v>9453.6278089887637</v>
      </c>
      <c r="H29" s="13">
        <f t="shared" si="1"/>
        <v>4904</v>
      </c>
      <c r="I29" s="13">
        <f t="shared" si="1"/>
        <v>44721421</v>
      </c>
      <c r="J29" s="13">
        <f t="shared" si="2"/>
        <v>9119.3762234910282</v>
      </c>
      <c r="L29">
        <f t="shared" si="3"/>
        <v>0.27406199021207178</v>
      </c>
    </row>
    <row r="30" spans="1:12" x14ac:dyDescent="0.25">
      <c r="A30" s="54">
        <v>37</v>
      </c>
      <c r="B30" s="54">
        <v>1298</v>
      </c>
      <c r="C30" s="54">
        <v>11820244</v>
      </c>
      <c r="D30" s="54">
        <f t="shared" si="4"/>
        <v>9106.5053929121732</v>
      </c>
      <c r="E30" s="54">
        <v>3407</v>
      </c>
      <c r="F30" s="54">
        <v>34053973</v>
      </c>
      <c r="G30" s="54">
        <f t="shared" si="0"/>
        <v>9995.2958614616964</v>
      </c>
      <c r="H30" s="13">
        <f t="shared" si="1"/>
        <v>4705</v>
      </c>
      <c r="I30" s="13">
        <f t="shared" si="1"/>
        <v>45874217</v>
      </c>
      <c r="J30" s="13">
        <f t="shared" si="2"/>
        <v>9750.0992561105213</v>
      </c>
      <c r="L30">
        <f t="shared" si="3"/>
        <v>0.27587672688629117</v>
      </c>
    </row>
    <row r="31" spans="1:12" x14ac:dyDescent="0.25">
      <c r="A31" s="54">
        <v>38</v>
      </c>
      <c r="B31" s="54">
        <v>1291</v>
      </c>
      <c r="C31" s="54">
        <v>12601744</v>
      </c>
      <c r="D31" s="54">
        <f t="shared" si="4"/>
        <v>9761.2269558481803</v>
      </c>
      <c r="E31" s="54">
        <v>3349</v>
      </c>
      <c r="F31" s="54">
        <v>35534514</v>
      </c>
      <c r="G31" s="54">
        <f t="shared" si="0"/>
        <v>10610.484920871902</v>
      </c>
      <c r="H31" s="13">
        <f t="shared" si="1"/>
        <v>4640</v>
      </c>
      <c r="I31" s="13">
        <f t="shared" si="1"/>
        <v>48136258</v>
      </c>
      <c r="J31" s="13">
        <f t="shared" si="2"/>
        <v>10374.193534482758</v>
      </c>
      <c r="L31">
        <f t="shared" si="3"/>
        <v>0.27823275862068964</v>
      </c>
    </row>
    <row r="32" spans="1:12" x14ac:dyDescent="0.25">
      <c r="A32" s="54">
        <v>39</v>
      </c>
      <c r="B32" s="54">
        <v>1291</v>
      </c>
      <c r="C32" s="54">
        <v>13274752</v>
      </c>
      <c r="D32" s="54">
        <f t="shared" si="4"/>
        <v>10282.534469403563</v>
      </c>
      <c r="E32" s="54">
        <v>3247</v>
      </c>
      <c r="F32" s="54">
        <v>36277497</v>
      </c>
      <c r="G32" s="54">
        <f t="shared" si="0"/>
        <v>11172.619956883276</v>
      </c>
      <c r="H32" s="13">
        <f t="shared" si="1"/>
        <v>4538</v>
      </c>
      <c r="I32" s="13">
        <f t="shared" si="1"/>
        <v>49552249</v>
      </c>
      <c r="J32" s="13">
        <f t="shared" si="2"/>
        <v>10919.402600264433</v>
      </c>
      <c r="L32">
        <f t="shared" si="3"/>
        <v>0.28448655795504629</v>
      </c>
    </row>
    <row r="33" spans="1:12" x14ac:dyDescent="0.25">
      <c r="A33" s="54">
        <v>40</v>
      </c>
      <c r="B33" s="54">
        <v>1148</v>
      </c>
      <c r="C33" s="54">
        <v>13937373</v>
      </c>
      <c r="D33" s="54">
        <f t="shared" si="4"/>
        <v>12140.568815331011</v>
      </c>
      <c r="E33" s="54">
        <v>2969</v>
      </c>
      <c r="F33" s="54">
        <v>34005584</v>
      </c>
      <c r="G33" s="54">
        <f t="shared" si="0"/>
        <v>11453.547995958235</v>
      </c>
      <c r="H33" s="13">
        <f t="shared" si="1"/>
        <v>4117</v>
      </c>
      <c r="I33" s="13">
        <f t="shared" si="1"/>
        <v>47942957</v>
      </c>
      <c r="J33" s="13">
        <f t="shared" si="2"/>
        <v>11645.119504493563</v>
      </c>
      <c r="L33">
        <f t="shared" si="3"/>
        <v>0.27884381831430655</v>
      </c>
    </row>
    <row r="34" spans="1:12" x14ac:dyDescent="0.25">
      <c r="A34" s="54">
        <v>41</v>
      </c>
      <c r="B34" s="54">
        <v>1260</v>
      </c>
      <c r="C34" s="54">
        <v>16027989</v>
      </c>
      <c r="D34" s="54">
        <f t="shared" si="4"/>
        <v>12720.62619047619</v>
      </c>
      <c r="E34" s="54">
        <v>3025</v>
      </c>
      <c r="F34" s="54">
        <v>35406425</v>
      </c>
      <c r="G34" s="54">
        <f t="shared" si="0"/>
        <v>11704.603305785124</v>
      </c>
      <c r="H34" s="13">
        <f t="shared" si="1"/>
        <v>4285</v>
      </c>
      <c r="I34" s="13">
        <f t="shared" si="1"/>
        <v>51434414</v>
      </c>
      <c r="J34" s="13">
        <f t="shared" si="2"/>
        <v>12003.363827304551</v>
      </c>
      <c r="L34">
        <f t="shared" si="3"/>
        <v>0.29404900816802798</v>
      </c>
    </row>
    <row r="35" spans="1:12" x14ac:dyDescent="0.25">
      <c r="A35" s="54">
        <v>42</v>
      </c>
      <c r="B35" s="54">
        <v>1221</v>
      </c>
      <c r="C35" s="54">
        <v>16410111</v>
      </c>
      <c r="D35" s="54">
        <f t="shared" si="4"/>
        <v>13439.89434889435</v>
      </c>
      <c r="E35" s="54">
        <v>2864</v>
      </c>
      <c r="F35" s="54">
        <v>36309509</v>
      </c>
      <c r="G35" s="54">
        <f t="shared" si="0"/>
        <v>12677.901187150837</v>
      </c>
      <c r="H35" s="13">
        <f t="shared" si="1"/>
        <v>4085</v>
      </c>
      <c r="I35" s="13">
        <f t="shared" si="1"/>
        <v>52719620</v>
      </c>
      <c r="J35" s="13">
        <f t="shared" si="2"/>
        <v>12905.659730722155</v>
      </c>
      <c r="L35">
        <f t="shared" si="3"/>
        <v>0.2988984088127295</v>
      </c>
    </row>
    <row r="36" spans="1:12" x14ac:dyDescent="0.25">
      <c r="A36" s="54">
        <v>43</v>
      </c>
      <c r="B36" s="54">
        <v>1281</v>
      </c>
      <c r="C36" s="54">
        <v>17435758</v>
      </c>
      <c r="D36" s="54">
        <f t="shared" si="4"/>
        <v>13611.052302888369</v>
      </c>
      <c r="E36" s="54">
        <v>2862</v>
      </c>
      <c r="F36" s="54">
        <v>37236978</v>
      </c>
      <c r="G36" s="54">
        <f t="shared" si="0"/>
        <v>13010.823899371069</v>
      </c>
      <c r="H36" s="13">
        <f t="shared" si="1"/>
        <v>4143</v>
      </c>
      <c r="I36" s="13">
        <f t="shared" si="1"/>
        <v>54672736</v>
      </c>
      <c r="J36" s="13">
        <f t="shared" si="2"/>
        <v>13196.41226164615</v>
      </c>
      <c r="L36">
        <f t="shared" si="3"/>
        <v>0.30919623461259954</v>
      </c>
    </row>
    <row r="37" spans="1:12" x14ac:dyDescent="0.25">
      <c r="A37" s="54">
        <v>44</v>
      </c>
      <c r="B37" s="54">
        <v>1276</v>
      </c>
      <c r="C37" s="54">
        <v>18620668</v>
      </c>
      <c r="D37" s="54">
        <f t="shared" si="4"/>
        <v>14593</v>
      </c>
      <c r="E37" s="54">
        <v>2881</v>
      </c>
      <c r="F37" s="54">
        <v>37947665</v>
      </c>
      <c r="G37" s="54">
        <f t="shared" si="0"/>
        <v>13171.699062825408</v>
      </c>
      <c r="H37" s="13">
        <f t="shared" si="1"/>
        <v>4157</v>
      </c>
      <c r="I37" s="13">
        <f t="shared" si="1"/>
        <v>56568333</v>
      </c>
      <c r="J37" s="13">
        <f t="shared" si="2"/>
        <v>13607.970411354341</v>
      </c>
      <c r="L37">
        <f t="shared" si="3"/>
        <v>0.30695212893913881</v>
      </c>
    </row>
    <row r="38" spans="1:12" x14ac:dyDescent="0.25">
      <c r="A38" s="54">
        <v>45</v>
      </c>
      <c r="B38" s="54">
        <v>1396</v>
      </c>
      <c r="C38" s="54">
        <v>20293027</v>
      </c>
      <c r="D38" s="54">
        <f t="shared" si="4"/>
        <v>14536.55229226361</v>
      </c>
      <c r="E38" s="54">
        <v>3125</v>
      </c>
      <c r="F38" s="54">
        <v>44170272</v>
      </c>
      <c r="G38" s="54">
        <f t="shared" si="0"/>
        <v>14134.48704</v>
      </c>
      <c r="H38" s="13">
        <f t="shared" si="1"/>
        <v>4521</v>
      </c>
      <c r="I38" s="13">
        <f t="shared" si="1"/>
        <v>64463299</v>
      </c>
      <c r="J38" s="13">
        <f t="shared" si="2"/>
        <v>14258.637248396373</v>
      </c>
      <c r="L38">
        <f t="shared" si="3"/>
        <v>0.30878124308781241</v>
      </c>
    </row>
    <row r="39" spans="1:12" x14ac:dyDescent="0.25">
      <c r="A39" s="54">
        <v>46</v>
      </c>
      <c r="B39" s="54">
        <v>1300</v>
      </c>
      <c r="C39" s="54">
        <v>20700349</v>
      </c>
      <c r="D39" s="54">
        <f t="shared" si="4"/>
        <v>15923.345384615384</v>
      </c>
      <c r="E39" s="54">
        <v>3037</v>
      </c>
      <c r="F39" s="54">
        <v>41319843</v>
      </c>
      <c r="G39" s="54">
        <f t="shared" si="0"/>
        <v>13605.480079025354</v>
      </c>
      <c r="H39" s="13">
        <f t="shared" si="1"/>
        <v>4337</v>
      </c>
      <c r="I39" s="13">
        <f t="shared" si="1"/>
        <v>62020192</v>
      </c>
      <c r="J39" s="13">
        <f t="shared" si="2"/>
        <v>14300.251786949504</v>
      </c>
      <c r="L39">
        <f t="shared" si="3"/>
        <v>0.29974636845745906</v>
      </c>
    </row>
    <row r="40" spans="1:12" x14ac:dyDescent="0.25">
      <c r="A40" s="54">
        <v>47</v>
      </c>
      <c r="B40" s="54">
        <v>1178</v>
      </c>
      <c r="C40" s="54">
        <v>18940179</v>
      </c>
      <c r="D40" s="54">
        <f t="shared" si="4"/>
        <v>16078.250424448217</v>
      </c>
      <c r="E40" s="54">
        <v>2746</v>
      </c>
      <c r="F40" s="54">
        <v>40370083</v>
      </c>
      <c r="G40" s="54">
        <f t="shared" si="0"/>
        <v>14701.414056809905</v>
      </c>
      <c r="H40" s="13">
        <f t="shared" si="1"/>
        <v>3924</v>
      </c>
      <c r="I40" s="13">
        <f t="shared" si="1"/>
        <v>59310262</v>
      </c>
      <c r="J40" s="13">
        <f t="shared" si="2"/>
        <v>15114.745667686035</v>
      </c>
      <c r="L40">
        <f t="shared" si="3"/>
        <v>0.30020387359836903</v>
      </c>
    </row>
    <row r="41" spans="1:12" x14ac:dyDescent="0.25">
      <c r="A41" s="54">
        <v>48</v>
      </c>
      <c r="B41" s="54">
        <v>1121</v>
      </c>
      <c r="C41" s="54">
        <v>19139885</v>
      </c>
      <c r="D41" s="54">
        <f t="shared" si="4"/>
        <v>17073.938447814453</v>
      </c>
      <c r="E41" s="54">
        <v>2535</v>
      </c>
      <c r="F41" s="54">
        <v>38156039</v>
      </c>
      <c r="G41" s="54">
        <f t="shared" si="0"/>
        <v>15051.691913214991</v>
      </c>
      <c r="H41" s="13">
        <f t="shared" si="1"/>
        <v>3656</v>
      </c>
      <c r="I41" s="13">
        <f t="shared" si="1"/>
        <v>57295924</v>
      </c>
      <c r="J41" s="13">
        <f t="shared" si="2"/>
        <v>15671.751641137855</v>
      </c>
      <c r="L41">
        <f t="shared" si="3"/>
        <v>0.30661925601750545</v>
      </c>
    </row>
    <row r="42" spans="1:12" x14ac:dyDescent="0.25">
      <c r="A42" s="54">
        <v>49</v>
      </c>
      <c r="B42" s="54">
        <v>1098</v>
      </c>
      <c r="C42" s="54">
        <v>20174524</v>
      </c>
      <c r="D42" s="54">
        <f t="shared" si="4"/>
        <v>18373.883424408014</v>
      </c>
      <c r="E42" s="54">
        <v>2403</v>
      </c>
      <c r="F42" s="54">
        <v>36614363</v>
      </c>
      <c r="G42" s="54">
        <f t="shared" si="0"/>
        <v>15236.938410320432</v>
      </c>
      <c r="H42" s="13">
        <f t="shared" si="1"/>
        <v>3501</v>
      </c>
      <c r="I42" s="13">
        <f t="shared" si="1"/>
        <v>56788887</v>
      </c>
      <c r="J42" s="13">
        <f t="shared" si="2"/>
        <v>16220.761782347901</v>
      </c>
      <c r="L42">
        <f t="shared" si="3"/>
        <v>0.31362467866323906</v>
      </c>
    </row>
    <row r="43" spans="1:12" x14ac:dyDescent="0.25">
      <c r="A43" s="54">
        <v>50</v>
      </c>
      <c r="B43" s="54">
        <v>1085</v>
      </c>
      <c r="C43" s="54">
        <v>18762486</v>
      </c>
      <c r="D43" s="54">
        <f t="shared" si="4"/>
        <v>17292.613824884793</v>
      </c>
      <c r="E43" s="54">
        <v>2270</v>
      </c>
      <c r="F43" s="54">
        <v>35065894</v>
      </c>
      <c r="G43" s="54">
        <f t="shared" si="0"/>
        <v>15447.530396475771</v>
      </c>
      <c r="H43" s="13">
        <f t="shared" si="1"/>
        <v>3355</v>
      </c>
      <c r="I43" s="13">
        <f t="shared" si="1"/>
        <v>53828380</v>
      </c>
      <c r="J43" s="13">
        <f t="shared" si="2"/>
        <v>16044.22652757079</v>
      </c>
      <c r="L43">
        <f t="shared" si="3"/>
        <v>0.32339791356184799</v>
      </c>
    </row>
    <row r="44" spans="1:12" x14ac:dyDescent="0.25">
      <c r="A44" s="54">
        <v>51</v>
      </c>
      <c r="B44" s="54">
        <v>1039</v>
      </c>
      <c r="C44" s="54">
        <v>18079349</v>
      </c>
      <c r="D44" s="54">
        <f t="shared" si="4"/>
        <v>17400.720885466795</v>
      </c>
      <c r="E44" s="54">
        <v>2338</v>
      </c>
      <c r="F44" s="54">
        <v>33624192</v>
      </c>
      <c r="G44" s="54">
        <f t="shared" si="0"/>
        <v>14381.604790419162</v>
      </c>
      <c r="H44" s="13">
        <f t="shared" si="1"/>
        <v>3377</v>
      </c>
      <c r="I44" s="13">
        <f t="shared" si="1"/>
        <v>51703541</v>
      </c>
      <c r="J44" s="13">
        <f t="shared" si="2"/>
        <v>15310.494817885698</v>
      </c>
      <c r="L44">
        <f t="shared" si="3"/>
        <v>0.30766952916790052</v>
      </c>
    </row>
    <row r="45" spans="1:12" x14ac:dyDescent="0.25">
      <c r="A45" s="54">
        <v>52</v>
      </c>
      <c r="B45" s="54">
        <v>971</v>
      </c>
      <c r="C45" s="54">
        <v>17654324</v>
      </c>
      <c r="D45" s="54">
        <f t="shared" si="4"/>
        <v>18181.590113285274</v>
      </c>
      <c r="E45" s="54">
        <v>2299</v>
      </c>
      <c r="F45" s="54">
        <v>35820420</v>
      </c>
      <c r="G45" s="54">
        <f t="shared" si="0"/>
        <v>15580.869943453676</v>
      </c>
      <c r="H45" s="13">
        <f t="shared" si="1"/>
        <v>3270</v>
      </c>
      <c r="I45" s="13">
        <f t="shared" si="1"/>
        <v>53474744</v>
      </c>
      <c r="J45" s="13">
        <f t="shared" si="2"/>
        <v>16353.132721712538</v>
      </c>
      <c r="L45">
        <f t="shared" si="3"/>
        <v>0.29694189602446486</v>
      </c>
    </row>
    <row r="46" spans="1:12" x14ac:dyDescent="0.25">
      <c r="A46" s="54">
        <v>53</v>
      </c>
      <c r="B46" s="54">
        <v>984</v>
      </c>
      <c r="C46" s="54">
        <v>17467028</v>
      </c>
      <c r="D46" s="54">
        <f t="shared" si="4"/>
        <v>17751.044715447155</v>
      </c>
      <c r="E46" s="54">
        <v>2242</v>
      </c>
      <c r="F46" s="54">
        <v>35082466</v>
      </c>
      <c r="G46" s="54">
        <f t="shared" si="0"/>
        <v>15647.843889384478</v>
      </c>
      <c r="H46" s="13">
        <f t="shared" si="1"/>
        <v>3226</v>
      </c>
      <c r="I46" s="13">
        <f t="shared" si="1"/>
        <v>52549494</v>
      </c>
      <c r="J46" s="13">
        <f t="shared" si="2"/>
        <v>16289.365778053318</v>
      </c>
      <c r="L46">
        <f t="shared" si="3"/>
        <v>0.3050216986980781</v>
      </c>
    </row>
    <row r="47" spans="1:12" x14ac:dyDescent="0.25">
      <c r="A47" s="54">
        <v>54</v>
      </c>
      <c r="B47" s="54">
        <v>916</v>
      </c>
      <c r="C47" s="54">
        <v>17369919</v>
      </c>
      <c r="D47" s="54">
        <f t="shared" si="4"/>
        <v>18962.793668122271</v>
      </c>
      <c r="E47" s="54">
        <v>2220</v>
      </c>
      <c r="F47" s="54">
        <v>35544534</v>
      </c>
      <c r="G47" s="54">
        <f t="shared" si="0"/>
        <v>16011.051351351351</v>
      </c>
      <c r="H47" s="13">
        <f t="shared" si="1"/>
        <v>3136</v>
      </c>
      <c r="I47" s="13">
        <f t="shared" si="1"/>
        <v>52914453</v>
      </c>
      <c r="J47" s="13">
        <f t="shared" si="2"/>
        <v>16873.23118622449</v>
      </c>
      <c r="L47">
        <f t="shared" si="3"/>
        <v>0.29209183673469385</v>
      </c>
    </row>
    <row r="48" spans="1:12" x14ac:dyDescent="0.25">
      <c r="A48" s="54">
        <v>55</v>
      </c>
      <c r="B48" s="54">
        <v>942</v>
      </c>
      <c r="C48" s="54">
        <v>17426966</v>
      </c>
      <c r="D48" s="54">
        <f t="shared" si="4"/>
        <v>18499.963906581743</v>
      </c>
      <c r="E48" s="54">
        <v>2204</v>
      </c>
      <c r="F48" s="54">
        <v>37097915</v>
      </c>
      <c r="G48" s="54">
        <f t="shared" si="0"/>
        <v>16832.084845735026</v>
      </c>
      <c r="H48" s="13">
        <f t="shared" si="1"/>
        <v>3146</v>
      </c>
      <c r="I48" s="13">
        <f t="shared" si="1"/>
        <v>54524881</v>
      </c>
      <c r="J48" s="13">
        <f t="shared" si="2"/>
        <v>17331.494278448823</v>
      </c>
      <c r="L48">
        <f t="shared" si="3"/>
        <v>0.29942784488239033</v>
      </c>
    </row>
    <row r="49" spans="1:12" x14ac:dyDescent="0.25">
      <c r="A49" s="54">
        <v>56</v>
      </c>
      <c r="B49" s="54">
        <v>874</v>
      </c>
      <c r="C49" s="54">
        <v>18329257</v>
      </c>
      <c r="D49" s="54">
        <f t="shared" si="4"/>
        <v>20971.689931350113</v>
      </c>
      <c r="E49" s="54">
        <v>1996</v>
      </c>
      <c r="F49" s="54">
        <v>34938892</v>
      </c>
      <c r="G49" s="54">
        <f t="shared" si="0"/>
        <v>17504.45490981964</v>
      </c>
      <c r="H49" s="13">
        <f t="shared" si="1"/>
        <v>2870</v>
      </c>
      <c r="I49" s="13">
        <f t="shared" si="1"/>
        <v>53268149</v>
      </c>
      <c r="J49" s="13">
        <f t="shared" si="2"/>
        <v>18560.330662020904</v>
      </c>
      <c r="L49">
        <f t="shared" si="3"/>
        <v>0.30452961672473866</v>
      </c>
    </row>
    <row r="50" spans="1:12" x14ac:dyDescent="0.25">
      <c r="A50" s="56">
        <v>57</v>
      </c>
      <c r="B50" s="56">
        <v>830</v>
      </c>
      <c r="C50" s="56">
        <v>17937064</v>
      </c>
      <c r="D50" s="54">
        <f t="shared" si="4"/>
        <v>21610.920481927711</v>
      </c>
      <c r="E50" s="56">
        <v>2006</v>
      </c>
      <c r="F50" s="56">
        <v>36384093</v>
      </c>
      <c r="G50" s="54">
        <f t="shared" si="0"/>
        <v>18137.633599202392</v>
      </c>
      <c r="H50" s="13">
        <f t="shared" si="1"/>
        <v>2836</v>
      </c>
      <c r="I50" s="13">
        <f t="shared" si="1"/>
        <v>54321157</v>
      </c>
      <c r="J50" s="13">
        <f t="shared" si="2"/>
        <v>19154.145627644572</v>
      </c>
      <c r="L50">
        <f t="shared" si="3"/>
        <v>0.29266572637517629</v>
      </c>
    </row>
    <row r="51" spans="1:12" x14ac:dyDescent="0.25">
      <c r="A51" s="54">
        <v>58</v>
      </c>
      <c r="B51" s="54">
        <v>843</v>
      </c>
      <c r="C51" s="54">
        <v>16912221</v>
      </c>
      <c r="D51" s="54">
        <f t="shared" si="4"/>
        <v>20061.94661921708</v>
      </c>
      <c r="E51" s="54">
        <v>1986</v>
      </c>
      <c r="F51" s="54">
        <v>36966769</v>
      </c>
      <c r="G51" s="54">
        <f t="shared" si="0"/>
        <v>18613.680261832829</v>
      </c>
      <c r="H51" s="13">
        <f t="shared" si="1"/>
        <v>2829</v>
      </c>
      <c r="I51" s="13">
        <f t="shared" si="1"/>
        <v>53878990</v>
      </c>
      <c r="J51" s="13">
        <f t="shared" si="2"/>
        <v>19045.242135030046</v>
      </c>
      <c r="L51">
        <f t="shared" si="3"/>
        <v>0.29798515376458112</v>
      </c>
    </row>
    <row r="52" spans="1:12" x14ac:dyDescent="0.25">
      <c r="A52" s="54">
        <v>59</v>
      </c>
      <c r="B52" s="54">
        <v>821</v>
      </c>
      <c r="C52" s="54">
        <v>17404677</v>
      </c>
      <c r="D52" s="54">
        <f t="shared" si="4"/>
        <v>21199.362971985385</v>
      </c>
      <c r="E52" s="54">
        <v>1911</v>
      </c>
      <c r="F52" s="54">
        <v>37829237</v>
      </c>
      <c r="G52" s="54">
        <f t="shared" si="0"/>
        <v>19795.519099947673</v>
      </c>
      <c r="H52" s="13">
        <f t="shared" si="1"/>
        <v>2732</v>
      </c>
      <c r="I52" s="13">
        <f t="shared" si="1"/>
        <v>55233914</v>
      </c>
      <c r="J52" s="13">
        <f t="shared" si="2"/>
        <v>20217.391654465591</v>
      </c>
      <c r="L52">
        <f t="shared" si="3"/>
        <v>0.30051244509516839</v>
      </c>
    </row>
    <row r="53" spans="1:12" x14ac:dyDescent="0.25">
      <c r="A53" s="54">
        <v>60</v>
      </c>
      <c r="B53" s="54">
        <v>775</v>
      </c>
      <c r="C53" s="54">
        <v>15801752</v>
      </c>
      <c r="D53" s="54">
        <f t="shared" si="4"/>
        <v>20389.357419354837</v>
      </c>
      <c r="E53" s="54">
        <v>1691</v>
      </c>
      <c r="F53" s="54">
        <v>34050511</v>
      </c>
      <c r="G53" s="54">
        <f t="shared" si="0"/>
        <v>20136.31638083974</v>
      </c>
      <c r="H53" s="13">
        <f t="shared" si="1"/>
        <v>2466</v>
      </c>
      <c r="I53" s="13">
        <f t="shared" si="1"/>
        <v>49852263</v>
      </c>
      <c r="J53" s="13">
        <f t="shared" si="2"/>
        <v>20215.840632603406</v>
      </c>
      <c r="L53">
        <f t="shared" si="3"/>
        <v>0.3142741281427413</v>
      </c>
    </row>
    <row r="54" spans="1:12" x14ac:dyDescent="0.25">
      <c r="A54" s="54">
        <v>61</v>
      </c>
      <c r="B54" s="54">
        <v>651</v>
      </c>
      <c r="C54" s="54">
        <v>11915909</v>
      </c>
      <c r="D54" s="54">
        <f t="shared" si="4"/>
        <v>18304.007680491552</v>
      </c>
      <c r="E54" s="54">
        <v>1410</v>
      </c>
      <c r="F54" s="54">
        <v>24883013</v>
      </c>
      <c r="G54" s="54">
        <f t="shared" si="0"/>
        <v>17647.526950354611</v>
      </c>
      <c r="H54" s="13">
        <f t="shared" si="1"/>
        <v>2061</v>
      </c>
      <c r="I54" s="13">
        <f t="shared" si="1"/>
        <v>36798922</v>
      </c>
      <c r="J54" s="13">
        <f t="shared" si="2"/>
        <v>17854.886948083455</v>
      </c>
      <c r="L54">
        <f t="shared" si="3"/>
        <v>0.31586608442503639</v>
      </c>
    </row>
    <row r="55" spans="1:12" x14ac:dyDescent="0.25">
      <c r="A55" s="54">
        <v>62</v>
      </c>
      <c r="B55" s="54">
        <v>545</v>
      </c>
      <c r="C55" s="54">
        <v>9761110</v>
      </c>
      <c r="D55" s="54">
        <f t="shared" si="4"/>
        <v>17910.293577981651</v>
      </c>
      <c r="E55" s="54">
        <v>1230</v>
      </c>
      <c r="F55" s="54">
        <v>21469998</v>
      </c>
      <c r="G55" s="54">
        <f t="shared" si="0"/>
        <v>17455.28292682927</v>
      </c>
      <c r="H55" s="13">
        <f t="shared" si="1"/>
        <v>1775</v>
      </c>
      <c r="I55" s="13">
        <f t="shared" si="1"/>
        <v>31231108</v>
      </c>
      <c r="J55" s="13">
        <f t="shared" si="2"/>
        <v>17594.990422535211</v>
      </c>
      <c r="L55">
        <f t="shared" si="3"/>
        <v>0.30704225352112674</v>
      </c>
    </row>
    <row r="56" spans="1:12" x14ac:dyDescent="0.25">
      <c r="A56" s="54">
        <v>63</v>
      </c>
      <c r="B56" s="54">
        <v>519</v>
      </c>
      <c r="C56" s="54">
        <v>8833983</v>
      </c>
      <c r="D56" s="54">
        <f t="shared" si="4"/>
        <v>17021.161849710981</v>
      </c>
      <c r="E56" s="54">
        <v>1035</v>
      </c>
      <c r="F56" s="54">
        <v>18032338</v>
      </c>
      <c r="G56" s="54">
        <f t="shared" si="0"/>
        <v>17422.548792270532</v>
      </c>
      <c r="H56" s="13">
        <f t="shared" si="1"/>
        <v>1554</v>
      </c>
      <c r="I56" s="13">
        <f t="shared" si="1"/>
        <v>26866321</v>
      </c>
      <c r="J56" s="13">
        <f t="shared" si="2"/>
        <v>17288.494851994852</v>
      </c>
      <c r="L56">
        <f t="shared" si="3"/>
        <v>0.33397683397683398</v>
      </c>
    </row>
    <row r="57" spans="1:12" x14ac:dyDescent="0.25">
      <c r="A57" s="54">
        <v>64</v>
      </c>
      <c r="B57" s="54">
        <v>442</v>
      </c>
      <c r="C57" s="54">
        <v>7503814</v>
      </c>
      <c r="D57" s="54">
        <f t="shared" si="4"/>
        <v>16976.954751131223</v>
      </c>
      <c r="E57" s="54">
        <v>819</v>
      </c>
      <c r="F57" s="54">
        <v>12554224</v>
      </c>
      <c r="G57" s="54">
        <f t="shared" si="0"/>
        <v>15328.722832722833</v>
      </c>
      <c r="H57" s="13">
        <f t="shared" si="1"/>
        <v>1261</v>
      </c>
      <c r="I57" s="13">
        <f t="shared" si="1"/>
        <v>20058038</v>
      </c>
      <c r="J57" s="13">
        <f t="shared" si="2"/>
        <v>15906.453608247422</v>
      </c>
      <c r="L57">
        <f t="shared" si="3"/>
        <v>0.35051546391752575</v>
      </c>
    </row>
    <row r="58" spans="1:12" x14ac:dyDescent="0.25">
      <c r="A58" s="54">
        <v>65</v>
      </c>
      <c r="B58" s="54">
        <v>477</v>
      </c>
      <c r="C58" s="54">
        <v>6256044</v>
      </c>
      <c r="D58" s="54">
        <f t="shared" si="4"/>
        <v>13115.396226415094</v>
      </c>
      <c r="E58" s="54">
        <v>744</v>
      </c>
      <c r="F58" s="54">
        <v>10559660</v>
      </c>
      <c r="G58" s="54">
        <f t="shared" si="0"/>
        <v>14193.091397849463</v>
      </c>
      <c r="H58" s="13">
        <f t="shared" si="1"/>
        <v>1221</v>
      </c>
      <c r="I58" s="13">
        <f t="shared" si="1"/>
        <v>16815704</v>
      </c>
      <c r="J58" s="13">
        <f t="shared" si="2"/>
        <v>13772.075348075348</v>
      </c>
      <c r="L58">
        <f t="shared" si="3"/>
        <v>0.39066339066339067</v>
      </c>
    </row>
    <row r="59" spans="1:12" x14ac:dyDescent="0.25">
      <c r="A59" s="54">
        <v>66</v>
      </c>
      <c r="B59" s="54">
        <v>290</v>
      </c>
      <c r="C59" s="54">
        <v>2769314</v>
      </c>
      <c r="D59" s="54">
        <f t="shared" si="4"/>
        <v>9549.3586206896543</v>
      </c>
      <c r="E59" s="54">
        <v>580</v>
      </c>
      <c r="F59" s="54">
        <v>6556255</v>
      </c>
      <c r="G59" s="54">
        <f t="shared" si="0"/>
        <v>11303.887931034482</v>
      </c>
      <c r="H59" s="13">
        <f t="shared" si="1"/>
        <v>870</v>
      </c>
      <c r="I59" s="13">
        <f t="shared" si="1"/>
        <v>9325569</v>
      </c>
      <c r="J59" s="13">
        <f t="shared" si="2"/>
        <v>10719.044827586207</v>
      </c>
      <c r="L59">
        <f t="shared" si="3"/>
        <v>0.33333333333333331</v>
      </c>
    </row>
    <row r="60" spans="1:12" x14ac:dyDescent="0.25">
      <c r="A60" s="54">
        <v>67</v>
      </c>
      <c r="B60" s="54">
        <v>273</v>
      </c>
      <c r="C60" s="54">
        <v>2823656</v>
      </c>
      <c r="D60" s="54">
        <f t="shared" si="4"/>
        <v>10343.06227106227</v>
      </c>
      <c r="E60" s="54">
        <v>425</v>
      </c>
      <c r="F60" s="54">
        <v>4305127</v>
      </c>
      <c r="G60" s="54">
        <f t="shared" si="0"/>
        <v>10129.710588235293</v>
      </c>
      <c r="H60" s="13">
        <f t="shared" si="1"/>
        <v>698</v>
      </c>
      <c r="I60" s="13">
        <f t="shared" si="1"/>
        <v>7128783</v>
      </c>
      <c r="J60" s="13">
        <f t="shared" si="2"/>
        <v>10213.156160458453</v>
      </c>
      <c r="L60">
        <f t="shared" si="3"/>
        <v>0.39111747851002865</v>
      </c>
    </row>
    <row r="61" spans="1:12" x14ac:dyDescent="0.25">
      <c r="A61" s="54">
        <v>68</v>
      </c>
      <c r="B61" s="54">
        <v>232</v>
      </c>
      <c r="C61" s="54">
        <v>2034571</v>
      </c>
      <c r="D61" s="54">
        <f t="shared" si="4"/>
        <v>8769.7025862068967</v>
      </c>
      <c r="E61" s="54">
        <v>358</v>
      </c>
      <c r="F61" s="54">
        <v>3760130</v>
      </c>
      <c r="G61" s="54">
        <f t="shared" si="0"/>
        <v>10503.156424581006</v>
      </c>
      <c r="H61" s="13">
        <f t="shared" si="1"/>
        <v>590</v>
      </c>
      <c r="I61" s="13">
        <f t="shared" si="1"/>
        <v>5794701</v>
      </c>
      <c r="J61" s="13">
        <f t="shared" si="2"/>
        <v>9821.5271186440677</v>
      </c>
      <c r="L61">
        <f t="shared" si="3"/>
        <v>0.39322033898305087</v>
      </c>
    </row>
    <row r="62" spans="1:12" x14ac:dyDescent="0.25">
      <c r="A62" s="54">
        <v>69</v>
      </c>
      <c r="B62" s="54">
        <v>201</v>
      </c>
      <c r="C62" s="54">
        <v>2843720</v>
      </c>
      <c r="D62" s="54">
        <f t="shared" si="4"/>
        <v>14147.860696517413</v>
      </c>
      <c r="E62" s="54">
        <v>306</v>
      </c>
      <c r="F62" s="54">
        <v>3217132</v>
      </c>
      <c r="G62" s="54">
        <f t="shared" si="0"/>
        <v>10513.503267973856</v>
      </c>
      <c r="H62" s="13">
        <f t="shared" si="1"/>
        <v>507</v>
      </c>
      <c r="I62" s="13">
        <f t="shared" si="1"/>
        <v>6060852</v>
      </c>
      <c r="J62" s="13">
        <f t="shared" si="2"/>
        <v>11954.343195266272</v>
      </c>
      <c r="L62">
        <f t="shared" si="3"/>
        <v>0.39644970414201186</v>
      </c>
    </row>
    <row r="63" spans="1:12" x14ac:dyDescent="0.25">
      <c r="A63" s="54">
        <v>70</v>
      </c>
      <c r="B63" s="54">
        <v>102</v>
      </c>
      <c r="C63" s="54">
        <v>1183843</v>
      </c>
      <c r="D63" s="54">
        <f t="shared" si="4"/>
        <v>11606.303921568628</v>
      </c>
      <c r="E63" s="54">
        <v>161</v>
      </c>
      <c r="F63" s="54">
        <v>1743475</v>
      </c>
      <c r="G63" s="54">
        <f t="shared" si="0"/>
        <v>10829.037267080745</v>
      </c>
      <c r="H63" s="13">
        <f t="shared" si="1"/>
        <v>263</v>
      </c>
      <c r="I63" s="13">
        <f t="shared" si="1"/>
        <v>2927318</v>
      </c>
      <c r="J63" s="13">
        <f t="shared" si="2"/>
        <v>11130.486692015209</v>
      </c>
      <c r="L63">
        <f t="shared" si="3"/>
        <v>0.38783269961977185</v>
      </c>
    </row>
    <row r="64" spans="1:12" x14ac:dyDescent="0.25">
      <c r="A64" s="54">
        <v>71</v>
      </c>
      <c r="B64" s="54">
        <v>96</v>
      </c>
      <c r="C64" s="54">
        <v>972532</v>
      </c>
      <c r="D64" s="54">
        <f t="shared" si="4"/>
        <v>10130.541666666666</v>
      </c>
      <c r="E64" s="54">
        <v>110</v>
      </c>
      <c r="F64" s="54">
        <v>1208887</v>
      </c>
      <c r="G64" s="54">
        <f t="shared" si="0"/>
        <v>10989.881818181819</v>
      </c>
      <c r="H64" s="13">
        <f t="shared" si="1"/>
        <v>206</v>
      </c>
      <c r="I64" s="13">
        <f t="shared" si="1"/>
        <v>2181419</v>
      </c>
      <c r="J64" s="13">
        <f t="shared" si="2"/>
        <v>10589.412621359223</v>
      </c>
      <c r="L64">
        <f t="shared" si="3"/>
        <v>0.46601941747572817</v>
      </c>
    </row>
    <row r="65" spans="1:12" x14ac:dyDescent="0.25">
      <c r="A65" s="54">
        <v>72</v>
      </c>
      <c r="B65" s="54">
        <v>50</v>
      </c>
      <c r="C65" s="54">
        <v>449271</v>
      </c>
      <c r="D65" s="54">
        <f t="shared" si="4"/>
        <v>8985.42</v>
      </c>
      <c r="E65" s="54">
        <v>70</v>
      </c>
      <c r="F65" s="54">
        <v>1039821</v>
      </c>
      <c r="G65" s="54">
        <f t="shared" si="0"/>
        <v>14854.585714285715</v>
      </c>
      <c r="H65" s="13">
        <f t="shared" si="1"/>
        <v>120</v>
      </c>
      <c r="I65" s="13">
        <f t="shared" si="1"/>
        <v>1489092</v>
      </c>
      <c r="J65" s="13">
        <f t="shared" si="2"/>
        <v>12409.1</v>
      </c>
      <c r="L65">
        <f t="shared" si="3"/>
        <v>0.41666666666666669</v>
      </c>
    </row>
    <row r="66" spans="1:12" x14ac:dyDescent="0.25">
      <c r="A66" s="54">
        <v>73</v>
      </c>
      <c r="B66" s="54">
        <v>55</v>
      </c>
      <c r="C66" s="54">
        <v>633372</v>
      </c>
      <c r="D66" s="54">
        <f t="shared" si="4"/>
        <v>11515.854545454546</v>
      </c>
      <c r="E66" s="54">
        <v>56</v>
      </c>
      <c r="F66" s="54">
        <v>377902</v>
      </c>
      <c r="G66" s="54">
        <f t="shared" si="0"/>
        <v>6748.25</v>
      </c>
      <c r="H66" s="13">
        <f t="shared" si="1"/>
        <v>111</v>
      </c>
      <c r="I66" s="13">
        <f t="shared" si="1"/>
        <v>1011274</v>
      </c>
      <c r="J66" s="13">
        <f t="shared" si="2"/>
        <v>9110.5765765765773</v>
      </c>
      <c r="L66">
        <f t="shared" si="3"/>
        <v>0.49549549549549549</v>
      </c>
    </row>
    <row r="67" spans="1:12" x14ac:dyDescent="0.25">
      <c r="A67" s="54">
        <v>74</v>
      </c>
      <c r="B67" s="54">
        <v>28</v>
      </c>
      <c r="C67" s="54">
        <v>192012</v>
      </c>
      <c r="D67" s="54">
        <f t="shared" si="4"/>
        <v>6857.5714285714284</v>
      </c>
      <c r="E67" s="54">
        <v>46</v>
      </c>
      <c r="F67" s="54">
        <v>505814</v>
      </c>
      <c r="G67" s="54">
        <f t="shared" si="0"/>
        <v>10995.95652173913</v>
      </c>
      <c r="H67" s="13">
        <f t="shared" si="1"/>
        <v>74</v>
      </c>
      <c r="I67" s="13">
        <f t="shared" si="1"/>
        <v>697826</v>
      </c>
      <c r="J67" s="13">
        <f t="shared" si="2"/>
        <v>9430.0810810810817</v>
      </c>
      <c r="L67">
        <f t="shared" si="3"/>
        <v>0.3783783783783784</v>
      </c>
    </row>
    <row r="68" spans="1:12" x14ac:dyDescent="0.25">
      <c r="A68" s="54">
        <v>75</v>
      </c>
      <c r="B68" s="54">
        <v>31</v>
      </c>
      <c r="C68" s="54">
        <v>508548</v>
      </c>
      <c r="D68" s="54">
        <f t="shared" si="4"/>
        <v>16404.774193548386</v>
      </c>
      <c r="E68" s="54">
        <v>36</v>
      </c>
      <c r="F68" s="54">
        <v>335582</v>
      </c>
      <c r="G68" s="54">
        <f t="shared" si="0"/>
        <v>9321.7222222222226</v>
      </c>
      <c r="H68" s="13">
        <f t="shared" si="1"/>
        <v>67</v>
      </c>
      <c r="I68" s="13">
        <f t="shared" si="1"/>
        <v>844130</v>
      </c>
      <c r="J68" s="13">
        <f t="shared" si="2"/>
        <v>12598.955223880597</v>
      </c>
      <c r="L68">
        <f t="shared" si="3"/>
        <v>0.46268656716417911</v>
      </c>
    </row>
    <row r="69" spans="1:12" x14ac:dyDescent="0.25">
      <c r="A69" s="54">
        <v>76</v>
      </c>
      <c r="B69" s="54">
        <v>24</v>
      </c>
      <c r="C69" s="54">
        <v>170131</v>
      </c>
      <c r="D69" s="54">
        <f t="shared" si="4"/>
        <v>7088.791666666667</v>
      </c>
      <c r="E69" s="54">
        <v>20</v>
      </c>
      <c r="F69" s="54">
        <v>276188</v>
      </c>
      <c r="G69" s="54">
        <f t="shared" si="0"/>
        <v>13809.4</v>
      </c>
      <c r="H69" s="13">
        <f t="shared" si="1"/>
        <v>44</v>
      </c>
      <c r="I69" s="13">
        <f t="shared" si="1"/>
        <v>446319</v>
      </c>
      <c r="J69" s="13">
        <f t="shared" si="2"/>
        <v>10143.613636363636</v>
      </c>
      <c r="L69">
        <f t="shared" si="3"/>
        <v>0.54545454545454541</v>
      </c>
    </row>
    <row r="70" spans="1:12" x14ac:dyDescent="0.25">
      <c r="A70" s="54">
        <v>77</v>
      </c>
      <c r="B70" s="54">
        <v>16</v>
      </c>
      <c r="C70" s="54">
        <v>199379</v>
      </c>
      <c r="D70" s="54">
        <f t="shared" si="4"/>
        <v>12461.1875</v>
      </c>
      <c r="E70" s="54">
        <v>22</v>
      </c>
      <c r="F70" s="54">
        <v>126743</v>
      </c>
      <c r="G70" s="54">
        <f t="shared" si="0"/>
        <v>5761.045454545455</v>
      </c>
      <c r="H70" s="13">
        <f t="shared" si="1"/>
        <v>38</v>
      </c>
      <c r="I70" s="13">
        <f t="shared" si="1"/>
        <v>326122</v>
      </c>
      <c r="J70" s="13">
        <f t="shared" si="2"/>
        <v>8582.1578947368416</v>
      </c>
      <c r="L70">
        <f t="shared" si="3"/>
        <v>0.42105263157894735</v>
      </c>
    </row>
    <row r="71" spans="1:12" x14ac:dyDescent="0.25">
      <c r="A71" s="54">
        <v>78</v>
      </c>
      <c r="B71" s="54">
        <v>20</v>
      </c>
      <c r="C71" s="54">
        <v>185894</v>
      </c>
      <c r="D71" s="54">
        <f t="shared" si="4"/>
        <v>9294.7000000000007</v>
      </c>
      <c r="E71" s="54">
        <v>11</v>
      </c>
      <c r="F71" s="54">
        <v>71586</v>
      </c>
      <c r="G71" s="54">
        <f t="shared" si="0"/>
        <v>6507.818181818182</v>
      </c>
      <c r="H71" s="13">
        <f t="shared" si="1"/>
        <v>31</v>
      </c>
      <c r="I71" s="13">
        <f t="shared" si="1"/>
        <v>257480</v>
      </c>
      <c r="J71" s="13">
        <f t="shared" si="2"/>
        <v>8305.8064516129034</v>
      </c>
      <c r="L71">
        <f t="shared" si="3"/>
        <v>0.64516129032258063</v>
      </c>
    </row>
    <row r="72" spans="1:12" x14ac:dyDescent="0.25">
      <c r="A72" s="54">
        <v>79</v>
      </c>
      <c r="B72" s="54">
        <v>10</v>
      </c>
      <c r="C72" s="54">
        <v>44895</v>
      </c>
      <c r="D72" s="54">
        <f t="shared" si="4"/>
        <v>4489.5</v>
      </c>
      <c r="E72" s="54">
        <v>11</v>
      </c>
      <c r="F72" s="54">
        <v>103885</v>
      </c>
      <c r="G72" s="54">
        <f t="shared" si="0"/>
        <v>9444.0909090909099</v>
      </c>
      <c r="H72" s="13">
        <f t="shared" si="1"/>
        <v>21</v>
      </c>
      <c r="I72" s="13">
        <f t="shared" si="1"/>
        <v>148780</v>
      </c>
      <c r="J72" s="13">
        <f t="shared" si="2"/>
        <v>7084.7619047619046</v>
      </c>
      <c r="L72">
        <f t="shared" si="3"/>
        <v>0.47619047619047616</v>
      </c>
    </row>
    <row r="73" spans="1:12" x14ac:dyDescent="0.25">
      <c r="A73" s="54">
        <v>80</v>
      </c>
      <c r="B73" s="54">
        <v>11</v>
      </c>
      <c r="C73" s="54">
        <v>49609</v>
      </c>
      <c r="D73" s="54">
        <f t="shared" si="4"/>
        <v>4509.909090909091</v>
      </c>
      <c r="E73" s="54">
        <v>11</v>
      </c>
      <c r="F73" s="54">
        <v>171083</v>
      </c>
      <c r="G73" s="54">
        <f t="shared" si="0"/>
        <v>15553</v>
      </c>
      <c r="H73" s="13">
        <f t="shared" si="1"/>
        <v>22</v>
      </c>
      <c r="I73" s="13">
        <f t="shared" si="1"/>
        <v>220692</v>
      </c>
      <c r="J73" s="13">
        <f t="shared" si="2"/>
        <v>10031.454545454546</v>
      </c>
      <c r="L73">
        <f t="shared" si="3"/>
        <v>0.5</v>
      </c>
    </row>
    <row r="74" spans="1:12" x14ac:dyDescent="0.25">
      <c r="A74" s="54">
        <v>81</v>
      </c>
      <c r="B74" s="54">
        <v>9</v>
      </c>
      <c r="C74" s="54">
        <v>64719</v>
      </c>
      <c r="D74" s="54">
        <f t="shared" si="4"/>
        <v>7191</v>
      </c>
      <c r="E74" s="54">
        <v>10</v>
      </c>
      <c r="F74" s="54">
        <v>118304</v>
      </c>
      <c r="G74" s="54">
        <f t="shared" si="0"/>
        <v>11830.4</v>
      </c>
      <c r="H74" s="13">
        <f t="shared" si="1"/>
        <v>19</v>
      </c>
      <c r="I74" s="13">
        <f t="shared" si="1"/>
        <v>183023</v>
      </c>
      <c r="J74" s="13">
        <f t="shared" si="2"/>
        <v>9632.78947368421</v>
      </c>
      <c r="L74">
        <f t="shared" si="3"/>
        <v>0.47368421052631576</v>
      </c>
    </row>
    <row r="75" spans="1:12" x14ac:dyDescent="0.25">
      <c r="A75" s="54">
        <v>82</v>
      </c>
      <c r="B75" s="54">
        <v>4</v>
      </c>
      <c r="C75" s="54">
        <v>23386</v>
      </c>
      <c r="D75" s="54">
        <f t="shared" si="4"/>
        <v>5846.5</v>
      </c>
      <c r="E75" s="54">
        <v>2</v>
      </c>
      <c r="F75" s="54">
        <v>7005</v>
      </c>
      <c r="G75" s="54">
        <f t="shared" si="0"/>
        <v>3502.5</v>
      </c>
      <c r="H75" s="13">
        <f t="shared" si="1"/>
        <v>6</v>
      </c>
      <c r="I75" s="13">
        <f t="shared" si="1"/>
        <v>30391</v>
      </c>
      <c r="J75" s="13">
        <f t="shared" si="2"/>
        <v>5065.166666666667</v>
      </c>
      <c r="L75">
        <f t="shared" si="3"/>
        <v>0.66666666666666663</v>
      </c>
    </row>
    <row r="76" spans="1:12" x14ac:dyDescent="0.25">
      <c r="A76" s="54">
        <v>83</v>
      </c>
      <c r="B76" s="54">
        <v>4</v>
      </c>
      <c r="C76" s="54">
        <v>24879</v>
      </c>
      <c r="D76" s="54">
        <f t="shared" si="4"/>
        <v>6219.75</v>
      </c>
      <c r="E76" s="54">
        <v>3</v>
      </c>
      <c r="F76" s="54">
        <v>7186</v>
      </c>
      <c r="G76" s="54">
        <f t="shared" ref="G76:G88" si="5">F76/E76</f>
        <v>2395.3333333333335</v>
      </c>
      <c r="H76" s="13">
        <f t="shared" ref="H76:I88" si="6">B76+E76</f>
        <v>7</v>
      </c>
      <c r="I76" s="13">
        <f t="shared" si="6"/>
        <v>32065</v>
      </c>
      <c r="J76" s="13">
        <f t="shared" ref="J76:J88" si="7">I76/H76</f>
        <v>4580.7142857142853</v>
      </c>
      <c r="L76">
        <f t="shared" ref="L76:L88" si="8">B76/(B76+E76)</f>
        <v>0.5714285714285714</v>
      </c>
    </row>
    <row r="77" spans="1:12" x14ac:dyDescent="0.25">
      <c r="A77" s="54">
        <v>84</v>
      </c>
      <c r="B77" s="54">
        <v>3</v>
      </c>
      <c r="C77" s="54">
        <v>3227</v>
      </c>
      <c r="D77" s="54">
        <f t="shared" ref="D77:D85" si="9">C77/B77</f>
        <v>1075.6666666666667</v>
      </c>
      <c r="E77" s="54">
        <v>2</v>
      </c>
      <c r="F77" s="54">
        <v>11209</v>
      </c>
      <c r="G77" s="54">
        <f t="shared" si="5"/>
        <v>5604.5</v>
      </c>
      <c r="H77" s="13">
        <f t="shared" si="6"/>
        <v>5</v>
      </c>
      <c r="I77" s="13">
        <f t="shared" si="6"/>
        <v>14436</v>
      </c>
      <c r="J77" s="13">
        <f t="shared" si="7"/>
        <v>2887.2</v>
      </c>
      <c r="L77">
        <f t="shared" si="8"/>
        <v>0.6</v>
      </c>
    </row>
    <row r="78" spans="1:12" x14ac:dyDescent="0.25">
      <c r="A78" s="54">
        <v>85</v>
      </c>
      <c r="B78" s="54">
        <v>1</v>
      </c>
      <c r="C78" s="54">
        <v>5242</v>
      </c>
      <c r="D78" s="54">
        <f t="shared" si="9"/>
        <v>5242</v>
      </c>
      <c r="E78" s="54">
        <v>2</v>
      </c>
      <c r="F78" s="54">
        <v>6417</v>
      </c>
      <c r="G78" s="54">
        <f t="shared" si="5"/>
        <v>3208.5</v>
      </c>
      <c r="H78" s="13">
        <f t="shared" si="6"/>
        <v>3</v>
      </c>
      <c r="I78" s="13">
        <f t="shared" si="6"/>
        <v>11659</v>
      </c>
      <c r="J78" s="13">
        <f t="shared" si="7"/>
        <v>3886.3333333333335</v>
      </c>
      <c r="L78">
        <f t="shared" si="8"/>
        <v>0.33333333333333331</v>
      </c>
    </row>
    <row r="79" spans="1:12" x14ac:dyDescent="0.25">
      <c r="A79" s="54">
        <v>86</v>
      </c>
      <c r="B79" s="54">
        <v>3</v>
      </c>
      <c r="C79" s="54">
        <v>16276</v>
      </c>
      <c r="D79" s="54">
        <f t="shared" si="9"/>
        <v>5425.333333333333</v>
      </c>
      <c r="E79" s="55"/>
      <c r="F79" s="55"/>
      <c r="G79" s="54"/>
      <c r="H79" s="13">
        <f t="shared" si="6"/>
        <v>3</v>
      </c>
      <c r="I79" s="13">
        <f t="shared" si="6"/>
        <v>16276</v>
      </c>
      <c r="J79" s="13">
        <f t="shared" si="7"/>
        <v>5425.333333333333</v>
      </c>
      <c r="L79">
        <f t="shared" si="8"/>
        <v>1</v>
      </c>
    </row>
    <row r="80" spans="1:12" x14ac:dyDescent="0.25">
      <c r="A80" s="54">
        <v>87</v>
      </c>
      <c r="B80" s="54">
        <v>3</v>
      </c>
      <c r="C80" s="54">
        <v>16995</v>
      </c>
      <c r="D80" s="54">
        <f t="shared" si="9"/>
        <v>5665</v>
      </c>
      <c r="E80" s="54">
        <v>1</v>
      </c>
      <c r="F80" s="54">
        <v>3</v>
      </c>
      <c r="G80" s="54">
        <f t="shared" si="5"/>
        <v>3</v>
      </c>
      <c r="H80" s="13">
        <f t="shared" si="6"/>
        <v>4</v>
      </c>
      <c r="I80" s="13">
        <f t="shared" si="6"/>
        <v>16998</v>
      </c>
      <c r="J80" s="13">
        <f t="shared" si="7"/>
        <v>4249.5</v>
      </c>
      <c r="L80">
        <f t="shared" si="8"/>
        <v>0.75</v>
      </c>
    </row>
    <row r="81" spans="1:12" x14ac:dyDescent="0.25">
      <c r="A81" s="54">
        <v>88</v>
      </c>
      <c r="B81" s="54">
        <v>2</v>
      </c>
      <c r="C81" s="54">
        <v>97</v>
      </c>
      <c r="D81" s="54">
        <f t="shared" si="9"/>
        <v>48.5</v>
      </c>
      <c r="E81" s="55"/>
      <c r="F81" s="55"/>
      <c r="G81" s="54"/>
      <c r="H81" s="13">
        <f t="shared" si="6"/>
        <v>2</v>
      </c>
      <c r="I81" s="13">
        <f t="shared" si="6"/>
        <v>97</v>
      </c>
      <c r="J81" s="13">
        <f t="shared" si="7"/>
        <v>48.5</v>
      </c>
      <c r="L81">
        <f t="shared" si="8"/>
        <v>1</v>
      </c>
    </row>
    <row r="82" spans="1:12" x14ac:dyDescent="0.25">
      <c r="A82" s="54">
        <v>89</v>
      </c>
      <c r="B82" s="54">
        <v>1</v>
      </c>
      <c r="C82" s="54">
        <v>17074</v>
      </c>
      <c r="D82" s="54">
        <f t="shared" si="9"/>
        <v>17074</v>
      </c>
      <c r="E82" s="54">
        <v>1</v>
      </c>
      <c r="F82" s="54">
        <v>6048</v>
      </c>
      <c r="G82" s="54">
        <f t="shared" si="5"/>
        <v>6048</v>
      </c>
      <c r="H82" s="13">
        <f t="shared" si="6"/>
        <v>2</v>
      </c>
      <c r="I82" s="13">
        <f t="shared" si="6"/>
        <v>23122</v>
      </c>
      <c r="J82" s="13">
        <f t="shared" si="7"/>
        <v>11561</v>
      </c>
      <c r="L82">
        <f t="shared" si="8"/>
        <v>0.5</v>
      </c>
    </row>
    <row r="83" spans="1:12" x14ac:dyDescent="0.25">
      <c r="A83" s="54">
        <v>90</v>
      </c>
      <c r="B83" s="54">
        <v>1</v>
      </c>
      <c r="C83" s="54">
        <v>33</v>
      </c>
      <c r="D83" s="54">
        <f t="shared" si="9"/>
        <v>33</v>
      </c>
      <c r="E83" s="54">
        <v>1</v>
      </c>
      <c r="F83" s="54">
        <v>3</v>
      </c>
      <c r="G83" s="54">
        <f t="shared" si="5"/>
        <v>3</v>
      </c>
      <c r="H83" s="13">
        <f t="shared" si="6"/>
        <v>2</v>
      </c>
      <c r="I83" s="13">
        <f t="shared" si="6"/>
        <v>36</v>
      </c>
      <c r="J83" s="13">
        <f t="shared" si="7"/>
        <v>18</v>
      </c>
      <c r="L83">
        <f t="shared" si="8"/>
        <v>0.5</v>
      </c>
    </row>
    <row r="84" spans="1:12" x14ac:dyDescent="0.25">
      <c r="A84" s="54">
        <v>91</v>
      </c>
      <c r="B84" s="54">
        <v>1</v>
      </c>
      <c r="C84" s="54">
        <v>38</v>
      </c>
      <c r="D84" s="54">
        <f t="shared" si="9"/>
        <v>38</v>
      </c>
      <c r="E84" s="55"/>
      <c r="F84" s="55"/>
      <c r="G84" s="54"/>
      <c r="H84" s="13">
        <f t="shared" si="6"/>
        <v>1</v>
      </c>
      <c r="I84" s="13">
        <f t="shared" si="6"/>
        <v>38</v>
      </c>
      <c r="J84" s="13">
        <f t="shared" si="7"/>
        <v>38</v>
      </c>
      <c r="L84">
        <f t="shared" si="8"/>
        <v>1</v>
      </c>
    </row>
    <row r="85" spans="1:12" x14ac:dyDescent="0.25">
      <c r="A85" s="54">
        <v>92</v>
      </c>
      <c r="B85" s="54">
        <v>1</v>
      </c>
      <c r="C85" s="54">
        <v>2078</v>
      </c>
      <c r="D85" s="54">
        <f t="shared" si="9"/>
        <v>2078</v>
      </c>
      <c r="E85" s="54">
        <v>1</v>
      </c>
      <c r="F85" s="54">
        <v>5</v>
      </c>
      <c r="G85" s="54">
        <f t="shared" si="5"/>
        <v>5</v>
      </c>
      <c r="H85" s="13">
        <f t="shared" si="6"/>
        <v>2</v>
      </c>
      <c r="I85" s="13">
        <f t="shared" si="6"/>
        <v>2083</v>
      </c>
      <c r="J85" s="13">
        <f t="shared" si="7"/>
        <v>1041.5</v>
      </c>
      <c r="L85">
        <f t="shared" si="8"/>
        <v>0.5</v>
      </c>
    </row>
    <row r="86" spans="1:12" x14ac:dyDescent="0.25">
      <c r="A86" s="54">
        <v>93</v>
      </c>
      <c r="B86" s="55"/>
      <c r="C86" s="55"/>
      <c r="D86" s="54"/>
      <c r="E86" s="54">
        <v>1</v>
      </c>
      <c r="F86" s="54">
        <v>87</v>
      </c>
      <c r="G86" s="54">
        <f t="shared" si="5"/>
        <v>87</v>
      </c>
      <c r="H86" s="13">
        <f t="shared" si="6"/>
        <v>1</v>
      </c>
      <c r="I86" s="13">
        <f t="shared" si="6"/>
        <v>87</v>
      </c>
      <c r="J86" s="13">
        <f t="shared" si="7"/>
        <v>87</v>
      </c>
      <c r="L86">
        <f t="shared" si="8"/>
        <v>0</v>
      </c>
    </row>
    <row r="87" spans="1:12" x14ac:dyDescent="0.25">
      <c r="A87" s="54">
        <v>94</v>
      </c>
      <c r="B87" s="55"/>
      <c r="C87" s="55"/>
      <c r="D87" s="54"/>
      <c r="E87" s="54">
        <v>2</v>
      </c>
      <c r="F87" s="54">
        <v>242</v>
      </c>
      <c r="G87" s="54">
        <f t="shared" si="5"/>
        <v>121</v>
      </c>
      <c r="H87" s="13">
        <f t="shared" si="6"/>
        <v>2</v>
      </c>
      <c r="I87" s="13">
        <f t="shared" si="6"/>
        <v>242</v>
      </c>
      <c r="J87" s="13">
        <f t="shared" si="7"/>
        <v>121</v>
      </c>
      <c r="L87">
        <f t="shared" si="8"/>
        <v>0</v>
      </c>
    </row>
    <row r="88" spans="1:12" x14ac:dyDescent="0.25">
      <c r="A88" s="54">
        <v>97</v>
      </c>
      <c r="B88" s="55"/>
      <c r="C88" s="55"/>
      <c r="D88" s="54"/>
      <c r="E88" s="54">
        <v>2</v>
      </c>
      <c r="F88" s="54">
        <v>1095</v>
      </c>
      <c r="G88" s="54">
        <f t="shared" si="5"/>
        <v>547.5</v>
      </c>
      <c r="H88" s="13">
        <f t="shared" si="6"/>
        <v>2</v>
      </c>
      <c r="I88" s="13">
        <f t="shared" si="6"/>
        <v>1095</v>
      </c>
      <c r="J88" s="13">
        <f t="shared" si="7"/>
        <v>547.5</v>
      </c>
      <c r="L88">
        <f t="shared" si="8"/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selection activeCell="K16" sqref="K16"/>
    </sheetView>
  </sheetViews>
  <sheetFormatPr defaultRowHeight="15" x14ac:dyDescent="0.25"/>
  <cols>
    <col min="1" max="1" width="18.28515625" customWidth="1"/>
    <col min="4" max="4" width="9.140625" style="13"/>
    <col min="5" max="5" width="12" style="13" customWidth="1"/>
    <col min="6" max="6" width="12.85546875" style="13" customWidth="1"/>
  </cols>
  <sheetData>
    <row r="1" spans="1:6" x14ac:dyDescent="0.25">
      <c r="A1" s="1" t="s">
        <v>0</v>
      </c>
    </row>
    <row r="2" spans="1:6" x14ac:dyDescent="0.25">
      <c r="A2" t="s">
        <v>1</v>
      </c>
      <c r="B2" s="23" t="s">
        <v>124</v>
      </c>
    </row>
    <row r="3" spans="1:6" x14ac:dyDescent="0.25">
      <c r="A3" s="24" t="s">
        <v>3</v>
      </c>
      <c r="B3" s="23" t="s">
        <v>125</v>
      </c>
    </row>
    <row r="4" spans="1:6" x14ac:dyDescent="0.25">
      <c r="A4" s="2" t="s">
        <v>77</v>
      </c>
      <c r="B4" s="2" t="s">
        <v>88</v>
      </c>
    </row>
    <row r="5" spans="1:6" x14ac:dyDescent="0.25">
      <c r="A5" s="2" t="s">
        <v>78</v>
      </c>
      <c r="B5" s="2" t="s">
        <v>79</v>
      </c>
    </row>
    <row r="6" spans="1:6" x14ac:dyDescent="0.25">
      <c r="A6" s="2" t="s">
        <v>80</v>
      </c>
      <c r="B6" s="2" t="s">
        <v>81</v>
      </c>
    </row>
    <row r="8" spans="1:6" x14ac:dyDescent="0.25">
      <c r="C8" s="60" t="s">
        <v>86</v>
      </c>
      <c r="D8" s="13" t="s">
        <v>79</v>
      </c>
      <c r="E8" s="13" t="s">
        <v>87</v>
      </c>
      <c r="F8" s="13" t="s">
        <v>81</v>
      </c>
    </row>
    <row r="9" spans="1:6" x14ac:dyDescent="0.25">
      <c r="C9" s="57">
        <v>21</v>
      </c>
      <c r="D9" s="13">
        <v>15</v>
      </c>
      <c r="E9" s="13">
        <v>202247</v>
      </c>
      <c r="F9" s="13">
        <v>13483.133333333333</v>
      </c>
    </row>
    <row r="10" spans="1:6" x14ac:dyDescent="0.25">
      <c r="C10" s="57">
        <v>22</v>
      </c>
      <c r="D10" s="13">
        <v>3</v>
      </c>
      <c r="E10" s="13">
        <v>19808</v>
      </c>
      <c r="F10" s="13">
        <v>6602.666666666667</v>
      </c>
    </row>
    <row r="11" spans="1:6" x14ac:dyDescent="0.25">
      <c r="C11" s="57">
        <v>23</v>
      </c>
      <c r="D11" s="13">
        <v>5</v>
      </c>
      <c r="E11" s="13">
        <v>73985</v>
      </c>
      <c r="F11" s="13">
        <v>14797</v>
      </c>
    </row>
    <row r="12" spans="1:6" x14ac:dyDescent="0.25">
      <c r="C12" s="57">
        <v>24</v>
      </c>
      <c r="D12" s="13">
        <v>4</v>
      </c>
      <c r="E12" s="13">
        <v>52799</v>
      </c>
      <c r="F12" s="13">
        <v>13199.75</v>
      </c>
    </row>
    <row r="13" spans="1:6" x14ac:dyDescent="0.25">
      <c r="C13" s="57">
        <v>25</v>
      </c>
      <c r="D13" s="13">
        <v>7</v>
      </c>
      <c r="E13" s="13">
        <v>60142</v>
      </c>
      <c r="F13" s="13">
        <v>8591.7142857142862</v>
      </c>
    </row>
    <row r="14" spans="1:6" x14ac:dyDescent="0.25">
      <c r="C14" s="57">
        <v>26</v>
      </c>
      <c r="D14" s="13">
        <v>9</v>
      </c>
      <c r="E14" s="13">
        <v>117888</v>
      </c>
      <c r="F14" s="13">
        <v>13098.666666666666</v>
      </c>
    </row>
    <row r="15" spans="1:6" x14ac:dyDescent="0.25">
      <c r="C15" s="57">
        <v>27</v>
      </c>
      <c r="D15" s="13">
        <v>11</v>
      </c>
      <c r="E15" s="13">
        <v>121377</v>
      </c>
      <c r="F15" s="13">
        <v>11034.272727272728</v>
      </c>
    </row>
    <row r="16" spans="1:6" x14ac:dyDescent="0.25">
      <c r="C16" s="57">
        <v>28</v>
      </c>
      <c r="D16" s="13">
        <v>13</v>
      </c>
      <c r="E16" s="13">
        <v>195852</v>
      </c>
      <c r="F16" s="13">
        <v>15065.538461538461</v>
      </c>
    </row>
    <row r="17" spans="3:6" x14ac:dyDescent="0.25">
      <c r="C17" s="57">
        <v>29</v>
      </c>
      <c r="D17" s="13">
        <v>10</v>
      </c>
      <c r="E17" s="13">
        <v>122013</v>
      </c>
      <c r="F17" s="13">
        <v>12201.3</v>
      </c>
    </row>
    <row r="18" spans="3:6" x14ac:dyDescent="0.25">
      <c r="C18" s="57">
        <v>30</v>
      </c>
      <c r="D18" s="13">
        <v>11</v>
      </c>
      <c r="E18" s="13">
        <v>98838</v>
      </c>
      <c r="F18" s="13">
        <v>8985.2727272727279</v>
      </c>
    </row>
    <row r="19" spans="3:6" x14ac:dyDescent="0.25">
      <c r="C19" s="57">
        <v>31</v>
      </c>
      <c r="D19" s="13">
        <v>16</v>
      </c>
      <c r="E19" s="13">
        <v>221726</v>
      </c>
      <c r="F19" s="13">
        <v>13857.875</v>
      </c>
    </row>
    <row r="20" spans="3:6" x14ac:dyDescent="0.25">
      <c r="C20" s="57">
        <v>32</v>
      </c>
      <c r="D20" s="13">
        <v>16</v>
      </c>
      <c r="E20" s="13">
        <v>167889</v>
      </c>
      <c r="F20" s="13">
        <v>10493.0625</v>
      </c>
    </row>
    <row r="21" spans="3:6" x14ac:dyDescent="0.25">
      <c r="C21" s="57">
        <v>33</v>
      </c>
      <c r="D21" s="13">
        <v>20</v>
      </c>
      <c r="E21" s="13">
        <v>257410</v>
      </c>
      <c r="F21" s="13">
        <v>12870.5</v>
      </c>
    </row>
    <row r="22" spans="3:6" x14ac:dyDescent="0.25">
      <c r="C22" s="57">
        <v>34</v>
      </c>
      <c r="D22" s="13">
        <v>28</v>
      </c>
      <c r="E22" s="13">
        <v>308865</v>
      </c>
      <c r="F22" s="13">
        <v>11030.892857142857</v>
      </c>
    </row>
    <row r="23" spans="3:6" x14ac:dyDescent="0.25">
      <c r="C23" s="57">
        <v>35</v>
      </c>
      <c r="D23" s="13">
        <v>28</v>
      </c>
      <c r="E23" s="13">
        <v>315964</v>
      </c>
      <c r="F23" s="13">
        <v>11284.428571428571</v>
      </c>
    </row>
    <row r="24" spans="3:6" x14ac:dyDescent="0.25">
      <c r="C24" s="57">
        <v>36</v>
      </c>
      <c r="D24" s="13">
        <v>13</v>
      </c>
      <c r="E24" s="13">
        <v>174454</v>
      </c>
      <c r="F24" s="13">
        <v>13419.538461538461</v>
      </c>
    </row>
    <row r="25" spans="3:6" x14ac:dyDescent="0.25">
      <c r="C25" s="57">
        <v>37</v>
      </c>
      <c r="D25" s="13">
        <v>17</v>
      </c>
      <c r="E25" s="13">
        <v>182707</v>
      </c>
      <c r="F25" s="13">
        <v>10747.470588235294</v>
      </c>
    </row>
    <row r="26" spans="3:6" x14ac:dyDescent="0.25">
      <c r="C26" s="57">
        <v>38</v>
      </c>
      <c r="D26" s="13">
        <v>28</v>
      </c>
      <c r="E26" s="13">
        <v>317648</v>
      </c>
      <c r="F26" s="13">
        <v>11344.571428571429</v>
      </c>
    </row>
    <row r="27" spans="3:6" x14ac:dyDescent="0.25">
      <c r="C27" s="57">
        <v>39</v>
      </c>
      <c r="D27" s="13">
        <v>36</v>
      </c>
      <c r="E27" s="13">
        <v>440521</v>
      </c>
      <c r="F27" s="13">
        <v>12236.694444444445</v>
      </c>
    </row>
    <row r="28" spans="3:6" x14ac:dyDescent="0.25">
      <c r="C28" s="57">
        <v>40</v>
      </c>
      <c r="D28" s="13">
        <v>33</v>
      </c>
      <c r="E28" s="13">
        <v>468795</v>
      </c>
      <c r="F28" s="13">
        <v>14205.90909090909</v>
      </c>
    </row>
    <row r="29" spans="3:6" x14ac:dyDescent="0.25">
      <c r="C29" s="57">
        <v>41</v>
      </c>
      <c r="D29" s="13">
        <v>34</v>
      </c>
      <c r="E29" s="13">
        <v>400866</v>
      </c>
      <c r="F29" s="13">
        <v>11790.176470588236</v>
      </c>
    </row>
    <row r="30" spans="3:6" x14ac:dyDescent="0.25">
      <c r="C30" s="57">
        <v>42</v>
      </c>
      <c r="D30" s="13">
        <v>29</v>
      </c>
      <c r="E30" s="13">
        <v>278326</v>
      </c>
      <c r="F30" s="13">
        <v>9597.4482758620688</v>
      </c>
    </row>
    <row r="31" spans="3:6" x14ac:dyDescent="0.25">
      <c r="C31" s="57">
        <v>43</v>
      </c>
      <c r="D31" s="13">
        <v>36</v>
      </c>
      <c r="E31" s="13">
        <v>402386</v>
      </c>
      <c r="F31" s="13">
        <v>11177.388888888889</v>
      </c>
    </row>
    <row r="32" spans="3:6" x14ac:dyDescent="0.25">
      <c r="C32" s="57">
        <v>44</v>
      </c>
      <c r="D32" s="13">
        <v>48</v>
      </c>
      <c r="E32" s="13">
        <v>484093</v>
      </c>
      <c r="F32" s="13">
        <v>10085.270833333334</v>
      </c>
    </row>
    <row r="33" spans="3:6" x14ac:dyDescent="0.25">
      <c r="C33" s="57">
        <v>45</v>
      </c>
      <c r="D33" s="13">
        <v>53</v>
      </c>
      <c r="E33" s="13">
        <v>615337</v>
      </c>
      <c r="F33" s="13">
        <v>11610.132075471698</v>
      </c>
    </row>
    <row r="34" spans="3:6" x14ac:dyDescent="0.25">
      <c r="C34" s="57">
        <v>46</v>
      </c>
      <c r="D34" s="13">
        <v>58</v>
      </c>
      <c r="E34" s="13">
        <v>588025</v>
      </c>
      <c r="F34" s="13">
        <v>10138.362068965518</v>
      </c>
    </row>
    <row r="35" spans="3:6" x14ac:dyDescent="0.25">
      <c r="C35" s="57">
        <v>47</v>
      </c>
      <c r="D35" s="13">
        <v>83</v>
      </c>
      <c r="E35" s="13">
        <v>1003368</v>
      </c>
      <c r="F35" s="13">
        <v>12088.77108433735</v>
      </c>
    </row>
    <row r="36" spans="3:6" x14ac:dyDescent="0.25">
      <c r="C36" s="57">
        <v>48</v>
      </c>
      <c r="D36" s="13">
        <v>76</v>
      </c>
      <c r="E36" s="13">
        <v>1024877</v>
      </c>
      <c r="F36" s="13">
        <v>13485.223684210527</v>
      </c>
    </row>
    <row r="37" spans="3:6" x14ac:dyDescent="0.25">
      <c r="C37" s="57">
        <v>49</v>
      </c>
      <c r="D37" s="13">
        <v>127</v>
      </c>
      <c r="E37" s="13">
        <v>2412756</v>
      </c>
      <c r="F37" s="13">
        <v>18998.078740157482</v>
      </c>
    </row>
    <row r="38" spans="3:6" x14ac:dyDescent="0.25">
      <c r="C38" s="57">
        <v>50</v>
      </c>
      <c r="D38" s="13">
        <v>218</v>
      </c>
      <c r="E38" s="13">
        <v>4973106</v>
      </c>
      <c r="F38" s="13">
        <v>22812.412844036699</v>
      </c>
    </row>
    <row r="39" spans="3:6" x14ac:dyDescent="0.25">
      <c r="C39" s="57">
        <v>51</v>
      </c>
      <c r="D39" s="13">
        <v>462</v>
      </c>
      <c r="E39" s="13">
        <v>10910482</v>
      </c>
      <c r="F39" s="13">
        <v>23615.761904761905</v>
      </c>
    </row>
    <row r="40" spans="3:6" x14ac:dyDescent="0.25">
      <c r="C40" s="59">
        <v>52</v>
      </c>
      <c r="D40" s="13">
        <v>693</v>
      </c>
      <c r="E40" s="13">
        <v>17277321</v>
      </c>
      <c r="F40" s="13">
        <v>24931.199134199134</v>
      </c>
    </row>
    <row r="41" spans="3:6" x14ac:dyDescent="0.25">
      <c r="C41" s="57">
        <v>53</v>
      </c>
      <c r="D41" s="13">
        <v>970</v>
      </c>
      <c r="E41" s="13">
        <v>26175973</v>
      </c>
      <c r="F41" s="13">
        <v>26985.539175257731</v>
      </c>
    </row>
    <row r="42" spans="3:6" x14ac:dyDescent="0.25">
      <c r="C42" s="57">
        <v>54</v>
      </c>
      <c r="D42" s="13">
        <v>1255</v>
      </c>
      <c r="E42" s="13">
        <v>35751895</v>
      </c>
      <c r="F42" s="13">
        <v>28487.565737051791</v>
      </c>
    </row>
    <row r="43" spans="3:6" x14ac:dyDescent="0.25">
      <c r="C43" s="57">
        <v>55</v>
      </c>
      <c r="D43" s="13">
        <v>1602</v>
      </c>
      <c r="E43" s="13">
        <v>46525246</v>
      </c>
      <c r="F43" s="13">
        <v>29041.976279650436</v>
      </c>
    </row>
    <row r="44" spans="3:6" x14ac:dyDescent="0.25">
      <c r="C44" s="57">
        <v>56</v>
      </c>
      <c r="D44" s="13">
        <v>1862</v>
      </c>
      <c r="E44" s="13">
        <v>54455419</v>
      </c>
      <c r="F44" s="13">
        <v>29245.660042964555</v>
      </c>
    </row>
    <row r="45" spans="3:6" x14ac:dyDescent="0.25">
      <c r="C45" s="57">
        <v>57</v>
      </c>
      <c r="D45" s="13">
        <v>2132</v>
      </c>
      <c r="E45" s="13">
        <v>62488372</v>
      </c>
      <c r="F45" s="13">
        <v>29309.742964352721</v>
      </c>
    </row>
    <row r="46" spans="3:6" x14ac:dyDescent="0.25">
      <c r="C46" s="57">
        <v>58</v>
      </c>
      <c r="D46" s="13">
        <v>2594</v>
      </c>
      <c r="E46" s="13">
        <v>79883350</v>
      </c>
      <c r="F46" s="13">
        <v>30795.431765612953</v>
      </c>
    </row>
    <row r="47" spans="3:6" x14ac:dyDescent="0.25">
      <c r="C47" s="57">
        <v>59</v>
      </c>
      <c r="D47" s="13">
        <v>3150</v>
      </c>
      <c r="E47" s="13">
        <v>97645331</v>
      </c>
      <c r="F47" s="13">
        <v>30998.517777777779</v>
      </c>
    </row>
    <row r="48" spans="3:6" x14ac:dyDescent="0.25">
      <c r="C48" s="57">
        <v>60</v>
      </c>
      <c r="D48" s="13">
        <v>3794</v>
      </c>
      <c r="E48" s="13">
        <v>113809307</v>
      </c>
      <c r="F48" s="13">
        <v>29997.181602530312</v>
      </c>
    </row>
    <row r="49" spans="3:6" x14ac:dyDescent="0.25">
      <c r="C49" s="57">
        <v>61</v>
      </c>
      <c r="D49" s="13">
        <v>5242</v>
      </c>
      <c r="E49" s="13">
        <v>145309098</v>
      </c>
      <c r="F49" s="13">
        <v>27720.163677985503</v>
      </c>
    </row>
    <row r="50" spans="3:6" x14ac:dyDescent="0.25">
      <c r="C50" s="57">
        <v>62</v>
      </c>
      <c r="D50" s="13">
        <v>6417</v>
      </c>
      <c r="E50" s="13">
        <v>159651687</v>
      </c>
      <c r="F50" s="13">
        <v>24879.489948574101</v>
      </c>
    </row>
    <row r="51" spans="3:6" x14ac:dyDescent="0.25">
      <c r="C51" s="57">
        <v>63</v>
      </c>
      <c r="D51" s="13">
        <v>7921</v>
      </c>
      <c r="E51" s="13">
        <v>177222202</v>
      </c>
      <c r="F51" s="13">
        <v>22373.715692463073</v>
      </c>
    </row>
    <row r="52" spans="3:6" x14ac:dyDescent="0.25">
      <c r="C52" s="57">
        <v>64</v>
      </c>
      <c r="D52" s="13">
        <v>8671</v>
      </c>
      <c r="E52" s="13">
        <v>190931043</v>
      </c>
      <c r="F52" s="13">
        <v>22019.495213931496</v>
      </c>
    </row>
    <row r="53" spans="3:6" x14ac:dyDescent="0.25">
      <c r="C53" s="57">
        <v>65</v>
      </c>
      <c r="D53" s="13">
        <v>8942</v>
      </c>
      <c r="E53" s="13">
        <v>193296167</v>
      </c>
      <c r="F53" s="13">
        <v>21616.659248490272</v>
      </c>
    </row>
    <row r="54" spans="3:6" x14ac:dyDescent="0.25">
      <c r="C54" s="57">
        <v>66</v>
      </c>
      <c r="D54" s="13">
        <v>9500</v>
      </c>
      <c r="E54" s="13">
        <v>200239997</v>
      </c>
      <c r="F54" s="13">
        <v>21077.894421052632</v>
      </c>
    </row>
    <row r="55" spans="3:6" x14ac:dyDescent="0.25">
      <c r="C55" s="57">
        <v>67</v>
      </c>
      <c r="D55" s="13">
        <v>9963</v>
      </c>
      <c r="E55" s="13">
        <v>204434446</v>
      </c>
      <c r="F55" s="13">
        <v>20519.366255144032</v>
      </c>
    </row>
    <row r="56" spans="3:6" x14ac:dyDescent="0.25">
      <c r="C56" s="57">
        <v>68</v>
      </c>
      <c r="D56" s="13">
        <v>10104</v>
      </c>
      <c r="E56" s="13">
        <v>204570951</v>
      </c>
      <c r="F56" s="13">
        <v>20246.531175771972</v>
      </c>
    </row>
    <row r="57" spans="3:6" x14ac:dyDescent="0.25">
      <c r="C57" s="57">
        <v>69</v>
      </c>
      <c r="D57" s="13">
        <v>10871</v>
      </c>
      <c r="E57" s="13">
        <v>222830940</v>
      </c>
      <c r="F57" s="13">
        <v>20497.740778217274</v>
      </c>
    </row>
    <row r="58" spans="3:6" x14ac:dyDescent="0.25">
      <c r="C58" s="57">
        <v>70</v>
      </c>
      <c r="D58" s="13">
        <v>7558</v>
      </c>
      <c r="E58" s="13">
        <v>150019748</v>
      </c>
      <c r="F58" s="13">
        <v>19849.133103995766</v>
      </c>
    </row>
    <row r="59" spans="3:6" x14ac:dyDescent="0.25">
      <c r="C59" s="57">
        <v>71</v>
      </c>
      <c r="D59" s="13">
        <v>7287</v>
      </c>
      <c r="E59" s="13">
        <v>144167105</v>
      </c>
      <c r="F59" s="13">
        <v>19784.150542061205</v>
      </c>
    </row>
    <row r="60" spans="3:6" x14ac:dyDescent="0.25">
      <c r="C60" s="57">
        <v>72</v>
      </c>
      <c r="D60" s="13">
        <v>7136</v>
      </c>
      <c r="E60" s="13">
        <v>141348966</v>
      </c>
      <c r="F60" s="13">
        <v>19807.870795964125</v>
      </c>
    </row>
    <row r="61" spans="3:6" x14ac:dyDescent="0.25">
      <c r="C61" s="57">
        <v>73</v>
      </c>
      <c r="D61" s="13">
        <v>7174</v>
      </c>
      <c r="E61" s="13">
        <v>143748574</v>
      </c>
      <c r="F61" s="13">
        <v>20037.437134095344</v>
      </c>
    </row>
    <row r="62" spans="3:6" x14ac:dyDescent="0.25">
      <c r="C62" s="57">
        <v>74</v>
      </c>
      <c r="D62" s="13">
        <v>5969</v>
      </c>
      <c r="E62" s="13">
        <v>116677629</v>
      </c>
      <c r="F62" s="13">
        <v>19547.265706148435</v>
      </c>
    </row>
    <row r="63" spans="3:6" x14ac:dyDescent="0.25">
      <c r="C63" s="57">
        <v>75</v>
      </c>
      <c r="D63" s="13">
        <v>5501</v>
      </c>
      <c r="E63" s="13">
        <v>106495210</v>
      </c>
      <c r="F63" s="13">
        <v>19359.245591710598</v>
      </c>
    </row>
    <row r="64" spans="3:6" x14ac:dyDescent="0.25">
      <c r="C64" s="57">
        <v>76</v>
      </c>
      <c r="D64" s="13">
        <v>5038</v>
      </c>
      <c r="E64" s="13">
        <v>95949708</v>
      </c>
      <c r="F64" s="13">
        <v>19045.198094481937</v>
      </c>
    </row>
    <row r="65" spans="3:6" x14ac:dyDescent="0.25">
      <c r="C65" s="57">
        <v>77</v>
      </c>
      <c r="D65" s="13">
        <v>4688</v>
      </c>
      <c r="E65" s="13">
        <v>90008265</v>
      </c>
      <c r="F65" s="13">
        <v>19199.715230375426</v>
      </c>
    </row>
    <row r="66" spans="3:6" x14ac:dyDescent="0.25">
      <c r="C66" s="57">
        <v>78</v>
      </c>
      <c r="D66" s="13">
        <v>4450</v>
      </c>
      <c r="E66" s="13">
        <v>83169225</v>
      </c>
      <c r="F66" s="13">
        <v>18689.713483146068</v>
      </c>
    </row>
    <row r="67" spans="3:6" x14ac:dyDescent="0.25">
      <c r="C67" s="57">
        <v>79</v>
      </c>
      <c r="D67" s="13">
        <v>4042</v>
      </c>
      <c r="E67" s="13">
        <v>77699049</v>
      </c>
      <c r="F67" s="13">
        <v>19222.921573478478</v>
      </c>
    </row>
    <row r="68" spans="3:6" x14ac:dyDescent="0.25">
      <c r="C68" s="57">
        <v>80</v>
      </c>
      <c r="D68" s="13">
        <v>3948</v>
      </c>
      <c r="E68" s="13">
        <v>73731923</v>
      </c>
      <c r="F68" s="13">
        <v>18675.765704154001</v>
      </c>
    </row>
    <row r="69" spans="3:6" x14ac:dyDescent="0.25">
      <c r="C69" s="57">
        <v>81</v>
      </c>
      <c r="D69" s="13">
        <v>3758</v>
      </c>
      <c r="E69" s="13">
        <v>69139434</v>
      </c>
      <c r="F69" s="13">
        <v>18397.933475252794</v>
      </c>
    </row>
    <row r="70" spans="3:6" x14ac:dyDescent="0.25">
      <c r="C70" s="57">
        <v>82</v>
      </c>
      <c r="D70" s="13">
        <v>3216</v>
      </c>
      <c r="E70" s="13">
        <v>58967842</v>
      </c>
      <c r="F70" s="13">
        <v>18335.771766169153</v>
      </c>
    </row>
    <row r="71" spans="3:6" x14ac:dyDescent="0.25">
      <c r="C71" s="57">
        <v>83</v>
      </c>
      <c r="D71" s="13">
        <v>3049</v>
      </c>
      <c r="E71" s="13">
        <v>55585251</v>
      </c>
      <c r="F71" s="13">
        <v>18230.649721220074</v>
      </c>
    </row>
    <row r="72" spans="3:6" x14ac:dyDescent="0.25">
      <c r="C72" s="57">
        <v>84</v>
      </c>
      <c r="D72" s="13">
        <v>2839</v>
      </c>
      <c r="E72" s="13">
        <v>50471954</v>
      </c>
      <c r="F72" s="13">
        <v>17778.074674181051</v>
      </c>
    </row>
    <row r="73" spans="3:6" x14ac:dyDescent="0.25">
      <c r="C73" s="57">
        <v>85</v>
      </c>
      <c r="D73" s="13">
        <v>2651</v>
      </c>
      <c r="E73" s="13">
        <v>48719517</v>
      </c>
      <c r="F73" s="13">
        <v>18377.788381742739</v>
      </c>
    </row>
    <row r="74" spans="3:6" x14ac:dyDescent="0.25">
      <c r="C74" s="57">
        <v>86</v>
      </c>
      <c r="D74" s="13">
        <v>2381</v>
      </c>
      <c r="E74" s="13">
        <v>43517289</v>
      </c>
      <c r="F74" s="13">
        <v>18276.895842083159</v>
      </c>
    </row>
    <row r="75" spans="3:6" x14ac:dyDescent="0.25">
      <c r="C75" s="59">
        <v>87</v>
      </c>
      <c r="D75" s="13">
        <v>2082</v>
      </c>
      <c r="E75" s="13">
        <v>36191452</v>
      </c>
      <c r="F75" s="13">
        <v>17383.022094140251</v>
      </c>
    </row>
    <row r="76" spans="3:6" x14ac:dyDescent="0.25">
      <c r="C76" s="57">
        <v>88</v>
      </c>
      <c r="D76" s="13">
        <v>1843</v>
      </c>
      <c r="E76" s="13">
        <v>31569762</v>
      </c>
      <c r="F76" s="13">
        <v>17129.550732501357</v>
      </c>
    </row>
    <row r="77" spans="3:6" x14ac:dyDescent="0.25">
      <c r="C77" s="57">
        <v>89</v>
      </c>
      <c r="D77" s="13">
        <v>1526</v>
      </c>
      <c r="E77" s="13">
        <v>26272262</v>
      </c>
      <c r="F77" s="13">
        <v>17216.423328964614</v>
      </c>
    </row>
    <row r="78" spans="3:6" x14ac:dyDescent="0.25">
      <c r="C78" s="57">
        <v>90</v>
      </c>
      <c r="D78" s="13">
        <v>1333</v>
      </c>
      <c r="E78" s="13">
        <v>21622238</v>
      </c>
      <c r="F78" s="13">
        <v>16220.733683420855</v>
      </c>
    </row>
    <row r="79" spans="3:6" x14ac:dyDescent="0.25">
      <c r="C79" s="57">
        <v>91</v>
      </c>
      <c r="D79" s="13">
        <v>1119</v>
      </c>
      <c r="E79" s="13">
        <v>17406934</v>
      </c>
      <c r="F79" s="13">
        <v>15555.794459338695</v>
      </c>
    </row>
    <row r="80" spans="3:6" x14ac:dyDescent="0.25">
      <c r="C80" s="57">
        <v>92</v>
      </c>
      <c r="D80" s="13">
        <v>858</v>
      </c>
      <c r="E80" s="13">
        <v>13020968</v>
      </c>
      <c r="F80" s="13">
        <v>15175.95337995338</v>
      </c>
    </row>
    <row r="81" spans="3:6" x14ac:dyDescent="0.25">
      <c r="C81" s="57">
        <v>93</v>
      </c>
      <c r="D81" s="13">
        <v>718</v>
      </c>
      <c r="E81" s="13">
        <v>10415704</v>
      </c>
      <c r="F81" s="13">
        <v>14506.551532033427</v>
      </c>
    </row>
    <row r="82" spans="3:6" x14ac:dyDescent="0.25">
      <c r="C82" s="57">
        <v>94</v>
      </c>
      <c r="D82" s="13">
        <v>552</v>
      </c>
      <c r="E82" s="13">
        <v>8983354</v>
      </c>
      <c r="F82" s="13">
        <v>16274.192028985508</v>
      </c>
    </row>
    <row r="83" spans="3:6" x14ac:dyDescent="0.25">
      <c r="C83" s="57">
        <v>95</v>
      </c>
      <c r="D83" s="13">
        <v>491</v>
      </c>
      <c r="E83" s="13">
        <v>7081852</v>
      </c>
      <c r="F83" s="13">
        <v>14423.323828920571</v>
      </c>
    </row>
    <row r="84" spans="3:6" x14ac:dyDescent="0.25">
      <c r="C84" s="57">
        <v>96</v>
      </c>
      <c r="D84" s="13">
        <v>319</v>
      </c>
      <c r="E84" s="13">
        <v>4563036</v>
      </c>
      <c r="F84" s="13">
        <v>14304.188087774295</v>
      </c>
    </row>
    <row r="85" spans="3:6" x14ac:dyDescent="0.25">
      <c r="C85" s="57">
        <v>97</v>
      </c>
      <c r="D85" s="13">
        <v>237</v>
      </c>
      <c r="E85" s="13">
        <v>3085069</v>
      </c>
      <c r="F85" s="13">
        <v>13017.168776371309</v>
      </c>
    </row>
    <row r="86" spans="3:6" x14ac:dyDescent="0.25">
      <c r="C86" s="57">
        <v>98</v>
      </c>
      <c r="D86" s="13">
        <v>163</v>
      </c>
      <c r="E86" s="13">
        <v>2132269</v>
      </c>
      <c r="F86" s="13">
        <v>13081.40490797546</v>
      </c>
    </row>
    <row r="87" spans="3:6" x14ac:dyDescent="0.25">
      <c r="C87" s="57">
        <v>99</v>
      </c>
      <c r="D87" s="13">
        <v>112</v>
      </c>
      <c r="E87" s="13">
        <v>1647046</v>
      </c>
      <c r="F87" s="13">
        <v>14705.767857142857</v>
      </c>
    </row>
    <row r="88" spans="3:6" x14ac:dyDescent="0.25">
      <c r="C88" s="57">
        <v>100</v>
      </c>
      <c r="D88" s="13">
        <v>212</v>
      </c>
      <c r="E88" s="13">
        <v>3055022</v>
      </c>
      <c r="F88" s="13">
        <v>14410.481132075472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5" sqref="A15"/>
    </sheetView>
  </sheetViews>
  <sheetFormatPr defaultRowHeight="15" x14ac:dyDescent="0.25"/>
  <cols>
    <col min="1" max="1" width="18.28515625" customWidth="1"/>
    <col min="3" max="5" width="18.5703125" style="13" customWidth="1"/>
    <col min="6" max="7" width="18.5703125" customWidth="1"/>
    <col min="8" max="8" width="16.5703125" customWidth="1"/>
    <col min="9" max="9" width="18.5703125" customWidth="1"/>
    <col min="10" max="10" width="17.7109375" customWidth="1"/>
    <col min="11" max="11" width="24" customWidth="1"/>
    <col min="12" max="13" width="15.140625" style="82" customWidth="1"/>
  </cols>
  <sheetData>
    <row r="1" spans="1:13" x14ac:dyDescent="0.25">
      <c r="A1" s="1" t="s">
        <v>0</v>
      </c>
    </row>
    <row r="2" spans="1:13" x14ac:dyDescent="0.25">
      <c r="A2" t="s">
        <v>1</v>
      </c>
      <c r="B2" s="23" t="s">
        <v>76</v>
      </c>
    </row>
    <row r="3" spans="1:13" x14ac:dyDescent="0.25">
      <c r="A3" s="24" t="s">
        <v>3</v>
      </c>
      <c r="B3" s="23" t="s">
        <v>89</v>
      </c>
    </row>
    <row r="4" spans="1:13" x14ac:dyDescent="0.25">
      <c r="A4" s="2" t="s">
        <v>77</v>
      </c>
      <c r="B4" s="2" t="s">
        <v>88</v>
      </c>
    </row>
    <row r="5" spans="1:13" x14ac:dyDescent="0.25">
      <c r="A5" s="2" t="s">
        <v>78</v>
      </c>
      <c r="B5" s="2" t="s">
        <v>79</v>
      </c>
    </row>
    <row r="6" spans="1:13" x14ac:dyDescent="0.25">
      <c r="A6" s="2" t="s">
        <v>80</v>
      </c>
      <c r="B6" s="2" t="s">
        <v>81</v>
      </c>
    </row>
    <row r="8" spans="1:13" x14ac:dyDescent="0.25">
      <c r="B8" s="60" t="s">
        <v>86</v>
      </c>
      <c r="C8" s="61" t="s">
        <v>110</v>
      </c>
      <c r="D8" s="61" t="s">
        <v>111</v>
      </c>
      <c r="E8" s="61" t="s">
        <v>112</v>
      </c>
      <c r="F8" s="61" t="s">
        <v>113</v>
      </c>
      <c r="G8" s="61" t="s">
        <v>114</v>
      </c>
      <c r="H8" s="61" t="s">
        <v>115</v>
      </c>
      <c r="I8" s="61" t="s">
        <v>79</v>
      </c>
      <c r="J8" s="61" t="s">
        <v>87</v>
      </c>
      <c r="K8" s="61" t="s">
        <v>81</v>
      </c>
      <c r="L8" s="91" t="s">
        <v>154</v>
      </c>
      <c r="M8" s="91" t="s">
        <v>155</v>
      </c>
    </row>
    <row r="9" spans="1:13" ht="30" x14ac:dyDescent="0.25">
      <c r="A9" s="70" t="s">
        <v>156</v>
      </c>
      <c r="B9" s="69">
        <v>18</v>
      </c>
      <c r="C9" s="57">
        <v>2</v>
      </c>
      <c r="D9" s="57">
        <v>37241</v>
      </c>
      <c r="E9" s="57">
        <f>D9/C9</f>
        <v>18620.5</v>
      </c>
      <c r="F9" s="57">
        <v>3</v>
      </c>
      <c r="G9" s="57">
        <v>17328</v>
      </c>
      <c r="H9" s="57">
        <f>G9/F9</f>
        <v>5776</v>
      </c>
      <c r="I9" s="13">
        <f>C9+F9</f>
        <v>5</v>
      </c>
      <c r="J9" s="13">
        <f>D9+G9</f>
        <v>54569</v>
      </c>
      <c r="K9" s="13">
        <f>J9/I9</f>
        <v>10913.8</v>
      </c>
      <c r="L9" s="82">
        <f>C9/(C9+F9)</f>
        <v>0.4</v>
      </c>
      <c r="M9" s="82">
        <f>1-L9</f>
        <v>0.6</v>
      </c>
    </row>
    <row r="10" spans="1:13" x14ac:dyDescent="0.25">
      <c r="B10" s="69">
        <v>19</v>
      </c>
      <c r="C10" s="58"/>
      <c r="D10" s="58"/>
      <c r="E10" s="57"/>
      <c r="F10" s="57">
        <v>1</v>
      </c>
      <c r="G10" s="57">
        <v>15365</v>
      </c>
      <c r="H10" s="57">
        <f t="shared" ref="H10:H73" si="0">G10/F10</f>
        <v>15365</v>
      </c>
      <c r="I10" s="13">
        <f t="shared" ref="I10:I73" si="1">C10+F10</f>
        <v>1</v>
      </c>
      <c r="J10" s="13">
        <f t="shared" ref="J10:J73" si="2">D10+G10</f>
        <v>15365</v>
      </c>
      <c r="K10" s="13">
        <f t="shared" ref="K10:K73" si="3">J10/I10</f>
        <v>15365</v>
      </c>
      <c r="L10" s="82">
        <f t="shared" ref="L10:L73" si="4">C10/(C10+F10)</f>
        <v>0</v>
      </c>
      <c r="M10" s="82">
        <f t="shared" ref="M10:M73" si="5">1-L10</f>
        <v>1</v>
      </c>
    </row>
    <row r="11" spans="1:13" x14ac:dyDescent="0.25">
      <c r="B11" s="57">
        <v>20</v>
      </c>
      <c r="C11" s="57">
        <v>3</v>
      </c>
      <c r="D11" s="57">
        <v>36282</v>
      </c>
      <c r="E11" s="57">
        <f t="shared" ref="E11:E73" si="6">D11/C11</f>
        <v>12094</v>
      </c>
      <c r="F11" s="57">
        <v>2</v>
      </c>
      <c r="G11" s="57">
        <v>53948</v>
      </c>
      <c r="H11" s="57">
        <f t="shared" si="0"/>
        <v>26974</v>
      </c>
      <c r="I11" s="13">
        <f t="shared" si="1"/>
        <v>5</v>
      </c>
      <c r="J11" s="13">
        <f t="shared" si="2"/>
        <v>90230</v>
      </c>
      <c r="K11" s="13">
        <f t="shared" si="3"/>
        <v>18046</v>
      </c>
      <c r="L11" s="82">
        <f t="shared" si="4"/>
        <v>0.6</v>
      </c>
      <c r="M11" s="82">
        <f t="shared" si="5"/>
        <v>0.4</v>
      </c>
    </row>
    <row r="12" spans="1:13" x14ac:dyDescent="0.25">
      <c r="B12" s="57">
        <v>21</v>
      </c>
      <c r="C12" s="57">
        <v>3</v>
      </c>
      <c r="D12" s="57">
        <v>32765</v>
      </c>
      <c r="E12" s="57">
        <f t="shared" si="6"/>
        <v>10921.666666666666</v>
      </c>
      <c r="F12" s="57">
        <v>1</v>
      </c>
      <c r="G12" s="57">
        <v>9318</v>
      </c>
      <c r="H12" s="57">
        <f t="shared" si="0"/>
        <v>9318</v>
      </c>
      <c r="I12" s="13">
        <f t="shared" si="1"/>
        <v>4</v>
      </c>
      <c r="J12" s="13">
        <f t="shared" si="2"/>
        <v>42083</v>
      </c>
      <c r="K12" s="13">
        <f t="shared" si="3"/>
        <v>10520.75</v>
      </c>
      <c r="L12" s="82">
        <f t="shared" si="4"/>
        <v>0.75</v>
      </c>
      <c r="M12" s="82">
        <f t="shared" si="5"/>
        <v>0.25</v>
      </c>
    </row>
    <row r="13" spans="1:13" x14ac:dyDescent="0.25">
      <c r="B13" s="57">
        <v>22</v>
      </c>
      <c r="C13" s="57">
        <v>3</v>
      </c>
      <c r="D13" s="57">
        <v>19808</v>
      </c>
      <c r="E13" s="57">
        <f t="shared" si="6"/>
        <v>6602.666666666667</v>
      </c>
      <c r="F13" s="58"/>
      <c r="G13" s="58"/>
      <c r="H13" s="57"/>
      <c r="I13" s="13">
        <f t="shared" si="1"/>
        <v>3</v>
      </c>
      <c r="J13" s="13">
        <f t="shared" si="2"/>
        <v>19808</v>
      </c>
      <c r="K13" s="13">
        <f t="shared" si="3"/>
        <v>6602.666666666667</v>
      </c>
      <c r="L13" s="82">
        <f t="shared" si="4"/>
        <v>1</v>
      </c>
      <c r="M13" s="82">
        <f t="shared" si="5"/>
        <v>0</v>
      </c>
    </row>
    <row r="14" spans="1:13" x14ac:dyDescent="0.25">
      <c r="B14" s="57">
        <v>23</v>
      </c>
      <c r="C14" s="58"/>
      <c r="D14" s="58"/>
      <c r="E14" s="57"/>
      <c r="F14" s="57">
        <v>5</v>
      </c>
      <c r="G14" s="57">
        <v>73985</v>
      </c>
      <c r="H14" s="57">
        <f t="shared" si="0"/>
        <v>14797</v>
      </c>
      <c r="I14" s="13">
        <f t="shared" si="1"/>
        <v>5</v>
      </c>
      <c r="J14" s="13">
        <f t="shared" si="2"/>
        <v>73985</v>
      </c>
      <c r="K14" s="13">
        <f t="shared" si="3"/>
        <v>14797</v>
      </c>
      <c r="L14" s="82">
        <f t="shared" si="4"/>
        <v>0</v>
      </c>
      <c r="M14" s="82">
        <f t="shared" si="5"/>
        <v>1</v>
      </c>
    </row>
    <row r="15" spans="1:13" x14ac:dyDescent="0.25">
      <c r="B15" s="57">
        <v>24</v>
      </c>
      <c r="C15" s="57">
        <v>1</v>
      </c>
      <c r="D15" s="57">
        <v>34815</v>
      </c>
      <c r="E15" s="57">
        <f t="shared" si="6"/>
        <v>34815</v>
      </c>
      <c r="F15" s="57">
        <v>3</v>
      </c>
      <c r="G15" s="57">
        <v>17984</v>
      </c>
      <c r="H15" s="57">
        <f t="shared" si="0"/>
        <v>5994.666666666667</v>
      </c>
      <c r="I15" s="13">
        <f t="shared" si="1"/>
        <v>4</v>
      </c>
      <c r="J15" s="13">
        <f t="shared" si="2"/>
        <v>52799</v>
      </c>
      <c r="K15" s="13">
        <f t="shared" si="3"/>
        <v>13199.75</v>
      </c>
      <c r="L15" s="82">
        <f t="shared" si="4"/>
        <v>0.25</v>
      </c>
      <c r="M15" s="82">
        <f t="shared" si="5"/>
        <v>0.75</v>
      </c>
    </row>
    <row r="16" spans="1:13" x14ac:dyDescent="0.25">
      <c r="B16" s="57">
        <v>25</v>
      </c>
      <c r="C16" s="57">
        <v>3</v>
      </c>
      <c r="D16" s="57">
        <v>18028</v>
      </c>
      <c r="E16" s="57">
        <f t="shared" si="6"/>
        <v>6009.333333333333</v>
      </c>
      <c r="F16" s="57">
        <v>4</v>
      </c>
      <c r="G16" s="57">
        <v>42114</v>
      </c>
      <c r="H16" s="57">
        <f t="shared" si="0"/>
        <v>10528.5</v>
      </c>
      <c r="I16" s="13">
        <f t="shared" si="1"/>
        <v>7</v>
      </c>
      <c r="J16" s="13">
        <f t="shared" si="2"/>
        <v>60142</v>
      </c>
      <c r="K16" s="13">
        <f t="shared" si="3"/>
        <v>8591.7142857142862</v>
      </c>
      <c r="L16" s="82">
        <f t="shared" si="4"/>
        <v>0.42857142857142855</v>
      </c>
      <c r="M16" s="82">
        <f t="shared" si="5"/>
        <v>0.5714285714285714</v>
      </c>
    </row>
    <row r="17" spans="2:13" x14ac:dyDescent="0.25">
      <c r="B17" s="57">
        <v>26</v>
      </c>
      <c r="C17" s="57">
        <v>5</v>
      </c>
      <c r="D17" s="57">
        <v>66812</v>
      </c>
      <c r="E17" s="57">
        <f t="shared" si="6"/>
        <v>13362.4</v>
      </c>
      <c r="F17" s="57">
        <v>4</v>
      </c>
      <c r="G17" s="57">
        <v>51076</v>
      </c>
      <c r="H17" s="57">
        <f t="shared" si="0"/>
        <v>12769</v>
      </c>
      <c r="I17" s="13">
        <f t="shared" si="1"/>
        <v>9</v>
      </c>
      <c r="J17" s="13">
        <f t="shared" si="2"/>
        <v>117888</v>
      </c>
      <c r="K17" s="13">
        <f t="shared" si="3"/>
        <v>13098.666666666666</v>
      </c>
      <c r="L17" s="82">
        <f t="shared" si="4"/>
        <v>0.55555555555555558</v>
      </c>
      <c r="M17" s="82">
        <f t="shared" si="5"/>
        <v>0.44444444444444442</v>
      </c>
    </row>
    <row r="18" spans="2:13" x14ac:dyDescent="0.25">
      <c r="B18" s="57">
        <v>27</v>
      </c>
      <c r="C18" s="57">
        <v>7</v>
      </c>
      <c r="D18" s="57">
        <v>72375</v>
      </c>
      <c r="E18" s="57">
        <f t="shared" si="6"/>
        <v>10339.285714285714</v>
      </c>
      <c r="F18" s="57">
        <v>4</v>
      </c>
      <c r="G18" s="57">
        <v>49002</v>
      </c>
      <c r="H18" s="57">
        <f t="shared" si="0"/>
        <v>12250.5</v>
      </c>
      <c r="I18" s="13">
        <f t="shared" si="1"/>
        <v>11</v>
      </c>
      <c r="J18" s="13">
        <f t="shared" si="2"/>
        <v>121377</v>
      </c>
      <c r="K18" s="13">
        <f t="shared" si="3"/>
        <v>11034.272727272728</v>
      </c>
      <c r="L18" s="82">
        <f t="shared" si="4"/>
        <v>0.63636363636363635</v>
      </c>
      <c r="M18" s="82">
        <f t="shared" si="5"/>
        <v>0.36363636363636365</v>
      </c>
    </row>
    <row r="19" spans="2:13" x14ac:dyDescent="0.25">
      <c r="B19" s="57">
        <v>28</v>
      </c>
      <c r="C19" s="57">
        <v>6</v>
      </c>
      <c r="D19" s="57">
        <v>79462</v>
      </c>
      <c r="E19" s="57">
        <f t="shared" si="6"/>
        <v>13243.666666666666</v>
      </c>
      <c r="F19" s="57">
        <v>7</v>
      </c>
      <c r="G19" s="57">
        <v>116390</v>
      </c>
      <c r="H19" s="57">
        <f t="shared" si="0"/>
        <v>16627.142857142859</v>
      </c>
      <c r="I19" s="13">
        <f t="shared" si="1"/>
        <v>13</v>
      </c>
      <c r="J19" s="13">
        <f t="shared" si="2"/>
        <v>195852</v>
      </c>
      <c r="K19" s="13">
        <f t="shared" si="3"/>
        <v>15065.538461538461</v>
      </c>
      <c r="L19" s="82">
        <f t="shared" si="4"/>
        <v>0.46153846153846156</v>
      </c>
      <c r="M19" s="82">
        <f t="shared" si="5"/>
        <v>0.53846153846153844</v>
      </c>
    </row>
    <row r="20" spans="2:13" x14ac:dyDescent="0.25">
      <c r="B20" s="57">
        <v>29</v>
      </c>
      <c r="C20" s="57">
        <v>3</v>
      </c>
      <c r="D20" s="57">
        <v>27217</v>
      </c>
      <c r="E20" s="57">
        <f t="shared" si="6"/>
        <v>9072.3333333333339</v>
      </c>
      <c r="F20" s="57">
        <v>7</v>
      </c>
      <c r="G20" s="57">
        <v>94796</v>
      </c>
      <c r="H20" s="57">
        <f t="shared" si="0"/>
        <v>13542.285714285714</v>
      </c>
      <c r="I20" s="13">
        <f t="shared" si="1"/>
        <v>10</v>
      </c>
      <c r="J20" s="13">
        <f t="shared" si="2"/>
        <v>122013</v>
      </c>
      <c r="K20" s="13">
        <f t="shared" si="3"/>
        <v>12201.3</v>
      </c>
      <c r="L20" s="82">
        <f t="shared" si="4"/>
        <v>0.3</v>
      </c>
      <c r="M20" s="82">
        <f t="shared" si="5"/>
        <v>0.7</v>
      </c>
    </row>
    <row r="21" spans="2:13" x14ac:dyDescent="0.25">
      <c r="B21" s="57">
        <v>30</v>
      </c>
      <c r="C21" s="57">
        <v>3</v>
      </c>
      <c r="D21" s="57">
        <v>24108</v>
      </c>
      <c r="E21" s="57">
        <f t="shared" si="6"/>
        <v>8036</v>
      </c>
      <c r="F21" s="57">
        <v>8</v>
      </c>
      <c r="G21" s="57">
        <v>74730</v>
      </c>
      <c r="H21" s="57">
        <f t="shared" si="0"/>
        <v>9341.25</v>
      </c>
      <c r="I21" s="13">
        <f t="shared" si="1"/>
        <v>11</v>
      </c>
      <c r="J21" s="13">
        <f t="shared" si="2"/>
        <v>98838</v>
      </c>
      <c r="K21" s="13">
        <f t="shared" si="3"/>
        <v>8985.2727272727279</v>
      </c>
      <c r="L21" s="82">
        <f t="shared" si="4"/>
        <v>0.27272727272727271</v>
      </c>
      <c r="M21" s="82">
        <f t="shared" si="5"/>
        <v>0.72727272727272729</v>
      </c>
    </row>
    <row r="22" spans="2:13" x14ac:dyDescent="0.25">
      <c r="B22" s="57">
        <v>31</v>
      </c>
      <c r="C22" s="57">
        <v>8</v>
      </c>
      <c r="D22" s="57">
        <v>107578</v>
      </c>
      <c r="E22" s="57">
        <f t="shared" si="6"/>
        <v>13447.25</v>
      </c>
      <c r="F22" s="57">
        <v>8</v>
      </c>
      <c r="G22" s="57">
        <v>114148</v>
      </c>
      <c r="H22" s="57">
        <f t="shared" si="0"/>
        <v>14268.5</v>
      </c>
      <c r="I22" s="13">
        <f t="shared" si="1"/>
        <v>16</v>
      </c>
      <c r="J22" s="13">
        <f t="shared" si="2"/>
        <v>221726</v>
      </c>
      <c r="K22" s="13">
        <f t="shared" si="3"/>
        <v>13857.875</v>
      </c>
      <c r="L22" s="82">
        <f t="shared" si="4"/>
        <v>0.5</v>
      </c>
      <c r="M22" s="82">
        <f t="shared" si="5"/>
        <v>0.5</v>
      </c>
    </row>
    <row r="23" spans="2:13" x14ac:dyDescent="0.25">
      <c r="B23" s="57">
        <v>32</v>
      </c>
      <c r="C23" s="57">
        <v>8</v>
      </c>
      <c r="D23" s="57">
        <v>84441</v>
      </c>
      <c r="E23" s="57">
        <f t="shared" si="6"/>
        <v>10555.125</v>
      </c>
      <c r="F23" s="57">
        <v>8</v>
      </c>
      <c r="G23" s="57">
        <v>83448</v>
      </c>
      <c r="H23" s="57">
        <f t="shared" si="0"/>
        <v>10431</v>
      </c>
      <c r="I23" s="13">
        <f t="shared" si="1"/>
        <v>16</v>
      </c>
      <c r="J23" s="13">
        <f t="shared" si="2"/>
        <v>167889</v>
      </c>
      <c r="K23" s="13">
        <f t="shared" si="3"/>
        <v>10493.0625</v>
      </c>
      <c r="L23" s="82">
        <f t="shared" si="4"/>
        <v>0.5</v>
      </c>
      <c r="M23" s="82">
        <f t="shared" si="5"/>
        <v>0.5</v>
      </c>
    </row>
    <row r="24" spans="2:13" x14ac:dyDescent="0.25">
      <c r="B24" s="57">
        <v>33</v>
      </c>
      <c r="C24" s="57">
        <v>7</v>
      </c>
      <c r="D24" s="57">
        <v>102023</v>
      </c>
      <c r="E24" s="57">
        <f t="shared" si="6"/>
        <v>14574.714285714286</v>
      </c>
      <c r="F24" s="57">
        <v>13</v>
      </c>
      <c r="G24" s="57">
        <v>155387</v>
      </c>
      <c r="H24" s="57">
        <f t="shared" si="0"/>
        <v>11952.846153846154</v>
      </c>
      <c r="I24" s="13">
        <f t="shared" si="1"/>
        <v>20</v>
      </c>
      <c r="J24" s="13">
        <f t="shared" si="2"/>
        <v>257410</v>
      </c>
      <c r="K24" s="13">
        <f t="shared" si="3"/>
        <v>12870.5</v>
      </c>
      <c r="L24" s="82">
        <f t="shared" si="4"/>
        <v>0.35</v>
      </c>
      <c r="M24" s="82">
        <f t="shared" si="5"/>
        <v>0.65</v>
      </c>
    </row>
    <row r="25" spans="2:13" x14ac:dyDescent="0.25">
      <c r="B25" s="57">
        <v>34</v>
      </c>
      <c r="C25" s="57">
        <v>14</v>
      </c>
      <c r="D25" s="57">
        <v>97463</v>
      </c>
      <c r="E25" s="57">
        <f t="shared" si="6"/>
        <v>6961.6428571428569</v>
      </c>
      <c r="F25" s="57">
        <v>14</v>
      </c>
      <c r="G25" s="57">
        <v>211402</v>
      </c>
      <c r="H25" s="57">
        <f t="shared" si="0"/>
        <v>15100.142857142857</v>
      </c>
      <c r="I25" s="13">
        <f t="shared" si="1"/>
        <v>28</v>
      </c>
      <c r="J25" s="13">
        <f t="shared" si="2"/>
        <v>308865</v>
      </c>
      <c r="K25" s="13">
        <f t="shared" si="3"/>
        <v>11030.892857142857</v>
      </c>
      <c r="L25" s="82">
        <f t="shared" si="4"/>
        <v>0.5</v>
      </c>
      <c r="M25" s="82">
        <f t="shared" si="5"/>
        <v>0.5</v>
      </c>
    </row>
    <row r="26" spans="2:13" x14ac:dyDescent="0.25">
      <c r="B26" s="57">
        <v>35</v>
      </c>
      <c r="C26" s="57">
        <v>15</v>
      </c>
      <c r="D26" s="57">
        <v>244848</v>
      </c>
      <c r="E26" s="57">
        <f t="shared" si="6"/>
        <v>16323.2</v>
      </c>
      <c r="F26" s="57">
        <v>13</v>
      </c>
      <c r="G26" s="57">
        <v>71116</v>
      </c>
      <c r="H26" s="57">
        <f t="shared" si="0"/>
        <v>5470.4615384615381</v>
      </c>
      <c r="I26" s="13">
        <f t="shared" si="1"/>
        <v>28</v>
      </c>
      <c r="J26" s="13">
        <f t="shared" si="2"/>
        <v>315964</v>
      </c>
      <c r="K26" s="13">
        <f t="shared" si="3"/>
        <v>11284.428571428571</v>
      </c>
      <c r="L26" s="82">
        <f t="shared" si="4"/>
        <v>0.5357142857142857</v>
      </c>
      <c r="M26" s="82">
        <f t="shared" si="5"/>
        <v>0.4642857142857143</v>
      </c>
    </row>
    <row r="27" spans="2:13" x14ac:dyDescent="0.25">
      <c r="B27" s="57">
        <v>36</v>
      </c>
      <c r="C27" s="57">
        <v>4</v>
      </c>
      <c r="D27" s="57">
        <v>59793</v>
      </c>
      <c r="E27" s="57">
        <f t="shared" si="6"/>
        <v>14948.25</v>
      </c>
      <c r="F27" s="57">
        <v>9</v>
      </c>
      <c r="G27" s="57">
        <v>114661</v>
      </c>
      <c r="H27" s="57">
        <f t="shared" si="0"/>
        <v>12740.111111111111</v>
      </c>
      <c r="I27" s="13">
        <f t="shared" si="1"/>
        <v>13</v>
      </c>
      <c r="J27" s="13">
        <f t="shared" si="2"/>
        <v>174454</v>
      </c>
      <c r="K27" s="13">
        <f t="shared" si="3"/>
        <v>13419.538461538461</v>
      </c>
      <c r="L27" s="82">
        <f t="shared" si="4"/>
        <v>0.30769230769230771</v>
      </c>
      <c r="M27" s="82">
        <f t="shared" si="5"/>
        <v>0.69230769230769229</v>
      </c>
    </row>
    <row r="28" spans="2:13" x14ac:dyDescent="0.25">
      <c r="B28" s="57">
        <v>37</v>
      </c>
      <c r="C28" s="57">
        <v>7</v>
      </c>
      <c r="D28" s="57">
        <v>54329</v>
      </c>
      <c r="E28" s="57">
        <f t="shared" si="6"/>
        <v>7761.2857142857147</v>
      </c>
      <c r="F28" s="57">
        <v>10</v>
      </c>
      <c r="G28" s="57">
        <v>128378</v>
      </c>
      <c r="H28" s="57">
        <f t="shared" si="0"/>
        <v>12837.8</v>
      </c>
      <c r="I28" s="13">
        <f t="shared" si="1"/>
        <v>17</v>
      </c>
      <c r="J28" s="13">
        <f t="shared" si="2"/>
        <v>182707</v>
      </c>
      <c r="K28" s="13">
        <f t="shared" si="3"/>
        <v>10747.470588235294</v>
      </c>
      <c r="L28" s="82">
        <f t="shared" si="4"/>
        <v>0.41176470588235292</v>
      </c>
      <c r="M28" s="82">
        <f t="shared" si="5"/>
        <v>0.58823529411764708</v>
      </c>
    </row>
    <row r="29" spans="2:13" x14ac:dyDescent="0.25">
      <c r="B29" s="57">
        <v>38</v>
      </c>
      <c r="C29" s="57">
        <v>9</v>
      </c>
      <c r="D29" s="57">
        <v>93418</v>
      </c>
      <c r="E29" s="57">
        <f t="shared" si="6"/>
        <v>10379.777777777777</v>
      </c>
      <c r="F29" s="57">
        <v>19</v>
      </c>
      <c r="G29" s="57">
        <v>224230</v>
      </c>
      <c r="H29" s="57">
        <f t="shared" si="0"/>
        <v>11801.578947368422</v>
      </c>
      <c r="I29" s="13">
        <f t="shared" si="1"/>
        <v>28</v>
      </c>
      <c r="J29" s="13">
        <f t="shared" si="2"/>
        <v>317648</v>
      </c>
      <c r="K29" s="13">
        <f t="shared" si="3"/>
        <v>11344.571428571429</v>
      </c>
      <c r="L29" s="82">
        <f t="shared" si="4"/>
        <v>0.32142857142857145</v>
      </c>
      <c r="M29" s="82">
        <f t="shared" si="5"/>
        <v>0.6785714285714286</v>
      </c>
    </row>
    <row r="30" spans="2:13" x14ac:dyDescent="0.25">
      <c r="B30" s="57">
        <v>39</v>
      </c>
      <c r="C30" s="57">
        <v>19</v>
      </c>
      <c r="D30" s="57">
        <v>276300</v>
      </c>
      <c r="E30" s="57">
        <f t="shared" si="6"/>
        <v>14542.105263157895</v>
      </c>
      <c r="F30" s="57">
        <v>17</v>
      </c>
      <c r="G30" s="57">
        <v>164221</v>
      </c>
      <c r="H30" s="57">
        <f t="shared" si="0"/>
        <v>9660.0588235294126</v>
      </c>
      <c r="I30" s="13">
        <f t="shared" si="1"/>
        <v>36</v>
      </c>
      <c r="J30" s="13">
        <f t="shared" si="2"/>
        <v>440521</v>
      </c>
      <c r="K30" s="13">
        <f t="shared" si="3"/>
        <v>12236.694444444445</v>
      </c>
      <c r="L30" s="82">
        <f t="shared" si="4"/>
        <v>0.52777777777777779</v>
      </c>
      <c r="M30" s="82">
        <f t="shared" si="5"/>
        <v>0.47222222222222221</v>
      </c>
    </row>
    <row r="31" spans="2:13" x14ac:dyDescent="0.25">
      <c r="B31" s="57">
        <v>40</v>
      </c>
      <c r="C31" s="57">
        <v>13</v>
      </c>
      <c r="D31" s="57">
        <v>186153</v>
      </c>
      <c r="E31" s="57">
        <f t="shared" si="6"/>
        <v>14319.461538461539</v>
      </c>
      <c r="F31" s="57">
        <v>20</v>
      </c>
      <c r="G31" s="57">
        <v>282642</v>
      </c>
      <c r="H31" s="57">
        <f t="shared" si="0"/>
        <v>14132.1</v>
      </c>
      <c r="I31" s="13">
        <f t="shared" si="1"/>
        <v>33</v>
      </c>
      <c r="J31" s="13">
        <f t="shared" si="2"/>
        <v>468795</v>
      </c>
      <c r="K31" s="13">
        <f t="shared" si="3"/>
        <v>14205.90909090909</v>
      </c>
      <c r="L31" s="82">
        <f t="shared" si="4"/>
        <v>0.39393939393939392</v>
      </c>
      <c r="M31" s="82">
        <f t="shared" si="5"/>
        <v>0.60606060606060608</v>
      </c>
    </row>
    <row r="32" spans="2:13" x14ac:dyDescent="0.25">
      <c r="B32" s="57">
        <v>41</v>
      </c>
      <c r="C32" s="57">
        <v>15</v>
      </c>
      <c r="D32" s="57">
        <v>162850</v>
      </c>
      <c r="E32" s="57">
        <f t="shared" si="6"/>
        <v>10856.666666666666</v>
      </c>
      <c r="F32" s="57">
        <v>19</v>
      </c>
      <c r="G32" s="57">
        <v>238016</v>
      </c>
      <c r="H32" s="57">
        <f t="shared" si="0"/>
        <v>12527.157894736842</v>
      </c>
      <c r="I32" s="13">
        <f t="shared" si="1"/>
        <v>34</v>
      </c>
      <c r="J32" s="13">
        <f t="shared" si="2"/>
        <v>400866</v>
      </c>
      <c r="K32" s="13">
        <f t="shared" si="3"/>
        <v>11790.176470588236</v>
      </c>
      <c r="L32" s="82">
        <f t="shared" si="4"/>
        <v>0.44117647058823528</v>
      </c>
      <c r="M32" s="82">
        <f t="shared" si="5"/>
        <v>0.55882352941176472</v>
      </c>
    </row>
    <row r="33" spans="2:13" x14ac:dyDescent="0.25">
      <c r="B33" s="57">
        <v>42</v>
      </c>
      <c r="C33" s="57">
        <v>13</v>
      </c>
      <c r="D33" s="57">
        <v>144219</v>
      </c>
      <c r="E33" s="57">
        <f t="shared" si="6"/>
        <v>11093.76923076923</v>
      </c>
      <c r="F33" s="57">
        <v>16</v>
      </c>
      <c r="G33" s="57">
        <v>134107</v>
      </c>
      <c r="H33" s="57">
        <f t="shared" si="0"/>
        <v>8381.6875</v>
      </c>
      <c r="I33" s="13">
        <f t="shared" si="1"/>
        <v>29</v>
      </c>
      <c r="J33" s="13">
        <f t="shared" si="2"/>
        <v>278326</v>
      </c>
      <c r="K33" s="13">
        <f t="shared" si="3"/>
        <v>9597.4482758620688</v>
      </c>
      <c r="L33" s="82">
        <f t="shared" si="4"/>
        <v>0.44827586206896552</v>
      </c>
      <c r="M33" s="82">
        <f t="shared" si="5"/>
        <v>0.55172413793103448</v>
      </c>
    </row>
    <row r="34" spans="2:13" x14ac:dyDescent="0.25">
      <c r="B34" s="57">
        <v>43</v>
      </c>
      <c r="C34" s="57">
        <v>16</v>
      </c>
      <c r="D34" s="57">
        <v>177659</v>
      </c>
      <c r="E34" s="57">
        <f t="shared" si="6"/>
        <v>11103.6875</v>
      </c>
      <c r="F34" s="57">
        <v>20</v>
      </c>
      <c r="G34" s="57">
        <v>224727</v>
      </c>
      <c r="H34" s="57">
        <f t="shared" si="0"/>
        <v>11236.35</v>
      </c>
      <c r="I34" s="13">
        <f t="shared" si="1"/>
        <v>36</v>
      </c>
      <c r="J34" s="13">
        <f t="shared" si="2"/>
        <v>402386</v>
      </c>
      <c r="K34" s="13">
        <f t="shared" si="3"/>
        <v>11177.388888888889</v>
      </c>
      <c r="L34" s="82">
        <f t="shared" si="4"/>
        <v>0.44444444444444442</v>
      </c>
      <c r="M34" s="82">
        <f t="shared" si="5"/>
        <v>0.55555555555555558</v>
      </c>
    </row>
    <row r="35" spans="2:13" x14ac:dyDescent="0.25">
      <c r="B35" s="57">
        <v>44</v>
      </c>
      <c r="C35" s="57">
        <v>20</v>
      </c>
      <c r="D35" s="57">
        <v>209340</v>
      </c>
      <c r="E35" s="57">
        <f t="shared" si="6"/>
        <v>10467</v>
      </c>
      <c r="F35" s="57">
        <v>28</v>
      </c>
      <c r="G35" s="57">
        <v>274753</v>
      </c>
      <c r="H35" s="57">
        <f t="shared" si="0"/>
        <v>9812.6071428571431</v>
      </c>
      <c r="I35" s="13">
        <f t="shared" si="1"/>
        <v>48</v>
      </c>
      <c r="J35" s="13">
        <f t="shared" si="2"/>
        <v>484093</v>
      </c>
      <c r="K35" s="13">
        <f t="shared" si="3"/>
        <v>10085.270833333334</v>
      </c>
      <c r="L35" s="82">
        <f t="shared" si="4"/>
        <v>0.41666666666666669</v>
      </c>
      <c r="M35" s="82">
        <f t="shared" si="5"/>
        <v>0.58333333333333326</v>
      </c>
    </row>
    <row r="36" spans="2:13" x14ac:dyDescent="0.25">
      <c r="B36" s="57">
        <v>45</v>
      </c>
      <c r="C36" s="57">
        <v>22</v>
      </c>
      <c r="D36" s="57">
        <v>232291</v>
      </c>
      <c r="E36" s="57">
        <f t="shared" si="6"/>
        <v>10558.681818181818</v>
      </c>
      <c r="F36" s="57">
        <v>31</v>
      </c>
      <c r="G36" s="57">
        <v>383046</v>
      </c>
      <c r="H36" s="57">
        <f t="shared" si="0"/>
        <v>12356.322580645161</v>
      </c>
      <c r="I36" s="13">
        <f t="shared" si="1"/>
        <v>53</v>
      </c>
      <c r="J36" s="13">
        <f t="shared" si="2"/>
        <v>615337</v>
      </c>
      <c r="K36" s="13">
        <f t="shared" si="3"/>
        <v>11610.132075471698</v>
      </c>
      <c r="L36" s="82">
        <f t="shared" si="4"/>
        <v>0.41509433962264153</v>
      </c>
      <c r="M36" s="82">
        <f t="shared" si="5"/>
        <v>0.58490566037735847</v>
      </c>
    </row>
    <row r="37" spans="2:13" x14ac:dyDescent="0.25">
      <c r="B37" s="57">
        <v>46</v>
      </c>
      <c r="C37" s="57">
        <v>25</v>
      </c>
      <c r="D37" s="57">
        <v>184553</v>
      </c>
      <c r="E37" s="57">
        <f t="shared" si="6"/>
        <v>7382.12</v>
      </c>
      <c r="F37" s="57">
        <v>33</v>
      </c>
      <c r="G37" s="57">
        <v>403472</v>
      </c>
      <c r="H37" s="57">
        <f t="shared" si="0"/>
        <v>12226.424242424242</v>
      </c>
      <c r="I37" s="13">
        <f t="shared" si="1"/>
        <v>58</v>
      </c>
      <c r="J37" s="13">
        <f t="shared" si="2"/>
        <v>588025</v>
      </c>
      <c r="K37" s="13">
        <f t="shared" si="3"/>
        <v>10138.362068965518</v>
      </c>
      <c r="L37" s="82">
        <f t="shared" si="4"/>
        <v>0.43103448275862066</v>
      </c>
      <c r="M37" s="82">
        <f t="shared" si="5"/>
        <v>0.56896551724137934</v>
      </c>
    </row>
    <row r="38" spans="2:13" x14ac:dyDescent="0.25">
      <c r="B38" s="57">
        <v>47</v>
      </c>
      <c r="C38" s="57">
        <v>31</v>
      </c>
      <c r="D38" s="57">
        <v>406159</v>
      </c>
      <c r="E38" s="57">
        <f t="shared" si="6"/>
        <v>13101.903225806451</v>
      </c>
      <c r="F38" s="57">
        <v>52</v>
      </c>
      <c r="G38" s="57">
        <v>597209</v>
      </c>
      <c r="H38" s="57">
        <f t="shared" si="0"/>
        <v>11484.788461538461</v>
      </c>
      <c r="I38" s="13">
        <f t="shared" si="1"/>
        <v>83</v>
      </c>
      <c r="J38" s="13">
        <f t="shared" si="2"/>
        <v>1003368</v>
      </c>
      <c r="K38" s="13">
        <f t="shared" si="3"/>
        <v>12088.77108433735</v>
      </c>
      <c r="L38" s="82">
        <f t="shared" si="4"/>
        <v>0.37349397590361444</v>
      </c>
      <c r="M38" s="82">
        <f t="shared" si="5"/>
        <v>0.62650602409638556</v>
      </c>
    </row>
    <row r="39" spans="2:13" x14ac:dyDescent="0.25">
      <c r="B39" s="57">
        <v>48</v>
      </c>
      <c r="C39" s="57">
        <v>34</v>
      </c>
      <c r="D39" s="57">
        <v>593080</v>
      </c>
      <c r="E39" s="57">
        <f t="shared" si="6"/>
        <v>17443.529411764706</v>
      </c>
      <c r="F39" s="57">
        <v>42</v>
      </c>
      <c r="G39" s="57">
        <v>431797</v>
      </c>
      <c r="H39" s="57">
        <f t="shared" si="0"/>
        <v>10280.880952380952</v>
      </c>
      <c r="I39" s="13">
        <f t="shared" si="1"/>
        <v>76</v>
      </c>
      <c r="J39" s="13">
        <f t="shared" si="2"/>
        <v>1024877</v>
      </c>
      <c r="K39" s="13">
        <f t="shared" si="3"/>
        <v>13485.223684210527</v>
      </c>
      <c r="L39" s="82">
        <f t="shared" si="4"/>
        <v>0.44736842105263158</v>
      </c>
      <c r="M39" s="82">
        <f t="shared" si="5"/>
        <v>0.55263157894736836</v>
      </c>
    </row>
    <row r="40" spans="2:13" x14ac:dyDescent="0.25">
      <c r="B40" s="57">
        <v>49</v>
      </c>
      <c r="C40" s="57">
        <v>64</v>
      </c>
      <c r="D40" s="57">
        <v>1446847</v>
      </c>
      <c r="E40" s="57">
        <f t="shared" si="6"/>
        <v>22606.984375</v>
      </c>
      <c r="F40" s="57">
        <v>63</v>
      </c>
      <c r="G40" s="57">
        <v>965909</v>
      </c>
      <c r="H40" s="57">
        <f t="shared" si="0"/>
        <v>15331.888888888889</v>
      </c>
      <c r="I40" s="13">
        <f t="shared" si="1"/>
        <v>127</v>
      </c>
      <c r="J40" s="13">
        <f t="shared" si="2"/>
        <v>2412756</v>
      </c>
      <c r="K40" s="13">
        <f t="shared" si="3"/>
        <v>18998.078740157482</v>
      </c>
      <c r="L40" s="82">
        <f t="shared" si="4"/>
        <v>0.50393700787401574</v>
      </c>
      <c r="M40" s="82">
        <f t="shared" si="5"/>
        <v>0.49606299212598426</v>
      </c>
    </row>
    <row r="41" spans="2:13" x14ac:dyDescent="0.25">
      <c r="B41" s="57">
        <v>50</v>
      </c>
      <c r="C41" s="57">
        <v>113</v>
      </c>
      <c r="D41" s="57">
        <v>3080759</v>
      </c>
      <c r="E41" s="57">
        <f t="shared" si="6"/>
        <v>27263.353982300883</v>
      </c>
      <c r="F41" s="57">
        <v>105</v>
      </c>
      <c r="G41" s="57">
        <v>1892347</v>
      </c>
      <c r="H41" s="57">
        <f t="shared" si="0"/>
        <v>18022.352380952379</v>
      </c>
      <c r="I41" s="13">
        <f t="shared" si="1"/>
        <v>218</v>
      </c>
      <c r="J41" s="13">
        <f t="shared" si="2"/>
        <v>4973106</v>
      </c>
      <c r="K41" s="13">
        <f t="shared" si="3"/>
        <v>22812.412844036699</v>
      </c>
      <c r="L41" s="82">
        <f t="shared" si="4"/>
        <v>0.51834862385321101</v>
      </c>
      <c r="M41" s="82">
        <f t="shared" si="5"/>
        <v>0.48165137614678899</v>
      </c>
    </row>
    <row r="42" spans="2:13" x14ac:dyDescent="0.25">
      <c r="B42" s="57">
        <v>51</v>
      </c>
      <c r="C42" s="57">
        <v>226</v>
      </c>
      <c r="D42" s="57">
        <v>6143219</v>
      </c>
      <c r="E42" s="57">
        <f t="shared" si="6"/>
        <v>27182.384955752212</v>
      </c>
      <c r="F42" s="57">
        <v>236</v>
      </c>
      <c r="G42" s="57">
        <v>4767263</v>
      </c>
      <c r="H42" s="57">
        <f t="shared" si="0"/>
        <v>20200.266949152541</v>
      </c>
      <c r="I42" s="13">
        <f t="shared" si="1"/>
        <v>462</v>
      </c>
      <c r="J42" s="13">
        <f t="shared" si="2"/>
        <v>10910482</v>
      </c>
      <c r="K42" s="13">
        <f t="shared" si="3"/>
        <v>23615.761904761905</v>
      </c>
      <c r="L42" s="82">
        <f t="shared" si="4"/>
        <v>0.48917748917748916</v>
      </c>
      <c r="M42" s="82">
        <f t="shared" si="5"/>
        <v>0.51082251082251084</v>
      </c>
    </row>
    <row r="43" spans="2:13" x14ac:dyDescent="0.25">
      <c r="B43" s="59">
        <v>52</v>
      </c>
      <c r="C43" s="59">
        <v>320</v>
      </c>
      <c r="D43" s="59">
        <v>8590169</v>
      </c>
      <c r="E43" s="57">
        <f t="shared" si="6"/>
        <v>26844.278125000001</v>
      </c>
      <c r="F43" s="59">
        <v>373</v>
      </c>
      <c r="G43" s="59">
        <v>8687152</v>
      </c>
      <c r="H43" s="57">
        <f t="shared" si="0"/>
        <v>23289.951742627345</v>
      </c>
      <c r="I43" s="13">
        <f t="shared" si="1"/>
        <v>693</v>
      </c>
      <c r="J43" s="13">
        <f t="shared" si="2"/>
        <v>17277321</v>
      </c>
      <c r="K43" s="13">
        <f t="shared" si="3"/>
        <v>24931.199134199134</v>
      </c>
      <c r="L43" s="82">
        <f t="shared" si="4"/>
        <v>0.46176046176046176</v>
      </c>
      <c r="M43" s="82">
        <f t="shared" si="5"/>
        <v>0.53823953823953818</v>
      </c>
    </row>
    <row r="44" spans="2:13" x14ac:dyDescent="0.25">
      <c r="B44" s="57">
        <v>53</v>
      </c>
      <c r="C44" s="57">
        <v>402</v>
      </c>
      <c r="D44" s="57">
        <v>11482356</v>
      </c>
      <c r="E44" s="57">
        <f t="shared" si="6"/>
        <v>28563.074626865673</v>
      </c>
      <c r="F44" s="57">
        <v>568</v>
      </c>
      <c r="G44" s="57">
        <v>14693617</v>
      </c>
      <c r="H44" s="57">
        <f t="shared" si="0"/>
        <v>25869.044014084506</v>
      </c>
      <c r="I44" s="13">
        <f t="shared" si="1"/>
        <v>970</v>
      </c>
      <c r="J44" s="13">
        <f t="shared" si="2"/>
        <v>26175973</v>
      </c>
      <c r="K44" s="13">
        <f t="shared" si="3"/>
        <v>26985.539175257731</v>
      </c>
      <c r="L44" s="82">
        <f t="shared" si="4"/>
        <v>0.41443298969072168</v>
      </c>
      <c r="M44" s="82">
        <f t="shared" si="5"/>
        <v>0.58556701030927827</v>
      </c>
    </row>
    <row r="45" spans="2:13" x14ac:dyDescent="0.25">
      <c r="B45" s="57">
        <v>54</v>
      </c>
      <c r="C45" s="57">
        <v>505</v>
      </c>
      <c r="D45" s="57">
        <v>15277079</v>
      </c>
      <c r="E45" s="57">
        <f t="shared" si="6"/>
        <v>30251.641584158417</v>
      </c>
      <c r="F45" s="57">
        <v>750</v>
      </c>
      <c r="G45" s="57">
        <v>20474816</v>
      </c>
      <c r="H45" s="57">
        <f t="shared" si="0"/>
        <v>27299.754666666668</v>
      </c>
      <c r="I45" s="13">
        <f t="shared" si="1"/>
        <v>1255</v>
      </c>
      <c r="J45" s="13">
        <f t="shared" si="2"/>
        <v>35751895</v>
      </c>
      <c r="K45" s="13">
        <f t="shared" si="3"/>
        <v>28487.565737051791</v>
      </c>
      <c r="L45" s="82">
        <f t="shared" si="4"/>
        <v>0.40239043824701193</v>
      </c>
      <c r="M45" s="82">
        <f t="shared" si="5"/>
        <v>0.59760956175298807</v>
      </c>
    </row>
    <row r="46" spans="2:13" x14ac:dyDescent="0.25">
      <c r="B46" s="57">
        <v>55</v>
      </c>
      <c r="C46" s="57">
        <v>568</v>
      </c>
      <c r="D46" s="57">
        <v>17489998</v>
      </c>
      <c r="E46" s="57">
        <f t="shared" si="6"/>
        <v>30792.25</v>
      </c>
      <c r="F46" s="57">
        <v>1034</v>
      </c>
      <c r="G46" s="57">
        <v>29035248</v>
      </c>
      <c r="H46" s="57">
        <f t="shared" si="0"/>
        <v>28080.510638297874</v>
      </c>
      <c r="I46" s="13">
        <f t="shared" si="1"/>
        <v>1602</v>
      </c>
      <c r="J46" s="13">
        <f t="shared" si="2"/>
        <v>46525246</v>
      </c>
      <c r="K46" s="13">
        <f t="shared" si="3"/>
        <v>29041.976279650436</v>
      </c>
      <c r="L46" s="82">
        <f t="shared" si="4"/>
        <v>0.35455680399500622</v>
      </c>
      <c r="M46" s="82">
        <f t="shared" si="5"/>
        <v>0.64544319600499378</v>
      </c>
    </row>
    <row r="47" spans="2:13" x14ac:dyDescent="0.25">
      <c r="B47" s="57">
        <v>56</v>
      </c>
      <c r="C47" s="57">
        <v>642</v>
      </c>
      <c r="D47" s="57">
        <v>19956236</v>
      </c>
      <c r="E47" s="57">
        <f t="shared" si="6"/>
        <v>31084.479750778817</v>
      </c>
      <c r="F47" s="57">
        <v>1220</v>
      </c>
      <c r="G47" s="57">
        <v>34499183</v>
      </c>
      <c r="H47" s="57">
        <f t="shared" si="0"/>
        <v>28278.018852459016</v>
      </c>
      <c r="I47" s="13">
        <f t="shared" si="1"/>
        <v>1862</v>
      </c>
      <c r="J47" s="13">
        <f t="shared" si="2"/>
        <v>54455419</v>
      </c>
      <c r="K47" s="13">
        <f t="shared" si="3"/>
        <v>29245.660042964555</v>
      </c>
      <c r="L47" s="82">
        <f t="shared" si="4"/>
        <v>0.34479054779806662</v>
      </c>
      <c r="M47" s="82">
        <f t="shared" si="5"/>
        <v>0.65520945220193338</v>
      </c>
    </row>
    <row r="48" spans="2:13" x14ac:dyDescent="0.25">
      <c r="B48" s="57">
        <v>57</v>
      </c>
      <c r="C48" s="57">
        <v>715</v>
      </c>
      <c r="D48" s="57">
        <v>22143158</v>
      </c>
      <c r="E48" s="57">
        <f t="shared" si="6"/>
        <v>30969.451748251748</v>
      </c>
      <c r="F48" s="57">
        <v>1417</v>
      </c>
      <c r="G48" s="57">
        <v>40345214</v>
      </c>
      <c r="H48" s="57">
        <f t="shared" si="0"/>
        <v>28472.275229357798</v>
      </c>
      <c r="I48" s="13">
        <f t="shared" si="1"/>
        <v>2132</v>
      </c>
      <c r="J48" s="13">
        <f t="shared" si="2"/>
        <v>62488372</v>
      </c>
      <c r="K48" s="13">
        <f t="shared" si="3"/>
        <v>29309.742964352721</v>
      </c>
      <c r="L48" s="82">
        <f t="shared" si="4"/>
        <v>0.33536585365853661</v>
      </c>
      <c r="M48" s="82">
        <f t="shared" si="5"/>
        <v>0.66463414634146334</v>
      </c>
    </row>
    <row r="49" spans="2:13" x14ac:dyDescent="0.25">
      <c r="B49" s="57">
        <v>58</v>
      </c>
      <c r="C49" s="57">
        <v>796</v>
      </c>
      <c r="D49" s="57">
        <v>25509571</v>
      </c>
      <c r="E49" s="57">
        <f t="shared" si="6"/>
        <v>32047.199748743718</v>
      </c>
      <c r="F49" s="57">
        <v>1798</v>
      </c>
      <c r="G49" s="57">
        <v>54373779</v>
      </c>
      <c r="H49" s="57">
        <f t="shared" si="0"/>
        <v>30241.256395995551</v>
      </c>
      <c r="I49" s="13">
        <f t="shared" si="1"/>
        <v>2594</v>
      </c>
      <c r="J49" s="13">
        <f t="shared" si="2"/>
        <v>79883350</v>
      </c>
      <c r="K49" s="13">
        <f t="shared" si="3"/>
        <v>30795.431765612953</v>
      </c>
      <c r="L49" s="82">
        <f t="shared" si="4"/>
        <v>0.30686198920585966</v>
      </c>
      <c r="M49" s="82">
        <f t="shared" si="5"/>
        <v>0.69313801079414028</v>
      </c>
    </row>
    <row r="50" spans="2:13" x14ac:dyDescent="0.25">
      <c r="B50" s="57">
        <v>59</v>
      </c>
      <c r="C50" s="57">
        <v>912</v>
      </c>
      <c r="D50" s="57">
        <v>29068243</v>
      </c>
      <c r="E50" s="57">
        <f t="shared" si="6"/>
        <v>31873.073464912282</v>
      </c>
      <c r="F50" s="57">
        <v>2238</v>
      </c>
      <c r="G50" s="57">
        <v>68577088</v>
      </c>
      <c r="H50" s="57">
        <f t="shared" si="0"/>
        <v>30642.130473637175</v>
      </c>
      <c r="I50" s="13">
        <f t="shared" si="1"/>
        <v>3150</v>
      </c>
      <c r="J50" s="13">
        <f t="shared" si="2"/>
        <v>97645331</v>
      </c>
      <c r="K50" s="13">
        <f t="shared" si="3"/>
        <v>30998.517777777779</v>
      </c>
      <c r="L50" s="82">
        <f t="shared" si="4"/>
        <v>0.28952380952380952</v>
      </c>
      <c r="M50" s="82">
        <f t="shared" si="5"/>
        <v>0.71047619047619048</v>
      </c>
    </row>
    <row r="51" spans="2:13" x14ac:dyDescent="0.25">
      <c r="B51" s="57">
        <v>60</v>
      </c>
      <c r="C51" s="57">
        <v>1059</v>
      </c>
      <c r="D51" s="57">
        <v>33023689</v>
      </c>
      <c r="E51" s="57">
        <f t="shared" si="6"/>
        <v>31183.842304060436</v>
      </c>
      <c r="F51" s="57">
        <v>2735</v>
      </c>
      <c r="G51" s="57">
        <v>80785618</v>
      </c>
      <c r="H51" s="57">
        <f t="shared" si="0"/>
        <v>29537.70310786106</v>
      </c>
      <c r="I51" s="13">
        <f t="shared" si="1"/>
        <v>3794</v>
      </c>
      <c r="J51" s="13">
        <f t="shared" si="2"/>
        <v>113809307</v>
      </c>
      <c r="K51" s="13">
        <f t="shared" si="3"/>
        <v>29997.181602530312</v>
      </c>
      <c r="L51" s="82">
        <f t="shared" si="4"/>
        <v>0.27912493410648392</v>
      </c>
      <c r="M51" s="82">
        <f t="shared" si="5"/>
        <v>0.72087506589351613</v>
      </c>
    </row>
    <row r="52" spans="2:13" x14ac:dyDescent="0.25">
      <c r="B52" s="57">
        <v>61</v>
      </c>
      <c r="C52" s="57">
        <v>1455</v>
      </c>
      <c r="D52" s="57">
        <v>42479265</v>
      </c>
      <c r="E52" s="57">
        <f t="shared" si="6"/>
        <v>29195.371134020617</v>
      </c>
      <c r="F52" s="57">
        <v>3787</v>
      </c>
      <c r="G52" s="57">
        <v>102829833</v>
      </c>
      <c r="H52" s="57">
        <f t="shared" si="0"/>
        <v>27153.375495114866</v>
      </c>
      <c r="I52" s="13">
        <f t="shared" si="1"/>
        <v>5242</v>
      </c>
      <c r="J52" s="13">
        <f t="shared" si="2"/>
        <v>145309098</v>
      </c>
      <c r="K52" s="13">
        <f t="shared" si="3"/>
        <v>27720.163677985503</v>
      </c>
      <c r="L52" s="82">
        <f t="shared" si="4"/>
        <v>0.27756581457458984</v>
      </c>
      <c r="M52" s="82">
        <f t="shared" si="5"/>
        <v>0.72243418542541016</v>
      </c>
    </row>
    <row r="53" spans="2:13" x14ac:dyDescent="0.25">
      <c r="B53" s="57">
        <v>62</v>
      </c>
      <c r="C53" s="57">
        <v>1701</v>
      </c>
      <c r="D53" s="57">
        <v>44534003</v>
      </c>
      <c r="E53" s="57">
        <f t="shared" si="6"/>
        <v>26181.071722516168</v>
      </c>
      <c r="F53" s="57">
        <v>4716</v>
      </c>
      <c r="G53" s="57">
        <v>115117684</v>
      </c>
      <c r="H53" s="57">
        <f t="shared" si="0"/>
        <v>24410.02629346904</v>
      </c>
      <c r="I53" s="13">
        <f t="shared" si="1"/>
        <v>6417</v>
      </c>
      <c r="J53" s="13">
        <f t="shared" si="2"/>
        <v>159651687</v>
      </c>
      <c r="K53" s="13">
        <f t="shared" si="3"/>
        <v>24879.489948574101</v>
      </c>
      <c r="L53" s="82">
        <f t="shared" si="4"/>
        <v>0.26507713884992989</v>
      </c>
      <c r="M53" s="82">
        <f t="shared" si="5"/>
        <v>0.73492286115007011</v>
      </c>
    </row>
    <row r="54" spans="2:13" x14ac:dyDescent="0.25">
      <c r="B54" s="57">
        <v>63</v>
      </c>
      <c r="C54" s="57">
        <v>2186</v>
      </c>
      <c r="D54" s="57">
        <v>52498711</v>
      </c>
      <c r="E54" s="57">
        <f t="shared" si="6"/>
        <v>24015.87877401647</v>
      </c>
      <c r="F54" s="57">
        <v>5735</v>
      </c>
      <c r="G54" s="57">
        <v>124723491</v>
      </c>
      <c r="H54" s="57">
        <f t="shared" si="0"/>
        <v>21747.775239755883</v>
      </c>
      <c r="I54" s="13">
        <f t="shared" si="1"/>
        <v>7921</v>
      </c>
      <c r="J54" s="13">
        <f t="shared" si="2"/>
        <v>177222202</v>
      </c>
      <c r="K54" s="13">
        <f t="shared" si="3"/>
        <v>22373.715692463073</v>
      </c>
      <c r="L54" s="82">
        <f t="shared" si="4"/>
        <v>0.27597525564953918</v>
      </c>
      <c r="M54" s="82">
        <f t="shared" si="5"/>
        <v>0.72402474435046082</v>
      </c>
    </row>
    <row r="55" spans="2:13" x14ac:dyDescent="0.25">
      <c r="B55" s="57">
        <v>64</v>
      </c>
      <c r="C55" s="57">
        <v>2530</v>
      </c>
      <c r="D55" s="57">
        <v>60196062</v>
      </c>
      <c r="E55" s="57">
        <f t="shared" si="6"/>
        <v>23792.909881422926</v>
      </c>
      <c r="F55" s="57">
        <v>6141</v>
      </c>
      <c r="G55" s="57">
        <v>130734981</v>
      </c>
      <c r="H55" s="57">
        <f t="shared" si="0"/>
        <v>21288.874938935027</v>
      </c>
      <c r="I55" s="13">
        <f t="shared" si="1"/>
        <v>8671</v>
      </c>
      <c r="J55" s="13">
        <f t="shared" si="2"/>
        <v>190931043</v>
      </c>
      <c r="K55" s="13">
        <f t="shared" si="3"/>
        <v>22019.495213931496</v>
      </c>
      <c r="L55" s="82">
        <f t="shared" si="4"/>
        <v>0.29177718832891247</v>
      </c>
      <c r="M55" s="82">
        <f t="shared" si="5"/>
        <v>0.70822281167108758</v>
      </c>
    </row>
    <row r="56" spans="2:13" x14ac:dyDescent="0.25">
      <c r="B56" s="57">
        <v>65</v>
      </c>
      <c r="C56" s="57">
        <v>2660</v>
      </c>
      <c r="D56" s="57">
        <v>60373662</v>
      </c>
      <c r="E56" s="57">
        <f t="shared" si="6"/>
        <v>22696.865413533833</v>
      </c>
      <c r="F56" s="57">
        <v>6282</v>
      </c>
      <c r="G56" s="57">
        <v>132922505</v>
      </c>
      <c r="H56" s="57">
        <f t="shared" si="0"/>
        <v>21159.265361349888</v>
      </c>
      <c r="I56" s="13">
        <f t="shared" si="1"/>
        <v>8942</v>
      </c>
      <c r="J56" s="13">
        <f t="shared" si="2"/>
        <v>193296167</v>
      </c>
      <c r="K56" s="13">
        <f t="shared" si="3"/>
        <v>21616.659248490272</v>
      </c>
      <c r="L56" s="82">
        <f t="shared" si="4"/>
        <v>0.29747260120778352</v>
      </c>
      <c r="M56" s="82">
        <f t="shared" si="5"/>
        <v>0.70252739879221648</v>
      </c>
    </row>
    <row r="57" spans="2:13" x14ac:dyDescent="0.25">
      <c r="B57" s="57">
        <v>66</v>
      </c>
      <c r="C57" s="57">
        <v>2879</v>
      </c>
      <c r="D57" s="57">
        <v>66235554</v>
      </c>
      <c r="E57" s="57">
        <f t="shared" si="6"/>
        <v>23006.444598819035</v>
      </c>
      <c r="F57" s="57">
        <v>6621</v>
      </c>
      <c r="G57" s="57">
        <v>134004443</v>
      </c>
      <c r="H57" s="57">
        <f t="shared" si="0"/>
        <v>20239.305694003928</v>
      </c>
      <c r="I57" s="13">
        <f t="shared" si="1"/>
        <v>9500</v>
      </c>
      <c r="J57" s="13">
        <f t="shared" si="2"/>
        <v>200239997</v>
      </c>
      <c r="K57" s="13">
        <f t="shared" si="3"/>
        <v>21077.894421052632</v>
      </c>
      <c r="L57" s="82">
        <f t="shared" si="4"/>
        <v>0.30305263157894735</v>
      </c>
      <c r="M57" s="82">
        <f t="shared" si="5"/>
        <v>0.69694736842105265</v>
      </c>
    </row>
    <row r="58" spans="2:13" x14ac:dyDescent="0.25">
      <c r="B58" s="57">
        <v>67</v>
      </c>
      <c r="C58" s="57">
        <v>3092</v>
      </c>
      <c r="D58" s="57">
        <v>70323386</v>
      </c>
      <c r="E58" s="57">
        <f t="shared" si="6"/>
        <v>22743.656532988356</v>
      </c>
      <c r="F58" s="57">
        <v>6871</v>
      </c>
      <c r="G58" s="57">
        <v>134111060</v>
      </c>
      <c r="H58" s="57">
        <f t="shared" si="0"/>
        <v>19518.41944404017</v>
      </c>
      <c r="I58" s="13">
        <f t="shared" si="1"/>
        <v>9963</v>
      </c>
      <c r="J58" s="13">
        <f t="shared" si="2"/>
        <v>204434446</v>
      </c>
      <c r="K58" s="13">
        <f t="shared" si="3"/>
        <v>20519.366255144032</v>
      </c>
      <c r="L58" s="82">
        <f t="shared" si="4"/>
        <v>0.31034828866807185</v>
      </c>
      <c r="M58" s="82">
        <f t="shared" si="5"/>
        <v>0.68965171133192815</v>
      </c>
    </row>
    <row r="59" spans="2:13" x14ac:dyDescent="0.25">
      <c r="B59" s="57">
        <v>68</v>
      </c>
      <c r="C59" s="57">
        <v>3213</v>
      </c>
      <c r="D59" s="57">
        <v>72837144</v>
      </c>
      <c r="E59" s="57">
        <f t="shared" si="6"/>
        <v>22669.512605042019</v>
      </c>
      <c r="F59" s="57">
        <v>6891</v>
      </c>
      <c r="G59" s="57">
        <v>131733807</v>
      </c>
      <c r="H59" s="57">
        <f t="shared" si="0"/>
        <v>19116.791031780584</v>
      </c>
      <c r="I59" s="13">
        <f t="shared" si="1"/>
        <v>10104</v>
      </c>
      <c r="J59" s="13">
        <f t="shared" si="2"/>
        <v>204570951</v>
      </c>
      <c r="K59" s="13">
        <f t="shared" si="3"/>
        <v>20246.531175771972</v>
      </c>
      <c r="L59" s="82">
        <f t="shared" si="4"/>
        <v>0.31799287410926363</v>
      </c>
      <c r="M59" s="82">
        <f t="shared" si="5"/>
        <v>0.68200712589073631</v>
      </c>
    </row>
    <row r="60" spans="2:13" x14ac:dyDescent="0.25">
      <c r="B60" s="57">
        <v>69</v>
      </c>
      <c r="C60" s="57">
        <v>3525</v>
      </c>
      <c r="D60" s="57">
        <v>81761629</v>
      </c>
      <c r="E60" s="57">
        <f t="shared" si="6"/>
        <v>23194.788368794325</v>
      </c>
      <c r="F60" s="57">
        <v>7346</v>
      </c>
      <c r="G60" s="57">
        <v>141069311</v>
      </c>
      <c r="H60" s="57">
        <f t="shared" si="0"/>
        <v>19203.554451402124</v>
      </c>
      <c r="I60" s="13">
        <f t="shared" si="1"/>
        <v>10871</v>
      </c>
      <c r="J60" s="13">
        <f t="shared" si="2"/>
        <v>222830940</v>
      </c>
      <c r="K60" s="13">
        <f t="shared" si="3"/>
        <v>20497.740778217274</v>
      </c>
      <c r="L60" s="82">
        <f t="shared" si="4"/>
        <v>0.32425719804985742</v>
      </c>
      <c r="M60" s="82">
        <f t="shared" si="5"/>
        <v>0.67574280195014258</v>
      </c>
    </row>
    <row r="61" spans="2:13" x14ac:dyDescent="0.25">
      <c r="B61" s="57">
        <v>70</v>
      </c>
      <c r="C61" s="57">
        <v>2458</v>
      </c>
      <c r="D61" s="57">
        <v>55748557</v>
      </c>
      <c r="E61" s="57">
        <f t="shared" si="6"/>
        <v>22680.454434499592</v>
      </c>
      <c r="F61" s="57">
        <v>5100</v>
      </c>
      <c r="G61" s="57">
        <v>94271191</v>
      </c>
      <c r="H61" s="57">
        <f t="shared" si="0"/>
        <v>18484.547254901961</v>
      </c>
      <c r="I61" s="13">
        <f t="shared" si="1"/>
        <v>7558</v>
      </c>
      <c r="J61" s="13">
        <f t="shared" si="2"/>
        <v>150019748</v>
      </c>
      <c r="K61" s="13">
        <f t="shared" si="3"/>
        <v>19849.133103995766</v>
      </c>
      <c r="L61" s="82">
        <f t="shared" si="4"/>
        <v>0.32521831172267796</v>
      </c>
      <c r="M61" s="82">
        <f t="shared" si="5"/>
        <v>0.6747816882773221</v>
      </c>
    </row>
    <row r="62" spans="2:13" x14ac:dyDescent="0.25">
      <c r="B62" s="57">
        <v>71</v>
      </c>
      <c r="C62" s="57">
        <v>2473</v>
      </c>
      <c r="D62" s="57">
        <v>56021167</v>
      </c>
      <c r="E62" s="57">
        <f t="shared" si="6"/>
        <v>22653.120501415284</v>
      </c>
      <c r="F62" s="57">
        <v>4814</v>
      </c>
      <c r="G62" s="57">
        <v>88145938</v>
      </c>
      <c r="H62" s="57">
        <f t="shared" si="0"/>
        <v>18310.331948483588</v>
      </c>
      <c r="I62" s="13">
        <f t="shared" si="1"/>
        <v>7287</v>
      </c>
      <c r="J62" s="13">
        <f t="shared" si="2"/>
        <v>144167105</v>
      </c>
      <c r="K62" s="13">
        <f t="shared" si="3"/>
        <v>19784.150542061205</v>
      </c>
      <c r="L62" s="82">
        <f t="shared" si="4"/>
        <v>0.33937148346370249</v>
      </c>
      <c r="M62" s="82">
        <f t="shared" si="5"/>
        <v>0.66062851653629751</v>
      </c>
    </row>
    <row r="63" spans="2:13" x14ac:dyDescent="0.25">
      <c r="B63" s="57">
        <v>72</v>
      </c>
      <c r="C63" s="57">
        <v>2275</v>
      </c>
      <c r="D63" s="57">
        <v>51955214</v>
      </c>
      <c r="E63" s="57">
        <f t="shared" si="6"/>
        <v>22837.456703296702</v>
      </c>
      <c r="F63" s="57">
        <v>4861</v>
      </c>
      <c r="G63" s="57">
        <v>89393752</v>
      </c>
      <c r="H63" s="57">
        <f t="shared" si="0"/>
        <v>18389.992182678463</v>
      </c>
      <c r="I63" s="13">
        <f t="shared" si="1"/>
        <v>7136</v>
      </c>
      <c r="J63" s="13">
        <f t="shared" si="2"/>
        <v>141348966</v>
      </c>
      <c r="K63" s="13">
        <f t="shared" si="3"/>
        <v>19807.870795964125</v>
      </c>
      <c r="L63" s="82">
        <f t="shared" si="4"/>
        <v>0.31880605381165922</v>
      </c>
      <c r="M63" s="82">
        <f t="shared" si="5"/>
        <v>0.68119394618834073</v>
      </c>
    </row>
    <row r="64" spans="2:13" x14ac:dyDescent="0.25">
      <c r="B64" s="57">
        <v>73</v>
      </c>
      <c r="C64" s="57">
        <v>2349</v>
      </c>
      <c r="D64" s="57">
        <v>56295205</v>
      </c>
      <c r="E64" s="57">
        <f t="shared" si="6"/>
        <v>23965.604512558537</v>
      </c>
      <c r="F64" s="57">
        <v>4825</v>
      </c>
      <c r="G64" s="57">
        <v>87453369</v>
      </c>
      <c r="H64" s="57">
        <f t="shared" si="0"/>
        <v>18125.050569948187</v>
      </c>
      <c r="I64" s="13">
        <f t="shared" si="1"/>
        <v>7174</v>
      </c>
      <c r="J64" s="13">
        <f t="shared" si="2"/>
        <v>143748574</v>
      </c>
      <c r="K64" s="13">
        <f t="shared" si="3"/>
        <v>20037.437134095344</v>
      </c>
      <c r="L64" s="82">
        <f t="shared" si="4"/>
        <v>0.32743239475885139</v>
      </c>
      <c r="M64" s="82">
        <f t="shared" si="5"/>
        <v>0.67256760524114867</v>
      </c>
    </row>
    <row r="65" spans="2:13" x14ac:dyDescent="0.25">
      <c r="B65" s="57">
        <v>74</v>
      </c>
      <c r="C65" s="57">
        <v>1959</v>
      </c>
      <c r="D65" s="57">
        <v>45137598</v>
      </c>
      <c r="E65" s="57">
        <f t="shared" si="6"/>
        <v>23041.142419601838</v>
      </c>
      <c r="F65" s="57">
        <v>4010</v>
      </c>
      <c r="G65" s="57">
        <v>71540031</v>
      </c>
      <c r="H65" s="57">
        <f t="shared" si="0"/>
        <v>17840.406733167081</v>
      </c>
      <c r="I65" s="13">
        <f t="shared" si="1"/>
        <v>5969</v>
      </c>
      <c r="J65" s="13">
        <f t="shared" si="2"/>
        <v>116677629</v>
      </c>
      <c r="K65" s="13">
        <f t="shared" si="3"/>
        <v>19547.265706148435</v>
      </c>
      <c r="L65" s="82">
        <f t="shared" si="4"/>
        <v>0.3281956776679511</v>
      </c>
      <c r="M65" s="82">
        <f t="shared" si="5"/>
        <v>0.6718043223320489</v>
      </c>
    </row>
    <row r="66" spans="2:13" x14ac:dyDescent="0.25">
      <c r="B66" s="57">
        <v>75</v>
      </c>
      <c r="C66" s="57">
        <v>1782</v>
      </c>
      <c r="D66" s="57">
        <v>41566667</v>
      </c>
      <c r="E66" s="57">
        <f t="shared" si="6"/>
        <v>23325.851290684623</v>
      </c>
      <c r="F66" s="57">
        <v>3719</v>
      </c>
      <c r="G66" s="57">
        <v>64928543</v>
      </c>
      <c r="H66" s="57">
        <f t="shared" si="0"/>
        <v>17458.60258133907</v>
      </c>
      <c r="I66" s="13">
        <f t="shared" si="1"/>
        <v>5501</v>
      </c>
      <c r="J66" s="13">
        <f t="shared" si="2"/>
        <v>106495210</v>
      </c>
      <c r="K66" s="13">
        <f t="shared" si="3"/>
        <v>19359.245591710598</v>
      </c>
      <c r="L66" s="82">
        <f t="shared" si="4"/>
        <v>0.32394110161788764</v>
      </c>
      <c r="M66" s="82">
        <f t="shared" si="5"/>
        <v>0.67605889838211231</v>
      </c>
    </row>
    <row r="67" spans="2:13" x14ac:dyDescent="0.25">
      <c r="B67" s="57">
        <v>76</v>
      </c>
      <c r="C67" s="57">
        <v>1640</v>
      </c>
      <c r="D67" s="57">
        <v>37966953</v>
      </c>
      <c r="E67" s="57">
        <f t="shared" si="6"/>
        <v>23150.581097560975</v>
      </c>
      <c r="F67" s="57">
        <v>3398</v>
      </c>
      <c r="G67" s="57">
        <v>57982755</v>
      </c>
      <c r="H67" s="57">
        <f t="shared" si="0"/>
        <v>17063.788993525603</v>
      </c>
      <c r="I67" s="13">
        <f t="shared" si="1"/>
        <v>5038</v>
      </c>
      <c r="J67" s="13">
        <f t="shared" si="2"/>
        <v>95949708</v>
      </c>
      <c r="K67" s="13">
        <f t="shared" si="3"/>
        <v>19045.198094481937</v>
      </c>
      <c r="L67" s="82">
        <f t="shared" si="4"/>
        <v>0.32552600238189761</v>
      </c>
      <c r="M67" s="82">
        <f t="shared" si="5"/>
        <v>0.67447399761810245</v>
      </c>
    </row>
    <row r="68" spans="2:13" x14ac:dyDescent="0.25">
      <c r="B68" s="57">
        <v>77</v>
      </c>
      <c r="C68" s="57">
        <v>1569</v>
      </c>
      <c r="D68" s="57">
        <v>36667076</v>
      </c>
      <c r="E68" s="57">
        <f t="shared" si="6"/>
        <v>23369.710643722115</v>
      </c>
      <c r="F68" s="57">
        <v>3119</v>
      </c>
      <c r="G68" s="57">
        <v>53341189</v>
      </c>
      <c r="H68" s="57">
        <f t="shared" si="0"/>
        <v>17102.016351394679</v>
      </c>
      <c r="I68" s="13">
        <f t="shared" si="1"/>
        <v>4688</v>
      </c>
      <c r="J68" s="13">
        <f t="shared" si="2"/>
        <v>90008265</v>
      </c>
      <c r="K68" s="13">
        <f t="shared" si="3"/>
        <v>19199.715230375426</v>
      </c>
      <c r="L68" s="82">
        <f t="shared" si="4"/>
        <v>0.33468430034129693</v>
      </c>
      <c r="M68" s="82">
        <f t="shared" si="5"/>
        <v>0.66531569965870307</v>
      </c>
    </row>
    <row r="69" spans="2:13" x14ac:dyDescent="0.25">
      <c r="B69" s="57">
        <v>78</v>
      </c>
      <c r="C69" s="57">
        <v>1415</v>
      </c>
      <c r="D69" s="57">
        <v>32474614</v>
      </c>
      <c r="E69" s="57">
        <f t="shared" si="6"/>
        <v>22950.257243816253</v>
      </c>
      <c r="F69" s="57">
        <v>3035</v>
      </c>
      <c r="G69" s="57">
        <v>50694611</v>
      </c>
      <c r="H69" s="57">
        <f t="shared" si="0"/>
        <v>16703.331466227348</v>
      </c>
      <c r="I69" s="13">
        <f t="shared" si="1"/>
        <v>4450</v>
      </c>
      <c r="J69" s="13">
        <f t="shared" si="2"/>
        <v>83169225</v>
      </c>
      <c r="K69" s="13">
        <f t="shared" si="3"/>
        <v>18689.713483146068</v>
      </c>
      <c r="L69" s="82">
        <f t="shared" si="4"/>
        <v>0.31797752808988766</v>
      </c>
      <c r="M69" s="82">
        <f t="shared" si="5"/>
        <v>0.68202247191011234</v>
      </c>
    </row>
    <row r="70" spans="2:13" x14ac:dyDescent="0.25">
      <c r="B70" s="57">
        <v>79</v>
      </c>
      <c r="C70" s="57">
        <v>1281</v>
      </c>
      <c r="D70" s="57">
        <v>31519512</v>
      </c>
      <c r="E70" s="57">
        <f t="shared" si="6"/>
        <v>24605.395784543325</v>
      </c>
      <c r="F70" s="57">
        <v>2761</v>
      </c>
      <c r="G70" s="57">
        <v>46179537</v>
      </c>
      <c r="H70" s="57">
        <f t="shared" si="0"/>
        <v>16725.65628395509</v>
      </c>
      <c r="I70" s="13">
        <f t="shared" si="1"/>
        <v>4042</v>
      </c>
      <c r="J70" s="13">
        <f t="shared" si="2"/>
        <v>77699049</v>
      </c>
      <c r="K70" s="13">
        <f t="shared" si="3"/>
        <v>19222.921573478478</v>
      </c>
      <c r="L70" s="82">
        <f t="shared" si="4"/>
        <v>0.31692231568530432</v>
      </c>
      <c r="M70" s="82">
        <f t="shared" si="5"/>
        <v>0.68307768431469573</v>
      </c>
    </row>
    <row r="71" spans="2:13" x14ac:dyDescent="0.25">
      <c r="B71" s="57">
        <v>80</v>
      </c>
      <c r="C71" s="57">
        <v>1260</v>
      </c>
      <c r="D71" s="57">
        <v>29617008</v>
      </c>
      <c r="E71" s="57">
        <f t="shared" si="6"/>
        <v>23505.561904761904</v>
      </c>
      <c r="F71" s="57">
        <v>2688</v>
      </c>
      <c r="G71" s="57">
        <v>44114915</v>
      </c>
      <c r="H71" s="57">
        <f t="shared" si="0"/>
        <v>16411.798735119046</v>
      </c>
      <c r="I71" s="13">
        <f t="shared" si="1"/>
        <v>3948</v>
      </c>
      <c r="J71" s="13">
        <f t="shared" si="2"/>
        <v>73731923</v>
      </c>
      <c r="K71" s="13">
        <f t="shared" si="3"/>
        <v>18675.765704154001</v>
      </c>
      <c r="L71" s="82">
        <f t="shared" si="4"/>
        <v>0.31914893617021278</v>
      </c>
      <c r="M71" s="82">
        <f t="shared" si="5"/>
        <v>0.68085106382978722</v>
      </c>
    </row>
    <row r="72" spans="2:13" x14ac:dyDescent="0.25">
      <c r="B72" s="57">
        <v>81</v>
      </c>
      <c r="C72" s="57">
        <v>1104</v>
      </c>
      <c r="D72" s="57">
        <v>25895765</v>
      </c>
      <c r="E72" s="57">
        <f t="shared" si="6"/>
        <v>23456.308876811596</v>
      </c>
      <c r="F72" s="57">
        <v>2654</v>
      </c>
      <c r="G72" s="57">
        <v>43243669</v>
      </c>
      <c r="H72" s="57">
        <f t="shared" si="0"/>
        <v>16293.77128862095</v>
      </c>
      <c r="I72" s="13">
        <f t="shared" si="1"/>
        <v>3758</v>
      </c>
      <c r="J72" s="13">
        <f t="shared" si="2"/>
        <v>69139434</v>
      </c>
      <c r="K72" s="13">
        <f t="shared" si="3"/>
        <v>18397.933475252794</v>
      </c>
      <c r="L72" s="82">
        <f t="shared" si="4"/>
        <v>0.29377328366152211</v>
      </c>
      <c r="M72" s="82">
        <f t="shared" si="5"/>
        <v>0.70622671633847789</v>
      </c>
    </row>
    <row r="73" spans="2:13" x14ac:dyDescent="0.25">
      <c r="B73" s="57">
        <v>82</v>
      </c>
      <c r="C73" s="57">
        <v>1052</v>
      </c>
      <c r="D73" s="57">
        <v>24936076</v>
      </c>
      <c r="E73" s="57">
        <f t="shared" si="6"/>
        <v>23703.494296577948</v>
      </c>
      <c r="F73" s="57">
        <v>2164</v>
      </c>
      <c r="G73" s="57">
        <v>34031766</v>
      </c>
      <c r="H73" s="57">
        <f t="shared" si="0"/>
        <v>15726.324399260628</v>
      </c>
      <c r="I73" s="13">
        <f t="shared" si="1"/>
        <v>3216</v>
      </c>
      <c r="J73" s="13">
        <f t="shared" si="2"/>
        <v>58967842</v>
      </c>
      <c r="K73" s="13">
        <f t="shared" si="3"/>
        <v>18335.771766169153</v>
      </c>
      <c r="L73" s="82">
        <f t="shared" si="4"/>
        <v>0.3271144278606965</v>
      </c>
      <c r="M73" s="82">
        <f t="shared" si="5"/>
        <v>0.67288557213930345</v>
      </c>
    </row>
    <row r="74" spans="2:13" x14ac:dyDescent="0.25">
      <c r="B74" s="57">
        <v>83</v>
      </c>
      <c r="C74" s="57">
        <v>922</v>
      </c>
      <c r="D74" s="57">
        <v>21671541</v>
      </c>
      <c r="E74" s="57">
        <f t="shared" ref="E74:E91" si="7">D74/C74</f>
        <v>23504.925162689804</v>
      </c>
      <c r="F74" s="57">
        <v>2127</v>
      </c>
      <c r="G74" s="57">
        <v>33913710</v>
      </c>
      <c r="H74" s="57">
        <f t="shared" ref="H74:H91" si="8">G74/F74</f>
        <v>15944.386459802539</v>
      </c>
      <c r="I74" s="13">
        <f t="shared" ref="I74:I91" si="9">C74+F74</f>
        <v>3049</v>
      </c>
      <c r="J74" s="13">
        <f t="shared" ref="J74:J91" si="10">D74+G74</f>
        <v>55585251</v>
      </c>
      <c r="K74" s="13">
        <f t="shared" ref="K74:K91" si="11">J74/I74</f>
        <v>18230.649721220074</v>
      </c>
      <c r="L74" s="82">
        <f t="shared" ref="L74:L91" si="12">C74/(C74+F74)</f>
        <v>0.30239422761561169</v>
      </c>
      <c r="M74" s="82">
        <f t="shared" ref="M74:M91" si="13">1-L74</f>
        <v>0.69760577238438826</v>
      </c>
    </row>
    <row r="75" spans="2:13" x14ac:dyDescent="0.25">
      <c r="B75" s="57">
        <v>84</v>
      </c>
      <c r="C75" s="57">
        <v>858</v>
      </c>
      <c r="D75" s="57">
        <v>20142847</v>
      </c>
      <c r="E75" s="57">
        <f t="shared" si="7"/>
        <v>23476.511655011655</v>
      </c>
      <c r="F75" s="57">
        <v>1981</v>
      </c>
      <c r="G75" s="57">
        <v>30329107</v>
      </c>
      <c r="H75" s="57">
        <f t="shared" si="8"/>
        <v>15309.998485613327</v>
      </c>
      <c r="I75" s="13">
        <f t="shared" si="9"/>
        <v>2839</v>
      </c>
      <c r="J75" s="13">
        <f t="shared" si="10"/>
        <v>50471954</v>
      </c>
      <c r="K75" s="13">
        <f t="shared" si="11"/>
        <v>17778.074674181051</v>
      </c>
      <c r="L75" s="82">
        <f t="shared" si="12"/>
        <v>0.30221909122930607</v>
      </c>
      <c r="M75" s="82">
        <f t="shared" si="13"/>
        <v>0.69778090877069388</v>
      </c>
    </row>
    <row r="76" spans="2:13" x14ac:dyDescent="0.25">
      <c r="B76" s="57">
        <v>85</v>
      </c>
      <c r="C76" s="57">
        <v>779</v>
      </c>
      <c r="D76" s="57">
        <v>19070450</v>
      </c>
      <c r="E76" s="57">
        <f t="shared" si="7"/>
        <v>24480.680359435173</v>
      </c>
      <c r="F76" s="57">
        <v>1872</v>
      </c>
      <c r="G76" s="57">
        <v>29649067</v>
      </c>
      <c r="H76" s="57">
        <f t="shared" si="8"/>
        <v>15838.176816239316</v>
      </c>
      <c r="I76" s="13">
        <f t="shared" si="9"/>
        <v>2651</v>
      </c>
      <c r="J76" s="13">
        <f t="shared" si="10"/>
        <v>48719517</v>
      </c>
      <c r="K76" s="13">
        <f t="shared" si="11"/>
        <v>18377.788381742739</v>
      </c>
      <c r="L76" s="82">
        <f t="shared" si="12"/>
        <v>0.2938513768389287</v>
      </c>
      <c r="M76" s="82">
        <f t="shared" si="13"/>
        <v>0.7061486231610713</v>
      </c>
    </row>
    <row r="77" spans="2:13" x14ac:dyDescent="0.25">
      <c r="B77" s="57">
        <v>86</v>
      </c>
      <c r="C77" s="57">
        <v>728</v>
      </c>
      <c r="D77" s="57">
        <v>17998222</v>
      </c>
      <c r="E77" s="57">
        <f t="shared" si="7"/>
        <v>24722.832417582416</v>
      </c>
      <c r="F77" s="57">
        <v>1653</v>
      </c>
      <c r="G77" s="57">
        <v>25519067</v>
      </c>
      <c r="H77" s="57">
        <f t="shared" si="8"/>
        <v>15438.032062915911</v>
      </c>
      <c r="I77" s="13">
        <f t="shared" si="9"/>
        <v>2381</v>
      </c>
      <c r="J77" s="13">
        <f t="shared" si="10"/>
        <v>43517289</v>
      </c>
      <c r="K77" s="13">
        <f t="shared" si="11"/>
        <v>18276.895842083159</v>
      </c>
      <c r="L77" s="82">
        <f t="shared" si="12"/>
        <v>0.30575388492230154</v>
      </c>
      <c r="M77" s="82">
        <f t="shared" si="13"/>
        <v>0.6942461150776984</v>
      </c>
    </row>
    <row r="78" spans="2:13" x14ac:dyDescent="0.25">
      <c r="B78" s="59">
        <v>87</v>
      </c>
      <c r="C78" s="59">
        <v>545</v>
      </c>
      <c r="D78" s="59">
        <v>13094773</v>
      </c>
      <c r="E78" s="57">
        <f t="shared" si="7"/>
        <v>24027.106422018347</v>
      </c>
      <c r="F78" s="59">
        <v>1537</v>
      </c>
      <c r="G78" s="59">
        <v>23096679</v>
      </c>
      <c r="H78" s="57">
        <f t="shared" si="8"/>
        <v>15027.117111255693</v>
      </c>
      <c r="I78" s="13">
        <f t="shared" si="9"/>
        <v>2082</v>
      </c>
      <c r="J78" s="13">
        <f t="shared" si="10"/>
        <v>36191452</v>
      </c>
      <c r="K78" s="13">
        <f t="shared" si="11"/>
        <v>17383.022094140251</v>
      </c>
      <c r="L78" s="82">
        <f t="shared" si="12"/>
        <v>0.26176753121998081</v>
      </c>
      <c r="M78" s="82">
        <f t="shared" si="13"/>
        <v>0.73823246878001925</v>
      </c>
    </row>
    <row r="79" spans="2:13" x14ac:dyDescent="0.25">
      <c r="B79" s="57">
        <v>88</v>
      </c>
      <c r="C79" s="57">
        <v>484</v>
      </c>
      <c r="D79" s="57">
        <v>11342693</v>
      </c>
      <c r="E79" s="57">
        <f t="shared" si="7"/>
        <v>23435.316115702481</v>
      </c>
      <c r="F79" s="57">
        <v>1359</v>
      </c>
      <c r="G79" s="57">
        <v>20227069</v>
      </c>
      <c r="H79" s="57">
        <f t="shared" si="8"/>
        <v>14883.788815305372</v>
      </c>
      <c r="I79" s="13">
        <f t="shared" si="9"/>
        <v>1843</v>
      </c>
      <c r="J79" s="13">
        <f t="shared" si="10"/>
        <v>31569762</v>
      </c>
      <c r="K79" s="13">
        <f t="shared" si="11"/>
        <v>17129.550732501357</v>
      </c>
      <c r="L79" s="82">
        <f t="shared" si="12"/>
        <v>0.26261530113944653</v>
      </c>
      <c r="M79" s="82">
        <f t="shared" si="13"/>
        <v>0.73738469886055347</v>
      </c>
    </row>
    <row r="80" spans="2:13" x14ac:dyDescent="0.25">
      <c r="B80" s="57">
        <v>89</v>
      </c>
      <c r="C80" s="57">
        <v>406</v>
      </c>
      <c r="D80" s="57">
        <v>9376117</v>
      </c>
      <c r="E80" s="57">
        <f t="shared" si="7"/>
        <v>23093.884236453203</v>
      </c>
      <c r="F80" s="57">
        <v>1120</v>
      </c>
      <c r="G80" s="57">
        <v>16896145</v>
      </c>
      <c r="H80" s="57">
        <f t="shared" si="8"/>
        <v>15085.84375</v>
      </c>
      <c r="I80" s="13">
        <f t="shared" si="9"/>
        <v>1526</v>
      </c>
      <c r="J80" s="13">
        <f t="shared" si="10"/>
        <v>26272262</v>
      </c>
      <c r="K80" s="13">
        <f t="shared" si="11"/>
        <v>17216.423328964614</v>
      </c>
      <c r="L80" s="82">
        <f t="shared" si="12"/>
        <v>0.26605504587155965</v>
      </c>
      <c r="M80" s="82">
        <f t="shared" si="13"/>
        <v>0.73394495412844041</v>
      </c>
    </row>
    <row r="81" spans="2:13" x14ac:dyDescent="0.25">
      <c r="B81" s="57">
        <v>90</v>
      </c>
      <c r="C81" s="57">
        <v>302</v>
      </c>
      <c r="D81" s="57">
        <v>6971830</v>
      </c>
      <c r="E81" s="57">
        <f t="shared" si="7"/>
        <v>23085.529801324505</v>
      </c>
      <c r="F81" s="57">
        <v>1031</v>
      </c>
      <c r="G81" s="57">
        <v>14650408</v>
      </c>
      <c r="H81" s="57">
        <f t="shared" si="8"/>
        <v>14209.901066925315</v>
      </c>
      <c r="I81" s="13">
        <f t="shared" si="9"/>
        <v>1333</v>
      </c>
      <c r="J81" s="13">
        <f t="shared" si="10"/>
        <v>21622238</v>
      </c>
      <c r="K81" s="13">
        <f t="shared" si="11"/>
        <v>16220.733683420855</v>
      </c>
      <c r="L81" s="82">
        <f t="shared" si="12"/>
        <v>0.22655663915978994</v>
      </c>
      <c r="M81" s="82">
        <f t="shared" si="13"/>
        <v>0.77344336084021004</v>
      </c>
    </row>
    <row r="82" spans="2:13" x14ac:dyDescent="0.25">
      <c r="B82" s="57">
        <v>91</v>
      </c>
      <c r="C82" s="57">
        <v>267</v>
      </c>
      <c r="D82" s="57">
        <v>5678395</v>
      </c>
      <c r="E82" s="57">
        <f t="shared" si="7"/>
        <v>21267.397003745318</v>
      </c>
      <c r="F82" s="57">
        <v>852</v>
      </c>
      <c r="G82" s="57">
        <v>11728539</v>
      </c>
      <c r="H82" s="57">
        <f t="shared" si="8"/>
        <v>13765.890845070422</v>
      </c>
      <c r="I82" s="13">
        <f t="shared" si="9"/>
        <v>1119</v>
      </c>
      <c r="J82" s="13">
        <f t="shared" si="10"/>
        <v>17406934</v>
      </c>
      <c r="K82" s="13">
        <f t="shared" si="11"/>
        <v>15555.794459338695</v>
      </c>
      <c r="L82" s="82">
        <f t="shared" si="12"/>
        <v>0.23860589812332439</v>
      </c>
      <c r="M82" s="82">
        <f t="shared" si="13"/>
        <v>0.76139410187667567</v>
      </c>
    </row>
    <row r="83" spans="2:13" x14ac:dyDescent="0.25">
      <c r="B83" s="57">
        <v>92</v>
      </c>
      <c r="C83" s="57">
        <v>176</v>
      </c>
      <c r="D83" s="57">
        <v>3910091</v>
      </c>
      <c r="E83" s="57">
        <f t="shared" si="7"/>
        <v>22216.426136363636</v>
      </c>
      <c r="F83" s="57">
        <v>682</v>
      </c>
      <c r="G83" s="57">
        <v>9110877</v>
      </c>
      <c r="H83" s="57">
        <f t="shared" si="8"/>
        <v>13359.057184750733</v>
      </c>
      <c r="I83" s="13">
        <f t="shared" si="9"/>
        <v>858</v>
      </c>
      <c r="J83" s="13">
        <f t="shared" si="10"/>
        <v>13020968</v>
      </c>
      <c r="K83" s="13">
        <f t="shared" si="11"/>
        <v>15175.95337995338</v>
      </c>
      <c r="L83" s="82">
        <f t="shared" si="12"/>
        <v>0.20512820512820512</v>
      </c>
      <c r="M83" s="82">
        <f t="shared" si="13"/>
        <v>0.79487179487179493</v>
      </c>
    </row>
    <row r="84" spans="2:13" x14ac:dyDescent="0.25">
      <c r="B84" s="57">
        <v>93</v>
      </c>
      <c r="C84" s="57">
        <v>165</v>
      </c>
      <c r="D84" s="57">
        <v>3148124</v>
      </c>
      <c r="E84" s="57">
        <f t="shared" si="7"/>
        <v>19079.539393939394</v>
      </c>
      <c r="F84" s="57">
        <v>553</v>
      </c>
      <c r="G84" s="57">
        <v>7267580</v>
      </c>
      <c r="H84" s="57">
        <f t="shared" si="8"/>
        <v>13142.097649186257</v>
      </c>
      <c r="I84" s="13">
        <f t="shared" si="9"/>
        <v>718</v>
      </c>
      <c r="J84" s="13">
        <f t="shared" si="10"/>
        <v>10415704</v>
      </c>
      <c r="K84" s="13">
        <f t="shared" si="11"/>
        <v>14506.551532033427</v>
      </c>
      <c r="L84" s="82">
        <f t="shared" si="12"/>
        <v>0.2298050139275766</v>
      </c>
      <c r="M84" s="82">
        <f t="shared" si="13"/>
        <v>0.77019498607242343</v>
      </c>
    </row>
    <row r="85" spans="2:13" x14ac:dyDescent="0.25">
      <c r="B85" s="57">
        <v>94</v>
      </c>
      <c r="C85" s="57">
        <v>89</v>
      </c>
      <c r="D85" s="57">
        <v>2770468</v>
      </c>
      <c r="E85" s="57">
        <f t="shared" si="7"/>
        <v>31128.853932584268</v>
      </c>
      <c r="F85" s="57">
        <v>463</v>
      </c>
      <c r="G85" s="57">
        <v>6212886</v>
      </c>
      <c r="H85" s="57">
        <f t="shared" si="8"/>
        <v>13418.760259179266</v>
      </c>
      <c r="I85" s="13">
        <f t="shared" si="9"/>
        <v>552</v>
      </c>
      <c r="J85" s="13">
        <f t="shared" si="10"/>
        <v>8983354</v>
      </c>
      <c r="K85" s="13">
        <f t="shared" si="11"/>
        <v>16274.192028985508</v>
      </c>
      <c r="L85" s="82">
        <f t="shared" si="12"/>
        <v>0.16123188405797101</v>
      </c>
      <c r="M85" s="82">
        <f t="shared" si="13"/>
        <v>0.83876811594202905</v>
      </c>
    </row>
    <row r="86" spans="2:13" x14ac:dyDescent="0.25">
      <c r="B86" s="57">
        <v>95</v>
      </c>
      <c r="C86" s="57">
        <v>112</v>
      </c>
      <c r="D86" s="57">
        <v>2350001</v>
      </c>
      <c r="E86" s="57">
        <f t="shared" si="7"/>
        <v>20982.151785714286</v>
      </c>
      <c r="F86" s="57">
        <v>379</v>
      </c>
      <c r="G86" s="57">
        <v>4731851</v>
      </c>
      <c r="H86" s="57">
        <f t="shared" si="8"/>
        <v>12485.094986807388</v>
      </c>
      <c r="I86" s="13">
        <f t="shared" si="9"/>
        <v>491</v>
      </c>
      <c r="J86" s="13">
        <f t="shared" si="10"/>
        <v>7081852</v>
      </c>
      <c r="K86" s="13">
        <f t="shared" si="11"/>
        <v>14423.323828920571</v>
      </c>
      <c r="L86" s="82">
        <f t="shared" si="12"/>
        <v>0.22810590631364563</v>
      </c>
      <c r="M86" s="82">
        <f t="shared" si="13"/>
        <v>0.77189409368635431</v>
      </c>
    </row>
    <row r="87" spans="2:13" x14ac:dyDescent="0.25">
      <c r="B87" s="57">
        <v>96</v>
      </c>
      <c r="C87" s="57">
        <v>38</v>
      </c>
      <c r="D87" s="57">
        <v>781439</v>
      </c>
      <c r="E87" s="57">
        <f t="shared" si="7"/>
        <v>20564.184210526317</v>
      </c>
      <c r="F87" s="57">
        <v>281</v>
      </c>
      <c r="G87" s="57">
        <v>3781597</v>
      </c>
      <c r="H87" s="57">
        <f t="shared" si="8"/>
        <v>13457.640569395018</v>
      </c>
      <c r="I87" s="13">
        <f t="shared" si="9"/>
        <v>319</v>
      </c>
      <c r="J87" s="13">
        <f t="shared" si="10"/>
        <v>4563036</v>
      </c>
      <c r="K87" s="13">
        <f t="shared" si="11"/>
        <v>14304.188087774295</v>
      </c>
      <c r="L87" s="82">
        <f t="shared" si="12"/>
        <v>0.11912225705329153</v>
      </c>
      <c r="M87" s="82">
        <f t="shared" si="13"/>
        <v>0.88087774294670851</v>
      </c>
    </row>
    <row r="88" spans="2:13" x14ac:dyDescent="0.25">
      <c r="B88" s="57">
        <v>97</v>
      </c>
      <c r="C88" s="57">
        <v>37</v>
      </c>
      <c r="D88" s="57">
        <v>694987</v>
      </c>
      <c r="E88" s="57">
        <f t="shared" si="7"/>
        <v>18783.432432432433</v>
      </c>
      <c r="F88" s="57">
        <v>200</v>
      </c>
      <c r="G88" s="57">
        <v>2390082</v>
      </c>
      <c r="H88" s="57">
        <f t="shared" si="8"/>
        <v>11950.41</v>
      </c>
      <c r="I88" s="13">
        <f t="shared" si="9"/>
        <v>237</v>
      </c>
      <c r="J88" s="13">
        <f t="shared" si="10"/>
        <v>3085069</v>
      </c>
      <c r="K88" s="13">
        <f t="shared" si="11"/>
        <v>13017.168776371309</v>
      </c>
      <c r="L88" s="82">
        <f t="shared" si="12"/>
        <v>0.15611814345991562</v>
      </c>
      <c r="M88" s="82">
        <f t="shared" si="13"/>
        <v>0.84388185654008441</v>
      </c>
    </row>
    <row r="89" spans="2:13" x14ac:dyDescent="0.25">
      <c r="B89" s="57">
        <v>98</v>
      </c>
      <c r="C89" s="57">
        <v>19</v>
      </c>
      <c r="D89" s="57">
        <v>344483</v>
      </c>
      <c r="E89" s="57">
        <f t="shared" si="7"/>
        <v>18130.684210526317</v>
      </c>
      <c r="F89" s="57">
        <v>144</v>
      </c>
      <c r="G89" s="57">
        <v>1787786</v>
      </c>
      <c r="H89" s="57">
        <f t="shared" si="8"/>
        <v>12415.180555555555</v>
      </c>
      <c r="I89" s="13">
        <f t="shared" si="9"/>
        <v>163</v>
      </c>
      <c r="J89" s="13">
        <f t="shared" si="10"/>
        <v>2132269</v>
      </c>
      <c r="K89" s="13">
        <f t="shared" si="11"/>
        <v>13081.40490797546</v>
      </c>
      <c r="L89" s="82">
        <f t="shared" si="12"/>
        <v>0.1165644171779141</v>
      </c>
      <c r="M89" s="82">
        <f t="shared" si="13"/>
        <v>0.8834355828220859</v>
      </c>
    </row>
    <row r="90" spans="2:13" x14ac:dyDescent="0.25">
      <c r="B90" s="57">
        <v>99</v>
      </c>
      <c r="C90" s="57">
        <v>13</v>
      </c>
      <c r="D90" s="57">
        <v>279014</v>
      </c>
      <c r="E90" s="57">
        <f t="shared" si="7"/>
        <v>21462.615384615383</v>
      </c>
      <c r="F90" s="57">
        <v>99</v>
      </c>
      <c r="G90" s="57">
        <v>1368032</v>
      </c>
      <c r="H90" s="57">
        <f t="shared" si="8"/>
        <v>13818.505050505051</v>
      </c>
      <c r="I90" s="13">
        <f t="shared" si="9"/>
        <v>112</v>
      </c>
      <c r="J90" s="13">
        <f t="shared" si="10"/>
        <v>1647046</v>
      </c>
      <c r="K90" s="13">
        <f t="shared" si="11"/>
        <v>14705.767857142857</v>
      </c>
      <c r="L90" s="82">
        <f t="shared" si="12"/>
        <v>0.11607142857142858</v>
      </c>
      <c r="M90" s="82">
        <f t="shared" si="13"/>
        <v>0.8839285714285714</v>
      </c>
    </row>
    <row r="91" spans="2:13" x14ac:dyDescent="0.25">
      <c r="B91" s="57">
        <v>100</v>
      </c>
      <c r="C91" s="57">
        <v>26</v>
      </c>
      <c r="D91" s="57">
        <v>504540</v>
      </c>
      <c r="E91" s="57">
        <f t="shared" si="7"/>
        <v>19405.384615384617</v>
      </c>
      <c r="F91" s="57">
        <v>186</v>
      </c>
      <c r="G91" s="57">
        <v>2550482</v>
      </c>
      <c r="H91" s="57">
        <f t="shared" si="8"/>
        <v>13712.268817204302</v>
      </c>
      <c r="I91" s="13">
        <f t="shared" si="9"/>
        <v>212</v>
      </c>
      <c r="J91" s="13">
        <f t="shared" si="10"/>
        <v>3055022</v>
      </c>
      <c r="K91" s="13">
        <f t="shared" si="11"/>
        <v>14410.481132075472</v>
      </c>
      <c r="L91" s="82">
        <f t="shared" si="12"/>
        <v>0.12264150943396226</v>
      </c>
      <c r="M91" s="82">
        <f t="shared" si="13"/>
        <v>0.87735849056603776</v>
      </c>
    </row>
    <row r="102" spans="4:4" x14ac:dyDescent="0.25">
      <c r="D102" s="81">
        <f>383/(383+484)</f>
        <v>0.4417531718569781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10" workbookViewId="0">
      <selection activeCell="M10" sqref="M10:M61"/>
    </sheetView>
  </sheetViews>
  <sheetFormatPr defaultRowHeight="15" x14ac:dyDescent="0.25"/>
  <cols>
    <col min="2" max="2" width="9.28515625" style="12" bestFit="1" customWidth="1"/>
    <col min="3" max="3" width="14.85546875" style="12" customWidth="1"/>
    <col min="4" max="7" width="20.28515625" style="12" customWidth="1"/>
    <col min="8" max="8" width="15.7109375" style="12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18" t="s">
        <v>76</v>
      </c>
    </row>
    <row r="3" spans="1:13" x14ac:dyDescent="0.25">
      <c r="A3" s="2" t="s">
        <v>3</v>
      </c>
      <c r="B3" s="18" t="s">
        <v>90</v>
      </c>
    </row>
    <row r="4" spans="1:13" x14ac:dyDescent="0.25">
      <c r="A4" s="2" t="s">
        <v>77</v>
      </c>
      <c r="B4" s="18" t="s">
        <v>88</v>
      </c>
    </row>
    <row r="5" spans="1:13" x14ac:dyDescent="0.25">
      <c r="A5" s="2" t="s">
        <v>78</v>
      </c>
      <c r="B5" s="18" t="s">
        <v>82</v>
      </c>
    </row>
    <row r="6" spans="1:13" x14ac:dyDescent="0.25">
      <c r="A6" s="2" t="s">
        <v>80</v>
      </c>
      <c r="B6" s="18" t="s">
        <v>81</v>
      </c>
    </row>
    <row r="9" spans="1:13" x14ac:dyDescent="0.25">
      <c r="B9" s="52" t="s">
        <v>86</v>
      </c>
      <c r="C9" s="52" t="s">
        <v>117</v>
      </c>
      <c r="D9" s="52" t="s">
        <v>111</v>
      </c>
      <c r="E9" s="52" t="s">
        <v>112</v>
      </c>
      <c r="F9" s="52" t="s">
        <v>118</v>
      </c>
      <c r="G9" s="52" t="s">
        <v>114</v>
      </c>
      <c r="H9" s="64" t="s">
        <v>115</v>
      </c>
      <c r="I9" s="67" t="s">
        <v>82</v>
      </c>
      <c r="J9" s="67" t="s">
        <v>87</v>
      </c>
      <c r="K9" s="67" t="s">
        <v>81</v>
      </c>
    </row>
    <row r="10" spans="1:13" x14ac:dyDescent="0.25">
      <c r="B10" s="11">
        <v>49</v>
      </c>
      <c r="C10" s="11">
        <v>1</v>
      </c>
      <c r="D10" s="11">
        <v>17766</v>
      </c>
      <c r="E10" s="11">
        <f>D10/C10</f>
        <v>17766</v>
      </c>
      <c r="F10" s="11"/>
      <c r="G10" s="11"/>
      <c r="H10" s="11"/>
      <c r="I10" s="13">
        <f>C10+F10</f>
        <v>1</v>
      </c>
      <c r="J10" s="13">
        <f>D10+G10</f>
        <v>17766</v>
      </c>
      <c r="K10">
        <f>J10/I10</f>
        <v>17766</v>
      </c>
      <c r="M10">
        <f>C10/(C10+F10)</f>
        <v>1</v>
      </c>
    </row>
    <row r="11" spans="1:13" x14ac:dyDescent="0.25">
      <c r="B11" s="11">
        <v>50</v>
      </c>
      <c r="C11" s="11">
        <v>2</v>
      </c>
      <c r="D11" s="11">
        <v>34767</v>
      </c>
      <c r="E11" s="11">
        <f t="shared" ref="E11:E59" si="0">D11/C11</f>
        <v>17383.5</v>
      </c>
      <c r="F11" s="63"/>
      <c r="G11" s="63"/>
      <c r="H11" s="11"/>
      <c r="I11" s="13">
        <f t="shared" ref="I11:I61" si="1">C11+F11</f>
        <v>2</v>
      </c>
      <c r="J11" s="13">
        <f t="shared" ref="J11:J61" si="2">D11+G11</f>
        <v>34767</v>
      </c>
      <c r="K11">
        <f t="shared" ref="K11:K61" si="3">J11/I11</f>
        <v>17383.5</v>
      </c>
      <c r="M11">
        <f t="shared" ref="M11:M61" si="4">C11/(C11+F11)</f>
        <v>1</v>
      </c>
    </row>
    <row r="12" spans="1:13" x14ac:dyDescent="0.25">
      <c r="B12" s="11">
        <v>51</v>
      </c>
      <c r="C12" s="11">
        <v>7</v>
      </c>
      <c r="D12" s="11">
        <v>136799</v>
      </c>
      <c r="E12" s="11">
        <f t="shared" si="0"/>
        <v>19542.714285714286</v>
      </c>
      <c r="F12" s="11">
        <v>4</v>
      </c>
      <c r="G12" s="11">
        <v>71528</v>
      </c>
      <c r="H12" s="11">
        <f t="shared" ref="H12:H61" si="5">G12/F12</f>
        <v>17882</v>
      </c>
      <c r="I12" s="13">
        <f t="shared" si="1"/>
        <v>11</v>
      </c>
      <c r="J12" s="13">
        <f t="shared" si="2"/>
        <v>208327</v>
      </c>
      <c r="K12">
        <f t="shared" si="3"/>
        <v>18938.81818181818</v>
      </c>
      <c r="M12">
        <f t="shared" si="4"/>
        <v>0.63636363636363635</v>
      </c>
    </row>
    <row r="13" spans="1:13" x14ac:dyDescent="0.25">
      <c r="B13" s="11">
        <v>52</v>
      </c>
      <c r="C13" s="11">
        <v>9</v>
      </c>
      <c r="D13" s="11">
        <v>206643</v>
      </c>
      <c r="E13" s="11">
        <f t="shared" si="0"/>
        <v>22960.333333333332</v>
      </c>
      <c r="F13" s="11">
        <v>10</v>
      </c>
      <c r="G13" s="11">
        <v>212405</v>
      </c>
      <c r="H13" s="11">
        <f t="shared" si="5"/>
        <v>21240.5</v>
      </c>
      <c r="I13" s="13">
        <f t="shared" si="1"/>
        <v>19</v>
      </c>
      <c r="J13" s="13">
        <f t="shared" si="2"/>
        <v>419048</v>
      </c>
      <c r="K13">
        <f t="shared" si="3"/>
        <v>22055.157894736843</v>
      </c>
      <c r="M13">
        <f t="shared" si="4"/>
        <v>0.47368421052631576</v>
      </c>
    </row>
    <row r="14" spans="1:13" x14ac:dyDescent="0.25">
      <c r="B14" s="11">
        <v>53</v>
      </c>
      <c r="C14" s="11">
        <v>10</v>
      </c>
      <c r="D14" s="11">
        <v>213353</v>
      </c>
      <c r="E14" s="11">
        <f t="shared" si="0"/>
        <v>21335.3</v>
      </c>
      <c r="F14" s="11">
        <v>18</v>
      </c>
      <c r="G14" s="11">
        <v>370437</v>
      </c>
      <c r="H14" s="11">
        <f t="shared" si="5"/>
        <v>20579.833333333332</v>
      </c>
      <c r="I14" s="13">
        <f t="shared" si="1"/>
        <v>28</v>
      </c>
      <c r="J14" s="13">
        <f t="shared" si="2"/>
        <v>583790</v>
      </c>
      <c r="K14">
        <f t="shared" si="3"/>
        <v>20849.642857142859</v>
      </c>
      <c r="M14">
        <f t="shared" si="4"/>
        <v>0.35714285714285715</v>
      </c>
    </row>
    <row r="15" spans="1:13" x14ac:dyDescent="0.25">
      <c r="B15" s="11">
        <v>54</v>
      </c>
      <c r="C15" s="11">
        <v>29</v>
      </c>
      <c r="D15" s="11">
        <v>562185</v>
      </c>
      <c r="E15" s="11">
        <f t="shared" si="0"/>
        <v>19385.689655172413</v>
      </c>
      <c r="F15" s="11">
        <v>35</v>
      </c>
      <c r="G15" s="11">
        <v>733488</v>
      </c>
      <c r="H15" s="11">
        <f t="shared" si="5"/>
        <v>20956.8</v>
      </c>
      <c r="I15" s="13">
        <f t="shared" si="1"/>
        <v>64</v>
      </c>
      <c r="J15" s="13">
        <f t="shared" si="2"/>
        <v>1295673</v>
      </c>
      <c r="K15">
        <f t="shared" si="3"/>
        <v>20244.890625</v>
      </c>
      <c r="M15">
        <f t="shared" si="4"/>
        <v>0.453125</v>
      </c>
    </row>
    <row r="16" spans="1:13" x14ac:dyDescent="0.25">
      <c r="B16" s="11">
        <v>55</v>
      </c>
      <c r="C16" s="11">
        <v>23</v>
      </c>
      <c r="D16" s="11">
        <v>504595</v>
      </c>
      <c r="E16" s="11">
        <f t="shared" si="0"/>
        <v>21938.91304347826</v>
      </c>
      <c r="F16" s="11">
        <v>43</v>
      </c>
      <c r="G16" s="11">
        <v>857103</v>
      </c>
      <c r="H16" s="11">
        <f t="shared" si="5"/>
        <v>19932.627906976744</v>
      </c>
      <c r="I16" s="13">
        <f t="shared" si="1"/>
        <v>66</v>
      </c>
      <c r="J16" s="13">
        <f t="shared" si="2"/>
        <v>1361698</v>
      </c>
      <c r="K16">
        <f t="shared" si="3"/>
        <v>20631.78787878788</v>
      </c>
      <c r="M16">
        <f t="shared" si="4"/>
        <v>0.34848484848484851</v>
      </c>
    </row>
    <row r="17" spans="2:13" x14ac:dyDescent="0.25">
      <c r="B17" s="11">
        <v>56</v>
      </c>
      <c r="C17" s="11">
        <v>27</v>
      </c>
      <c r="D17" s="11">
        <v>600614</v>
      </c>
      <c r="E17" s="11">
        <f t="shared" si="0"/>
        <v>22244.962962962964</v>
      </c>
      <c r="F17" s="11">
        <v>38</v>
      </c>
      <c r="G17" s="11">
        <v>791718</v>
      </c>
      <c r="H17" s="11">
        <f t="shared" si="5"/>
        <v>20834.684210526317</v>
      </c>
      <c r="I17" s="13">
        <f t="shared" si="1"/>
        <v>65</v>
      </c>
      <c r="J17" s="13">
        <f t="shared" si="2"/>
        <v>1392332</v>
      </c>
      <c r="K17">
        <f t="shared" si="3"/>
        <v>21420.492307692308</v>
      </c>
      <c r="M17">
        <f t="shared" si="4"/>
        <v>0.41538461538461541</v>
      </c>
    </row>
    <row r="18" spans="2:13" x14ac:dyDescent="0.25">
      <c r="B18" s="11">
        <v>57</v>
      </c>
      <c r="C18" s="11">
        <v>39</v>
      </c>
      <c r="D18" s="11">
        <v>821882</v>
      </c>
      <c r="E18" s="11">
        <f t="shared" si="0"/>
        <v>21073.897435897437</v>
      </c>
      <c r="F18" s="11">
        <v>70</v>
      </c>
      <c r="G18" s="11">
        <v>1385421</v>
      </c>
      <c r="H18" s="11">
        <f t="shared" si="5"/>
        <v>19791.728571428572</v>
      </c>
      <c r="I18" s="13">
        <f t="shared" si="1"/>
        <v>109</v>
      </c>
      <c r="J18" s="13">
        <f t="shared" si="2"/>
        <v>2207303</v>
      </c>
      <c r="K18">
        <f t="shared" si="3"/>
        <v>20250.48623853211</v>
      </c>
      <c r="M18">
        <f t="shared" si="4"/>
        <v>0.3577981651376147</v>
      </c>
    </row>
    <row r="19" spans="2:13" x14ac:dyDescent="0.25">
      <c r="B19" s="11">
        <v>58</v>
      </c>
      <c r="C19" s="11">
        <v>51</v>
      </c>
      <c r="D19" s="11">
        <v>1192825</v>
      </c>
      <c r="E19" s="11">
        <f t="shared" si="0"/>
        <v>23388.725490196077</v>
      </c>
      <c r="F19" s="11">
        <v>61</v>
      </c>
      <c r="G19" s="11">
        <v>1432741</v>
      </c>
      <c r="H19" s="11">
        <f t="shared" si="5"/>
        <v>23487.557377049179</v>
      </c>
      <c r="I19" s="13">
        <f t="shared" si="1"/>
        <v>112</v>
      </c>
      <c r="J19" s="13">
        <f t="shared" si="2"/>
        <v>2625566</v>
      </c>
      <c r="K19">
        <f t="shared" si="3"/>
        <v>23442.553571428572</v>
      </c>
      <c r="M19">
        <f t="shared" si="4"/>
        <v>0.45535714285714285</v>
      </c>
    </row>
    <row r="20" spans="2:13" x14ac:dyDescent="0.25">
      <c r="B20" s="11">
        <v>59</v>
      </c>
      <c r="C20" s="11">
        <v>59</v>
      </c>
      <c r="D20" s="11">
        <v>1324018</v>
      </c>
      <c r="E20" s="11">
        <f t="shared" si="0"/>
        <v>22440.983050847459</v>
      </c>
      <c r="F20" s="11">
        <v>88</v>
      </c>
      <c r="G20" s="11">
        <v>1843719</v>
      </c>
      <c r="H20" s="11">
        <f t="shared" si="5"/>
        <v>20951.352272727272</v>
      </c>
      <c r="I20" s="13">
        <f t="shared" si="1"/>
        <v>147</v>
      </c>
      <c r="J20" s="13">
        <f t="shared" si="2"/>
        <v>3167737</v>
      </c>
      <c r="K20">
        <f t="shared" si="3"/>
        <v>21549.231292517008</v>
      </c>
      <c r="M20">
        <f t="shared" si="4"/>
        <v>0.40136054421768708</v>
      </c>
    </row>
    <row r="21" spans="2:13" x14ac:dyDescent="0.25">
      <c r="B21" s="11">
        <v>60</v>
      </c>
      <c r="C21" s="11">
        <v>82</v>
      </c>
      <c r="D21" s="11">
        <v>1809281</v>
      </c>
      <c r="E21" s="11">
        <f t="shared" si="0"/>
        <v>22064.40243902439</v>
      </c>
      <c r="F21" s="11">
        <v>162</v>
      </c>
      <c r="G21" s="11">
        <v>3502380</v>
      </c>
      <c r="H21" s="11">
        <f t="shared" si="5"/>
        <v>21619.629629629631</v>
      </c>
      <c r="I21" s="13">
        <f t="shared" si="1"/>
        <v>244</v>
      </c>
      <c r="J21" s="13">
        <f t="shared" si="2"/>
        <v>5311661</v>
      </c>
      <c r="K21">
        <f t="shared" si="3"/>
        <v>21769.102459016394</v>
      </c>
      <c r="M21">
        <f t="shared" si="4"/>
        <v>0.33606557377049179</v>
      </c>
    </row>
    <row r="22" spans="2:13" x14ac:dyDescent="0.25">
      <c r="B22" s="11">
        <v>61</v>
      </c>
      <c r="C22" s="11">
        <v>118</v>
      </c>
      <c r="D22" s="11">
        <v>2424246</v>
      </c>
      <c r="E22" s="11">
        <f t="shared" si="0"/>
        <v>20544.457627118645</v>
      </c>
      <c r="F22" s="11">
        <v>242</v>
      </c>
      <c r="G22" s="11">
        <v>5045030</v>
      </c>
      <c r="H22" s="11">
        <f t="shared" si="5"/>
        <v>20847.231404958678</v>
      </c>
      <c r="I22" s="13">
        <f t="shared" si="1"/>
        <v>360</v>
      </c>
      <c r="J22" s="13">
        <f t="shared" si="2"/>
        <v>7469276</v>
      </c>
      <c r="K22">
        <f t="shared" si="3"/>
        <v>20747.988888888889</v>
      </c>
      <c r="M22">
        <f t="shared" si="4"/>
        <v>0.32777777777777778</v>
      </c>
    </row>
    <row r="23" spans="2:13" x14ac:dyDescent="0.25">
      <c r="B23" s="11">
        <v>62</v>
      </c>
      <c r="C23" s="11">
        <v>130</v>
      </c>
      <c r="D23" s="11">
        <v>2790781</v>
      </c>
      <c r="E23" s="11">
        <f t="shared" si="0"/>
        <v>21467.546153846153</v>
      </c>
      <c r="F23" s="11">
        <v>293</v>
      </c>
      <c r="G23" s="11">
        <v>6176765</v>
      </c>
      <c r="H23" s="11">
        <f t="shared" si="5"/>
        <v>21081.109215017066</v>
      </c>
      <c r="I23" s="13">
        <f t="shared" si="1"/>
        <v>423</v>
      </c>
      <c r="J23" s="13">
        <f t="shared" si="2"/>
        <v>8967546</v>
      </c>
      <c r="K23">
        <f t="shared" si="3"/>
        <v>21199.872340425532</v>
      </c>
      <c r="M23">
        <f t="shared" si="4"/>
        <v>0.30732860520094563</v>
      </c>
    </row>
    <row r="24" spans="2:13" x14ac:dyDescent="0.25">
      <c r="B24" s="11">
        <v>63</v>
      </c>
      <c r="C24" s="11">
        <v>153</v>
      </c>
      <c r="D24" s="11">
        <v>3110663</v>
      </c>
      <c r="E24" s="11">
        <f t="shared" si="0"/>
        <v>20331.130718954249</v>
      </c>
      <c r="F24" s="11">
        <v>369</v>
      </c>
      <c r="G24" s="11">
        <v>7642524</v>
      </c>
      <c r="H24" s="11">
        <f t="shared" si="5"/>
        <v>20711.447154471545</v>
      </c>
      <c r="I24" s="13">
        <f t="shared" si="1"/>
        <v>522</v>
      </c>
      <c r="J24" s="13">
        <f t="shared" si="2"/>
        <v>10753187</v>
      </c>
      <c r="K24">
        <f t="shared" si="3"/>
        <v>20599.975095785441</v>
      </c>
      <c r="M24">
        <f t="shared" si="4"/>
        <v>0.29310344827586204</v>
      </c>
    </row>
    <row r="25" spans="2:13" x14ac:dyDescent="0.25">
      <c r="B25" s="11">
        <v>64</v>
      </c>
      <c r="C25" s="11">
        <v>174</v>
      </c>
      <c r="D25" s="11">
        <v>3500265</v>
      </c>
      <c r="E25" s="11">
        <f t="shared" si="0"/>
        <v>20116.46551724138</v>
      </c>
      <c r="F25" s="11">
        <v>421</v>
      </c>
      <c r="G25" s="11">
        <v>8535767</v>
      </c>
      <c r="H25" s="11">
        <f t="shared" si="5"/>
        <v>20274.980997624702</v>
      </c>
      <c r="I25" s="13">
        <f t="shared" si="1"/>
        <v>595</v>
      </c>
      <c r="J25" s="13">
        <f t="shared" si="2"/>
        <v>12036032</v>
      </c>
      <c r="K25">
        <f t="shared" si="3"/>
        <v>20228.625210084032</v>
      </c>
      <c r="M25">
        <f t="shared" si="4"/>
        <v>0.29243697478991598</v>
      </c>
    </row>
    <row r="26" spans="2:13" x14ac:dyDescent="0.25">
      <c r="B26" s="11">
        <v>65</v>
      </c>
      <c r="C26" s="11">
        <v>206</v>
      </c>
      <c r="D26" s="11">
        <v>3949553</v>
      </c>
      <c r="E26" s="11">
        <f t="shared" si="0"/>
        <v>19172.587378640776</v>
      </c>
      <c r="F26" s="11">
        <v>559</v>
      </c>
      <c r="G26" s="11">
        <v>10249908</v>
      </c>
      <c r="H26" s="11">
        <f t="shared" si="5"/>
        <v>18336.150268336314</v>
      </c>
      <c r="I26" s="13">
        <f t="shared" si="1"/>
        <v>765</v>
      </c>
      <c r="J26" s="13">
        <f t="shared" si="2"/>
        <v>14199461</v>
      </c>
      <c r="K26">
        <f t="shared" si="3"/>
        <v>18561.386928104574</v>
      </c>
      <c r="M26">
        <f t="shared" si="4"/>
        <v>0.26928104575163397</v>
      </c>
    </row>
    <row r="27" spans="2:13" x14ac:dyDescent="0.25">
      <c r="B27" s="11">
        <v>66</v>
      </c>
      <c r="C27" s="11">
        <v>302</v>
      </c>
      <c r="D27" s="11">
        <v>4948149</v>
      </c>
      <c r="E27" s="11">
        <f t="shared" si="0"/>
        <v>16384.599337748343</v>
      </c>
      <c r="F27" s="11">
        <v>587</v>
      </c>
      <c r="G27" s="11">
        <v>9775905</v>
      </c>
      <c r="H27" s="11">
        <f t="shared" si="5"/>
        <v>16654.011925042589</v>
      </c>
      <c r="I27" s="13">
        <f t="shared" si="1"/>
        <v>889</v>
      </c>
      <c r="J27" s="13">
        <f t="shared" si="2"/>
        <v>14724054</v>
      </c>
      <c r="K27">
        <f t="shared" si="3"/>
        <v>16562.490438695164</v>
      </c>
      <c r="M27">
        <f t="shared" si="4"/>
        <v>0.33970753655793023</v>
      </c>
    </row>
    <row r="28" spans="2:13" x14ac:dyDescent="0.25">
      <c r="B28" s="11">
        <v>67</v>
      </c>
      <c r="C28" s="11">
        <v>293</v>
      </c>
      <c r="D28" s="11">
        <v>4863095</v>
      </c>
      <c r="E28" s="11">
        <f t="shared" si="0"/>
        <v>16597.59385665529</v>
      </c>
      <c r="F28" s="11">
        <v>580</v>
      </c>
      <c r="G28" s="11">
        <v>10308977</v>
      </c>
      <c r="H28" s="11">
        <f t="shared" si="5"/>
        <v>17774.09827586207</v>
      </c>
      <c r="I28" s="13">
        <f t="shared" si="1"/>
        <v>873</v>
      </c>
      <c r="J28" s="13">
        <f t="shared" si="2"/>
        <v>15172072</v>
      </c>
      <c r="K28">
        <f t="shared" si="3"/>
        <v>17379.234822451319</v>
      </c>
      <c r="M28">
        <f t="shared" si="4"/>
        <v>0.3356242840778923</v>
      </c>
    </row>
    <row r="29" spans="2:13" x14ac:dyDescent="0.25">
      <c r="B29" s="11">
        <v>68</v>
      </c>
      <c r="C29" s="11">
        <v>328</v>
      </c>
      <c r="D29" s="11">
        <v>5860920</v>
      </c>
      <c r="E29" s="11">
        <f t="shared" si="0"/>
        <v>17868.658536585364</v>
      </c>
      <c r="F29" s="11">
        <v>567</v>
      </c>
      <c r="G29" s="11">
        <v>9632793</v>
      </c>
      <c r="H29" s="11">
        <f t="shared" si="5"/>
        <v>16989.052910052909</v>
      </c>
      <c r="I29" s="13">
        <f t="shared" si="1"/>
        <v>895</v>
      </c>
      <c r="J29" s="13">
        <f t="shared" si="2"/>
        <v>15493713</v>
      </c>
      <c r="K29">
        <f t="shared" si="3"/>
        <v>17311.411173184359</v>
      </c>
      <c r="M29">
        <f t="shared" si="4"/>
        <v>0.3664804469273743</v>
      </c>
    </row>
    <row r="30" spans="2:13" x14ac:dyDescent="0.25">
      <c r="B30" s="11">
        <v>69</v>
      </c>
      <c r="C30" s="11">
        <v>299</v>
      </c>
      <c r="D30" s="11">
        <v>5553627</v>
      </c>
      <c r="E30" s="11">
        <f t="shared" si="0"/>
        <v>18574.003344481604</v>
      </c>
      <c r="F30" s="11">
        <v>576</v>
      </c>
      <c r="G30" s="11">
        <v>9793188</v>
      </c>
      <c r="H30" s="11">
        <f t="shared" si="5"/>
        <v>17002.0625</v>
      </c>
      <c r="I30" s="13">
        <f t="shared" si="1"/>
        <v>875</v>
      </c>
      <c r="J30" s="13">
        <f t="shared" si="2"/>
        <v>15346815</v>
      </c>
      <c r="K30">
        <f t="shared" si="3"/>
        <v>17539.217142857142</v>
      </c>
      <c r="M30">
        <f t="shared" si="4"/>
        <v>0.34171428571428569</v>
      </c>
    </row>
    <row r="31" spans="2:13" x14ac:dyDescent="0.25">
      <c r="B31" s="11">
        <v>70</v>
      </c>
      <c r="C31" s="11">
        <v>210</v>
      </c>
      <c r="D31" s="11">
        <v>3612550</v>
      </c>
      <c r="E31" s="11">
        <f t="shared" si="0"/>
        <v>17202.619047619046</v>
      </c>
      <c r="F31" s="11">
        <v>417</v>
      </c>
      <c r="G31" s="11">
        <v>6710214</v>
      </c>
      <c r="H31" s="11">
        <f t="shared" si="5"/>
        <v>16091.640287769784</v>
      </c>
      <c r="I31" s="13">
        <f t="shared" si="1"/>
        <v>627</v>
      </c>
      <c r="J31" s="13">
        <f t="shared" si="2"/>
        <v>10322764</v>
      </c>
      <c r="K31">
        <f t="shared" si="3"/>
        <v>16463.738437001593</v>
      </c>
      <c r="M31">
        <f t="shared" si="4"/>
        <v>0.3349282296650718</v>
      </c>
    </row>
    <row r="32" spans="2:13" x14ac:dyDescent="0.25">
      <c r="B32" s="11">
        <v>71</v>
      </c>
      <c r="C32" s="11">
        <v>171</v>
      </c>
      <c r="D32" s="11">
        <v>2794881</v>
      </c>
      <c r="E32" s="11">
        <f t="shared" si="0"/>
        <v>16344.333333333334</v>
      </c>
      <c r="F32" s="11">
        <v>412</v>
      </c>
      <c r="G32" s="11">
        <v>6485947</v>
      </c>
      <c r="H32" s="11">
        <f t="shared" si="5"/>
        <v>15742.589805825242</v>
      </c>
      <c r="I32" s="13">
        <f t="shared" si="1"/>
        <v>583</v>
      </c>
      <c r="J32" s="13">
        <f t="shared" si="2"/>
        <v>9280828</v>
      </c>
      <c r="K32">
        <f t="shared" si="3"/>
        <v>15919.087478559177</v>
      </c>
      <c r="M32">
        <f t="shared" si="4"/>
        <v>0.29331046312178388</v>
      </c>
    </row>
    <row r="33" spans="1:13" x14ac:dyDescent="0.25">
      <c r="B33" s="11">
        <v>72</v>
      </c>
      <c r="C33" s="11">
        <v>181</v>
      </c>
      <c r="D33" s="11">
        <v>2799667</v>
      </c>
      <c r="E33" s="11">
        <f t="shared" si="0"/>
        <v>15467.773480662983</v>
      </c>
      <c r="F33" s="11">
        <v>373</v>
      </c>
      <c r="G33" s="11">
        <v>5349474</v>
      </c>
      <c r="H33" s="11">
        <f t="shared" si="5"/>
        <v>14341.753351206435</v>
      </c>
      <c r="I33" s="13">
        <f t="shared" si="1"/>
        <v>554</v>
      </c>
      <c r="J33" s="13">
        <f t="shared" si="2"/>
        <v>8149141</v>
      </c>
      <c r="K33">
        <f t="shared" si="3"/>
        <v>14709.640794223827</v>
      </c>
      <c r="M33">
        <f t="shared" si="4"/>
        <v>0.3267148014440433</v>
      </c>
    </row>
    <row r="34" spans="1:13" x14ac:dyDescent="0.25">
      <c r="B34" s="11">
        <v>73</v>
      </c>
      <c r="C34" s="11">
        <v>171</v>
      </c>
      <c r="D34" s="11">
        <v>3010145</v>
      </c>
      <c r="E34" s="11">
        <f t="shared" si="0"/>
        <v>17603.187134502925</v>
      </c>
      <c r="F34" s="11">
        <v>377</v>
      </c>
      <c r="G34" s="11">
        <v>5940836</v>
      </c>
      <c r="H34" s="11">
        <f t="shared" si="5"/>
        <v>15758.185676392573</v>
      </c>
      <c r="I34" s="13">
        <f t="shared" si="1"/>
        <v>548</v>
      </c>
      <c r="J34" s="13">
        <f t="shared" si="2"/>
        <v>8950981</v>
      </c>
      <c r="K34">
        <f t="shared" si="3"/>
        <v>16333.906934306569</v>
      </c>
      <c r="M34">
        <f t="shared" si="4"/>
        <v>0.31204379562043794</v>
      </c>
    </row>
    <row r="35" spans="1:13" x14ac:dyDescent="0.25">
      <c r="B35" s="11">
        <v>74</v>
      </c>
      <c r="C35" s="11">
        <v>122</v>
      </c>
      <c r="D35" s="11">
        <v>2100827</v>
      </c>
      <c r="E35" s="11">
        <f t="shared" si="0"/>
        <v>17219.89344262295</v>
      </c>
      <c r="F35" s="11">
        <v>302</v>
      </c>
      <c r="G35" s="11">
        <v>4417614</v>
      </c>
      <c r="H35" s="11">
        <f t="shared" si="5"/>
        <v>14627.860927152318</v>
      </c>
      <c r="I35" s="13">
        <f t="shared" si="1"/>
        <v>424</v>
      </c>
      <c r="J35" s="13">
        <f t="shared" si="2"/>
        <v>6518441</v>
      </c>
      <c r="K35">
        <f t="shared" si="3"/>
        <v>15373.681603773584</v>
      </c>
      <c r="M35">
        <f t="shared" si="4"/>
        <v>0.28773584905660377</v>
      </c>
    </row>
    <row r="36" spans="1:13" x14ac:dyDescent="0.25">
      <c r="B36" s="11">
        <v>75</v>
      </c>
      <c r="C36" s="11">
        <v>125</v>
      </c>
      <c r="D36" s="11">
        <v>1818778</v>
      </c>
      <c r="E36" s="11">
        <f t="shared" si="0"/>
        <v>14550.224</v>
      </c>
      <c r="F36" s="11">
        <v>237</v>
      </c>
      <c r="G36" s="11">
        <v>3191614</v>
      </c>
      <c r="H36" s="11">
        <f t="shared" si="5"/>
        <v>13466.725738396624</v>
      </c>
      <c r="I36" s="13">
        <f t="shared" si="1"/>
        <v>362</v>
      </c>
      <c r="J36" s="13">
        <f t="shared" si="2"/>
        <v>5010392</v>
      </c>
      <c r="K36">
        <f t="shared" si="3"/>
        <v>13840.861878453039</v>
      </c>
      <c r="M36">
        <f t="shared" si="4"/>
        <v>0.34530386740331492</v>
      </c>
    </row>
    <row r="37" spans="1:13" x14ac:dyDescent="0.25">
      <c r="B37" s="11">
        <v>76</v>
      </c>
      <c r="C37" s="11">
        <v>129</v>
      </c>
      <c r="D37" s="11">
        <v>1958210</v>
      </c>
      <c r="E37" s="11">
        <f t="shared" si="0"/>
        <v>15179.922480620155</v>
      </c>
      <c r="F37" s="11">
        <v>192</v>
      </c>
      <c r="G37" s="11">
        <v>2651472</v>
      </c>
      <c r="H37" s="11">
        <f t="shared" si="5"/>
        <v>13809.75</v>
      </c>
      <c r="I37" s="13">
        <f t="shared" si="1"/>
        <v>321</v>
      </c>
      <c r="J37" s="13">
        <f t="shared" si="2"/>
        <v>4609682</v>
      </c>
      <c r="K37">
        <f t="shared" si="3"/>
        <v>14360.380062305296</v>
      </c>
      <c r="M37">
        <f t="shared" si="4"/>
        <v>0.40186915887850466</v>
      </c>
    </row>
    <row r="38" spans="1:13" x14ac:dyDescent="0.25">
      <c r="B38" s="11">
        <v>77</v>
      </c>
      <c r="C38" s="11">
        <v>66</v>
      </c>
      <c r="D38" s="11">
        <v>822751</v>
      </c>
      <c r="E38" s="11">
        <f t="shared" si="0"/>
        <v>12465.924242424242</v>
      </c>
      <c r="F38" s="11">
        <v>200</v>
      </c>
      <c r="G38" s="11">
        <v>2547871</v>
      </c>
      <c r="H38" s="11">
        <f t="shared" si="5"/>
        <v>12739.355</v>
      </c>
      <c r="I38" s="13">
        <f t="shared" si="1"/>
        <v>266</v>
      </c>
      <c r="J38" s="13">
        <f t="shared" si="2"/>
        <v>3370622</v>
      </c>
      <c r="K38">
        <f t="shared" si="3"/>
        <v>12671.511278195489</v>
      </c>
      <c r="M38">
        <f t="shared" si="4"/>
        <v>0.24812030075187969</v>
      </c>
    </row>
    <row r="39" spans="1:13" x14ac:dyDescent="0.25">
      <c r="B39" s="11">
        <v>78</v>
      </c>
      <c r="C39" s="11">
        <v>86</v>
      </c>
      <c r="D39" s="11">
        <v>1239654</v>
      </c>
      <c r="E39" s="11">
        <f t="shared" si="0"/>
        <v>14414.581395348838</v>
      </c>
      <c r="F39" s="11">
        <v>189</v>
      </c>
      <c r="G39" s="11">
        <v>2504826</v>
      </c>
      <c r="H39" s="11">
        <f t="shared" si="5"/>
        <v>13253.047619047618</v>
      </c>
      <c r="I39" s="13">
        <f t="shared" si="1"/>
        <v>275</v>
      </c>
      <c r="J39" s="13">
        <f t="shared" si="2"/>
        <v>3744480</v>
      </c>
      <c r="K39">
        <f t="shared" si="3"/>
        <v>13616.290909090909</v>
      </c>
      <c r="M39">
        <f t="shared" si="4"/>
        <v>0.31272727272727274</v>
      </c>
    </row>
    <row r="40" spans="1:13" x14ac:dyDescent="0.25">
      <c r="B40" s="11">
        <v>79</v>
      </c>
      <c r="C40" s="11">
        <v>48</v>
      </c>
      <c r="D40" s="11">
        <v>717344</v>
      </c>
      <c r="E40" s="11">
        <f t="shared" si="0"/>
        <v>14944.666666666666</v>
      </c>
      <c r="F40" s="11">
        <v>93</v>
      </c>
      <c r="G40" s="11">
        <v>1267399</v>
      </c>
      <c r="H40" s="11">
        <f t="shared" si="5"/>
        <v>13627.946236559139</v>
      </c>
      <c r="I40" s="13">
        <f t="shared" si="1"/>
        <v>141</v>
      </c>
      <c r="J40" s="13">
        <f t="shared" si="2"/>
        <v>1984743</v>
      </c>
      <c r="K40">
        <f t="shared" si="3"/>
        <v>14076.191489361701</v>
      </c>
      <c r="M40">
        <f t="shared" si="4"/>
        <v>0.34042553191489361</v>
      </c>
    </row>
    <row r="41" spans="1:13" x14ac:dyDescent="0.25">
      <c r="B41" s="11">
        <v>80</v>
      </c>
      <c r="C41" s="11">
        <v>44</v>
      </c>
      <c r="D41" s="11">
        <v>807632</v>
      </c>
      <c r="E41" s="11">
        <f t="shared" si="0"/>
        <v>18355.272727272728</v>
      </c>
      <c r="F41" s="11">
        <v>84</v>
      </c>
      <c r="G41" s="11">
        <v>1040708</v>
      </c>
      <c r="H41" s="11">
        <f t="shared" si="5"/>
        <v>12389.380952380952</v>
      </c>
      <c r="I41" s="13">
        <f t="shared" si="1"/>
        <v>128</v>
      </c>
      <c r="J41" s="13">
        <f t="shared" si="2"/>
        <v>1848340</v>
      </c>
      <c r="K41">
        <f t="shared" si="3"/>
        <v>14440.15625</v>
      </c>
      <c r="M41">
        <f t="shared" si="4"/>
        <v>0.34375</v>
      </c>
    </row>
    <row r="42" spans="1:13" x14ac:dyDescent="0.25">
      <c r="B42" s="11">
        <v>81</v>
      </c>
      <c r="C42" s="11">
        <v>41</v>
      </c>
      <c r="D42" s="11">
        <v>643481</v>
      </c>
      <c r="E42" s="11">
        <f t="shared" si="0"/>
        <v>15694.658536585366</v>
      </c>
      <c r="F42" s="11">
        <v>57</v>
      </c>
      <c r="G42" s="11">
        <v>833362</v>
      </c>
      <c r="H42" s="11">
        <f t="shared" si="5"/>
        <v>14620.385964912281</v>
      </c>
      <c r="I42" s="13">
        <f t="shared" si="1"/>
        <v>98</v>
      </c>
      <c r="J42" s="13">
        <f t="shared" si="2"/>
        <v>1476843</v>
      </c>
      <c r="K42">
        <f t="shared" si="3"/>
        <v>15069.826530612245</v>
      </c>
      <c r="M42">
        <f t="shared" si="4"/>
        <v>0.41836734693877553</v>
      </c>
    </row>
    <row r="43" spans="1:13" x14ac:dyDescent="0.25">
      <c r="B43" s="11">
        <v>82</v>
      </c>
      <c r="C43" s="11">
        <v>29</v>
      </c>
      <c r="D43" s="11">
        <v>471230</v>
      </c>
      <c r="E43" s="11">
        <f t="shared" si="0"/>
        <v>16249.310344827587</v>
      </c>
      <c r="F43" s="11">
        <v>59</v>
      </c>
      <c r="G43" s="11">
        <v>813243</v>
      </c>
      <c r="H43" s="11">
        <f t="shared" si="5"/>
        <v>13783.77966101695</v>
      </c>
      <c r="I43" s="13">
        <f t="shared" si="1"/>
        <v>88</v>
      </c>
      <c r="J43" s="13">
        <f t="shared" si="2"/>
        <v>1284473</v>
      </c>
      <c r="K43">
        <f t="shared" si="3"/>
        <v>14596.28409090909</v>
      </c>
      <c r="M43">
        <f t="shared" si="4"/>
        <v>0.32954545454545453</v>
      </c>
    </row>
    <row r="44" spans="1:13" x14ac:dyDescent="0.25">
      <c r="B44" s="11">
        <v>83</v>
      </c>
      <c r="C44" s="11">
        <v>18</v>
      </c>
      <c r="D44" s="11">
        <v>379154</v>
      </c>
      <c r="E44" s="11">
        <f t="shared" si="0"/>
        <v>21064.111111111109</v>
      </c>
      <c r="F44" s="11">
        <v>46</v>
      </c>
      <c r="G44" s="11">
        <v>537183</v>
      </c>
      <c r="H44" s="11">
        <f t="shared" si="5"/>
        <v>11677.891304347826</v>
      </c>
      <c r="I44" s="13">
        <f t="shared" si="1"/>
        <v>64</v>
      </c>
      <c r="J44" s="13">
        <f t="shared" si="2"/>
        <v>916337</v>
      </c>
      <c r="K44">
        <f t="shared" si="3"/>
        <v>14317.765625</v>
      </c>
      <c r="M44">
        <f t="shared" si="4"/>
        <v>0.28125</v>
      </c>
    </row>
    <row r="45" spans="1:13" x14ac:dyDescent="0.25">
      <c r="B45" s="11">
        <v>84</v>
      </c>
      <c r="C45" s="11">
        <v>20</v>
      </c>
      <c r="D45" s="11">
        <v>298567</v>
      </c>
      <c r="E45" s="11">
        <f t="shared" si="0"/>
        <v>14928.35</v>
      </c>
      <c r="F45" s="11">
        <v>35</v>
      </c>
      <c r="G45" s="11">
        <v>481596</v>
      </c>
      <c r="H45" s="11">
        <f t="shared" si="5"/>
        <v>13759.885714285714</v>
      </c>
      <c r="I45" s="13">
        <f t="shared" si="1"/>
        <v>55</v>
      </c>
      <c r="J45" s="13">
        <f t="shared" si="2"/>
        <v>780163</v>
      </c>
      <c r="K45">
        <f t="shared" si="3"/>
        <v>14184.781818181818</v>
      </c>
      <c r="M45">
        <f t="shared" si="4"/>
        <v>0.36363636363636365</v>
      </c>
    </row>
    <row r="46" spans="1:13" x14ac:dyDescent="0.25">
      <c r="A46" s="12"/>
      <c r="B46" s="62">
        <v>85</v>
      </c>
      <c r="C46" s="62">
        <v>25</v>
      </c>
      <c r="D46" s="62">
        <v>368964</v>
      </c>
      <c r="E46" s="62">
        <f t="shared" si="0"/>
        <v>14758.56</v>
      </c>
      <c r="F46" s="62">
        <v>42</v>
      </c>
      <c r="G46" s="62">
        <v>493251</v>
      </c>
      <c r="H46" s="62">
        <f t="shared" si="5"/>
        <v>11744.071428571429</v>
      </c>
      <c r="I46" s="13">
        <f t="shared" si="1"/>
        <v>67</v>
      </c>
      <c r="J46" s="13">
        <f t="shared" si="2"/>
        <v>862215</v>
      </c>
      <c r="K46">
        <f t="shared" si="3"/>
        <v>12868.880597014926</v>
      </c>
      <c r="M46">
        <f t="shared" si="4"/>
        <v>0.37313432835820898</v>
      </c>
    </row>
    <row r="47" spans="1:13" x14ac:dyDescent="0.25">
      <c r="A47" s="12"/>
      <c r="B47" s="62">
        <v>86</v>
      </c>
      <c r="C47" s="62">
        <v>17</v>
      </c>
      <c r="D47" s="62">
        <v>240790</v>
      </c>
      <c r="E47" s="62">
        <f t="shared" si="0"/>
        <v>14164.117647058823</v>
      </c>
      <c r="F47" s="62">
        <v>40</v>
      </c>
      <c r="G47" s="62">
        <v>551983</v>
      </c>
      <c r="H47" s="62">
        <f t="shared" si="5"/>
        <v>13799.575000000001</v>
      </c>
      <c r="I47" s="13">
        <f t="shared" si="1"/>
        <v>57</v>
      </c>
      <c r="J47" s="13">
        <f t="shared" si="2"/>
        <v>792773</v>
      </c>
      <c r="K47">
        <f t="shared" si="3"/>
        <v>13908.298245614034</v>
      </c>
      <c r="M47">
        <f t="shared" si="4"/>
        <v>0.2982456140350877</v>
      </c>
    </row>
    <row r="48" spans="1:13" x14ac:dyDescent="0.25">
      <c r="A48" s="12"/>
      <c r="B48" s="62">
        <v>87</v>
      </c>
      <c r="C48" s="62">
        <v>11</v>
      </c>
      <c r="D48" s="62">
        <v>200997</v>
      </c>
      <c r="E48" s="62">
        <f t="shared" si="0"/>
        <v>18272.454545454544</v>
      </c>
      <c r="F48" s="62">
        <v>37</v>
      </c>
      <c r="G48" s="62">
        <v>394717</v>
      </c>
      <c r="H48" s="62">
        <f t="shared" si="5"/>
        <v>10668.027027027027</v>
      </c>
      <c r="I48" s="13">
        <f t="shared" si="1"/>
        <v>48</v>
      </c>
      <c r="J48" s="13">
        <f t="shared" si="2"/>
        <v>595714</v>
      </c>
      <c r="K48">
        <f t="shared" si="3"/>
        <v>12410.708333333334</v>
      </c>
      <c r="M48">
        <f t="shared" si="4"/>
        <v>0.22916666666666666</v>
      </c>
    </row>
    <row r="49" spans="1:13" x14ac:dyDescent="0.25">
      <c r="A49" s="12"/>
      <c r="B49" s="62">
        <v>88</v>
      </c>
      <c r="C49" s="62">
        <v>7</v>
      </c>
      <c r="D49" s="62">
        <v>84179</v>
      </c>
      <c r="E49" s="62">
        <f t="shared" si="0"/>
        <v>12025.571428571429</v>
      </c>
      <c r="F49" s="62">
        <v>30</v>
      </c>
      <c r="G49" s="62">
        <v>307639</v>
      </c>
      <c r="H49" s="62">
        <f t="shared" si="5"/>
        <v>10254.633333333333</v>
      </c>
      <c r="I49" s="13">
        <f t="shared" si="1"/>
        <v>37</v>
      </c>
      <c r="J49" s="13">
        <f t="shared" si="2"/>
        <v>391818</v>
      </c>
      <c r="K49">
        <f t="shared" si="3"/>
        <v>10589.675675675675</v>
      </c>
      <c r="M49">
        <f t="shared" si="4"/>
        <v>0.1891891891891892</v>
      </c>
    </row>
    <row r="50" spans="1:13" x14ac:dyDescent="0.25">
      <c r="A50" s="12"/>
      <c r="B50" s="62">
        <v>89</v>
      </c>
      <c r="C50" s="62">
        <v>9</v>
      </c>
      <c r="D50" s="62">
        <v>126494</v>
      </c>
      <c r="E50" s="62">
        <f t="shared" si="0"/>
        <v>14054.888888888889</v>
      </c>
      <c r="F50" s="62">
        <v>44</v>
      </c>
      <c r="G50" s="62">
        <v>471010</v>
      </c>
      <c r="H50" s="62">
        <f t="shared" si="5"/>
        <v>10704.772727272728</v>
      </c>
      <c r="I50" s="13">
        <f t="shared" si="1"/>
        <v>53</v>
      </c>
      <c r="J50" s="13">
        <f t="shared" si="2"/>
        <v>597504</v>
      </c>
      <c r="K50">
        <f t="shared" si="3"/>
        <v>11273.66037735849</v>
      </c>
      <c r="M50">
        <f t="shared" si="4"/>
        <v>0.16981132075471697</v>
      </c>
    </row>
    <row r="51" spans="1:13" x14ac:dyDescent="0.25">
      <c r="A51" s="12"/>
      <c r="B51" s="62">
        <v>90</v>
      </c>
      <c r="C51" s="62">
        <v>14</v>
      </c>
      <c r="D51" s="62">
        <v>252562</v>
      </c>
      <c r="E51" s="62">
        <f t="shared" si="0"/>
        <v>18040.142857142859</v>
      </c>
      <c r="F51" s="62">
        <v>29</v>
      </c>
      <c r="G51" s="62">
        <v>361305</v>
      </c>
      <c r="H51" s="62">
        <f t="shared" si="5"/>
        <v>12458.793103448275</v>
      </c>
      <c r="I51" s="13">
        <f t="shared" si="1"/>
        <v>43</v>
      </c>
      <c r="J51" s="13">
        <f t="shared" si="2"/>
        <v>613867</v>
      </c>
      <c r="K51">
        <f t="shared" si="3"/>
        <v>14275.976744186046</v>
      </c>
      <c r="M51">
        <f t="shared" si="4"/>
        <v>0.32558139534883723</v>
      </c>
    </row>
    <row r="52" spans="1:13" x14ac:dyDescent="0.25">
      <c r="A52" s="12"/>
      <c r="B52" s="62">
        <v>91</v>
      </c>
      <c r="C52" s="62">
        <v>10</v>
      </c>
      <c r="D52" s="62">
        <v>138920</v>
      </c>
      <c r="E52" s="62">
        <f t="shared" si="0"/>
        <v>13892</v>
      </c>
      <c r="F52" s="62">
        <v>26</v>
      </c>
      <c r="G52" s="62">
        <v>141568</v>
      </c>
      <c r="H52" s="62">
        <f t="shared" si="5"/>
        <v>5444.9230769230771</v>
      </c>
      <c r="I52" s="13">
        <f t="shared" si="1"/>
        <v>36</v>
      </c>
      <c r="J52" s="13">
        <f t="shared" si="2"/>
        <v>280488</v>
      </c>
      <c r="K52">
        <f t="shared" si="3"/>
        <v>7791.333333333333</v>
      </c>
      <c r="M52">
        <f t="shared" si="4"/>
        <v>0.27777777777777779</v>
      </c>
    </row>
    <row r="53" spans="1:13" x14ac:dyDescent="0.25">
      <c r="A53" s="12"/>
      <c r="B53" s="62">
        <v>92</v>
      </c>
      <c r="C53" s="62">
        <v>4</v>
      </c>
      <c r="D53" s="62">
        <v>39831</v>
      </c>
      <c r="E53" s="62">
        <f t="shared" si="0"/>
        <v>9957.75</v>
      </c>
      <c r="F53" s="62">
        <v>22</v>
      </c>
      <c r="G53" s="62">
        <v>231904</v>
      </c>
      <c r="H53" s="62">
        <f t="shared" si="5"/>
        <v>10541.09090909091</v>
      </c>
      <c r="I53" s="13">
        <f t="shared" si="1"/>
        <v>26</v>
      </c>
      <c r="J53" s="13">
        <f t="shared" si="2"/>
        <v>271735</v>
      </c>
      <c r="K53">
        <f t="shared" si="3"/>
        <v>10451.346153846154</v>
      </c>
      <c r="M53">
        <f t="shared" si="4"/>
        <v>0.15384615384615385</v>
      </c>
    </row>
    <row r="54" spans="1:13" x14ac:dyDescent="0.25">
      <c r="A54" s="12"/>
      <c r="B54" s="62">
        <v>93</v>
      </c>
      <c r="C54" s="62">
        <v>10</v>
      </c>
      <c r="D54" s="62">
        <v>152802</v>
      </c>
      <c r="E54" s="62">
        <f t="shared" si="0"/>
        <v>15280.2</v>
      </c>
      <c r="F54" s="62">
        <v>20</v>
      </c>
      <c r="G54" s="62">
        <v>193546</v>
      </c>
      <c r="H54" s="62">
        <f t="shared" si="5"/>
        <v>9677.2999999999993</v>
      </c>
      <c r="I54" s="13">
        <f t="shared" si="1"/>
        <v>30</v>
      </c>
      <c r="J54" s="13">
        <f t="shared" si="2"/>
        <v>346348</v>
      </c>
      <c r="K54">
        <f t="shared" si="3"/>
        <v>11544.933333333332</v>
      </c>
      <c r="M54">
        <f t="shared" si="4"/>
        <v>0.33333333333333331</v>
      </c>
    </row>
    <row r="55" spans="1:13" x14ac:dyDescent="0.25">
      <c r="A55" s="12"/>
      <c r="B55" s="62">
        <v>94</v>
      </c>
      <c r="C55" s="62">
        <v>2</v>
      </c>
      <c r="D55" s="62">
        <v>31494</v>
      </c>
      <c r="E55" s="62">
        <f t="shared" si="0"/>
        <v>15747</v>
      </c>
      <c r="F55" s="62">
        <v>4</v>
      </c>
      <c r="G55" s="62">
        <v>45248</v>
      </c>
      <c r="H55" s="62">
        <f t="shared" si="5"/>
        <v>11312</v>
      </c>
      <c r="I55" s="13">
        <f t="shared" si="1"/>
        <v>6</v>
      </c>
      <c r="J55" s="13">
        <f t="shared" si="2"/>
        <v>76742</v>
      </c>
      <c r="K55">
        <f t="shared" si="3"/>
        <v>12790.333333333334</v>
      </c>
      <c r="M55">
        <f t="shared" si="4"/>
        <v>0.33333333333333331</v>
      </c>
    </row>
    <row r="56" spans="1:13" x14ac:dyDescent="0.25">
      <c r="B56" s="11">
        <v>95</v>
      </c>
      <c r="C56" s="11">
        <v>2</v>
      </c>
      <c r="D56" s="11">
        <v>34217</v>
      </c>
      <c r="E56" s="11">
        <f t="shared" si="0"/>
        <v>17108.5</v>
      </c>
      <c r="F56" s="11">
        <v>6</v>
      </c>
      <c r="G56" s="11">
        <v>66899</v>
      </c>
      <c r="H56" s="11">
        <f t="shared" si="5"/>
        <v>11149.833333333334</v>
      </c>
      <c r="I56" s="13">
        <f t="shared" si="1"/>
        <v>8</v>
      </c>
      <c r="J56" s="13">
        <f t="shared" si="2"/>
        <v>101116</v>
      </c>
      <c r="K56">
        <f t="shared" si="3"/>
        <v>12639.5</v>
      </c>
      <c r="M56">
        <f t="shared" si="4"/>
        <v>0.25</v>
      </c>
    </row>
    <row r="57" spans="1:13" x14ac:dyDescent="0.25">
      <c r="B57" s="11">
        <v>96</v>
      </c>
      <c r="C57" s="63"/>
      <c r="D57" s="63"/>
      <c r="E57" s="11"/>
      <c r="F57" s="11">
        <v>14</v>
      </c>
      <c r="G57" s="11">
        <v>109978</v>
      </c>
      <c r="H57" s="11">
        <f t="shared" si="5"/>
        <v>7855.5714285714284</v>
      </c>
      <c r="I57" s="13">
        <f t="shared" si="1"/>
        <v>14</v>
      </c>
      <c r="J57" s="13">
        <f t="shared" si="2"/>
        <v>109978</v>
      </c>
      <c r="K57">
        <f t="shared" si="3"/>
        <v>7855.5714285714284</v>
      </c>
      <c r="M57">
        <f t="shared" si="4"/>
        <v>0</v>
      </c>
    </row>
    <row r="58" spans="1:13" x14ac:dyDescent="0.25">
      <c r="B58" s="11">
        <v>97</v>
      </c>
      <c r="C58" s="11">
        <v>2</v>
      </c>
      <c r="D58" s="11">
        <v>98053</v>
      </c>
      <c r="E58" s="11">
        <f t="shared" si="0"/>
        <v>49026.5</v>
      </c>
      <c r="F58" s="11">
        <v>3</v>
      </c>
      <c r="G58" s="11">
        <v>66196</v>
      </c>
      <c r="H58" s="11">
        <f t="shared" si="5"/>
        <v>22065.333333333332</v>
      </c>
      <c r="I58" s="13">
        <f t="shared" si="1"/>
        <v>5</v>
      </c>
      <c r="J58" s="13">
        <f t="shared" si="2"/>
        <v>164249</v>
      </c>
      <c r="K58">
        <f t="shared" si="3"/>
        <v>32849.800000000003</v>
      </c>
      <c r="M58">
        <f t="shared" si="4"/>
        <v>0.4</v>
      </c>
    </row>
    <row r="59" spans="1:13" x14ac:dyDescent="0.25">
      <c r="B59" s="11">
        <v>98</v>
      </c>
      <c r="C59" s="11">
        <v>1</v>
      </c>
      <c r="D59" s="11">
        <v>29947</v>
      </c>
      <c r="E59" s="11">
        <f t="shared" si="0"/>
        <v>29947</v>
      </c>
      <c r="F59" s="11">
        <v>4</v>
      </c>
      <c r="G59" s="11">
        <v>36486</v>
      </c>
      <c r="H59" s="11">
        <f t="shared" si="5"/>
        <v>9121.5</v>
      </c>
      <c r="I59" s="13">
        <f t="shared" si="1"/>
        <v>5</v>
      </c>
      <c r="J59" s="13">
        <f t="shared" si="2"/>
        <v>66433</v>
      </c>
      <c r="K59">
        <f t="shared" si="3"/>
        <v>13286.6</v>
      </c>
      <c r="M59">
        <f t="shared" si="4"/>
        <v>0.2</v>
      </c>
    </row>
    <row r="60" spans="1:13" x14ac:dyDescent="0.25">
      <c r="B60" s="11">
        <v>99</v>
      </c>
      <c r="C60" s="63"/>
      <c r="D60" s="63"/>
      <c r="E60" s="11"/>
      <c r="F60" s="11">
        <v>2</v>
      </c>
      <c r="G60" s="11">
        <v>4359</v>
      </c>
      <c r="H60" s="11">
        <f t="shared" si="5"/>
        <v>2179.5</v>
      </c>
      <c r="I60" s="13">
        <f t="shared" si="1"/>
        <v>2</v>
      </c>
      <c r="J60" s="13">
        <f t="shared" si="2"/>
        <v>4359</v>
      </c>
      <c r="K60">
        <f t="shared" si="3"/>
        <v>2179.5</v>
      </c>
      <c r="M60">
        <f t="shared" si="4"/>
        <v>0</v>
      </c>
    </row>
    <row r="61" spans="1:13" x14ac:dyDescent="0.25">
      <c r="B61" s="11">
        <v>100</v>
      </c>
      <c r="C61" s="63"/>
      <c r="D61" s="63"/>
      <c r="E61" s="11"/>
      <c r="F61" s="11">
        <v>6</v>
      </c>
      <c r="G61" s="11">
        <v>83379</v>
      </c>
      <c r="H61" s="11">
        <f t="shared" si="5"/>
        <v>13896.5</v>
      </c>
      <c r="I61" s="13">
        <f t="shared" si="1"/>
        <v>6</v>
      </c>
      <c r="J61" s="13">
        <f t="shared" si="2"/>
        <v>83379</v>
      </c>
      <c r="K61">
        <f t="shared" si="3"/>
        <v>13896.5</v>
      </c>
      <c r="M61">
        <f t="shared" si="4"/>
        <v>0</v>
      </c>
    </row>
    <row r="62" spans="1:13" x14ac:dyDescent="0.25">
      <c r="B62" s="15"/>
      <c r="C62" s="15"/>
      <c r="D62" s="15"/>
      <c r="E62" s="15"/>
      <c r="F62" s="17"/>
      <c r="G62" s="16"/>
      <c r="H62" s="16"/>
    </row>
    <row r="63" spans="1:13" x14ac:dyDescent="0.25">
      <c r="B63" s="22"/>
      <c r="C63" s="15"/>
      <c r="D63" s="15"/>
      <c r="E63" s="15"/>
      <c r="F63" s="14"/>
    </row>
    <row r="64" spans="1:13" x14ac:dyDescent="0.25">
      <c r="B64" s="22"/>
      <c r="C64" s="15"/>
      <c r="D64" s="15"/>
      <c r="E64" s="15"/>
      <c r="F64" s="14"/>
    </row>
    <row r="65" spans="2:6" x14ac:dyDescent="0.25">
      <c r="B65" s="22"/>
      <c r="C65" s="15"/>
      <c r="D65" s="15"/>
      <c r="E65" s="15"/>
      <c r="F65" s="14"/>
    </row>
    <row r="66" spans="2:6" x14ac:dyDescent="0.25">
      <c r="B66" s="22"/>
      <c r="C66" s="15"/>
      <c r="D66" s="15"/>
      <c r="E66" s="15"/>
      <c r="F66" s="14"/>
    </row>
    <row r="67" spans="2:6" x14ac:dyDescent="0.25">
      <c r="B67" s="22"/>
      <c r="C67" s="15"/>
      <c r="D67" s="15"/>
      <c r="E67" s="15"/>
      <c r="F67" s="14"/>
    </row>
    <row r="68" spans="2:6" x14ac:dyDescent="0.25">
      <c r="B68" s="22"/>
      <c r="C68" s="15"/>
      <c r="D68" s="15"/>
      <c r="E68" s="15"/>
      <c r="F68" s="14"/>
    </row>
    <row r="69" spans="2:6" x14ac:dyDescent="0.25">
      <c r="B69" s="22"/>
      <c r="C69" s="15"/>
      <c r="D69" s="15"/>
      <c r="E69" s="15"/>
      <c r="F69" s="14"/>
    </row>
    <row r="70" spans="2:6" x14ac:dyDescent="0.25">
      <c r="B70" s="22"/>
      <c r="C70" s="15"/>
      <c r="D70" s="15"/>
      <c r="E70" s="15"/>
      <c r="F70" s="14"/>
    </row>
    <row r="71" spans="2:6" x14ac:dyDescent="0.25">
      <c r="B71" s="22"/>
      <c r="C71" s="15"/>
      <c r="D71" s="15"/>
      <c r="E71" s="15"/>
      <c r="F71" s="14"/>
    </row>
    <row r="72" spans="2:6" x14ac:dyDescent="0.25">
      <c r="B72" s="22"/>
      <c r="C72" s="15"/>
      <c r="D72" s="15"/>
      <c r="E72" s="15"/>
      <c r="F72" s="14"/>
    </row>
    <row r="73" spans="2:6" x14ac:dyDescent="0.25">
      <c r="B73" s="22"/>
      <c r="C73" s="15"/>
      <c r="D73" s="15"/>
      <c r="E73" s="15"/>
      <c r="F73" s="14"/>
    </row>
    <row r="74" spans="2:6" x14ac:dyDescent="0.25">
      <c r="B74" s="22"/>
      <c r="C74" s="15"/>
      <c r="D74" s="15"/>
      <c r="E74" s="15"/>
      <c r="F74" s="14"/>
    </row>
    <row r="75" spans="2:6" x14ac:dyDescent="0.25">
      <c r="B75" s="22"/>
      <c r="C75" s="15"/>
      <c r="D75" s="15"/>
      <c r="E75" s="15"/>
      <c r="F75" s="14"/>
    </row>
    <row r="76" spans="2:6" x14ac:dyDescent="0.25">
      <c r="B76" s="22"/>
      <c r="C76" s="15"/>
      <c r="D76" s="15"/>
      <c r="E76" s="15"/>
      <c r="F76" s="14"/>
    </row>
    <row r="77" spans="2:6" x14ac:dyDescent="0.25">
      <c r="B77" s="22"/>
      <c r="C77" s="15"/>
      <c r="D77" s="15"/>
      <c r="E77" s="15"/>
      <c r="F77" s="14"/>
    </row>
    <row r="78" spans="2:6" x14ac:dyDescent="0.25">
      <c r="B78" s="22"/>
      <c r="C78" s="15"/>
      <c r="D78" s="15"/>
      <c r="E78" s="15"/>
      <c r="F78" s="14"/>
    </row>
    <row r="79" spans="2:6" x14ac:dyDescent="0.25">
      <c r="B79" s="22"/>
      <c r="C79" s="15"/>
      <c r="D79" s="15"/>
      <c r="E79" s="15"/>
      <c r="F79" s="14"/>
    </row>
    <row r="80" spans="2:6" x14ac:dyDescent="0.25">
      <c r="B80" s="22"/>
      <c r="C80" s="15"/>
      <c r="D80" s="15"/>
      <c r="E80" s="15"/>
      <c r="F80" s="14"/>
    </row>
    <row r="81" spans="2:6" x14ac:dyDescent="0.25">
      <c r="B81" s="22"/>
      <c r="C81" s="15"/>
      <c r="D81" s="15"/>
      <c r="E81" s="15"/>
      <c r="F81" s="14"/>
    </row>
    <row r="82" spans="2:6" x14ac:dyDescent="0.25">
      <c r="B82" s="22"/>
      <c r="C82" s="15"/>
      <c r="D82" s="15"/>
      <c r="E82" s="15"/>
      <c r="F82" s="14"/>
    </row>
  </sheetData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prop.occupation</vt:lpstr>
      <vt:lpstr>Actives</vt:lpstr>
      <vt:lpstr>Actives_raw</vt:lpstr>
      <vt:lpstr>Terms</vt:lpstr>
      <vt:lpstr>Terms_raw</vt:lpstr>
      <vt:lpstr>Retirees</vt:lpstr>
      <vt:lpstr>Retirees_raw</vt:lpstr>
      <vt:lpstr>Disabled_raw</vt:lpstr>
      <vt:lpstr>Disabled</vt:lpstr>
      <vt:lpstr>Beneficiaries</vt:lpstr>
      <vt:lpstr>Actives_gender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2017-04-23T17:45:15Z</dcterms:modified>
</cp:coreProperties>
</file>