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7" r:id="rId4"/>
    <sheet name="Scenarios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3" i="2"/>
  <c r="F3" i="2"/>
  <c r="E4" i="2"/>
  <c r="F4" i="2"/>
  <c r="E5" i="2"/>
  <c r="F5" i="2"/>
  <c r="E6" i="2"/>
  <c r="F6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<sst xmlns="http://schemas.openxmlformats.org/spreadsheetml/2006/main" count="129" uniqueCount="103">
  <si>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</si>
  <si>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</si>
  <si>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</si>
  <si>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</si>
  <si>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</si>
  <si>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</si>
  <si>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</si>
  <si>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</si>
  <si>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</si>
  <si>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</si>
  <si>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</si>
  <si>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</si>
  <si>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</si>
  <si>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</si>
  <si>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</si>
  <si>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</si>
  <si>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</si>
  <si>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</si>
  <si>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</si>
  <si>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</si>
  <si>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</si>
  <si>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</si>
  <si>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</si>
  <si>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</si>
  <si>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</si>
  <si>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</si>
  <si>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</si>
  <si>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</si>
  <si>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</si>
  <si>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</si>
  <si>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</si>
  <si>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</si>
  <si>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</si>
  <si>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</si>
  <si>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</si>
  <si>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</si>
  <si>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</si>
  <si>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</si>
  <si>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</si>
  <si>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</si>
  <si>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</si>
  <si>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</si>
  <si>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</si>
  <si>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</si>
  <si>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</si>
  <si>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</si>
  <si>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</si>
  <si>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</si>
  <si>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</si>
  <si>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</si>
  <si>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</si>
  <si>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</si>
  <si>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</si>
  <si>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</si>
  <si>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</si>
  <si>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</si>
  <si>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</si>
  <si>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</si>
  <si>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</si>
  <si>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</si>
  <si>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</si>
  <si>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</si>
  <si>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</si>
  <si>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</si>
  <si>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</si>
  <si>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</si>
  <si>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</si>
  <si>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</si>
  <si>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</si>
  <si>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</si>
  <si>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</si>
  <si>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</si>
  <si>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</si>
  <si>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</si>
  <si>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</si>
  <si>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</si>
  <si>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</si>
  <si>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</si>
  <si>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</si>
  <si>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</si>
  <si>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</si>
  <si>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</si>
  <si>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</si>
  <si>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</si>
  <si>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</si>
  <si>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</si>
  <si>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</si>
  <si>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</si>
  <si>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</si>
  <si>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</si>
  <si>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</si>
  <si>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</si>
  <si>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</si>
  <si>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</si>
  <si>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</si>
  <si>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</si>
  <si>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15 years of low returns</t>
  </si>
  <si>
    <t>Assumption achived</t>
  </si>
  <si>
    <t>SharedRisk_cap</t>
  </si>
  <si>
    <t>DC_reform</t>
  </si>
  <si>
    <t>t1</t>
  </si>
  <si>
    <t>cd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</si>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</sst>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K7"/>
  <sheetViews>
    <sheetView tabSelected="1" topLeftCell="D1" zoomScaleNormal="100" workbookViewId="0">
      <selection activeCell="P6" sqref="P6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6" width="14.28515625" customWidth="1"/>
    <col min="17" max="17" width="12.28515625" customWidth="1"/>
    <col min="18" max="18" width="11.42578125" customWidth="1"/>
    <col min="19" max="19" width="14.28515625" customWidth="1"/>
    <col min="20" max="20" width="14.42578125" bestFit="1" customWidth="1"/>
    <col min="21" max="21" width="11.28515625" bestFit="1" customWidth="1"/>
    <col min="23" max="23" width="15.7109375" customWidth="1"/>
    <col min="25" max="25" width="14" customWidth="1"/>
    <col min="26" max="26" width="13.42578125" customWidth="1"/>
    <col min="27" max="27" width="12.5703125" customWidth="1"/>
    <col min="28" max="28" width="14.85546875" customWidth="1"/>
    <col min="36" max="36" width="15.140625" customWidth="1"/>
    <col min="37" max="37" width="16.5703125" customWidth="1"/>
  </cols>
  <sheetData>
    <row r="4" spans="1:37" s="1" customFormat="1" x14ac:dyDescent="0.25">
      <c r="A4" s="1" t="s">
        <v>0</v>
      </c>
      <c r="B4" s="1" t="s">
        <v>95</v>
      </c>
      <c r="C4" s="1" t="s">
        <v>88</v>
      </c>
      <c r="D4" s="1" t="s">
        <v>89</v>
      </c>
      <c r="E4" s="1" t="s">
        <v>15</v>
      </c>
      <c r="F4" s="1" t="s">
        <v>33</v>
      </c>
      <c r="G4" s="1" t="s">
        <v>14</v>
      </c>
      <c r="H4" s="1" t="s">
        <v>39</v>
      </c>
      <c r="I4" s="1" t="s">
        <v>40</v>
      </c>
      <c r="J4" s="1" t="s">
        <v>38</v>
      </c>
      <c r="K4" s="24" t="s">
        <v>99</v>
      </c>
      <c r="L4" s="1" t="s">
        <v>61</v>
      </c>
      <c r="M4" s="1" t="s">
        <v>63</v>
      </c>
      <c r="N4" s="1" t="s">
        <v>64</v>
      </c>
      <c r="O4" s="1" t="s">
        <v>98</v>
      </c>
      <c r="P4" s="1" t="s">
        <v>102</v>
      </c>
      <c r="Q4" s="3" t="s">
        <v>16</v>
      </c>
      <c r="R4" s="3" t="s">
        <v>5</v>
      </c>
      <c r="S4" s="3" t="s">
        <v>6</v>
      </c>
      <c r="T4" s="4" t="s">
        <v>12</v>
      </c>
      <c r="U4" s="4" t="s">
        <v>60</v>
      </c>
      <c r="V4" s="4" t="s">
        <v>10</v>
      </c>
      <c r="W4" s="4" t="s">
        <v>11</v>
      </c>
      <c r="X4" s="4" t="s">
        <v>13</v>
      </c>
      <c r="Y4" s="6" t="s">
        <v>36</v>
      </c>
      <c r="Z4" s="6" t="s">
        <v>37</v>
      </c>
      <c r="AA4" s="5" t="s">
        <v>24</v>
      </c>
      <c r="AB4" s="5" t="s">
        <v>26</v>
      </c>
      <c r="AC4" s="5" t="s">
        <v>7</v>
      </c>
      <c r="AD4" s="5" t="s">
        <v>8</v>
      </c>
      <c r="AE4" s="5" t="s">
        <v>9</v>
      </c>
      <c r="AF4" s="9" t="s">
        <v>41</v>
      </c>
      <c r="AG4" s="9" t="s">
        <v>42</v>
      </c>
      <c r="AH4" s="9" t="s">
        <v>43</v>
      </c>
      <c r="AI4" s="9" t="s">
        <v>44</v>
      </c>
      <c r="AJ4" s="1" t="s">
        <v>56</v>
      </c>
      <c r="AK4" s="1" t="s">
        <v>57</v>
      </c>
    </row>
    <row r="5" spans="1:37" x14ac:dyDescent="0.25">
      <c r="A5" t="s">
        <v>58</v>
      </c>
      <c r="B5" t="s">
        <v>21</v>
      </c>
      <c r="C5">
        <v>1</v>
      </c>
      <c r="D5">
        <v>1</v>
      </c>
      <c r="F5" t="s">
        <v>100</v>
      </c>
      <c r="G5" t="b">
        <v>1</v>
      </c>
      <c r="H5" t="b">
        <v>1</v>
      </c>
      <c r="I5" t="b">
        <v>1</v>
      </c>
      <c r="J5">
        <v>0</v>
      </c>
      <c r="K5" t="b">
        <v>0</v>
      </c>
      <c r="L5" t="b">
        <v>1</v>
      </c>
      <c r="M5" t="b">
        <v>1</v>
      </c>
      <c r="N5" t="b">
        <v>1</v>
      </c>
      <c r="O5">
        <v>0.02</v>
      </c>
      <c r="P5">
        <v>0</v>
      </c>
      <c r="Q5" t="s">
        <v>4</v>
      </c>
      <c r="R5" t="b">
        <v>1</v>
      </c>
      <c r="S5" t="b">
        <v>1</v>
      </c>
      <c r="T5" t="s">
        <v>101</v>
      </c>
      <c r="U5" t="s">
        <v>62</v>
      </c>
      <c r="V5">
        <v>12</v>
      </c>
      <c r="W5">
        <v>0.04</v>
      </c>
      <c r="X5">
        <v>5</v>
      </c>
      <c r="Y5">
        <v>0</v>
      </c>
      <c r="Z5" t="s">
        <v>35</v>
      </c>
      <c r="AA5" t="s">
        <v>46</v>
      </c>
      <c r="AB5" t="s">
        <v>21</v>
      </c>
      <c r="AC5">
        <v>7.2499999999999995E-2</v>
      </c>
      <c r="AD5">
        <v>7.9699999999999993E-2</v>
      </c>
      <c r="AE5" s="7">
        <v>0.12</v>
      </c>
      <c r="AF5" t="s">
        <v>45</v>
      </c>
      <c r="AG5" t="s">
        <v>45</v>
      </c>
      <c r="AH5">
        <v>0.87622571862258425</v>
      </c>
      <c r="AI5">
        <v>0.92516191485799448</v>
      </c>
    </row>
    <row r="6" spans="1:37" x14ac:dyDescent="0.25">
      <c r="A6" t="s">
        <v>59</v>
      </c>
      <c r="B6" t="s">
        <v>21</v>
      </c>
      <c r="C6">
        <v>1</v>
      </c>
      <c r="D6">
        <v>1</v>
      </c>
      <c r="F6" t="s">
        <v>34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1</v>
      </c>
      <c r="M6" t="b">
        <v>1</v>
      </c>
      <c r="N6" t="b">
        <v>1</v>
      </c>
      <c r="O6">
        <v>0.02</v>
      </c>
      <c r="P6">
        <v>0</v>
      </c>
      <c r="Q6" t="s">
        <v>4</v>
      </c>
      <c r="R6" t="b">
        <v>1</v>
      </c>
      <c r="S6" t="b">
        <v>1</v>
      </c>
      <c r="T6" t="s">
        <v>101</v>
      </c>
      <c r="U6" t="s">
        <v>62</v>
      </c>
      <c r="V6">
        <v>12</v>
      </c>
      <c r="W6">
        <v>0.04</v>
      </c>
      <c r="X6">
        <v>5</v>
      </c>
      <c r="Y6">
        <v>0</v>
      </c>
      <c r="Z6" t="s">
        <v>35</v>
      </c>
      <c r="AA6" t="s">
        <v>46</v>
      </c>
      <c r="AB6" t="s">
        <v>21</v>
      </c>
      <c r="AC6">
        <v>7.2499999999999995E-2</v>
      </c>
      <c r="AD6">
        <v>7.9699999999999993E-2</v>
      </c>
      <c r="AE6" s="7">
        <v>0.12</v>
      </c>
      <c r="AF6" t="s">
        <v>45</v>
      </c>
      <c r="AG6" t="s">
        <v>45</v>
      </c>
      <c r="AH6">
        <v>0.87622571862258425</v>
      </c>
      <c r="AI6">
        <v>0.92516191485799448</v>
      </c>
    </row>
    <row r="7" spans="1:37" x14ac:dyDescent="0.25">
      <c r="AE7" s="7"/>
    </row>
  </sheetData>
  <dataValidations count="2">
    <dataValidation type="list" allowBlank="1" showInputMessage="1" showErrorMessage="1" sqref="G5:I7">
      <formula1>"TRUE, FALSE"</formula1>
    </dataValidation>
    <dataValidation type="list" allowBlank="1" showInputMessage="1" showErrorMessage="1" sqref="AA5:AA7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G30" sqref="G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2016</v>
      </c>
      <c r="B4">
        <v>2000</v>
      </c>
      <c r="C4">
        <v>31</v>
      </c>
      <c r="D4">
        <v>6</v>
      </c>
      <c r="E4">
        <v>20</v>
      </c>
      <c r="F4">
        <v>74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3" sqref="G1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31</v>
      </c>
      <c r="E2" s="8">
        <v>7.2499999999999995E-2</v>
      </c>
      <c r="F2" s="25">
        <f>B2 - C2^2/2</f>
        <v>7.2499999999999995E-2</v>
      </c>
      <c r="G2" s="23" t="s">
        <v>97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5">
        <f t="shared" ref="F3:F6" si="0">B3 - C3^2/2</f>
        <v>0.05</v>
      </c>
      <c r="G3" t="s">
        <v>96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5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 s="8">
        <f>B5-C5^2/2</f>
        <v>7.4999999999999997E-2</v>
      </c>
      <c r="F5" s="25">
        <f t="shared" si="0"/>
        <v>7.4999999999999997E-2</v>
      </c>
    </row>
    <row r="6" spans="1:7" x14ac:dyDescent="0.25">
      <c r="A6" s="1" t="s">
        <v>23</v>
      </c>
      <c r="B6" s="14">
        <v>8.9791999999999997E-2</v>
      </c>
      <c r="C6" s="15">
        <v>0.17199999999999999</v>
      </c>
      <c r="D6">
        <v>31</v>
      </c>
      <c r="E6" s="8">
        <f t="shared" ref="E6" si="1">B6-C6^2/2</f>
        <v>7.4999999999999997E-2</v>
      </c>
      <c r="F6" s="25">
        <f t="shared" si="0"/>
        <v>7.4999999999999997E-2</v>
      </c>
      <c r="G6" t="s">
        <v>86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41" sqref="D4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65</v>
      </c>
    </row>
    <row r="2" spans="2:5" ht="14.25" customHeight="1" thickBot="1" x14ac:dyDescent="0.3">
      <c r="B2" s="11"/>
      <c r="C2" s="11" t="s">
        <v>54</v>
      </c>
      <c r="D2" s="11" t="s">
        <v>55</v>
      </c>
      <c r="E2" s="11" t="s">
        <v>47</v>
      </c>
    </row>
    <row r="3" spans="2:5" ht="15.75" thickBot="1" x14ac:dyDescent="0.3">
      <c r="B3" s="16" t="s">
        <v>48</v>
      </c>
      <c r="C3" s="17">
        <v>61.13</v>
      </c>
      <c r="D3" s="17">
        <v>60</v>
      </c>
      <c r="E3" s="18">
        <f>D3/C3</f>
        <v>0.98151480451496809</v>
      </c>
    </row>
    <row r="4" spans="2:5" ht="15.75" thickBot="1" x14ac:dyDescent="0.3">
      <c r="B4" s="16" t="s">
        <v>49</v>
      </c>
      <c r="C4" s="17">
        <v>52.74</v>
      </c>
      <c r="D4" s="17">
        <f>D7-D6</f>
        <v>52.900000000000006</v>
      </c>
      <c r="E4" s="18">
        <f t="shared" ref="E4:E16" si="0">D4/C4</f>
        <v>1.0030337504740237</v>
      </c>
    </row>
    <row r="5" spans="2:5" ht="15.75" thickBot="1" x14ac:dyDescent="0.3">
      <c r="B5" s="16" t="s">
        <v>66</v>
      </c>
      <c r="C5" s="17">
        <v>1.61</v>
      </c>
      <c r="D5" s="17"/>
      <c r="E5" s="18"/>
    </row>
    <row r="6" spans="2:5" ht="15.75" thickBot="1" x14ac:dyDescent="0.3">
      <c r="B6" s="11" t="s">
        <v>51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50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7" t="s">
        <v>52</v>
      </c>
      <c r="C8" s="17">
        <v>57.36</v>
      </c>
      <c r="D8" s="17">
        <v>55.7</v>
      </c>
      <c r="E8" s="18">
        <f t="shared" si="0"/>
        <v>0.97105997210599726</v>
      </c>
    </row>
    <row r="9" spans="2:5" ht="15.75" thickBot="1" x14ac:dyDescent="0.3">
      <c r="B9" s="17" t="s">
        <v>53</v>
      </c>
      <c r="C9" s="17">
        <f>C7*0.546</f>
        <v>51.624300000000012</v>
      </c>
      <c r="D9" s="17">
        <v>50.2</v>
      </c>
      <c r="E9" s="18">
        <f t="shared" si="0"/>
        <v>0.9724102796551235</v>
      </c>
    </row>
    <row r="10" spans="2:5" ht="15.75" thickBot="1" x14ac:dyDescent="0.3">
      <c r="B10" s="16" t="s">
        <v>71</v>
      </c>
      <c r="C10" s="17">
        <v>37.35</v>
      </c>
      <c r="D10" s="17">
        <v>36.200000000000003</v>
      </c>
      <c r="E10" s="18">
        <f t="shared" si="0"/>
        <v>0.9692101740294512</v>
      </c>
    </row>
    <row r="11" spans="2:5" ht="15.75" thickBot="1" x14ac:dyDescent="0.3">
      <c r="B11" s="13" t="s">
        <v>68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67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70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69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75</v>
      </c>
      <c r="C15" s="11"/>
      <c r="D15" s="11"/>
      <c r="E15" s="12"/>
    </row>
    <row r="16" spans="2:5" ht="15.75" thickBot="1" x14ac:dyDescent="0.3">
      <c r="B16" s="16" t="s">
        <v>74</v>
      </c>
      <c r="C16" s="17">
        <v>6.2</v>
      </c>
      <c r="D16" s="17">
        <v>5.52</v>
      </c>
      <c r="E16" s="18">
        <f t="shared" si="0"/>
        <v>0.89032258064516123</v>
      </c>
    </row>
    <row r="17" spans="2:5" ht="15.75" thickBot="1" x14ac:dyDescent="0.3">
      <c r="B17" s="17" t="s">
        <v>76</v>
      </c>
      <c r="C17" s="17">
        <v>0.17799999999999999</v>
      </c>
      <c r="D17" s="17"/>
      <c r="E17" s="19"/>
    </row>
    <row r="18" spans="2:5" x14ac:dyDescent="0.25">
      <c r="B18" s="20" t="s">
        <v>77</v>
      </c>
      <c r="C18" s="20">
        <v>0.23499999999999999</v>
      </c>
      <c r="D18" s="20"/>
      <c r="E18" s="21"/>
    </row>
    <row r="19" spans="2:5" ht="15.75" thickBot="1" x14ac:dyDescent="0.3">
      <c r="B19" s="22" t="s">
        <v>78</v>
      </c>
      <c r="C19" s="22">
        <f>3.09+2+0.687</f>
        <v>5.7770000000000001</v>
      </c>
      <c r="D19" s="22"/>
      <c r="E19" s="22"/>
    </row>
    <row r="20" spans="2:5" ht="15.75" thickBot="1" x14ac:dyDescent="0.3">
      <c r="B20" s="11" t="s">
        <v>72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73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79</v>
      </c>
      <c r="D2" t="s">
        <v>90</v>
      </c>
      <c r="E2" t="s">
        <v>88</v>
      </c>
      <c r="F2" t="s">
        <v>89</v>
      </c>
      <c r="G2" t="s">
        <v>83</v>
      </c>
      <c r="H2" t="s">
        <v>82</v>
      </c>
      <c r="I2" t="s">
        <v>81</v>
      </c>
    </row>
    <row r="3" spans="2:9" x14ac:dyDescent="0.25">
      <c r="B3">
        <v>1</v>
      </c>
      <c r="C3" t="s">
        <v>80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91</v>
      </c>
      <c r="D4" t="s">
        <v>21</v>
      </c>
      <c r="E4">
        <v>1</v>
      </c>
      <c r="F4">
        <v>1</v>
      </c>
      <c r="G4" t="s">
        <v>84</v>
      </c>
      <c r="H4">
        <v>7.5</v>
      </c>
      <c r="I4">
        <v>12</v>
      </c>
    </row>
    <row r="5" spans="2:9" x14ac:dyDescent="0.25">
      <c r="B5">
        <v>3</v>
      </c>
      <c r="C5" t="s">
        <v>92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93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94</v>
      </c>
      <c r="D7" t="s">
        <v>21</v>
      </c>
      <c r="E7">
        <v>1</v>
      </c>
      <c r="F7">
        <v>1</v>
      </c>
      <c r="G7" t="s">
        <v>84</v>
      </c>
      <c r="H7">
        <v>7.5</v>
      </c>
      <c r="I7">
        <v>12</v>
      </c>
    </row>
    <row r="10" spans="2:9" x14ac:dyDescent="0.25">
      <c r="C10" t="s">
        <v>85</v>
      </c>
      <c r="G10" t="s">
        <v>84</v>
      </c>
      <c r="H10" t="s">
        <v>87</v>
      </c>
      <c r="I10">
        <v>12</v>
      </c>
    </row>
    <row r="11" spans="2:9" x14ac:dyDescent="0.25">
      <c r="C11" t="s">
        <v>86</v>
      </c>
      <c r="G11" t="s">
        <v>84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2017-04-23T17:06:11Z</dcterms:modified>
</cp:coreProperties>
</file>