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  <sheet name="Scenario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<sst xmlns="http://schemas.openxmlformats.org/spreadsheetml/2006/main" count="128" uniqueCount="102">
  <si>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</si>
  <si>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</si>
  <si>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</si>
  <si>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</si>
  <si>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</si>
  <si>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</si>
  <si>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</si>
  <si>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</si>
  <si>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</si>
  <si>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</si>
  <si>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</si>
  <si>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</si>
  <si>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</si>
  <si>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</si>
  <si>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</si>
  <si>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</si>
  <si>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</si>
  <si>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</si>
  <si>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</si>
  <si>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</si>
  <si>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</si>
  <si>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</si>
  <si>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</si>
  <si>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</si>
  <si>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</si>
  <si>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</si>
  <si>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</si>
  <si>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</si>
  <si>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</si>
  <si>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</si>
  <si>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</si>
  <si>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</si>
  <si>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</si>
  <si>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</si>
  <si>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</si>
  <si>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</si>
  <si>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</si>
  <si>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</si>
  <si>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</si>
  <si>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</si>
  <si>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</si>
  <si>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</si>
  <si>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</si>
  <si>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</si>
  <si>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</si>
  <si>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</si>
  <si>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</si>
  <si>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</si>
  <si>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</si>
  <si>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</si>
  <si>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</si>
  <si>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</si>
  <si>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</si>
  <si>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</si>
  <si>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</si>
  <si>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</si>
  <si>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</si>
  <si>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</si>
  <si>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</si>
  <si>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</si>
  <si>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</si>
  <si>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</si>
  <si>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</si>
  <si>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</si>
  <si>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</si>
  <si>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</si>
  <si>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</si>
  <si>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</si>
  <si>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</si>
  <si>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</si>
  <si>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</si>
  <si>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</si>
  <si>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</si>
  <si>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</si>
  <si>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</si>
  <si>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</si>
  <si>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</si>
  <si>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</si>
  <si>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</si>
  <si>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</si>
  <si>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</si>
  <si>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</si>
  <si>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</si>
  <si>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</si>
  <si>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</si>
  <si>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</si>
  <si>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</si>
  <si>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</si>
  <si>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</si>
  <si>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</si>
  <si>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</si>
  <si>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</si>
  <si>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</si>
  <si>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</si>
  <si>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</si>
  <si>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</si>
  <si>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15 years of low returns</t>
  </si>
  <si>
    <t>Assumption achived</t>
  </si>
  <si>
    <t>SharedRisk_cap</t>
  </si>
  <si>
    <t>DC_reform</t>
  </si>
  <si>
    <t>t1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</si>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</sst>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7"/>
  <sheetViews>
    <sheetView tabSelected="1" zoomScaleNormal="100" workbookViewId="0">
      <selection activeCell="I23" sqref="I23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95</v>
      </c>
      <c r="C4" s="1" t="s">
        <v>88</v>
      </c>
      <c r="D4" s="1" t="s">
        <v>89</v>
      </c>
      <c r="E4" s="1" t="s">
        <v>15</v>
      </c>
      <c r="F4" s="1" t="s">
        <v>33</v>
      </c>
      <c r="G4" s="1" t="s">
        <v>14</v>
      </c>
      <c r="H4" s="1" t="s">
        <v>39</v>
      </c>
      <c r="I4" s="1" t="s">
        <v>40</v>
      </c>
      <c r="J4" s="1" t="s">
        <v>38</v>
      </c>
      <c r="K4" s="24" t="s">
        <v>99</v>
      </c>
      <c r="L4" s="1" t="s">
        <v>61</v>
      </c>
      <c r="M4" s="1" t="s">
        <v>63</v>
      </c>
      <c r="N4" s="1" t="s">
        <v>64</v>
      </c>
      <c r="O4" s="1" t="s">
        <v>98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60</v>
      </c>
      <c r="U4" s="4" t="s">
        <v>10</v>
      </c>
      <c r="V4" s="4" t="s">
        <v>11</v>
      </c>
      <c r="W4" s="4" t="s">
        <v>13</v>
      </c>
      <c r="X4" s="6" t="s">
        <v>36</v>
      </c>
      <c r="Y4" s="6" t="s">
        <v>37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41</v>
      </c>
      <c r="AF4" s="9" t="s">
        <v>42</v>
      </c>
      <c r="AG4" s="9" t="s">
        <v>43</v>
      </c>
      <c r="AH4" s="9" t="s">
        <v>44</v>
      </c>
      <c r="AI4" s="1" t="s">
        <v>56</v>
      </c>
      <c r="AJ4" s="1" t="s">
        <v>57</v>
      </c>
    </row>
    <row r="5" spans="1:36" x14ac:dyDescent="0.25">
      <c r="A5" t="s">
        <v>58</v>
      </c>
      <c r="B5" t="s">
        <v>21</v>
      </c>
      <c r="C5">
        <v>1</v>
      </c>
      <c r="D5">
        <v>1</v>
      </c>
      <c r="F5" t="s">
        <v>100</v>
      </c>
      <c r="G5" t="b">
        <v>1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 t="s">
        <v>4</v>
      </c>
      <c r="Q5" t="b">
        <v>1</v>
      </c>
      <c r="R5" t="b">
        <v>1</v>
      </c>
      <c r="S5" t="s">
        <v>101</v>
      </c>
      <c r="T5" t="s">
        <v>62</v>
      </c>
      <c r="U5">
        <v>12</v>
      </c>
      <c r="V5">
        <v>0.04</v>
      </c>
      <c r="W5">
        <v>5</v>
      </c>
      <c r="X5">
        <v>0</v>
      </c>
      <c r="Y5" t="s">
        <v>35</v>
      </c>
      <c r="Z5" t="s">
        <v>46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45</v>
      </c>
      <c r="AF5" t="s">
        <v>45</v>
      </c>
      <c r="AG5">
        <v>0.87622571862258425</v>
      </c>
      <c r="AH5">
        <v>0.92516191485799448</v>
      </c>
    </row>
    <row r="6" spans="1:36" x14ac:dyDescent="0.25">
      <c r="A6" t="s">
        <v>59</v>
      </c>
      <c r="B6" t="s">
        <v>21</v>
      </c>
      <c r="C6">
        <v>1</v>
      </c>
      <c r="D6">
        <v>1</v>
      </c>
      <c r="F6" t="s">
        <v>34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 t="s">
        <v>4</v>
      </c>
      <c r="Q6" t="b">
        <v>1</v>
      </c>
      <c r="R6" t="b">
        <v>1</v>
      </c>
      <c r="S6" t="s">
        <v>101</v>
      </c>
      <c r="T6" t="s">
        <v>62</v>
      </c>
      <c r="U6">
        <v>12</v>
      </c>
      <c r="V6">
        <v>0.04</v>
      </c>
      <c r="W6">
        <v>5</v>
      </c>
      <c r="X6">
        <v>0</v>
      </c>
      <c r="Y6" t="s">
        <v>35</v>
      </c>
      <c r="Z6" t="s">
        <v>46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45</v>
      </c>
      <c r="AF6" t="s">
        <v>45</v>
      </c>
      <c r="AG6">
        <v>0.87622571862258425</v>
      </c>
      <c r="AH6">
        <v>0.92516191485799448</v>
      </c>
    </row>
    <row r="7" spans="1:36" x14ac:dyDescent="0.25">
      <c r="AD7" s="7"/>
    </row>
  </sheetData>
  <dataValidations count="2">
    <dataValidation type="list" allowBlank="1" showInputMessage="1" showErrorMessage="1" sqref="G5:I7">
      <formula1>"TRUE, FALSE"</formula1>
    </dataValidation>
    <dataValidation type="list" allowBlank="1" showInputMessage="1" showErrorMessage="1" sqref="Z5:Z7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3" sqref="G1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5">
        <f>B2 - C2^2/2</f>
        <v>7.2499999999999995E-2</v>
      </c>
      <c r="G2" s="23" t="s">
        <v>97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5">
        <f t="shared" ref="F3:F6" si="0">B3 - C3^2/2</f>
        <v>0.05</v>
      </c>
      <c r="G3" t="s">
        <v>96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5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5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5">
        <f t="shared" si="0"/>
        <v>7.4999999999999997E-2</v>
      </c>
      <c r="G6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1" sqref="D4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65</v>
      </c>
    </row>
    <row r="2" spans="2:5" ht="14.25" customHeight="1" thickBot="1" x14ac:dyDescent="0.3">
      <c r="B2" s="11"/>
      <c r="C2" s="11" t="s">
        <v>54</v>
      </c>
      <c r="D2" s="11" t="s">
        <v>55</v>
      </c>
      <c r="E2" s="11" t="s">
        <v>47</v>
      </c>
    </row>
    <row r="3" spans="2:5" ht="15.75" thickBot="1" x14ac:dyDescent="0.3">
      <c r="B3" s="16" t="s">
        <v>48</v>
      </c>
      <c r="C3" s="17">
        <v>61.13</v>
      </c>
      <c r="D3" s="17">
        <v>60</v>
      </c>
      <c r="E3" s="18">
        <f>D3/C3</f>
        <v>0.98151480451496809</v>
      </c>
    </row>
    <row r="4" spans="2:5" ht="15.75" thickBot="1" x14ac:dyDescent="0.3">
      <c r="B4" s="16" t="s">
        <v>49</v>
      </c>
      <c r="C4" s="17">
        <v>52.74</v>
      </c>
      <c r="D4" s="17">
        <f>D7-D6</f>
        <v>52.900000000000006</v>
      </c>
      <c r="E4" s="18">
        <f t="shared" ref="E4:E16" si="0">D4/C4</f>
        <v>1.0030337504740237</v>
      </c>
    </row>
    <row r="5" spans="2:5" ht="15.75" thickBot="1" x14ac:dyDescent="0.3">
      <c r="B5" s="16" t="s">
        <v>66</v>
      </c>
      <c r="C5" s="17">
        <v>1.61</v>
      </c>
      <c r="D5" s="17"/>
      <c r="E5" s="18"/>
    </row>
    <row r="6" spans="2:5" ht="15.75" thickBot="1" x14ac:dyDescent="0.3">
      <c r="B6" s="11" t="s">
        <v>51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50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7" t="s">
        <v>52</v>
      </c>
      <c r="C8" s="17">
        <v>57.36</v>
      </c>
      <c r="D8" s="17">
        <v>55.7</v>
      </c>
      <c r="E8" s="18">
        <f t="shared" si="0"/>
        <v>0.97105997210599726</v>
      </c>
    </row>
    <row r="9" spans="2:5" ht="15.75" thickBot="1" x14ac:dyDescent="0.3">
      <c r="B9" s="17" t="s">
        <v>53</v>
      </c>
      <c r="C9" s="17">
        <f>C7*0.546</f>
        <v>51.624300000000012</v>
      </c>
      <c r="D9" s="17">
        <v>50.2</v>
      </c>
      <c r="E9" s="18">
        <f t="shared" si="0"/>
        <v>0.9724102796551235</v>
      </c>
    </row>
    <row r="10" spans="2:5" ht="15.75" thickBot="1" x14ac:dyDescent="0.3">
      <c r="B10" s="16" t="s">
        <v>71</v>
      </c>
      <c r="C10" s="17">
        <v>37.35</v>
      </c>
      <c r="D10" s="17">
        <v>36.200000000000003</v>
      </c>
      <c r="E10" s="18">
        <f t="shared" si="0"/>
        <v>0.9692101740294512</v>
      </c>
    </row>
    <row r="11" spans="2:5" ht="15.75" thickBot="1" x14ac:dyDescent="0.3">
      <c r="B11" s="13" t="s">
        <v>68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67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70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69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75</v>
      </c>
      <c r="C15" s="11"/>
      <c r="D15" s="11"/>
      <c r="E15" s="12"/>
    </row>
    <row r="16" spans="2:5" ht="15.75" thickBot="1" x14ac:dyDescent="0.3">
      <c r="B16" s="16" t="s">
        <v>74</v>
      </c>
      <c r="C16" s="17">
        <v>6.2</v>
      </c>
      <c r="D16" s="17">
        <v>5.52</v>
      </c>
      <c r="E16" s="18">
        <f t="shared" si="0"/>
        <v>0.89032258064516123</v>
      </c>
    </row>
    <row r="17" spans="2:5" ht="15.75" thickBot="1" x14ac:dyDescent="0.3">
      <c r="B17" s="17" t="s">
        <v>76</v>
      </c>
      <c r="C17" s="17">
        <v>0.17799999999999999</v>
      </c>
      <c r="D17" s="17"/>
      <c r="E17" s="19"/>
    </row>
    <row r="18" spans="2:5" x14ac:dyDescent="0.25">
      <c r="B18" s="20" t="s">
        <v>77</v>
      </c>
      <c r="C18" s="20">
        <v>0.23499999999999999</v>
      </c>
      <c r="D18" s="20"/>
      <c r="E18" s="21"/>
    </row>
    <row r="19" spans="2:5" ht="15.75" thickBot="1" x14ac:dyDescent="0.3">
      <c r="B19" s="22" t="s">
        <v>78</v>
      </c>
      <c r="C19" s="22">
        <f>3.09+2+0.687</f>
        <v>5.7770000000000001</v>
      </c>
      <c r="D19" s="22"/>
      <c r="E19" s="22"/>
    </row>
    <row r="20" spans="2:5" ht="15.75" thickBot="1" x14ac:dyDescent="0.3">
      <c r="B20" s="11" t="s">
        <v>72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73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79</v>
      </c>
      <c r="D2" t="s">
        <v>90</v>
      </c>
      <c r="E2" t="s">
        <v>88</v>
      </c>
      <c r="F2" t="s">
        <v>89</v>
      </c>
      <c r="G2" t="s">
        <v>83</v>
      </c>
      <c r="H2" t="s">
        <v>82</v>
      </c>
      <c r="I2" t="s">
        <v>81</v>
      </c>
    </row>
    <row r="3" spans="2:9" x14ac:dyDescent="0.25">
      <c r="B3">
        <v>1</v>
      </c>
      <c r="C3" t="s">
        <v>80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91</v>
      </c>
      <c r="D4" t="s">
        <v>21</v>
      </c>
      <c r="E4">
        <v>1</v>
      </c>
      <c r="F4">
        <v>1</v>
      </c>
      <c r="G4" t="s">
        <v>84</v>
      </c>
      <c r="H4">
        <v>7.5</v>
      </c>
      <c r="I4">
        <v>12</v>
      </c>
    </row>
    <row r="5" spans="2:9" x14ac:dyDescent="0.25">
      <c r="B5">
        <v>3</v>
      </c>
      <c r="C5" t="s">
        <v>92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93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94</v>
      </c>
      <c r="D7" t="s">
        <v>21</v>
      </c>
      <c r="E7">
        <v>1</v>
      </c>
      <c r="F7">
        <v>1</v>
      </c>
      <c r="G7" t="s">
        <v>84</v>
      </c>
      <c r="H7">
        <v>7.5</v>
      </c>
      <c r="I7">
        <v>12</v>
      </c>
    </row>
    <row r="10" spans="2:9" x14ac:dyDescent="0.25">
      <c r="C10" t="s">
        <v>85</v>
      </c>
      <c r="G10" t="s">
        <v>84</v>
      </c>
      <c r="H10" t="s">
        <v>87</v>
      </c>
      <c r="I10">
        <v>12</v>
      </c>
    </row>
    <row r="11" spans="2:9" x14ac:dyDescent="0.25">
      <c r="C11" t="s">
        <v>86</v>
      </c>
      <c r="G11" t="s">
        <v>84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2017-04-20T21:30:47Z</dcterms:modified>
</cp:coreProperties>
</file>