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F11" i="2"/>
  <c r="E11" i="2"/>
  <c r="F10" i="2"/>
  <c r="F8" i="2"/>
  <c r="F4" i="2"/>
  <c r="F2" i="2"/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9" i="2"/>
  <c r="E3" i="2" l="1"/>
  <c r="F3" i="2"/>
  <c r="E5" i="2"/>
  <c r="F5" i="2"/>
  <c r="E6" i="2"/>
  <c r="F6" i="2"/>
  <c r="F7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 if results for new hires in Tier E and F are saved separately
 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only for PSERS_Models_sim.R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<sst xmlns="http://schemas.openxmlformats.org/spreadsheetml/2006/main" count="855" uniqueCount="218">
  <si>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</si>
  <si>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</si>
  <si>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</si>
  <si>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</si>
  <si>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</si>
  <si>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</si>
  <si>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</si>
  <si>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</si>
  <si>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</si>
  <si>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</si>
  <si>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</si>
  <si>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</si>
  <si>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</si>
  <si>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</si>
  <si>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</si>
  <si>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</si>
  <si>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</si>
  <si>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</si>
  <si>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</si>
  <si>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</si>
  <si>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</si>
  <si>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</si>
  <si>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</si>
  <si>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</si>
  <si>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</si>
  <si>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</si>
  <si>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</si>
  <si>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</si>
  <si>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</si>
  <si>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</si>
  <si>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</si>
  <si>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</si>
  <si>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</si>
  <si>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</si>
  <si>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</si>
  <si>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</si>
  <si>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</si>
  <si>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</si>
  <si>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</si>
  <si>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</si>
  <si>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</si>
  <si>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</si>
  <si>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</si>
  <si>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</si>
  <si>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</si>
  <si>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</si>
  <si>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</si>
  <si>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</si>
  <si>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</si>
  <si>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</si>
  <si>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</si>
  <si>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</si>
  <si>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</si>
  <si>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</si>
  <si>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</si>
  <si>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</si>
  <si>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</si>
  <si>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</si>
  <si>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</si>
  <si>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</si>
  <si>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</si>
  <si>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</si>
  <si>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</si>
  <si>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</si>
  <si>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</si>
  <si>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</si>
  <si>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</si>
  <si>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</si>
  <si>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</si>
  <si>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</si>
  <si>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</si>
  <si>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</si>
  <si>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</si>
  <si>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</si>
  <si>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</si>
  <si>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</si>
  <si>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</si>
  <si>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</si>
  <si>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</si>
  <si>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</si>
  <si>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</si>
  <si>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</si>
  <si>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</si>
  <si>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</si>
  <si>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</si>
  <si>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</si>
  <si>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</si>
  <si>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</si>
  <si>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</si>
  <si>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</si>
  <si>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</si>
  <si>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</si>
  <si>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</si>
  <si>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</si>
  <si>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</si>
  <si>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</si>
  <si>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</si>
  <si>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</si>
  <si>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</si>
  <si>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</si>
  <si>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</si>
  <si>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</si>
  <si>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</si>
  <si>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</si>
  <si>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</si>
  <si>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</si>
  <si>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</si>
  <si>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</si>
  <si>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</si>
  <si>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</si>
  <si>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</si>
  <si>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</si>
  <si>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</si>
  <si>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</si>
  <si>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</si>
  <si>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</si>
  <si>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</si>
  <si>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</si>
  <si>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</si>
  <si>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</si>
  <si>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</si>
  <si>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</si>
  <si>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</si>
  <si>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</si>
  <si>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</si>
  <si>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</si>
  <si>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</si>
  <si>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</si>
  <si>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</si>
  <si>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</si>
  <si>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</si>
  <si>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</si>
  <si>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</si>
  <si>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</si>
  <si>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</si>
  <si>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</si>
  <si>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</si>
  <si>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</si>
  <si>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</si>
  <si>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</si>
  <si>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</si>
  <si>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</si>
  <si>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</si>
  <si>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</si>
  <si>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</si>
  <si>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</si>
  <si>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</si>
  <si>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</si>
  <si>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</si>
  <si>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</si>
  <si>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</si>
  <si>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</si>
  <si>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</si>
  <si>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</si>
  <si>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</si>
  <si>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</si>
  <si>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</si>
  <si>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</si>
  <si>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</si>
  <si>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</si>
  <si>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</si>
  <si>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</si>
  <si>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</si>
  <si>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</si>
  <si>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</si>
  <si>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</si>
  <si>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</si>
  <si>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</si>
  <si>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</si>
  <si>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</si>
  <si>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</si>
  <si>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</si>
  <si>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</si>
  <si>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</si>
  <si>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</si>
  <si>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</si>
  <si>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</si>
  <si>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</si>
  <si>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</si>
  <si>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</si>
  <si>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</si>
  <si>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</si>
  <si>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</si>
  <si>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</si>
  <si>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</si>
  <si>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</si>
  <si>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</si>
  <si>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</si>
  <si>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</si>
  <si>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</si>
  <si>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</si>
  <si>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</si>
  <si>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</si>
  <si>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</si>
  <si>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</si>
  <si>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</si>
  <si>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</si>
  <si>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</si>
  <si>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</si>
  <si>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</si>
  <si>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</si>
  <si>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</si>
  <si>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</si>
  <si>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</si>
  <si>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</si>
  <si>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</si>
  <si>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</si>
  <si>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</si>
  <si>
    <t>useSharedRisk.tCD</t>
  </si>
  <si>
    <t>RS1_SR1allEL1</t>
  </si>
  <si>
    <t>RS2_SR1allEL1</t>
  </si>
  <si>
    <t>RS3_SR1allEL1</t>
  </si>
  <si>
    <t>shared risk applied to all members</t>
  </si>
  <si>
    <t>discount rate 6.25% for Greg's question; DC rate 7.2%; New hires modeled separately; no EE shared-risk</t>
  </si>
  <si>
    <t xml:space="preserve">discount rate 6.25% for Greg's question; no EE shared-risk; no EE shared-risk </t>
  </si>
  <si>
    <t>SharedRisk_floor</t>
  </si>
  <si>
    <t>RS1_SR0EL1_sep_R725.d725.test</t>
  </si>
  <si>
    <t>RS1_SR1EL1.test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</si>
</sst>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11" borderId="4" xfId="0" applyFill="1" applyBorder="1"/>
    <xf numFmtId="1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1" fillId="0" borderId="0" xfId="0" applyFont="1" applyFill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Q83"/>
  <sheetViews>
    <sheetView tabSelected="1" zoomScaleNormal="100" workbookViewId="0">
      <pane xSplit="5" ySplit="4" topLeftCell="F50" activePane="bottomRight" state="frozen"/>
      <selection pane="topRight" activeCell="F1" sqref="F1"/>
      <selection pane="bottomLeft" activeCell="A5" sqref="A5"/>
      <selection pane="bottomRight" activeCell="G86" sqref="G86"/>
    </sheetView>
  </sheetViews>
  <sheetFormatPr defaultRowHeight="15" x14ac:dyDescent="0.25"/>
  <cols>
    <col min="1" max="1" width="35.28515625" style="43" customWidth="1"/>
    <col min="2" max="2" width="9.42578125" customWidth="1"/>
    <col min="3" max="3" width="9.140625" customWidth="1"/>
    <col min="4" max="4" width="12.5703125" customWidth="1"/>
    <col min="5" max="5" width="64" customWidth="1"/>
    <col min="6" max="6" width="10.570312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6" width="14.28515625" customWidth="1"/>
    <col min="17" max="17" width="17.42578125" customWidth="1"/>
    <col min="18" max="19" width="14.28515625" customWidth="1"/>
    <col min="20" max="20" width="14.85546875" customWidth="1"/>
    <col min="21" max="21" width="17.7109375" customWidth="1"/>
    <col min="22" max="22" width="15.7109375" customWidth="1"/>
    <col min="23" max="23" width="12.28515625" customWidth="1"/>
    <col min="24" max="24" width="11.42578125" customWidth="1"/>
    <col min="25" max="25" width="14.28515625" customWidth="1"/>
    <col min="26" max="26" width="14.42578125" bestFit="1" customWidth="1"/>
    <col min="27" max="27" width="11.28515625" bestFit="1" customWidth="1"/>
    <col min="29" max="29" width="15.7109375" customWidth="1"/>
    <col min="31" max="31" width="14" customWidth="1"/>
    <col min="32" max="32" width="13.42578125" customWidth="1"/>
    <col min="33" max="33" width="12.5703125" customWidth="1"/>
    <col min="34" max="34" width="14.85546875" customWidth="1"/>
    <col min="42" max="42" width="21.7109375" customWidth="1"/>
    <col min="43" max="43" width="16.5703125" customWidth="1"/>
  </cols>
  <sheetData>
    <row r="4" spans="1:43" s="1" customFormat="1" x14ac:dyDescent="0.25">
      <c r="A4" s="46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3" t="s">
        <v>129</v>
      </c>
      <c r="L4" s="23" t="s">
        <v>162</v>
      </c>
      <c r="M4" s="23" t="s">
        <v>138</v>
      </c>
      <c r="N4" s="23" t="s">
        <v>164</v>
      </c>
      <c r="O4" s="23" t="s">
        <v>139</v>
      </c>
      <c r="P4" s="1" t="s">
        <v>63</v>
      </c>
      <c r="Q4" s="1" t="s">
        <v>208</v>
      </c>
      <c r="R4" s="1" t="s">
        <v>65</v>
      </c>
      <c r="S4" s="1" t="s">
        <v>66</v>
      </c>
      <c r="T4" s="1" t="s">
        <v>115</v>
      </c>
      <c r="U4" s="1" t="s">
        <v>215</v>
      </c>
      <c r="V4" s="3" t="s">
        <v>189</v>
      </c>
      <c r="W4" s="3" t="s">
        <v>16</v>
      </c>
      <c r="X4" s="3" t="s">
        <v>5</v>
      </c>
      <c r="Y4" s="3" t="s">
        <v>6</v>
      </c>
      <c r="Z4" s="4" t="s">
        <v>12</v>
      </c>
      <c r="AA4" s="4" t="s">
        <v>62</v>
      </c>
      <c r="AB4" s="4" t="s">
        <v>10</v>
      </c>
      <c r="AC4" s="4" t="s">
        <v>11</v>
      </c>
      <c r="AD4" s="4" t="s">
        <v>13</v>
      </c>
      <c r="AE4" s="6" t="s">
        <v>38</v>
      </c>
      <c r="AF4" s="6" t="s">
        <v>39</v>
      </c>
      <c r="AG4" s="5" t="s">
        <v>24</v>
      </c>
      <c r="AH4" s="5" t="s">
        <v>26</v>
      </c>
      <c r="AI4" s="5" t="s">
        <v>7</v>
      </c>
      <c r="AJ4" s="5" t="s">
        <v>8</v>
      </c>
      <c r="AK4" s="5" t="s">
        <v>9</v>
      </c>
      <c r="AL4" s="8" t="s">
        <v>43</v>
      </c>
      <c r="AM4" s="8" t="s">
        <v>44</v>
      </c>
      <c r="AN4" s="8" t="s">
        <v>45</v>
      </c>
      <c r="AO4" s="8" t="s">
        <v>46</v>
      </c>
      <c r="AP4" s="1" t="s">
        <v>58</v>
      </c>
      <c r="AQ4" s="1" t="s">
        <v>59</v>
      </c>
    </row>
    <row r="5" spans="1:43" x14ac:dyDescent="0.25">
      <c r="A5" s="43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0</v>
      </c>
      <c r="R5" t="b">
        <v>1</v>
      </c>
      <c r="S5" t="b">
        <v>1</v>
      </c>
      <c r="T5">
        <v>0.02</v>
      </c>
      <c r="U5">
        <v>-0.02</v>
      </c>
      <c r="V5" t="b">
        <v>1</v>
      </c>
      <c r="W5" t="s">
        <v>4</v>
      </c>
      <c r="X5" t="b">
        <v>1</v>
      </c>
      <c r="Y5" t="b">
        <v>1</v>
      </c>
      <c r="Z5" t="s">
        <v>28</v>
      </c>
      <c r="AA5" t="s">
        <v>64</v>
      </c>
      <c r="AB5">
        <v>24</v>
      </c>
      <c r="AC5">
        <v>3.5000000000000003E-2</v>
      </c>
      <c r="AD5">
        <v>10</v>
      </c>
      <c r="AE5">
        <v>0</v>
      </c>
      <c r="AF5" t="s">
        <v>37</v>
      </c>
      <c r="AG5" t="s">
        <v>48</v>
      </c>
      <c r="AH5" t="s">
        <v>21</v>
      </c>
      <c r="AI5">
        <v>7.2499999999999995E-2</v>
      </c>
      <c r="AJ5">
        <v>7.9699999999999993E-2</v>
      </c>
      <c r="AK5" s="7">
        <v>0.12</v>
      </c>
      <c r="AL5" t="s">
        <v>47</v>
      </c>
      <c r="AM5" t="s">
        <v>47</v>
      </c>
      <c r="AN5">
        <v>0.499</v>
      </c>
      <c r="AO5">
        <v>0.57299999999999995</v>
      </c>
    </row>
    <row r="6" spans="1:43" x14ac:dyDescent="0.25">
      <c r="A6" s="43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0</v>
      </c>
      <c r="R6" t="b">
        <v>1</v>
      </c>
      <c r="S6" t="b">
        <v>1</v>
      </c>
      <c r="T6">
        <v>0.02</v>
      </c>
      <c r="U6">
        <v>-0.02</v>
      </c>
      <c r="V6" t="b">
        <v>1</v>
      </c>
      <c r="W6" t="s">
        <v>4</v>
      </c>
      <c r="X6" t="b">
        <v>1</v>
      </c>
      <c r="Y6" t="b">
        <v>1</v>
      </c>
      <c r="Z6" t="s">
        <v>28</v>
      </c>
      <c r="AA6" t="s">
        <v>64</v>
      </c>
      <c r="AB6">
        <v>24</v>
      </c>
      <c r="AC6">
        <v>3.5000000000000003E-2</v>
      </c>
      <c r="AD6">
        <v>10</v>
      </c>
      <c r="AE6">
        <v>0</v>
      </c>
      <c r="AF6" t="s">
        <v>37</v>
      </c>
      <c r="AG6" t="s">
        <v>48</v>
      </c>
      <c r="AH6" t="s">
        <v>21</v>
      </c>
      <c r="AI6">
        <v>7.2499999999999995E-2</v>
      </c>
      <c r="AJ6">
        <v>7.9699999999999993E-2</v>
      </c>
      <c r="AK6" s="7">
        <v>0.12</v>
      </c>
      <c r="AL6" t="s">
        <v>47</v>
      </c>
      <c r="AM6" t="s">
        <v>47</v>
      </c>
      <c r="AN6">
        <v>0.499</v>
      </c>
      <c r="AO6">
        <v>0.57299999999999995</v>
      </c>
    </row>
    <row r="7" spans="1:43" ht="15.75" thickBot="1" x14ac:dyDescent="0.3">
      <c r="Q7" t="b">
        <v>0</v>
      </c>
      <c r="AK7" s="7"/>
    </row>
    <row r="8" spans="1:43" x14ac:dyDescent="0.25">
      <c r="A8" s="44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0</v>
      </c>
      <c r="S8" t="b">
        <v>1</v>
      </c>
      <c r="T8">
        <v>0.02</v>
      </c>
      <c r="U8">
        <v>-0.02</v>
      </c>
      <c r="V8" t="b">
        <v>1</v>
      </c>
      <c r="W8" t="s">
        <v>4</v>
      </c>
      <c r="X8" t="b">
        <v>1</v>
      </c>
      <c r="Y8" t="b">
        <v>1</v>
      </c>
      <c r="Z8" t="s">
        <v>28</v>
      </c>
      <c r="AA8" t="s">
        <v>64</v>
      </c>
      <c r="AB8">
        <v>24</v>
      </c>
      <c r="AC8">
        <v>3.5000000000000003E-2</v>
      </c>
      <c r="AD8">
        <v>10</v>
      </c>
      <c r="AE8">
        <v>0</v>
      </c>
      <c r="AF8" t="s">
        <v>37</v>
      </c>
      <c r="AG8" t="s">
        <v>27</v>
      </c>
      <c r="AH8" t="s">
        <v>21</v>
      </c>
      <c r="AI8">
        <v>7.2499999999999995E-2</v>
      </c>
      <c r="AJ8">
        <v>8.2199999999999995E-2</v>
      </c>
      <c r="AK8" s="7">
        <v>0.12</v>
      </c>
      <c r="AL8" t="s">
        <v>47</v>
      </c>
      <c r="AM8" t="s">
        <v>47</v>
      </c>
      <c r="AN8">
        <v>0.499</v>
      </c>
      <c r="AO8">
        <v>0.57299999999999995</v>
      </c>
    </row>
    <row r="9" spans="1:43" x14ac:dyDescent="0.25">
      <c r="A9" s="37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0</v>
      </c>
      <c r="R9" t="b">
        <v>1</v>
      </c>
      <c r="S9" t="b">
        <v>1</v>
      </c>
      <c r="T9">
        <v>0.02</v>
      </c>
      <c r="U9">
        <v>-0.02</v>
      </c>
      <c r="V9" t="b">
        <v>1</v>
      </c>
      <c r="W9" t="s">
        <v>4</v>
      </c>
      <c r="X9" t="b">
        <v>1</v>
      </c>
      <c r="Y9" t="b">
        <v>1</v>
      </c>
      <c r="Z9" t="s">
        <v>28</v>
      </c>
      <c r="AA9" t="s">
        <v>64</v>
      </c>
      <c r="AB9">
        <v>24</v>
      </c>
      <c r="AC9">
        <v>3.5000000000000003E-2</v>
      </c>
      <c r="AD9">
        <v>10</v>
      </c>
      <c r="AE9">
        <v>0</v>
      </c>
      <c r="AF9" t="s">
        <v>37</v>
      </c>
      <c r="AG9" t="s">
        <v>27</v>
      </c>
      <c r="AH9" t="s">
        <v>21</v>
      </c>
      <c r="AI9">
        <v>7.2499999999999995E-2</v>
      </c>
      <c r="AJ9">
        <v>8.2199999999999995E-2</v>
      </c>
      <c r="AK9" s="7">
        <v>0.12</v>
      </c>
      <c r="AL9" t="s">
        <v>47</v>
      </c>
      <c r="AM9" t="s">
        <v>47</v>
      </c>
      <c r="AN9">
        <v>0.499</v>
      </c>
      <c r="AO9">
        <v>0.57299999999999995</v>
      </c>
    </row>
    <row r="10" spans="1:43" x14ac:dyDescent="0.25">
      <c r="A10" s="41" t="s">
        <v>103</v>
      </c>
      <c r="B10" t="s">
        <v>21</v>
      </c>
      <c r="C10">
        <v>0</v>
      </c>
      <c r="D10">
        <v>1</v>
      </c>
      <c r="F10" t="s">
        <v>36</v>
      </c>
      <c r="G10" t="b">
        <v>1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0</v>
      </c>
      <c r="R10" t="b">
        <v>1</v>
      </c>
      <c r="S10" t="b">
        <v>1</v>
      </c>
      <c r="T10">
        <v>0.02</v>
      </c>
      <c r="U10">
        <v>-0.02</v>
      </c>
      <c r="V10" t="b">
        <v>1</v>
      </c>
      <c r="W10" t="s">
        <v>4</v>
      </c>
      <c r="X10" t="b">
        <v>1</v>
      </c>
      <c r="Y10" t="b">
        <v>1</v>
      </c>
      <c r="Z10" t="s">
        <v>28</v>
      </c>
      <c r="AA10" t="s">
        <v>64</v>
      </c>
      <c r="AB10">
        <v>24</v>
      </c>
      <c r="AC10">
        <v>3.5000000000000003E-2</v>
      </c>
      <c r="AD10">
        <v>10</v>
      </c>
      <c r="AE10">
        <v>0</v>
      </c>
      <c r="AF10" t="s">
        <v>37</v>
      </c>
      <c r="AG10" t="s">
        <v>27</v>
      </c>
      <c r="AH10" t="s">
        <v>21</v>
      </c>
      <c r="AI10">
        <v>7.2499999999999995E-2</v>
      </c>
      <c r="AJ10">
        <v>8.2199999999999995E-2</v>
      </c>
      <c r="AK10" s="7">
        <v>0.12</v>
      </c>
      <c r="AL10" t="s">
        <v>47</v>
      </c>
      <c r="AM10" t="s">
        <v>47</v>
      </c>
      <c r="AN10">
        <v>0.499</v>
      </c>
      <c r="AO10">
        <v>0.57299999999999995</v>
      </c>
    </row>
    <row r="11" spans="1:43" x14ac:dyDescent="0.25">
      <c r="A11" s="41" t="s">
        <v>104</v>
      </c>
      <c r="B11" t="s">
        <v>21</v>
      </c>
      <c r="C11">
        <v>1</v>
      </c>
      <c r="D11">
        <v>0</v>
      </c>
      <c r="F11" t="s">
        <v>36</v>
      </c>
      <c r="G11" t="b">
        <v>1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0</v>
      </c>
      <c r="S11" t="b">
        <v>1</v>
      </c>
      <c r="T11">
        <v>0.02</v>
      </c>
      <c r="U11">
        <v>-0.02</v>
      </c>
      <c r="V11" t="b">
        <v>1</v>
      </c>
      <c r="W11" t="s">
        <v>4</v>
      </c>
      <c r="X11" t="b">
        <v>1</v>
      </c>
      <c r="Y11" t="b">
        <v>1</v>
      </c>
      <c r="Z11" t="s">
        <v>28</v>
      </c>
      <c r="AA11" t="s">
        <v>64</v>
      </c>
      <c r="AB11">
        <v>24</v>
      </c>
      <c r="AC11">
        <v>3.5000000000000003E-2</v>
      </c>
      <c r="AD11">
        <v>10</v>
      </c>
      <c r="AE11">
        <v>0</v>
      </c>
      <c r="AF11" t="s">
        <v>37</v>
      </c>
      <c r="AG11" t="s">
        <v>27</v>
      </c>
      <c r="AH11" t="s">
        <v>21</v>
      </c>
      <c r="AI11">
        <v>7.2499999999999995E-2</v>
      </c>
      <c r="AJ11">
        <v>8.2199999999999995E-2</v>
      </c>
      <c r="AK11" s="7">
        <v>0.12</v>
      </c>
      <c r="AL11" t="s">
        <v>47</v>
      </c>
      <c r="AM11" t="s">
        <v>47</v>
      </c>
      <c r="AN11">
        <v>0.499</v>
      </c>
      <c r="AO11">
        <v>0.57299999999999995</v>
      </c>
    </row>
    <row r="12" spans="1:43" x14ac:dyDescent="0.25">
      <c r="A12" s="41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0</v>
      </c>
      <c r="R12" t="b">
        <v>1</v>
      </c>
      <c r="S12" t="b">
        <v>1</v>
      </c>
      <c r="T12">
        <v>0.05</v>
      </c>
      <c r="U12">
        <v>-0.02</v>
      </c>
      <c r="V12" t="b">
        <v>1</v>
      </c>
      <c r="W12" t="s">
        <v>4</v>
      </c>
      <c r="X12" t="b">
        <v>1</v>
      </c>
      <c r="Y12" t="b">
        <v>1</v>
      </c>
      <c r="Z12" t="s">
        <v>28</v>
      </c>
      <c r="AA12" t="s">
        <v>64</v>
      </c>
      <c r="AB12">
        <v>24</v>
      </c>
      <c r="AC12">
        <v>3.5000000000000003E-2</v>
      </c>
      <c r="AD12">
        <v>10</v>
      </c>
      <c r="AE12">
        <v>0</v>
      </c>
      <c r="AF12" t="s">
        <v>37</v>
      </c>
      <c r="AG12" t="s">
        <v>27</v>
      </c>
      <c r="AH12" t="s">
        <v>21</v>
      </c>
      <c r="AI12">
        <v>7.2499999999999995E-2</v>
      </c>
      <c r="AJ12">
        <v>8.2199999999999995E-2</v>
      </c>
      <c r="AK12" s="7">
        <v>0.12</v>
      </c>
      <c r="AL12" t="s">
        <v>47</v>
      </c>
      <c r="AM12" t="s">
        <v>47</v>
      </c>
      <c r="AN12">
        <v>0.499</v>
      </c>
      <c r="AO12">
        <v>0.57299999999999995</v>
      </c>
    </row>
    <row r="13" spans="1:43" x14ac:dyDescent="0.25">
      <c r="A13" s="41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0</v>
      </c>
      <c r="R13" t="b">
        <v>1</v>
      </c>
      <c r="S13" t="b">
        <v>0</v>
      </c>
      <c r="T13">
        <v>0.02</v>
      </c>
      <c r="U13">
        <v>-0.02</v>
      </c>
      <c r="V13" t="b">
        <v>1</v>
      </c>
      <c r="W13" t="s">
        <v>4</v>
      </c>
      <c r="X13" t="b">
        <v>1</v>
      </c>
      <c r="Y13" t="b">
        <v>1</v>
      </c>
      <c r="Z13" t="s">
        <v>28</v>
      </c>
      <c r="AA13" t="s">
        <v>64</v>
      </c>
      <c r="AB13">
        <v>24</v>
      </c>
      <c r="AC13">
        <v>3.5000000000000003E-2</v>
      </c>
      <c r="AD13">
        <v>10</v>
      </c>
      <c r="AE13">
        <v>0</v>
      </c>
      <c r="AF13" t="s">
        <v>37</v>
      </c>
      <c r="AG13" t="s">
        <v>27</v>
      </c>
      <c r="AH13" t="s">
        <v>21</v>
      </c>
      <c r="AI13">
        <v>7.2499999999999995E-2</v>
      </c>
      <c r="AJ13">
        <v>8.2199999999999995E-2</v>
      </c>
      <c r="AK13" s="7">
        <v>0.12</v>
      </c>
      <c r="AL13" t="s">
        <v>47</v>
      </c>
      <c r="AM13" t="s">
        <v>47</v>
      </c>
      <c r="AN13">
        <v>0.499</v>
      </c>
      <c r="AO13">
        <v>0.57299999999999995</v>
      </c>
    </row>
    <row r="14" spans="1:43" x14ac:dyDescent="0.25">
      <c r="A14" s="41"/>
    </row>
    <row r="15" spans="1:43" x14ac:dyDescent="0.25">
      <c r="A15" s="41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0</v>
      </c>
      <c r="S15" t="b">
        <v>1</v>
      </c>
      <c r="T15">
        <v>0.02</v>
      </c>
      <c r="U15">
        <v>-0.02</v>
      </c>
      <c r="V15" t="b">
        <v>1</v>
      </c>
      <c r="W15" t="s">
        <v>4</v>
      </c>
      <c r="X15" t="b">
        <v>1</v>
      </c>
      <c r="Y15" t="b">
        <v>1</v>
      </c>
      <c r="Z15" t="s">
        <v>28</v>
      </c>
      <c r="AA15" t="s">
        <v>64</v>
      </c>
      <c r="AB15">
        <v>24</v>
      </c>
      <c r="AC15">
        <v>3.5000000000000003E-2</v>
      </c>
      <c r="AD15">
        <v>10</v>
      </c>
      <c r="AE15">
        <v>0</v>
      </c>
      <c r="AF15" t="s">
        <v>37</v>
      </c>
      <c r="AG15" t="s">
        <v>27</v>
      </c>
      <c r="AH15" t="s">
        <v>22</v>
      </c>
      <c r="AI15">
        <v>7.2499999999999995E-2</v>
      </c>
      <c r="AJ15">
        <v>8.2199999999999995E-2</v>
      </c>
      <c r="AK15" s="7">
        <v>0.12</v>
      </c>
      <c r="AL15" t="s">
        <v>47</v>
      </c>
      <c r="AM15" t="s">
        <v>47</v>
      </c>
      <c r="AN15">
        <v>0.499</v>
      </c>
      <c r="AO15">
        <v>0.57299999999999995</v>
      </c>
    </row>
    <row r="16" spans="1:43" x14ac:dyDescent="0.25">
      <c r="A16" s="41" t="s">
        <v>108</v>
      </c>
      <c r="B16" t="s">
        <v>22</v>
      </c>
      <c r="C16">
        <v>1</v>
      </c>
      <c r="D16">
        <v>1</v>
      </c>
      <c r="F16" t="s">
        <v>36</v>
      </c>
      <c r="G16" t="b">
        <v>1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0</v>
      </c>
      <c r="R16" t="b">
        <v>1</v>
      </c>
      <c r="S16" t="b">
        <v>1</v>
      </c>
      <c r="T16">
        <v>0.02</v>
      </c>
      <c r="U16">
        <v>-0.02</v>
      </c>
      <c r="V16" t="b">
        <v>1</v>
      </c>
      <c r="W16" t="s">
        <v>4</v>
      </c>
      <c r="X16" t="b">
        <v>1</v>
      </c>
      <c r="Y16" t="b">
        <v>1</v>
      </c>
      <c r="Z16" t="s">
        <v>28</v>
      </c>
      <c r="AA16" t="s">
        <v>64</v>
      </c>
      <c r="AB16">
        <v>24</v>
      </c>
      <c r="AC16">
        <v>3.5000000000000003E-2</v>
      </c>
      <c r="AD16">
        <v>10</v>
      </c>
      <c r="AE16">
        <v>0</v>
      </c>
      <c r="AF16" t="s">
        <v>37</v>
      </c>
      <c r="AG16" t="s">
        <v>27</v>
      </c>
      <c r="AH16" t="s">
        <v>22</v>
      </c>
      <c r="AI16">
        <v>7.2499999999999995E-2</v>
      </c>
      <c r="AJ16">
        <v>8.2199999999999995E-2</v>
      </c>
      <c r="AK16" s="7">
        <v>0.12</v>
      </c>
      <c r="AL16" t="s">
        <v>47</v>
      </c>
      <c r="AM16" t="s">
        <v>47</v>
      </c>
      <c r="AN16">
        <v>0.499</v>
      </c>
      <c r="AO16">
        <v>0.57299999999999995</v>
      </c>
    </row>
    <row r="17" spans="1:41" x14ac:dyDescent="0.25">
      <c r="A17" s="41" t="s">
        <v>109</v>
      </c>
      <c r="B17" t="s">
        <v>22</v>
      </c>
      <c r="C17">
        <v>0</v>
      </c>
      <c r="D17">
        <v>1</v>
      </c>
      <c r="F17" t="s">
        <v>36</v>
      </c>
      <c r="G17" t="b">
        <v>1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0</v>
      </c>
      <c r="R17" t="b">
        <v>1</v>
      </c>
      <c r="S17" t="b">
        <v>1</v>
      </c>
      <c r="T17">
        <v>0.02</v>
      </c>
      <c r="U17">
        <v>-0.02</v>
      </c>
      <c r="V17" t="b">
        <v>1</v>
      </c>
      <c r="W17" t="s">
        <v>4</v>
      </c>
      <c r="X17" t="b">
        <v>1</v>
      </c>
      <c r="Y17" t="b">
        <v>1</v>
      </c>
      <c r="Z17" t="s">
        <v>28</v>
      </c>
      <c r="AA17" t="s">
        <v>64</v>
      </c>
      <c r="AB17">
        <v>24</v>
      </c>
      <c r="AC17">
        <v>3.5000000000000003E-2</v>
      </c>
      <c r="AD17">
        <v>10</v>
      </c>
      <c r="AE17">
        <v>0</v>
      </c>
      <c r="AF17" t="s">
        <v>37</v>
      </c>
      <c r="AG17" t="s">
        <v>27</v>
      </c>
      <c r="AH17" t="s">
        <v>22</v>
      </c>
      <c r="AI17">
        <v>7.2499999999999995E-2</v>
      </c>
      <c r="AJ17">
        <v>8.2199999999999995E-2</v>
      </c>
      <c r="AK17" s="7">
        <v>0.12</v>
      </c>
      <c r="AL17" t="s">
        <v>47</v>
      </c>
      <c r="AM17" t="s">
        <v>47</v>
      </c>
      <c r="AN17">
        <v>0.499</v>
      </c>
      <c r="AO17">
        <v>0.57299999999999995</v>
      </c>
    </row>
    <row r="18" spans="1:41" x14ac:dyDescent="0.25">
      <c r="A18" s="41" t="s">
        <v>110</v>
      </c>
      <c r="B18" t="s">
        <v>22</v>
      </c>
      <c r="C18">
        <v>1</v>
      </c>
      <c r="D18">
        <v>0</v>
      </c>
      <c r="F18" t="s">
        <v>36</v>
      </c>
      <c r="G18" t="b">
        <v>1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0</v>
      </c>
      <c r="S18" t="b">
        <v>1</v>
      </c>
      <c r="T18">
        <v>0.02</v>
      </c>
      <c r="U18">
        <v>-0.02</v>
      </c>
      <c r="V18" t="b">
        <v>1</v>
      </c>
      <c r="W18" t="s">
        <v>4</v>
      </c>
      <c r="X18" t="b">
        <v>1</v>
      </c>
      <c r="Y18" t="b">
        <v>1</v>
      </c>
      <c r="Z18" t="s">
        <v>28</v>
      </c>
      <c r="AA18" t="s">
        <v>64</v>
      </c>
      <c r="AB18">
        <v>24</v>
      </c>
      <c r="AC18">
        <v>3.5000000000000003E-2</v>
      </c>
      <c r="AD18">
        <v>10</v>
      </c>
      <c r="AE18">
        <v>0</v>
      </c>
      <c r="AF18" t="s">
        <v>37</v>
      </c>
      <c r="AG18" t="s">
        <v>27</v>
      </c>
      <c r="AH18" t="s">
        <v>22</v>
      </c>
      <c r="AI18">
        <v>7.2499999999999995E-2</v>
      </c>
      <c r="AJ18">
        <v>8.2199999999999995E-2</v>
      </c>
      <c r="AK18" s="7">
        <v>0.12</v>
      </c>
      <c r="AL18" t="s">
        <v>47</v>
      </c>
      <c r="AM18" t="s">
        <v>47</v>
      </c>
      <c r="AN18">
        <v>0.499</v>
      </c>
      <c r="AO18">
        <v>0.57299999999999995</v>
      </c>
    </row>
    <row r="19" spans="1:41" x14ac:dyDescent="0.25">
      <c r="A19" s="41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0</v>
      </c>
      <c r="R19" t="b">
        <v>1</v>
      </c>
      <c r="S19" t="b">
        <v>1</v>
      </c>
      <c r="T19">
        <v>0.05</v>
      </c>
      <c r="U19">
        <v>-0.02</v>
      </c>
      <c r="V19" t="b">
        <v>1</v>
      </c>
      <c r="W19" t="s">
        <v>4</v>
      </c>
      <c r="X19" t="b">
        <v>1</v>
      </c>
      <c r="Y19" t="b">
        <v>1</v>
      </c>
      <c r="Z19" t="s">
        <v>28</v>
      </c>
      <c r="AA19" t="s">
        <v>64</v>
      </c>
      <c r="AB19">
        <v>24</v>
      </c>
      <c r="AC19">
        <v>3.5000000000000003E-2</v>
      </c>
      <c r="AD19">
        <v>10</v>
      </c>
      <c r="AE19">
        <v>0</v>
      </c>
      <c r="AF19" t="s">
        <v>37</v>
      </c>
      <c r="AG19" t="s">
        <v>27</v>
      </c>
      <c r="AH19" t="s">
        <v>22</v>
      </c>
      <c r="AI19">
        <v>7.2499999999999995E-2</v>
      </c>
      <c r="AJ19">
        <v>8.2199999999999995E-2</v>
      </c>
      <c r="AK19" s="7">
        <v>0.12</v>
      </c>
      <c r="AL19" t="s">
        <v>47</v>
      </c>
      <c r="AM19" t="s">
        <v>47</v>
      </c>
      <c r="AN19">
        <v>0.499</v>
      </c>
      <c r="AO19">
        <v>0.57299999999999995</v>
      </c>
    </row>
    <row r="20" spans="1:41" x14ac:dyDescent="0.25">
      <c r="A20" s="41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0</v>
      </c>
      <c r="R20" t="b">
        <v>1</v>
      </c>
      <c r="S20" t="b">
        <v>0</v>
      </c>
      <c r="T20">
        <v>0.02</v>
      </c>
      <c r="U20">
        <v>-0.02</v>
      </c>
      <c r="V20" t="b">
        <v>1</v>
      </c>
      <c r="W20" t="s">
        <v>4</v>
      </c>
      <c r="X20" t="b">
        <v>1</v>
      </c>
      <c r="Y20" t="b">
        <v>1</v>
      </c>
      <c r="Z20" t="s">
        <v>28</v>
      </c>
      <c r="AA20" t="s">
        <v>64</v>
      </c>
      <c r="AB20">
        <v>24</v>
      </c>
      <c r="AC20">
        <v>3.5000000000000003E-2</v>
      </c>
      <c r="AD20">
        <v>10</v>
      </c>
      <c r="AE20">
        <v>0</v>
      </c>
      <c r="AF20" t="s">
        <v>37</v>
      </c>
      <c r="AG20" t="s">
        <v>27</v>
      </c>
      <c r="AH20" t="s">
        <v>22</v>
      </c>
      <c r="AI20">
        <v>7.2499999999999995E-2</v>
      </c>
      <c r="AJ20">
        <v>8.2199999999999995E-2</v>
      </c>
      <c r="AK20" s="7">
        <v>0.12</v>
      </c>
      <c r="AL20" t="s">
        <v>47</v>
      </c>
      <c r="AM20" t="s">
        <v>47</v>
      </c>
      <c r="AN20">
        <v>0.499</v>
      </c>
      <c r="AO20">
        <v>0.57299999999999995</v>
      </c>
    </row>
    <row r="21" spans="1:41" x14ac:dyDescent="0.25">
      <c r="A21" s="41"/>
    </row>
    <row r="22" spans="1:41" x14ac:dyDescent="0.25">
      <c r="A22" s="41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0</v>
      </c>
      <c r="S22" t="b">
        <v>1</v>
      </c>
      <c r="T22">
        <v>0.02</v>
      </c>
      <c r="U22">
        <v>-0.02</v>
      </c>
      <c r="V22" t="b">
        <v>1</v>
      </c>
      <c r="W22" t="s">
        <v>4</v>
      </c>
      <c r="X22" t="b">
        <v>1</v>
      </c>
      <c r="Y22" t="b">
        <v>1</v>
      </c>
      <c r="Z22" t="s">
        <v>28</v>
      </c>
      <c r="AA22" t="s">
        <v>64</v>
      </c>
      <c r="AB22">
        <v>24</v>
      </c>
      <c r="AC22">
        <v>3.5000000000000003E-2</v>
      </c>
      <c r="AD22">
        <v>10</v>
      </c>
      <c r="AE22">
        <v>0</v>
      </c>
      <c r="AF22" t="s">
        <v>37</v>
      </c>
      <c r="AG22" t="s">
        <v>27</v>
      </c>
      <c r="AH22" t="s">
        <v>23</v>
      </c>
      <c r="AI22">
        <v>7.2499999999999995E-2</v>
      </c>
      <c r="AJ22">
        <v>8.2199999999999995E-2</v>
      </c>
      <c r="AK22" s="7">
        <v>0.12</v>
      </c>
      <c r="AL22" t="s">
        <v>47</v>
      </c>
      <c r="AM22" t="s">
        <v>47</v>
      </c>
      <c r="AN22">
        <v>0.499</v>
      </c>
      <c r="AO22">
        <v>0.57299999999999995</v>
      </c>
    </row>
    <row r="23" spans="1:41" x14ac:dyDescent="0.25">
      <c r="A23" s="41" t="s">
        <v>112</v>
      </c>
      <c r="B23" t="s">
        <v>23</v>
      </c>
      <c r="C23">
        <v>1</v>
      </c>
      <c r="D23">
        <v>1</v>
      </c>
      <c r="F23" t="s">
        <v>36</v>
      </c>
      <c r="G23" t="b">
        <v>1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0</v>
      </c>
      <c r="R23" t="b">
        <v>1</v>
      </c>
      <c r="S23" t="b">
        <v>1</v>
      </c>
      <c r="T23">
        <v>0.02</v>
      </c>
      <c r="U23">
        <v>-0.02</v>
      </c>
      <c r="V23" t="b">
        <v>1</v>
      </c>
      <c r="W23" t="s">
        <v>4</v>
      </c>
      <c r="X23" t="b">
        <v>1</v>
      </c>
      <c r="Y23" t="b">
        <v>1</v>
      </c>
      <c r="Z23" t="s">
        <v>28</v>
      </c>
      <c r="AA23" t="s">
        <v>64</v>
      </c>
      <c r="AB23">
        <v>24</v>
      </c>
      <c r="AC23">
        <v>3.5000000000000003E-2</v>
      </c>
      <c r="AD23">
        <v>10</v>
      </c>
      <c r="AE23">
        <v>0</v>
      </c>
      <c r="AF23" t="s">
        <v>37</v>
      </c>
      <c r="AG23" t="s">
        <v>27</v>
      </c>
      <c r="AH23" t="s">
        <v>23</v>
      </c>
      <c r="AI23">
        <v>7.2499999999999995E-2</v>
      </c>
      <c r="AJ23">
        <v>8.2199999999999995E-2</v>
      </c>
      <c r="AK23" s="7">
        <v>0.12</v>
      </c>
      <c r="AL23" t="s">
        <v>47</v>
      </c>
      <c r="AM23" t="s">
        <v>47</v>
      </c>
      <c r="AN23">
        <v>0.499</v>
      </c>
      <c r="AO23">
        <v>0.57299999999999995</v>
      </c>
    </row>
    <row r="24" spans="1:41" x14ac:dyDescent="0.25">
      <c r="A24" s="41" t="s">
        <v>113</v>
      </c>
      <c r="B24" t="s">
        <v>23</v>
      </c>
      <c r="C24">
        <v>0</v>
      </c>
      <c r="D24">
        <v>1</v>
      </c>
      <c r="F24" t="s">
        <v>36</v>
      </c>
      <c r="G24" t="b">
        <v>1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0</v>
      </c>
      <c r="R24" t="b">
        <v>1</v>
      </c>
      <c r="S24" t="b">
        <v>1</v>
      </c>
      <c r="T24">
        <v>0.02</v>
      </c>
      <c r="U24">
        <v>-0.02</v>
      </c>
      <c r="V24" t="b">
        <v>1</v>
      </c>
      <c r="W24" t="s">
        <v>4</v>
      </c>
      <c r="X24" t="b">
        <v>1</v>
      </c>
      <c r="Y24" t="b">
        <v>1</v>
      </c>
      <c r="Z24" t="s">
        <v>28</v>
      </c>
      <c r="AA24" t="s">
        <v>64</v>
      </c>
      <c r="AB24">
        <v>24</v>
      </c>
      <c r="AC24">
        <v>3.5000000000000003E-2</v>
      </c>
      <c r="AD24">
        <v>10</v>
      </c>
      <c r="AE24">
        <v>0</v>
      </c>
      <c r="AF24" t="s">
        <v>37</v>
      </c>
      <c r="AG24" t="s">
        <v>27</v>
      </c>
      <c r="AH24" t="s">
        <v>23</v>
      </c>
      <c r="AI24">
        <v>7.2499999999999995E-2</v>
      </c>
      <c r="AJ24">
        <v>8.2199999999999995E-2</v>
      </c>
      <c r="AK24" s="7">
        <v>0.12</v>
      </c>
      <c r="AL24" t="s">
        <v>47</v>
      </c>
      <c r="AM24" t="s">
        <v>47</v>
      </c>
      <c r="AN24">
        <v>0.499</v>
      </c>
      <c r="AO24">
        <v>0.57299999999999995</v>
      </c>
    </row>
    <row r="25" spans="1:41" x14ac:dyDescent="0.25">
      <c r="A25" s="41" t="s">
        <v>114</v>
      </c>
      <c r="B25" t="s">
        <v>23</v>
      </c>
      <c r="C25">
        <v>1</v>
      </c>
      <c r="D25">
        <v>0</v>
      </c>
      <c r="F25" t="s">
        <v>36</v>
      </c>
      <c r="G25" t="b">
        <v>1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0</v>
      </c>
      <c r="S25" t="b">
        <v>1</v>
      </c>
      <c r="T25">
        <v>0.02</v>
      </c>
      <c r="U25">
        <v>-0.02</v>
      </c>
      <c r="V25" t="b">
        <v>1</v>
      </c>
      <c r="W25" t="s">
        <v>4</v>
      </c>
      <c r="X25" t="b">
        <v>1</v>
      </c>
      <c r="Y25" t="b">
        <v>1</v>
      </c>
      <c r="Z25" t="s">
        <v>28</v>
      </c>
      <c r="AA25" t="s">
        <v>64</v>
      </c>
      <c r="AB25">
        <v>24</v>
      </c>
      <c r="AC25">
        <v>3.5000000000000003E-2</v>
      </c>
      <c r="AD25">
        <v>10</v>
      </c>
      <c r="AE25">
        <v>0</v>
      </c>
      <c r="AF25" t="s">
        <v>37</v>
      </c>
      <c r="AG25" t="s">
        <v>27</v>
      </c>
      <c r="AH25" t="s">
        <v>23</v>
      </c>
      <c r="AI25">
        <v>7.2499999999999995E-2</v>
      </c>
      <c r="AJ25">
        <v>8.2199999999999995E-2</v>
      </c>
      <c r="AK25" s="7">
        <v>0.12</v>
      </c>
      <c r="AL25" t="s">
        <v>47</v>
      </c>
      <c r="AM25" t="s">
        <v>47</v>
      </c>
      <c r="AN25">
        <v>0.499</v>
      </c>
      <c r="AO25">
        <v>0.57299999999999995</v>
      </c>
    </row>
    <row r="26" spans="1:41" x14ac:dyDescent="0.25">
      <c r="A26" s="41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0</v>
      </c>
      <c r="R26" t="b">
        <v>1</v>
      </c>
      <c r="S26" t="b">
        <v>1</v>
      </c>
      <c r="T26">
        <v>0.05</v>
      </c>
      <c r="U26">
        <v>-0.02</v>
      </c>
      <c r="V26" t="b">
        <v>1</v>
      </c>
      <c r="W26" t="s">
        <v>4</v>
      </c>
      <c r="X26" t="b">
        <v>1</v>
      </c>
      <c r="Y26" t="b">
        <v>1</v>
      </c>
      <c r="Z26" t="s">
        <v>28</v>
      </c>
      <c r="AA26" t="s">
        <v>64</v>
      </c>
      <c r="AB26">
        <v>24</v>
      </c>
      <c r="AC26">
        <v>3.5000000000000003E-2</v>
      </c>
      <c r="AD26">
        <v>10</v>
      </c>
      <c r="AE26">
        <v>0</v>
      </c>
      <c r="AF26" t="s">
        <v>37</v>
      </c>
      <c r="AG26" t="s">
        <v>27</v>
      </c>
      <c r="AH26" t="s">
        <v>23</v>
      </c>
      <c r="AI26">
        <v>7.2499999999999995E-2</v>
      </c>
      <c r="AJ26">
        <v>8.2199999999999995E-2</v>
      </c>
      <c r="AK26" s="7">
        <v>0.12</v>
      </c>
      <c r="AL26" t="s">
        <v>47</v>
      </c>
      <c r="AM26" t="s">
        <v>47</v>
      </c>
      <c r="AN26">
        <v>0.499</v>
      </c>
      <c r="AO26">
        <v>0.57299999999999995</v>
      </c>
    </row>
    <row r="27" spans="1:41" x14ac:dyDescent="0.25">
      <c r="A27" s="41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0</v>
      </c>
      <c r="R27" t="b">
        <v>1</v>
      </c>
      <c r="S27" t="b">
        <v>0</v>
      </c>
      <c r="T27">
        <v>0.02</v>
      </c>
      <c r="U27">
        <v>-0.02</v>
      </c>
      <c r="V27" t="b">
        <v>1</v>
      </c>
      <c r="W27" t="s">
        <v>4</v>
      </c>
      <c r="X27" t="b">
        <v>1</v>
      </c>
      <c r="Y27" t="b">
        <v>1</v>
      </c>
      <c r="Z27" t="s">
        <v>28</v>
      </c>
      <c r="AA27" t="s">
        <v>64</v>
      </c>
      <c r="AB27">
        <v>24</v>
      </c>
      <c r="AC27">
        <v>3.5000000000000003E-2</v>
      </c>
      <c r="AD27">
        <v>10</v>
      </c>
      <c r="AE27">
        <v>0</v>
      </c>
      <c r="AF27" t="s">
        <v>37</v>
      </c>
      <c r="AG27" t="s">
        <v>27</v>
      </c>
      <c r="AH27" t="s">
        <v>23</v>
      </c>
      <c r="AI27">
        <v>7.2499999999999995E-2</v>
      </c>
      <c r="AJ27">
        <v>8.2199999999999995E-2</v>
      </c>
      <c r="AK27" s="7">
        <v>0.12</v>
      </c>
      <c r="AL27" t="s">
        <v>47</v>
      </c>
      <c r="AM27" t="s">
        <v>47</v>
      </c>
      <c r="AN27">
        <v>0.499</v>
      </c>
      <c r="AO27">
        <v>0.57299999999999995</v>
      </c>
    </row>
    <row r="28" spans="1:41" x14ac:dyDescent="0.25">
      <c r="A28" s="41"/>
      <c r="O28">
        <v>0</v>
      </c>
      <c r="AN28">
        <v>0.499</v>
      </c>
      <c r="AO28">
        <v>0.57299999999999995</v>
      </c>
    </row>
    <row r="29" spans="1:41" x14ac:dyDescent="0.25">
      <c r="A29" s="41" t="s">
        <v>122</v>
      </c>
      <c r="B29" t="s">
        <v>21</v>
      </c>
      <c r="C29">
        <v>1</v>
      </c>
      <c r="D29">
        <v>1</v>
      </c>
      <c r="F29" t="s">
        <v>36</v>
      </c>
      <c r="G29" t="b">
        <v>1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0</v>
      </c>
      <c r="R29" t="b">
        <v>1</v>
      </c>
      <c r="S29" t="b">
        <v>1</v>
      </c>
      <c r="T29">
        <v>0.02</v>
      </c>
      <c r="U29">
        <v>-0.02</v>
      </c>
      <c r="V29" t="b">
        <v>1</v>
      </c>
      <c r="W29" t="s">
        <v>4</v>
      </c>
      <c r="X29" t="b">
        <v>1</v>
      </c>
      <c r="Y29" t="b">
        <v>1</v>
      </c>
      <c r="Z29" t="s">
        <v>28</v>
      </c>
      <c r="AA29" t="s">
        <v>123</v>
      </c>
      <c r="AB29">
        <v>24</v>
      </c>
      <c r="AC29">
        <v>3.5000000000000003E-2</v>
      </c>
      <c r="AD29">
        <v>10</v>
      </c>
      <c r="AE29">
        <v>0</v>
      </c>
      <c r="AF29" t="s">
        <v>37</v>
      </c>
      <c r="AG29" t="s">
        <v>27</v>
      </c>
      <c r="AH29" t="s">
        <v>21</v>
      </c>
      <c r="AI29">
        <v>7.2499999999999995E-2</v>
      </c>
      <c r="AJ29">
        <v>8.2199999999999995E-2</v>
      </c>
      <c r="AK29" s="7">
        <v>0.12</v>
      </c>
      <c r="AL29" t="s">
        <v>47</v>
      </c>
      <c r="AM29" t="s">
        <v>47</v>
      </c>
      <c r="AN29">
        <v>0.499</v>
      </c>
      <c r="AO29">
        <v>0.57299999999999995</v>
      </c>
    </row>
    <row r="30" spans="1:41" x14ac:dyDescent="0.25">
      <c r="A30" s="41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0</v>
      </c>
      <c r="R30" t="b">
        <v>1</v>
      </c>
      <c r="S30" t="b">
        <v>1</v>
      </c>
      <c r="T30">
        <v>0.02</v>
      </c>
      <c r="U30">
        <v>-0.02</v>
      </c>
      <c r="V30" t="b">
        <v>1</v>
      </c>
      <c r="W30" t="s">
        <v>4</v>
      </c>
      <c r="X30" t="b">
        <v>1</v>
      </c>
      <c r="Y30" t="b">
        <v>1</v>
      </c>
      <c r="Z30" t="s">
        <v>28</v>
      </c>
      <c r="AA30" t="s">
        <v>64</v>
      </c>
      <c r="AB30">
        <v>24</v>
      </c>
      <c r="AC30">
        <v>2.5000000000000001E-2</v>
      </c>
      <c r="AD30">
        <v>10</v>
      </c>
      <c r="AE30">
        <v>0</v>
      </c>
      <c r="AF30" t="s">
        <v>37</v>
      </c>
      <c r="AG30" t="s">
        <v>27</v>
      </c>
      <c r="AH30" t="s">
        <v>21</v>
      </c>
      <c r="AI30">
        <v>7.2499999999999995E-2</v>
      </c>
      <c r="AJ30">
        <v>8.2199999999999995E-2</v>
      </c>
      <c r="AK30" s="7">
        <v>0.12</v>
      </c>
      <c r="AL30" t="s">
        <v>47</v>
      </c>
      <c r="AM30" t="s">
        <v>47</v>
      </c>
      <c r="AN30">
        <v>0.499</v>
      </c>
      <c r="AO30">
        <v>0.57299999999999995</v>
      </c>
    </row>
    <row r="31" spans="1:41" x14ac:dyDescent="0.25">
      <c r="A31" s="41"/>
    </row>
    <row r="32" spans="1:41" x14ac:dyDescent="0.25">
      <c r="A32" s="41" t="s">
        <v>125</v>
      </c>
      <c r="B32" t="s">
        <v>21</v>
      </c>
      <c r="C32">
        <v>1</v>
      </c>
      <c r="D32">
        <v>1</v>
      </c>
      <c r="F32" t="s">
        <v>36</v>
      </c>
      <c r="G32" t="b">
        <v>1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0</v>
      </c>
      <c r="R32" t="b">
        <v>1</v>
      </c>
      <c r="S32" t="b">
        <v>1</v>
      </c>
      <c r="T32">
        <v>0.02</v>
      </c>
      <c r="U32">
        <v>-0.02</v>
      </c>
      <c r="V32" t="b">
        <v>1</v>
      </c>
      <c r="W32" t="s">
        <v>4</v>
      </c>
      <c r="X32" t="b">
        <v>1</v>
      </c>
      <c r="Y32" t="b">
        <v>1</v>
      </c>
      <c r="Z32" t="s">
        <v>28</v>
      </c>
      <c r="AA32" t="s">
        <v>64</v>
      </c>
      <c r="AB32">
        <v>24</v>
      </c>
      <c r="AC32">
        <v>3.5000000000000003E-2</v>
      </c>
      <c r="AD32">
        <v>5</v>
      </c>
      <c r="AE32">
        <v>0</v>
      </c>
      <c r="AF32" t="s">
        <v>37</v>
      </c>
      <c r="AG32" t="s">
        <v>27</v>
      </c>
      <c r="AH32" t="s">
        <v>21</v>
      </c>
      <c r="AI32">
        <v>7.2499999999999995E-2</v>
      </c>
      <c r="AJ32">
        <v>8.2199999999999995E-2</v>
      </c>
      <c r="AK32" s="7">
        <v>0.12</v>
      </c>
      <c r="AL32" t="s">
        <v>47</v>
      </c>
      <c r="AM32" t="s">
        <v>47</v>
      </c>
      <c r="AN32">
        <v>0.499</v>
      </c>
      <c r="AO32">
        <v>0.57299999999999995</v>
      </c>
    </row>
    <row r="33" spans="1:43" x14ac:dyDescent="0.25">
      <c r="A33" s="41" t="s">
        <v>126</v>
      </c>
      <c r="B33" t="s">
        <v>22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0</v>
      </c>
      <c r="R33" t="b">
        <v>1</v>
      </c>
      <c r="S33" t="b">
        <v>1</v>
      </c>
      <c r="T33">
        <v>0.02</v>
      </c>
      <c r="U33">
        <v>-0.02</v>
      </c>
      <c r="V33" t="b">
        <v>1</v>
      </c>
      <c r="W33" t="s">
        <v>4</v>
      </c>
      <c r="X33" t="b">
        <v>1</v>
      </c>
      <c r="Y33" t="b">
        <v>1</v>
      </c>
      <c r="Z33" t="s">
        <v>28</v>
      </c>
      <c r="AA33" t="s">
        <v>64</v>
      </c>
      <c r="AB33">
        <v>24</v>
      </c>
      <c r="AC33">
        <v>3.5000000000000003E-2</v>
      </c>
      <c r="AD33">
        <v>5</v>
      </c>
      <c r="AE33">
        <v>0</v>
      </c>
      <c r="AF33" t="s">
        <v>37</v>
      </c>
      <c r="AG33" t="s">
        <v>27</v>
      </c>
      <c r="AH33" t="s">
        <v>22</v>
      </c>
      <c r="AI33">
        <v>7.2499999999999995E-2</v>
      </c>
      <c r="AJ33">
        <v>8.2199999999999995E-2</v>
      </c>
      <c r="AK33" s="7">
        <v>0.12</v>
      </c>
      <c r="AL33" t="s">
        <v>47</v>
      </c>
      <c r="AM33" t="s">
        <v>47</v>
      </c>
      <c r="AN33">
        <v>0.499</v>
      </c>
      <c r="AO33">
        <v>0.57299999999999995</v>
      </c>
    </row>
    <row r="34" spans="1:43" ht="15.75" thickBot="1" x14ac:dyDescent="0.3">
      <c r="A34" s="45" t="s">
        <v>127</v>
      </c>
      <c r="B34" t="s">
        <v>23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0</v>
      </c>
      <c r="R34" t="b">
        <v>1</v>
      </c>
      <c r="S34" t="b">
        <v>1</v>
      </c>
      <c r="T34">
        <v>0.02</v>
      </c>
      <c r="U34">
        <v>-0.02</v>
      </c>
      <c r="V34" t="b">
        <v>1</v>
      </c>
      <c r="W34" t="s">
        <v>4</v>
      </c>
      <c r="X34" t="b">
        <v>1</v>
      </c>
      <c r="Y34" t="b">
        <v>1</v>
      </c>
      <c r="Z34" t="s">
        <v>28</v>
      </c>
      <c r="AA34" t="s">
        <v>64</v>
      </c>
      <c r="AB34">
        <v>24</v>
      </c>
      <c r="AC34">
        <v>3.5000000000000003E-2</v>
      </c>
      <c r="AD34">
        <v>5</v>
      </c>
      <c r="AE34">
        <v>0</v>
      </c>
      <c r="AF34" t="s">
        <v>37</v>
      </c>
      <c r="AG34" t="s">
        <v>27</v>
      </c>
      <c r="AH34" t="s">
        <v>23</v>
      </c>
      <c r="AI34">
        <v>7.2499999999999995E-2</v>
      </c>
      <c r="AJ34">
        <v>8.2199999999999995E-2</v>
      </c>
      <c r="AK34" s="7">
        <v>0.12</v>
      </c>
      <c r="AL34" t="s">
        <v>47</v>
      </c>
      <c r="AM34" t="s">
        <v>47</v>
      </c>
      <c r="AN34">
        <v>0.499</v>
      </c>
      <c r="AO34">
        <v>0.57299999999999995</v>
      </c>
    </row>
    <row r="35" spans="1:43" x14ac:dyDescent="0.25">
      <c r="A35" s="42"/>
      <c r="AK35" s="7"/>
    </row>
    <row r="36" spans="1:43" x14ac:dyDescent="0.25">
      <c r="A36" s="41" t="s">
        <v>209</v>
      </c>
      <c r="B36" t="s">
        <v>21</v>
      </c>
      <c r="C36">
        <v>1</v>
      </c>
      <c r="D36">
        <v>1</v>
      </c>
      <c r="E36" t="s">
        <v>212</v>
      </c>
      <c r="F36" t="s">
        <v>36</v>
      </c>
      <c r="G36" t="b">
        <v>0</v>
      </c>
      <c r="H36" t="b">
        <v>1</v>
      </c>
      <c r="I36" t="b">
        <v>1</v>
      </c>
      <c r="J36">
        <v>0</v>
      </c>
      <c r="K36" t="b">
        <v>0</v>
      </c>
      <c r="L36" t="b">
        <v>0</v>
      </c>
      <c r="M36">
        <v>2017</v>
      </c>
      <c r="N36" t="b">
        <v>0</v>
      </c>
      <c r="O36">
        <v>0</v>
      </c>
      <c r="P36" t="b">
        <v>1</v>
      </c>
      <c r="Q36" t="b">
        <v>1</v>
      </c>
      <c r="R36" t="b">
        <v>1</v>
      </c>
      <c r="S36" t="b">
        <v>1</v>
      </c>
      <c r="T36">
        <v>0.02</v>
      </c>
      <c r="U36">
        <v>-0.02</v>
      </c>
      <c r="V36" t="b">
        <v>1</v>
      </c>
      <c r="W36" t="s">
        <v>4</v>
      </c>
      <c r="X36" t="b">
        <v>1</v>
      </c>
      <c r="Y36" t="b">
        <v>1</v>
      </c>
      <c r="Z36" t="s">
        <v>28</v>
      </c>
      <c r="AA36" t="s">
        <v>64</v>
      </c>
      <c r="AB36">
        <v>24</v>
      </c>
      <c r="AC36">
        <v>3.5000000000000003E-2</v>
      </c>
      <c r="AD36">
        <v>10</v>
      </c>
      <c r="AE36">
        <v>0</v>
      </c>
      <c r="AF36" t="s">
        <v>37</v>
      </c>
      <c r="AG36" t="s">
        <v>27</v>
      </c>
      <c r="AH36" t="s">
        <v>21</v>
      </c>
      <c r="AI36">
        <v>7.2499999999999995E-2</v>
      </c>
      <c r="AJ36">
        <v>8.2199999999999995E-2</v>
      </c>
      <c r="AK36" s="7">
        <v>0.12</v>
      </c>
      <c r="AL36" t="s">
        <v>47</v>
      </c>
      <c r="AM36" t="s">
        <v>47</v>
      </c>
      <c r="AN36">
        <v>0.499</v>
      </c>
      <c r="AO36">
        <v>0.57299999999999995</v>
      </c>
    </row>
    <row r="37" spans="1:43" x14ac:dyDescent="0.25">
      <c r="A37" s="41" t="s">
        <v>210</v>
      </c>
      <c r="B37" t="s">
        <v>22</v>
      </c>
      <c r="C37">
        <v>1</v>
      </c>
      <c r="D37">
        <v>1</v>
      </c>
      <c r="E37" t="s">
        <v>212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0</v>
      </c>
      <c r="L37" t="b">
        <v>0</v>
      </c>
      <c r="M37">
        <v>2017</v>
      </c>
      <c r="N37" t="b">
        <v>0</v>
      </c>
      <c r="O37">
        <v>0</v>
      </c>
      <c r="P37" t="b">
        <v>1</v>
      </c>
      <c r="Q37" t="b">
        <v>1</v>
      </c>
      <c r="R37" t="b">
        <v>1</v>
      </c>
      <c r="S37" t="b">
        <v>1</v>
      </c>
      <c r="T37">
        <v>0.02</v>
      </c>
      <c r="U37">
        <v>-0.02</v>
      </c>
      <c r="V37" t="b">
        <v>1</v>
      </c>
      <c r="W37" t="s">
        <v>4</v>
      </c>
      <c r="X37" t="b">
        <v>1</v>
      </c>
      <c r="Y37" t="b">
        <v>1</v>
      </c>
      <c r="Z37" t="s">
        <v>28</v>
      </c>
      <c r="AA37" t="s">
        <v>64</v>
      </c>
      <c r="AB37">
        <v>24</v>
      </c>
      <c r="AC37">
        <v>3.5000000000000003E-2</v>
      </c>
      <c r="AD37">
        <v>10</v>
      </c>
      <c r="AE37">
        <v>0</v>
      </c>
      <c r="AF37" t="s">
        <v>37</v>
      </c>
      <c r="AG37" t="s">
        <v>27</v>
      </c>
      <c r="AH37" t="s">
        <v>22</v>
      </c>
      <c r="AI37">
        <v>7.2499999999999995E-2</v>
      </c>
      <c r="AJ37">
        <v>8.2199999999999995E-2</v>
      </c>
      <c r="AK37" s="7">
        <v>0.12</v>
      </c>
      <c r="AL37" t="s">
        <v>47</v>
      </c>
      <c r="AM37" t="s">
        <v>47</v>
      </c>
      <c r="AN37">
        <v>0.499</v>
      </c>
      <c r="AO37">
        <v>0.57299999999999995</v>
      </c>
    </row>
    <row r="38" spans="1:43" x14ac:dyDescent="0.25">
      <c r="A38" s="41" t="s">
        <v>211</v>
      </c>
      <c r="B38" t="s">
        <v>23</v>
      </c>
      <c r="C38">
        <v>1</v>
      </c>
      <c r="D38">
        <v>1</v>
      </c>
      <c r="E38" t="s">
        <v>212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0</v>
      </c>
      <c r="L38" t="b">
        <v>0</v>
      </c>
      <c r="M38">
        <v>2017</v>
      </c>
      <c r="N38" t="b">
        <v>0</v>
      </c>
      <c r="O38">
        <v>0</v>
      </c>
      <c r="P38" t="b">
        <v>1</v>
      </c>
      <c r="Q38" t="b">
        <v>1</v>
      </c>
      <c r="R38" t="b">
        <v>1</v>
      </c>
      <c r="S38" t="b">
        <v>1</v>
      </c>
      <c r="T38">
        <v>0.02</v>
      </c>
      <c r="U38">
        <v>-0.02</v>
      </c>
      <c r="V38" t="b">
        <v>1</v>
      </c>
      <c r="W38" t="s">
        <v>4</v>
      </c>
      <c r="X38" t="b">
        <v>1</v>
      </c>
      <c r="Y38" t="b">
        <v>1</v>
      </c>
      <c r="Z38" t="s">
        <v>28</v>
      </c>
      <c r="AA38" t="s">
        <v>64</v>
      </c>
      <c r="AB38">
        <v>24</v>
      </c>
      <c r="AC38">
        <v>3.5000000000000003E-2</v>
      </c>
      <c r="AD38">
        <v>10</v>
      </c>
      <c r="AE38">
        <v>0</v>
      </c>
      <c r="AF38" t="s">
        <v>37</v>
      </c>
      <c r="AG38" t="s">
        <v>27</v>
      </c>
      <c r="AH38" t="s">
        <v>23</v>
      </c>
      <c r="AI38">
        <v>7.2499999999999995E-2</v>
      </c>
      <c r="AJ38">
        <v>8.2199999999999995E-2</v>
      </c>
      <c r="AK38" s="7">
        <v>0.12</v>
      </c>
      <c r="AL38" t="s">
        <v>47</v>
      </c>
      <c r="AM38" t="s">
        <v>47</v>
      </c>
      <c r="AN38">
        <v>0.499</v>
      </c>
      <c r="AO38">
        <v>0.57299999999999995</v>
      </c>
    </row>
    <row r="40" spans="1:43" x14ac:dyDescent="0.25">
      <c r="A40" s="43" t="s">
        <v>167</v>
      </c>
      <c r="B40" t="s">
        <v>21</v>
      </c>
      <c r="C40">
        <v>1</v>
      </c>
      <c r="D40">
        <v>1</v>
      </c>
      <c r="E40" t="s">
        <v>161</v>
      </c>
      <c r="F40" t="s">
        <v>36</v>
      </c>
      <c r="G40" t="b">
        <v>0</v>
      </c>
      <c r="H40" t="b">
        <v>1</v>
      </c>
      <c r="I40" t="b">
        <v>1</v>
      </c>
      <c r="J40">
        <v>0</v>
      </c>
      <c r="K40" t="b">
        <v>1</v>
      </c>
      <c r="L40" t="b">
        <v>0</v>
      </c>
      <c r="M40">
        <v>2017</v>
      </c>
      <c r="N40" t="b">
        <v>1</v>
      </c>
      <c r="O40">
        <v>3</v>
      </c>
      <c r="P40" t="b">
        <v>1</v>
      </c>
      <c r="Q40" t="b">
        <v>0</v>
      </c>
      <c r="R40" t="b">
        <v>1</v>
      </c>
      <c r="S40" t="b">
        <v>1</v>
      </c>
      <c r="T40">
        <v>0.02</v>
      </c>
      <c r="U40">
        <v>-0.02</v>
      </c>
      <c r="V40" t="b">
        <v>1</v>
      </c>
      <c r="W40" t="s">
        <v>4</v>
      </c>
      <c r="X40" t="b">
        <v>1</v>
      </c>
      <c r="Y40" t="b">
        <v>1</v>
      </c>
      <c r="Z40" t="s">
        <v>28</v>
      </c>
      <c r="AA40" t="s">
        <v>64</v>
      </c>
      <c r="AB40">
        <v>24</v>
      </c>
      <c r="AC40">
        <v>3.5000000000000003E-2</v>
      </c>
      <c r="AD40">
        <v>10</v>
      </c>
      <c r="AE40">
        <v>0</v>
      </c>
      <c r="AF40" t="s">
        <v>37</v>
      </c>
      <c r="AG40" t="s">
        <v>27</v>
      </c>
      <c r="AH40" t="s">
        <v>21</v>
      </c>
      <c r="AI40">
        <v>7.2499999999999995E-2</v>
      </c>
      <c r="AJ40">
        <v>7.9699999999999993E-2</v>
      </c>
      <c r="AK40" s="7">
        <v>0.12</v>
      </c>
      <c r="AL40" t="s">
        <v>47</v>
      </c>
      <c r="AM40" t="s">
        <v>47</v>
      </c>
      <c r="AN40">
        <v>0.499</v>
      </c>
      <c r="AO40">
        <v>0.57299999999999995</v>
      </c>
      <c r="AP40" s="25">
        <v>49023834209</v>
      </c>
      <c r="AQ40" s="25">
        <v>56293901808</v>
      </c>
    </row>
    <row r="41" spans="1:43" x14ac:dyDescent="0.25">
      <c r="A41" s="43" t="s">
        <v>168</v>
      </c>
      <c r="B41" t="s">
        <v>21</v>
      </c>
      <c r="C41">
        <v>1</v>
      </c>
      <c r="D41">
        <v>1</v>
      </c>
      <c r="E41" t="s">
        <v>160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3</v>
      </c>
      <c r="P41" t="b">
        <v>1</v>
      </c>
      <c r="Q41" t="b">
        <v>0</v>
      </c>
      <c r="R41" t="b">
        <v>1</v>
      </c>
      <c r="S41" t="b">
        <v>1</v>
      </c>
      <c r="T41">
        <v>0.02</v>
      </c>
      <c r="U41">
        <v>-0.02</v>
      </c>
      <c r="V41" t="b">
        <v>1</v>
      </c>
      <c r="W41" t="s">
        <v>4</v>
      </c>
      <c r="X41" t="b">
        <v>1</v>
      </c>
      <c r="Y41" t="b">
        <v>1</v>
      </c>
      <c r="Z41" t="s">
        <v>28</v>
      </c>
      <c r="AA41" t="s">
        <v>64</v>
      </c>
      <c r="AB41">
        <v>24</v>
      </c>
      <c r="AC41">
        <v>3.5000000000000003E-2</v>
      </c>
      <c r="AD41">
        <v>10</v>
      </c>
      <c r="AE41">
        <v>0</v>
      </c>
      <c r="AF41" t="s">
        <v>37</v>
      </c>
      <c r="AG41" t="s">
        <v>48</v>
      </c>
      <c r="AH41" t="s">
        <v>21</v>
      </c>
      <c r="AI41">
        <v>7.2499999999999995E-2</v>
      </c>
      <c r="AJ41">
        <v>6.9699999999999998E-2</v>
      </c>
      <c r="AK41" s="7">
        <v>0.12</v>
      </c>
      <c r="AL41" t="s">
        <v>47</v>
      </c>
      <c r="AM41" t="s">
        <v>47</v>
      </c>
      <c r="AN41">
        <v>0.499</v>
      </c>
      <c r="AO41">
        <v>0.57299999999999995</v>
      </c>
      <c r="AP41" s="25">
        <v>49023834209</v>
      </c>
      <c r="AQ41" s="25">
        <v>56293901808</v>
      </c>
    </row>
    <row r="42" spans="1:43" x14ac:dyDescent="0.25">
      <c r="A42" s="43" t="s">
        <v>169</v>
      </c>
      <c r="B42" t="s">
        <v>21</v>
      </c>
      <c r="C42">
        <v>1</v>
      </c>
      <c r="D42">
        <v>1</v>
      </c>
      <c r="E42" t="s">
        <v>142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3</v>
      </c>
      <c r="P42" t="b">
        <v>1</v>
      </c>
      <c r="Q42" t="b">
        <v>0</v>
      </c>
      <c r="R42" t="b">
        <v>1</v>
      </c>
      <c r="S42" t="b">
        <v>1</v>
      </c>
      <c r="T42">
        <v>0.02</v>
      </c>
      <c r="U42">
        <v>-0.02</v>
      </c>
      <c r="V42" t="b">
        <v>1</v>
      </c>
      <c r="W42" t="s">
        <v>4</v>
      </c>
      <c r="X42" t="b">
        <v>1</v>
      </c>
      <c r="Y42" t="b">
        <v>1</v>
      </c>
      <c r="Z42" t="s">
        <v>28</v>
      </c>
      <c r="AA42" t="s">
        <v>64</v>
      </c>
      <c r="AB42">
        <v>24</v>
      </c>
      <c r="AC42">
        <v>3.5000000000000003E-2</v>
      </c>
      <c r="AD42">
        <v>10</v>
      </c>
      <c r="AE42">
        <v>0</v>
      </c>
      <c r="AF42" t="s">
        <v>37</v>
      </c>
      <c r="AG42" t="s">
        <v>48</v>
      </c>
      <c r="AH42" t="s">
        <v>21</v>
      </c>
      <c r="AI42">
        <v>6.25E-2</v>
      </c>
      <c r="AJ42">
        <v>6.9699999999999998E-2</v>
      </c>
      <c r="AK42" s="7">
        <v>0.12</v>
      </c>
      <c r="AL42" t="s">
        <v>141</v>
      </c>
      <c r="AM42" t="s">
        <v>140</v>
      </c>
      <c r="AN42">
        <v>0.499</v>
      </c>
      <c r="AO42">
        <v>0.57299999999999995</v>
      </c>
      <c r="AP42" s="25">
        <v>49023834209</v>
      </c>
      <c r="AQ42" s="25">
        <v>56293901808</v>
      </c>
    </row>
    <row r="43" spans="1:43" ht="15.75" thickBot="1" x14ac:dyDescent="0.3">
      <c r="AK43" s="7"/>
      <c r="AP43" s="25"/>
    </row>
    <row r="44" spans="1:43" x14ac:dyDescent="0.25">
      <c r="A44" s="44" t="s">
        <v>179</v>
      </c>
      <c r="B44" t="s">
        <v>21</v>
      </c>
      <c r="C44">
        <v>1</v>
      </c>
      <c r="D44">
        <v>1</v>
      </c>
      <c r="E44" t="s">
        <v>196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1</v>
      </c>
      <c r="O44">
        <v>4</v>
      </c>
      <c r="P44" t="b">
        <v>0</v>
      </c>
      <c r="Q44" t="b">
        <v>0</v>
      </c>
      <c r="R44" t="b">
        <v>1</v>
      </c>
      <c r="S44" t="b">
        <v>1</v>
      </c>
      <c r="T44">
        <v>0.02</v>
      </c>
      <c r="U44">
        <v>-0.02</v>
      </c>
      <c r="V44" t="b">
        <v>1</v>
      </c>
      <c r="W44" t="s">
        <v>4</v>
      </c>
      <c r="X44" t="b">
        <v>1</v>
      </c>
      <c r="Y44" t="b">
        <v>1</v>
      </c>
      <c r="Z44" t="s">
        <v>28</v>
      </c>
      <c r="AA44" t="s">
        <v>64</v>
      </c>
      <c r="AB44">
        <v>24</v>
      </c>
      <c r="AC44">
        <v>3.5000000000000003E-2</v>
      </c>
      <c r="AD44">
        <v>10</v>
      </c>
      <c r="AE44">
        <v>0</v>
      </c>
      <c r="AF44" t="s">
        <v>37</v>
      </c>
      <c r="AG44" t="s">
        <v>27</v>
      </c>
      <c r="AH44" t="s">
        <v>21</v>
      </c>
      <c r="AI44">
        <v>7.2499999999999995E-2</v>
      </c>
      <c r="AJ44">
        <v>7.9699999999999993E-2</v>
      </c>
      <c r="AK44" s="7">
        <v>0.12</v>
      </c>
      <c r="AL44" t="s">
        <v>47</v>
      </c>
      <c r="AM44" t="s">
        <v>47</v>
      </c>
      <c r="AN44">
        <v>0.499</v>
      </c>
      <c r="AO44">
        <v>0.57299999999999995</v>
      </c>
      <c r="AP44" s="25">
        <v>49023834209</v>
      </c>
      <c r="AQ44" s="25">
        <v>56293901808</v>
      </c>
    </row>
    <row r="45" spans="1:43" x14ac:dyDescent="0.25">
      <c r="A45" s="41" t="s">
        <v>175</v>
      </c>
      <c r="B45" t="s">
        <v>21</v>
      </c>
      <c r="C45">
        <v>1</v>
      </c>
      <c r="D45">
        <v>1</v>
      </c>
      <c r="E45" t="s">
        <v>196</v>
      </c>
      <c r="F45" t="s">
        <v>36</v>
      </c>
      <c r="G45" t="b">
        <v>1</v>
      </c>
      <c r="H45" t="b">
        <v>1</v>
      </c>
      <c r="I45" t="b">
        <v>1</v>
      </c>
      <c r="J45">
        <v>0</v>
      </c>
      <c r="K45" t="b">
        <v>1</v>
      </c>
      <c r="L45" t="b">
        <v>0</v>
      </c>
      <c r="M45">
        <v>2017</v>
      </c>
      <c r="N45" t="b">
        <v>1</v>
      </c>
      <c r="O45">
        <v>4</v>
      </c>
      <c r="P45" t="b">
        <v>0</v>
      </c>
      <c r="Q45" t="b">
        <v>0</v>
      </c>
      <c r="R45" t="b">
        <v>1</v>
      </c>
      <c r="S45" t="b">
        <v>1</v>
      </c>
      <c r="T45">
        <v>0.02</v>
      </c>
      <c r="U45">
        <v>-0.02</v>
      </c>
      <c r="V45" t="b">
        <v>1</v>
      </c>
      <c r="W45" t="s">
        <v>4</v>
      </c>
      <c r="X45" t="b">
        <v>1</v>
      </c>
      <c r="Y45" t="b">
        <v>1</v>
      </c>
      <c r="Z45" t="s">
        <v>28</v>
      </c>
      <c r="AA45" t="s">
        <v>64</v>
      </c>
      <c r="AB45">
        <v>24</v>
      </c>
      <c r="AC45">
        <v>3.5000000000000003E-2</v>
      </c>
      <c r="AD45">
        <v>10</v>
      </c>
      <c r="AE45">
        <v>0</v>
      </c>
      <c r="AF45" t="s">
        <v>37</v>
      </c>
      <c r="AG45" t="s">
        <v>27</v>
      </c>
      <c r="AH45" t="s">
        <v>206</v>
      </c>
      <c r="AI45">
        <v>7.2499999999999995E-2</v>
      </c>
      <c r="AJ45">
        <v>6.9699999999999998E-2</v>
      </c>
      <c r="AK45" s="7">
        <v>0.12</v>
      </c>
      <c r="AL45" t="s">
        <v>47</v>
      </c>
      <c r="AM45" t="s">
        <v>47</v>
      </c>
      <c r="AN45">
        <v>0.499</v>
      </c>
      <c r="AO45">
        <v>0.57299999999999995</v>
      </c>
      <c r="AP45" s="25">
        <v>49023834209</v>
      </c>
      <c r="AQ45" s="25">
        <v>56293901808</v>
      </c>
    </row>
    <row r="46" spans="1:43" x14ac:dyDescent="0.25">
      <c r="A46" s="41" t="s">
        <v>183</v>
      </c>
      <c r="B46" t="s">
        <v>21</v>
      </c>
      <c r="C46">
        <v>1</v>
      </c>
      <c r="D46">
        <v>1</v>
      </c>
      <c r="E46" t="s">
        <v>196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0</v>
      </c>
      <c r="M46">
        <v>2017</v>
      </c>
      <c r="N46" t="b">
        <v>1</v>
      </c>
      <c r="O46">
        <v>4</v>
      </c>
      <c r="P46" t="b">
        <v>0</v>
      </c>
      <c r="Q46" t="b">
        <v>0</v>
      </c>
      <c r="R46" t="b">
        <v>1</v>
      </c>
      <c r="S46" t="b">
        <v>1</v>
      </c>
      <c r="T46">
        <v>0.02</v>
      </c>
      <c r="U46">
        <v>-0.02</v>
      </c>
      <c r="V46" t="b">
        <v>1</v>
      </c>
      <c r="W46" t="s">
        <v>4</v>
      </c>
      <c r="X46" t="b">
        <v>1</v>
      </c>
      <c r="Y46" t="b">
        <v>1</v>
      </c>
      <c r="Z46" t="s">
        <v>28</v>
      </c>
      <c r="AA46" t="s">
        <v>64</v>
      </c>
      <c r="AB46">
        <v>24</v>
      </c>
      <c r="AC46">
        <v>3.5000000000000003E-2</v>
      </c>
      <c r="AD46">
        <v>10</v>
      </c>
      <c r="AE46">
        <v>0</v>
      </c>
      <c r="AF46" t="s">
        <v>37</v>
      </c>
      <c r="AG46" t="s">
        <v>27</v>
      </c>
      <c r="AH46" t="s">
        <v>207</v>
      </c>
      <c r="AI46">
        <v>7.2499999999999995E-2</v>
      </c>
      <c r="AJ46">
        <v>5.9700000000000003E-2</v>
      </c>
      <c r="AK46" s="7">
        <v>0.12</v>
      </c>
      <c r="AL46" t="s">
        <v>47</v>
      </c>
      <c r="AM46" t="s">
        <v>47</v>
      </c>
      <c r="AN46">
        <v>0.499</v>
      </c>
      <c r="AO46">
        <v>0.57299999999999995</v>
      </c>
      <c r="AP46" s="25">
        <v>49023834209</v>
      </c>
      <c r="AQ46" s="25">
        <v>56293901808</v>
      </c>
    </row>
    <row r="47" spans="1:43" x14ac:dyDescent="0.25">
      <c r="A47" s="41"/>
      <c r="AK47" s="7"/>
      <c r="AP47" s="25"/>
    </row>
    <row r="48" spans="1:43" x14ac:dyDescent="0.25">
      <c r="A48" s="41" t="s">
        <v>182</v>
      </c>
      <c r="B48" t="s">
        <v>21</v>
      </c>
      <c r="C48">
        <v>1</v>
      </c>
      <c r="D48">
        <v>1</v>
      </c>
      <c r="E48" t="s">
        <v>163</v>
      </c>
      <c r="F48" t="s">
        <v>36</v>
      </c>
      <c r="G48" t="b">
        <v>1</v>
      </c>
      <c r="H48" t="b">
        <v>1</v>
      </c>
      <c r="I48" t="b">
        <v>1</v>
      </c>
      <c r="J48">
        <v>0</v>
      </c>
      <c r="K48" t="b">
        <v>1</v>
      </c>
      <c r="L48" t="b">
        <v>1</v>
      </c>
      <c r="M48">
        <v>2017</v>
      </c>
      <c r="N48" t="b">
        <v>1</v>
      </c>
      <c r="O48">
        <v>4</v>
      </c>
      <c r="P48" t="b">
        <v>0</v>
      </c>
      <c r="Q48" t="b">
        <v>0</v>
      </c>
      <c r="R48" t="b">
        <v>1</v>
      </c>
      <c r="S48" t="b">
        <v>1</v>
      </c>
      <c r="T48">
        <v>0.02</v>
      </c>
      <c r="U48">
        <v>-0.02</v>
      </c>
      <c r="V48" t="b">
        <v>1</v>
      </c>
      <c r="W48" t="s">
        <v>4</v>
      </c>
      <c r="X48" t="b">
        <v>1</v>
      </c>
      <c r="Y48" t="b">
        <v>1</v>
      </c>
      <c r="Z48" t="s">
        <v>28</v>
      </c>
      <c r="AA48" t="s">
        <v>64</v>
      </c>
      <c r="AB48">
        <v>24</v>
      </c>
      <c r="AC48">
        <v>3.5000000000000003E-2</v>
      </c>
      <c r="AD48">
        <v>10</v>
      </c>
      <c r="AE48">
        <v>0</v>
      </c>
      <c r="AF48" t="s">
        <v>37</v>
      </c>
      <c r="AG48" t="s">
        <v>27</v>
      </c>
      <c r="AH48" t="s">
        <v>21</v>
      </c>
      <c r="AI48">
        <v>7.2499999999999995E-2</v>
      </c>
      <c r="AJ48">
        <v>7.9699999999999993E-2</v>
      </c>
      <c r="AK48" s="7">
        <v>0.12</v>
      </c>
      <c r="AL48" t="s">
        <v>47</v>
      </c>
      <c r="AM48" t="s">
        <v>47</v>
      </c>
      <c r="AN48">
        <v>0.499</v>
      </c>
      <c r="AO48">
        <v>0.57299999999999995</v>
      </c>
      <c r="AP48" s="25">
        <v>49023834209</v>
      </c>
      <c r="AQ48" s="25">
        <v>56293901808</v>
      </c>
    </row>
    <row r="49" spans="1:43" x14ac:dyDescent="0.25">
      <c r="A49" s="41" t="s">
        <v>177</v>
      </c>
      <c r="B49" t="s">
        <v>21</v>
      </c>
      <c r="C49">
        <v>1</v>
      </c>
      <c r="D49">
        <v>1</v>
      </c>
      <c r="E49" t="s">
        <v>163</v>
      </c>
      <c r="F49" t="s">
        <v>36</v>
      </c>
      <c r="G49" t="b">
        <v>1</v>
      </c>
      <c r="H49" t="b">
        <v>1</v>
      </c>
      <c r="I49" t="b">
        <v>1</v>
      </c>
      <c r="J49">
        <v>0</v>
      </c>
      <c r="K49" t="b">
        <v>1</v>
      </c>
      <c r="L49" t="b">
        <v>1</v>
      </c>
      <c r="M49">
        <v>2017</v>
      </c>
      <c r="N49" t="b">
        <v>1</v>
      </c>
      <c r="O49">
        <v>4</v>
      </c>
      <c r="P49" t="b">
        <v>0</v>
      </c>
      <c r="Q49" t="b">
        <v>0</v>
      </c>
      <c r="R49" t="b">
        <v>1</v>
      </c>
      <c r="S49" t="b">
        <v>1</v>
      </c>
      <c r="T49">
        <v>0.02</v>
      </c>
      <c r="U49">
        <v>-0.02</v>
      </c>
      <c r="V49" t="b">
        <v>1</v>
      </c>
      <c r="W49" t="s">
        <v>4</v>
      </c>
      <c r="X49" t="b">
        <v>1</v>
      </c>
      <c r="Y49" t="b">
        <v>1</v>
      </c>
      <c r="Z49" t="s">
        <v>28</v>
      </c>
      <c r="AA49" t="s">
        <v>64</v>
      </c>
      <c r="AB49">
        <v>24</v>
      </c>
      <c r="AC49">
        <v>3.5000000000000003E-2</v>
      </c>
      <c r="AD49">
        <v>10</v>
      </c>
      <c r="AE49">
        <v>0</v>
      </c>
      <c r="AF49" t="s">
        <v>37</v>
      </c>
      <c r="AG49" t="s">
        <v>27</v>
      </c>
      <c r="AH49" t="s">
        <v>206</v>
      </c>
      <c r="AI49">
        <v>7.2499999999999995E-2</v>
      </c>
      <c r="AJ49">
        <v>6.9699999999999998E-2</v>
      </c>
      <c r="AK49" s="7">
        <v>0.12</v>
      </c>
      <c r="AL49" t="s">
        <v>47</v>
      </c>
      <c r="AM49" t="s">
        <v>47</v>
      </c>
      <c r="AN49">
        <v>0.499</v>
      </c>
      <c r="AO49">
        <v>0.57299999999999995</v>
      </c>
      <c r="AP49" s="25">
        <v>49023834209</v>
      </c>
      <c r="AQ49" s="25">
        <v>56293901808</v>
      </c>
    </row>
    <row r="50" spans="1:43" x14ac:dyDescent="0.25">
      <c r="A50" s="41" t="s">
        <v>184</v>
      </c>
      <c r="B50" t="s">
        <v>21</v>
      </c>
      <c r="C50">
        <v>1</v>
      </c>
      <c r="D50">
        <v>1</v>
      </c>
      <c r="E50" t="s">
        <v>163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1</v>
      </c>
      <c r="M50">
        <v>2017</v>
      </c>
      <c r="N50" t="b">
        <v>1</v>
      </c>
      <c r="O50">
        <v>4</v>
      </c>
      <c r="P50" t="b">
        <v>0</v>
      </c>
      <c r="Q50" t="b">
        <v>0</v>
      </c>
      <c r="R50" t="b">
        <v>1</v>
      </c>
      <c r="S50" t="b">
        <v>1</v>
      </c>
      <c r="T50">
        <v>0.02</v>
      </c>
      <c r="U50">
        <v>-0.02</v>
      </c>
      <c r="V50" t="b">
        <v>1</v>
      </c>
      <c r="W50" t="s">
        <v>4</v>
      </c>
      <c r="X50" t="b">
        <v>1</v>
      </c>
      <c r="Y50" t="b">
        <v>1</v>
      </c>
      <c r="Z50" t="s">
        <v>28</v>
      </c>
      <c r="AA50" t="s">
        <v>64</v>
      </c>
      <c r="AB50">
        <v>24</v>
      </c>
      <c r="AC50">
        <v>3.5000000000000003E-2</v>
      </c>
      <c r="AD50">
        <v>10</v>
      </c>
      <c r="AE50">
        <v>0</v>
      </c>
      <c r="AF50" t="s">
        <v>37</v>
      </c>
      <c r="AG50" t="s">
        <v>27</v>
      </c>
      <c r="AH50" t="s">
        <v>207</v>
      </c>
      <c r="AI50">
        <v>7.2499999999999995E-2</v>
      </c>
      <c r="AJ50">
        <v>5.9700000000000003E-2</v>
      </c>
      <c r="AK50" s="7">
        <v>0.12</v>
      </c>
      <c r="AL50" t="s">
        <v>47</v>
      </c>
      <c r="AM50" t="s">
        <v>47</v>
      </c>
      <c r="AN50">
        <v>0.499</v>
      </c>
      <c r="AO50">
        <v>0.57299999999999995</v>
      </c>
      <c r="AP50" s="25">
        <v>49023834209</v>
      </c>
      <c r="AQ50" s="25">
        <v>56293901808</v>
      </c>
    </row>
    <row r="51" spans="1:43" x14ac:dyDescent="0.25">
      <c r="A51" s="41"/>
      <c r="AK51" s="7"/>
      <c r="AP51" s="25"/>
    </row>
    <row r="52" spans="1:43" x14ac:dyDescent="0.25">
      <c r="A52" s="41" t="s">
        <v>178</v>
      </c>
      <c r="B52" t="s">
        <v>21</v>
      </c>
      <c r="C52">
        <v>1</v>
      </c>
      <c r="D52">
        <v>1</v>
      </c>
      <c r="E52" t="s">
        <v>180</v>
      </c>
      <c r="F52" t="s">
        <v>36</v>
      </c>
      <c r="G52" t="b">
        <v>1</v>
      </c>
      <c r="H52" t="b">
        <v>1</v>
      </c>
      <c r="I52" t="b">
        <v>1</v>
      </c>
      <c r="J52">
        <v>0</v>
      </c>
      <c r="K52" t="b">
        <v>1</v>
      </c>
      <c r="L52" t="b">
        <v>0</v>
      </c>
      <c r="M52">
        <v>2017</v>
      </c>
      <c r="N52" t="b">
        <v>1</v>
      </c>
      <c r="O52">
        <v>0</v>
      </c>
      <c r="P52" t="b">
        <v>0</v>
      </c>
      <c r="Q52" t="b">
        <v>0</v>
      </c>
      <c r="R52" t="b">
        <v>1</v>
      </c>
      <c r="S52" t="b">
        <v>1</v>
      </c>
      <c r="T52">
        <v>0.02</v>
      </c>
      <c r="U52">
        <v>-0.02</v>
      </c>
      <c r="V52" t="b">
        <v>1</v>
      </c>
      <c r="W52" t="s">
        <v>4</v>
      </c>
      <c r="X52" t="b">
        <v>1</v>
      </c>
      <c r="Y52" t="b">
        <v>1</v>
      </c>
      <c r="Z52" t="s">
        <v>28</v>
      </c>
      <c r="AA52" t="s">
        <v>64</v>
      </c>
      <c r="AB52">
        <v>24</v>
      </c>
      <c r="AC52">
        <v>3.5000000000000003E-2</v>
      </c>
      <c r="AD52">
        <v>10</v>
      </c>
      <c r="AE52">
        <v>0</v>
      </c>
      <c r="AF52" t="s">
        <v>37</v>
      </c>
      <c r="AG52" t="s">
        <v>27</v>
      </c>
      <c r="AH52" t="s">
        <v>21</v>
      </c>
      <c r="AI52">
        <v>7.2499999999999995E-2</v>
      </c>
      <c r="AJ52">
        <v>7.9699999999999993E-2</v>
      </c>
      <c r="AK52" s="7">
        <v>0.12</v>
      </c>
      <c r="AL52" t="s">
        <v>47</v>
      </c>
      <c r="AM52" t="s">
        <v>47</v>
      </c>
      <c r="AN52">
        <v>0.499</v>
      </c>
      <c r="AO52">
        <v>0.57299999999999995</v>
      </c>
      <c r="AP52" s="25">
        <v>49023834209</v>
      </c>
      <c r="AQ52" s="25">
        <v>56293901808</v>
      </c>
    </row>
    <row r="53" spans="1:43" x14ac:dyDescent="0.25">
      <c r="A53" s="41" t="s">
        <v>176</v>
      </c>
      <c r="B53" t="s">
        <v>21</v>
      </c>
      <c r="C53">
        <v>1</v>
      </c>
      <c r="D53">
        <v>1</v>
      </c>
      <c r="E53" t="s">
        <v>181</v>
      </c>
      <c r="F53" t="s">
        <v>36</v>
      </c>
      <c r="G53" t="b">
        <v>1</v>
      </c>
      <c r="H53" t="b">
        <v>1</v>
      </c>
      <c r="I53" t="b">
        <v>1</v>
      </c>
      <c r="J53">
        <v>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0</v>
      </c>
      <c r="Q53" t="b">
        <v>0</v>
      </c>
      <c r="R53" t="b">
        <v>1</v>
      </c>
      <c r="S53" t="b">
        <v>1</v>
      </c>
      <c r="T53">
        <v>0.02</v>
      </c>
      <c r="U53">
        <v>-0.02</v>
      </c>
      <c r="V53" t="b">
        <v>1</v>
      </c>
      <c r="W53" t="s">
        <v>4</v>
      </c>
      <c r="X53" t="b">
        <v>1</v>
      </c>
      <c r="Y53" t="b">
        <v>1</v>
      </c>
      <c r="Z53" t="s">
        <v>28</v>
      </c>
      <c r="AA53" t="s">
        <v>64</v>
      </c>
      <c r="AB53">
        <v>24</v>
      </c>
      <c r="AC53">
        <v>3.5000000000000003E-2</v>
      </c>
      <c r="AD53">
        <v>10</v>
      </c>
      <c r="AE53">
        <v>0</v>
      </c>
      <c r="AF53" t="s">
        <v>37</v>
      </c>
      <c r="AG53" t="s">
        <v>27</v>
      </c>
      <c r="AH53" t="s">
        <v>206</v>
      </c>
      <c r="AI53">
        <v>7.2499999999999995E-2</v>
      </c>
      <c r="AJ53">
        <v>6.9699999999999998E-2</v>
      </c>
      <c r="AK53" s="7">
        <v>0.12</v>
      </c>
      <c r="AL53" t="s">
        <v>47</v>
      </c>
      <c r="AM53" t="s">
        <v>47</v>
      </c>
      <c r="AN53">
        <v>0.499</v>
      </c>
      <c r="AO53">
        <v>0.57299999999999995</v>
      </c>
      <c r="AP53" s="25">
        <v>49023834209</v>
      </c>
      <c r="AQ53" s="25">
        <v>56293901808</v>
      </c>
    </row>
    <row r="54" spans="1:43" x14ac:dyDescent="0.25">
      <c r="A54" s="41" t="s">
        <v>185</v>
      </c>
      <c r="B54" t="s">
        <v>21</v>
      </c>
      <c r="C54">
        <v>1</v>
      </c>
      <c r="D54">
        <v>1</v>
      </c>
      <c r="E54" t="s">
        <v>181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0</v>
      </c>
      <c r="P54" t="b">
        <v>0</v>
      </c>
      <c r="Q54" t="b">
        <v>0</v>
      </c>
      <c r="R54" t="b">
        <v>1</v>
      </c>
      <c r="S54" t="b">
        <v>1</v>
      </c>
      <c r="T54">
        <v>0.02</v>
      </c>
      <c r="U54">
        <v>-0.02</v>
      </c>
      <c r="V54" t="b">
        <v>1</v>
      </c>
      <c r="W54" t="s">
        <v>4</v>
      </c>
      <c r="X54" t="b">
        <v>1</v>
      </c>
      <c r="Y54" t="b">
        <v>1</v>
      </c>
      <c r="Z54" t="s">
        <v>28</v>
      </c>
      <c r="AA54" t="s">
        <v>64</v>
      </c>
      <c r="AB54">
        <v>24</v>
      </c>
      <c r="AC54">
        <v>3.5000000000000003E-2</v>
      </c>
      <c r="AD54">
        <v>10</v>
      </c>
      <c r="AE54">
        <v>0</v>
      </c>
      <c r="AF54" t="s">
        <v>37</v>
      </c>
      <c r="AG54" t="s">
        <v>27</v>
      </c>
      <c r="AH54" t="s">
        <v>207</v>
      </c>
      <c r="AI54">
        <v>7.2499999999999995E-2</v>
      </c>
      <c r="AJ54">
        <v>5.9700000000000003E-2</v>
      </c>
      <c r="AK54" s="7">
        <v>0.12</v>
      </c>
      <c r="AL54" t="s">
        <v>47</v>
      </c>
      <c r="AM54" t="s">
        <v>47</v>
      </c>
      <c r="AN54">
        <v>0.499</v>
      </c>
      <c r="AO54">
        <v>0.57299999999999995</v>
      </c>
      <c r="AP54" s="25">
        <v>49023834209</v>
      </c>
      <c r="AQ54" s="25">
        <v>56293901808</v>
      </c>
    </row>
    <row r="55" spans="1:43" ht="15.75" thickBot="1" x14ac:dyDescent="0.3">
      <c r="A55" s="41"/>
      <c r="AK55" s="7"/>
      <c r="AP55" s="25"/>
    </row>
    <row r="56" spans="1:43" x14ac:dyDescent="0.25">
      <c r="A56" s="44" t="s">
        <v>202</v>
      </c>
      <c r="B56" t="s">
        <v>21</v>
      </c>
      <c r="C56">
        <v>1</v>
      </c>
      <c r="D56">
        <v>1</v>
      </c>
      <c r="E56" t="s">
        <v>205</v>
      </c>
      <c r="F56" t="s">
        <v>36</v>
      </c>
      <c r="G56" t="b">
        <v>0</v>
      </c>
      <c r="H56" t="b">
        <v>1</v>
      </c>
      <c r="I56" t="b">
        <v>1</v>
      </c>
      <c r="J56">
        <v>0</v>
      </c>
      <c r="K56" t="b">
        <v>1</v>
      </c>
      <c r="L56" t="b">
        <v>0</v>
      </c>
      <c r="M56">
        <v>2017</v>
      </c>
      <c r="N56" t="b">
        <v>1</v>
      </c>
      <c r="O56">
        <v>5</v>
      </c>
      <c r="P56" t="b">
        <v>0</v>
      </c>
      <c r="Q56" t="b">
        <v>0</v>
      </c>
      <c r="R56" t="b">
        <v>1</v>
      </c>
      <c r="S56" t="b">
        <v>1</v>
      </c>
      <c r="T56">
        <v>0.02</v>
      </c>
      <c r="U56">
        <v>-0.02</v>
      </c>
      <c r="V56" t="b">
        <v>1</v>
      </c>
      <c r="W56" t="s">
        <v>4</v>
      </c>
      <c r="X56" t="b">
        <v>1</v>
      </c>
      <c r="Y56" t="b">
        <v>1</v>
      </c>
      <c r="Z56" t="s">
        <v>28</v>
      </c>
      <c r="AA56" t="s">
        <v>64</v>
      </c>
      <c r="AB56">
        <v>24</v>
      </c>
      <c r="AC56">
        <v>3.5000000000000003E-2</v>
      </c>
      <c r="AD56">
        <v>10</v>
      </c>
      <c r="AE56">
        <v>0</v>
      </c>
      <c r="AF56" t="s">
        <v>37</v>
      </c>
      <c r="AG56" t="s">
        <v>27</v>
      </c>
      <c r="AH56" t="s">
        <v>21</v>
      </c>
      <c r="AI56">
        <v>7.2499999999999995E-2</v>
      </c>
      <c r="AJ56">
        <v>7.9699999999999993E-2</v>
      </c>
      <c r="AK56" s="7">
        <v>0.12</v>
      </c>
      <c r="AL56" t="s">
        <v>47</v>
      </c>
      <c r="AM56" t="s">
        <v>47</v>
      </c>
      <c r="AN56">
        <v>0.499</v>
      </c>
      <c r="AO56">
        <v>0.57299999999999995</v>
      </c>
      <c r="AP56" s="25">
        <v>49023834209</v>
      </c>
      <c r="AQ56" s="25">
        <v>56293901808</v>
      </c>
    </row>
    <row r="57" spans="1:43" x14ac:dyDescent="0.25">
      <c r="A57" s="41" t="s">
        <v>203</v>
      </c>
      <c r="B57" t="s">
        <v>21</v>
      </c>
      <c r="C57">
        <v>1</v>
      </c>
      <c r="D57">
        <v>1</v>
      </c>
      <c r="E57" t="s">
        <v>204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1</v>
      </c>
      <c r="L57" t="b">
        <v>0</v>
      </c>
      <c r="M57">
        <v>2017</v>
      </c>
      <c r="N57" t="b">
        <v>1</v>
      </c>
      <c r="O57">
        <v>5</v>
      </c>
      <c r="P57" t="b">
        <v>0</v>
      </c>
      <c r="Q57" t="b">
        <v>0</v>
      </c>
      <c r="R57" t="b">
        <v>1</v>
      </c>
      <c r="S57" t="b">
        <v>1</v>
      </c>
      <c r="T57">
        <v>0.02</v>
      </c>
      <c r="U57">
        <v>-0.02</v>
      </c>
      <c r="V57" t="b">
        <v>1</v>
      </c>
      <c r="W57" t="s">
        <v>4</v>
      </c>
      <c r="X57" t="b">
        <v>1</v>
      </c>
      <c r="Y57" t="b">
        <v>1</v>
      </c>
      <c r="Z57" t="s">
        <v>28</v>
      </c>
      <c r="AA57" t="s">
        <v>64</v>
      </c>
      <c r="AB57">
        <v>24</v>
      </c>
      <c r="AC57">
        <v>3.5000000000000003E-2</v>
      </c>
      <c r="AD57">
        <v>10</v>
      </c>
      <c r="AE57">
        <v>0</v>
      </c>
      <c r="AF57" t="s">
        <v>37</v>
      </c>
      <c r="AG57" t="s">
        <v>27</v>
      </c>
      <c r="AH57" t="s">
        <v>206</v>
      </c>
      <c r="AI57">
        <v>7.2499999999999995E-2</v>
      </c>
      <c r="AJ57">
        <v>6.9699999999999998E-2</v>
      </c>
      <c r="AK57" s="7">
        <v>0.12</v>
      </c>
      <c r="AL57" t="s">
        <v>47</v>
      </c>
      <c r="AM57" t="s">
        <v>47</v>
      </c>
      <c r="AN57">
        <v>0.499</v>
      </c>
      <c r="AO57">
        <v>0.57299999999999995</v>
      </c>
      <c r="AP57" s="25">
        <v>49023834209</v>
      </c>
      <c r="AQ57" s="25">
        <v>56293901808</v>
      </c>
    </row>
    <row r="58" spans="1:43" x14ac:dyDescent="0.25">
      <c r="A58" s="41"/>
    </row>
    <row r="59" spans="1:43" x14ac:dyDescent="0.25">
      <c r="A59" s="41" t="s">
        <v>194</v>
      </c>
      <c r="B59" t="s">
        <v>21</v>
      </c>
      <c r="C59">
        <v>1</v>
      </c>
      <c r="D59">
        <v>1</v>
      </c>
      <c r="E59" t="s">
        <v>213</v>
      </c>
      <c r="F59" t="s">
        <v>36</v>
      </c>
      <c r="G59" t="b">
        <v>1</v>
      </c>
      <c r="H59" t="b">
        <v>1</v>
      </c>
      <c r="I59" t="b">
        <v>1</v>
      </c>
      <c r="J59">
        <v>0</v>
      </c>
      <c r="K59" t="b">
        <v>1</v>
      </c>
      <c r="L59" t="b">
        <v>0</v>
      </c>
      <c r="M59">
        <v>2017</v>
      </c>
      <c r="N59" t="b">
        <v>1</v>
      </c>
      <c r="O59">
        <v>4</v>
      </c>
      <c r="P59" t="b">
        <v>0</v>
      </c>
      <c r="Q59" t="b">
        <v>0</v>
      </c>
      <c r="R59" t="b">
        <v>1</v>
      </c>
      <c r="S59" t="b">
        <v>1</v>
      </c>
      <c r="T59">
        <v>0.02</v>
      </c>
      <c r="U59">
        <v>-0.02</v>
      </c>
      <c r="V59" t="b">
        <v>1</v>
      </c>
      <c r="W59" t="s">
        <v>4</v>
      </c>
      <c r="X59" t="b">
        <v>1</v>
      </c>
      <c r="Y59" t="b">
        <v>1</v>
      </c>
      <c r="Z59" t="s">
        <v>28</v>
      </c>
      <c r="AA59" t="s">
        <v>64</v>
      </c>
      <c r="AB59">
        <v>24</v>
      </c>
      <c r="AC59">
        <v>3.5000000000000003E-2</v>
      </c>
      <c r="AD59">
        <v>10</v>
      </c>
      <c r="AE59">
        <v>0</v>
      </c>
      <c r="AF59" t="s">
        <v>37</v>
      </c>
      <c r="AG59" t="s">
        <v>27</v>
      </c>
      <c r="AH59" t="s">
        <v>206</v>
      </c>
      <c r="AI59">
        <v>6.25E-2</v>
      </c>
      <c r="AJ59">
        <v>6.9699999999999998E-2</v>
      </c>
      <c r="AK59" s="7">
        <v>0.12</v>
      </c>
      <c r="AL59" t="s">
        <v>141</v>
      </c>
      <c r="AM59" t="s">
        <v>140</v>
      </c>
      <c r="AN59">
        <v>0.499</v>
      </c>
      <c r="AO59">
        <v>0.57299999999999995</v>
      </c>
      <c r="AP59" s="25">
        <v>49023834209</v>
      </c>
      <c r="AQ59" s="25">
        <v>56293901808</v>
      </c>
    </row>
    <row r="60" spans="1:43" ht="15.75" thickBot="1" x14ac:dyDescent="0.3">
      <c r="A60" s="45" t="s">
        <v>195</v>
      </c>
      <c r="B60" t="s">
        <v>21</v>
      </c>
      <c r="C60">
        <v>1</v>
      </c>
      <c r="D60">
        <v>1</v>
      </c>
      <c r="E60" t="s">
        <v>214</v>
      </c>
      <c r="F60" t="s">
        <v>36</v>
      </c>
      <c r="G60" t="b">
        <v>1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0</v>
      </c>
      <c r="P60" t="b">
        <v>0</v>
      </c>
      <c r="Q60" t="b">
        <v>0</v>
      </c>
      <c r="R60" t="b">
        <v>1</v>
      </c>
      <c r="S60" t="b">
        <v>1</v>
      </c>
      <c r="T60">
        <v>0.02</v>
      </c>
      <c r="U60">
        <v>-0.02</v>
      </c>
      <c r="V60" t="b">
        <v>1</v>
      </c>
      <c r="W60" t="s">
        <v>4</v>
      </c>
      <c r="X60" t="b">
        <v>1</v>
      </c>
      <c r="Y60" t="b">
        <v>1</v>
      </c>
      <c r="Z60" t="s">
        <v>28</v>
      </c>
      <c r="AA60" t="s">
        <v>64</v>
      </c>
      <c r="AB60">
        <v>24</v>
      </c>
      <c r="AC60">
        <v>3.5000000000000003E-2</v>
      </c>
      <c r="AD60">
        <v>10</v>
      </c>
      <c r="AE60">
        <v>0</v>
      </c>
      <c r="AF60" t="s">
        <v>37</v>
      </c>
      <c r="AG60" t="s">
        <v>27</v>
      </c>
      <c r="AH60" t="s">
        <v>206</v>
      </c>
      <c r="AI60">
        <v>6.25E-2</v>
      </c>
      <c r="AJ60">
        <v>6.9699999999999998E-2</v>
      </c>
      <c r="AK60" s="7">
        <v>0.12</v>
      </c>
      <c r="AL60" t="s">
        <v>141</v>
      </c>
      <c r="AM60" t="s">
        <v>140</v>
      </c>
      <c r="AN60">
        <v>0.499</v>
      </c>
      <c r="AO60">
        <v>0.57299999999999995</v>
      </c>
      <c r="AP60" s="25">
        <v>49023834209</v>
      </c>
      <c r="AQ60" s="25">
        <v>56293901808</v>
      </c>
    </row>
    <row r="61" spans="1:43" ht="15.75" thickBot="1" x14ac:dyDescent="0.3"/>
    <row r="62" spans="1:43" x14ac:dyDescent="0.25">
      <c r="A62" s="44" t="s">
        <v>165</v>
      </c>
      <c r="B62" t="s">
        <v>21</v>
      </c>
      <c r="C62">
        <v>1</v>
      </c>
      <c r="D62">
        <v>1</v>
      </c>
      <c r="E62" t="s">
        <v>198</v>
      </c>
      <c r="F62" t="s">
        <v>36</v>
      </c>
      <c r="G62" t="b">
        <v>1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1</v>
      </c>
      <c r="Q62" t="b">
        <v>0</v>
      </c>
      <c r="R62" t="b">
        <v>1</v>
      </c>
      <c r="S62" t="b">
        <v>1</v>
      </c>
      <c r="T62">
        <v>0.02</v>
      </c>
      <c r="U62">
        <v>-0.02</v>
      </c>
      <c r="V62" t="b">
        <v>1</v>
      </c>
      <c r="W62" t="s">
        <v>4</v>
      </c>
      <c r="X62" t="b">
        <v>1</v>
      </c>
      <c r="Y62" t="b">
        <v>1</v>
      </c>
      <c r="Z62" t="s">
        <v>28</v>
      </c>
      <c r="AA62" t="s">
        <v>64</v>
      </c>
      <c r="AB62">
        <v>24</v>
      </c>
      <c r="AC62">
        <v>3.5000000000000003E-2</v>
      </c>
      <c r="AD62">
        <v>10</v>
      </c>
      <c r="AE62">
        <v>0</v>
      </c>
      <c r="AF62" t="s">
        <v>37</v>
      </c>
      <c r="AG62" t="s">
        <v>27</v>
      </c>
      <c r="AH62" t="s">
        <v>21</v>
      </c>
      <c r="AI62">
        <v>7.2499999999999995E-2</v>
      </c>
      <c r="AJ62">
        <v>7.9699999999999993E-2</v>
      </c>
      <c r="AK62" s="7">
        <v>0.12</v>
      </c>
      <c r="AL62" t="s">
        <v>47</v>
      </c>
      <c r="AM62" t="s">
        <v>47</v>
      </c>
      <c r="AN62">
        <v>0.499</v>
      </c>
      <c r="AO62">
        <v>0.57299999999999995</v>
      </c>
      <c r="AP62" s="25">
        <v>49023834209</v>
      </c>
      <c r="AQ62" s="25">
        <v>56293901808</v>
      </c>
    </row>
    <row r="63" spans="1:43" x14ac:dyDescent="0.25">
      <c r="A63" s="41" t="s">
        <v>166</v>
      </c>
      <c r="B63" t="s">
        <v>21</v>
      </c>
      <c r="C63">
        <v>1</v>
      </c>
      <c r="D63">
        <v>1</v>
      </c>
      <c r="E63" t="s">
        <v>199</v>
      </c>
      <c r="F63" t="s">
        <v>36</v>
      </c>
      <c r="G63" t="b">
        <v>1</v>
      </c>
      <c r="H63" t="b">
        <v>1</v>
      </c>
      <c r="I63" t="b">
        <v>1</v>
      </c>
      <c r="J63">
        <v>0</v>
      </c>
      <c r="K63" t="b">
        <v>1</v>
      </c>
      <c r="L63" t="b">
        <v>0</v>
      </c>
      <c r="M63">
        <v>2017</v>
      </c>
      <c r="N63" t="b">
        <v>1</v>
      </c>
      <c r="O63">
        <v>4</v>
      </c>
      <c r="P63" t="b">
        <v>1</v>
      </c>
      <c r="Q63" t="b">
        <v>0</v>
      </c>
      <c r="R63" t="b">
        <v>1</v>
      </c>
      <c r="S63" t="b">
        <v>1</v>
      </c>
      <c r="T63">
        <v>0.02</v>
      </c>
      <c r="U63">
        <v>-0.02</v>
      </c>
      <c r="V63" t="b">
        <v>1</v>
      </c>
      <c r="W63" t="s">
        <v>4</v>
      </c>
      <c r="X63" t="b">
        <v>1</v>
      </c>
      <c r="Y63" t="b">
        <v>1</v>
      </c>
      <c r="Z63" t="s">
        <v>28</v>
      </c>
      <c r="AA63" t="s">
        <v>64</v>
      </c>
      <c r="AB63">
        <v>24</v>
      </c>
      <c r="AC63">
        <v>3.5000000000000003E-2</v>
      </c>
      <c r="AD63">
        <v>10</v>
      </c>
      <c r="AE63">
        <v>0</v>
      </c>
      <c r="AF63" t="s">
        <v>37</v>
      </c>
      <c r="AG63" t="s">
        <v>27</v>
      </c>
      <c r="AH63" t="s">
        <v>206</v>
      </c>
      <c r="AI63">
        <v>7.2499999999999995E-2</v>
      </c>
      <c r="AJ63">
        <v>6.9699999999999998E-2</v>
      </c>
      <c r="AK63" s="7">
        <v>0.12</v>
      </c>
      <c r="AL63" t="s">
        <v>47</v>
      </c>
      <c r="AM63" t="s">
        <v>47</v>
      </c>
      <c r="AN63">
        <v>0.499</v>
      </c>
      <c r="AO63">
        <v>0.57299999999999995</v>
      </c>
      <c r="AP63" s="25">
        <v>49023834209</v>
      </c>
      <c r="AQ63" s="25">
        <v>56293901808</v>
      </c>
    </row>
    <row r="64" spans="1:43" x14ac:dyDescent="0.25">
      <c r="A64" s="41" t="s">
        <v>188</v>
      </c>
      <c r="B64" t="s">
        <v>21</v>
      </c>
      <c r="C64">
        <v>1</v>
      </c>
      <c r="D64">
        <v>1</v>
      </c>
      <c r="E64" t="s">
        <v>200</v>
      </c>
      <c r="F64" t="s">
        <v>36</v>
      </c>
      <c r="G64" t="b">
        <v>0</v>
      </c>
      <c r="H64" t="b">
        <v>1</v>
      </c>
      <c r="I64" t="b">
        <v>1</v>
      </c>
      <c r="J64">
        <v>0</v>
      </c>
      <c r="K64" t="b">
        <v>1</v>
      </c>
      <c r="L64" t="b">
        <v>0</v>
      </c>
      <c r="M64">
        <v>2017</v>
      </c>
      <c r="N64" t="b">
        <v>1</v>
      </c>
      <c r="O64">
        <v>4</v>
      </c>
      <c r="P64" t="b">
        <v>1</v>
      </c>
      <c r="Q64" t="b">
        <v>0</v>
      </c>
      <c r="R64" t="b">
        <v>1</v>
      </c>
      <c r="S64" t="b">
        <v>1</v>
      </c>
      <c r="T64">
        <v>0.02</v>
      </c>
      <c r="U64">
        <v>-0.02</v>
      </c>
      <c r="V64" t="b">
        <v>1</v>
      </c>
      <c r="W64" t="s">
        <v>4</v>
      </c>
      <c r="X64" t="b">
        <v>1</v>
      </c>
      <c r="Y64" t="b">
        <v>1</v>
      </c>
      <c r="Z64" t="s">
        <v>28</v>
      </c>
      <c r="AA64" t="s">
        <v>64</v>
      </c>
      <c r="AB64">
        <v>24</v>
      </c>
      <c r="AC64">
        <v>3.5000000000000003E-2</v>
      </c>
      <c r="AD64">
        <v>10</v>
      </c>
      <c r="AE64">
        <v>0</v>
      </c>
      <c r="AF64" t="s">
        <v>37</v>
      </c>
      <c r="AG64" t="s">
        <v>27</v>
      </c>
      <c r="AH64" t="s">
        <v>207</v>
      </c>
      <c r="AI64">
        <v>7.2499999999999995E-2</v>
      </c>
      <c r="AJ64">
        <v>5.9700000000000003E-2</v>
      </c>
      <c r="AK64" s="7">
        <v>0.12</v>
      </c>
      <c r="AL64" t="s">
        <v>141</v>
      </c>
      <c r="AM64" t="s">
        <v>140</v>
      </c>
      <c r="AN64">
        <v>0.499</v>
      </c>
      <c r="AO64">
        <v>0.57299999999999995</v>
      </c>
      <c r="AP64" s="25">
        <v>49023834209</v>
      </c>
      <c r="AQ64" s="25">
        <v>56293901808</v>
      </c>
    </row>
    <row r="65" spans="1:43" x14ac:dyDescent="0.25">
      <c r="A65" s="41"/>
      <c r="AK65" s="7"/>
      <c r="AP65" s="25"/>
    </row>
    <row r="66" spans="1:43" x14ac:dyDescent="0.25">
      <c r="A66" s="41" t="s">
        <v>171</v>
      </c>
      <c r="B66" t="s">
        <v>21</v>
      </c>
      <c r="C66">
        <v>1</v>
      </c>
      <c r="D66">
        <v>1</v>
      </c>
      <c r="E66" t="s">
        <v>163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1</v>
      </c>
      <c r="M66">
        <v>2017</v>
      </c>
      <c r="N66" t="b">
        <v>1</v>
      </c>
      <c r="O66">
        <v>4</v>
      </c>
      <c r="P66" t="b">
        <v>1</v>
      </c>
      <c r="Q66" t="b">
        <v>0</v>
      </c>
      <c r="R66" t="b">
        <v>1</v>
      </c>
      <c r="S66" t="b">
        <v>1</v>
      </c>
      <c r="T66">
        <v>0.02</v>
      </c>
      <c r="U66">
        <v>-0.02</v>
      </c>
      <c r="V66" t="b">
        <v>1</v>
      </c>
      <c r="W66" t="s">
        <v>4</v>
      </c>
      <c r="X66" t="b">
        <v>1</v>
      </c>
      <c r="Y66" t="b">
        <v>1</v>
      </c>
      <c r="Z66" t="s">
        <v>28</v>
      </c>
      <c r="AA66" t="s">
        <v>64</v>
      </c>
      <c r="AB66">
        <v>24</v>
      </c>
      <c r="AC66">
        <v>3.5000000000000003E-2</v>
      </c>
      <c r="AD66">
        <v>10</v>
      </c>
      <c r="AE66">
        <v>0</v>
      </c>
      <c r="AF66" t="s">
        <v>37</v>
      </c>
      <c r="AG66" t="s">
        <v>27</v>
      </c>
      <c r="AH66" t="s">
        <v>21</v>
      </c>
      <c r="AI66">
        <v>7.2499999999999995E-2</v>
      </c>
      <c r="AJ66">
        <v>7.9699999999999993E-2</v>
      </c>
      <c r="AK66" s="7">
        <v>0.12</v>
      </c>
      <c r="AL66" t="s">
        <v>47</v>
      </c>
      <c r="AM66" t="s">
        <v>47</v>
      </c>
      <c r="AN66">
        <v>0.499</v>
      </c>
      <c r="AO66">
        <v>0.57299999999999995</v>
      </c>
      <c r="AP66" s="25">
        <v>49023834209</v>
      </c>
      <c r="AQ66" s="25">
        <v>56293901808</v>
      </c>
    </row>
    <row r="67" spans="1:43" x14ac:dyDescent="0.25">
      <c r="A67" s="41" t="s">
        <v>172</v>
      </c>
      <c r="B67" t="s">
        <v>21</v>
      </c>
      <c r="C67">
        <v>1</v>
      </c>
      <c r="D67">
        <v>1</v>
      </c>
      <c r="E67" t="s">
        <v>163</v>
      </c>
      <c r="F67" t="s">
        <v>36</v>
      </c>
      <c r="G67" t="b">
        <v>0</v>
      </c>
      <c r="H67" t="b">
        <v>1</v>
      </c>
      <c r="I67" t="b">
        <v>1</v>
      </c>
      <c r="J67">
        <v>0</v>
      </c>
      <c r="K67" t="b">
        <v>1</v>
      </c>
      <c r="L67" t="b">
        <v>1</v>
      </c>
      <c r="M67">
        <v>2017</v>
      </c>
      <c r="N67" t="b">
        <v>1</v>
      </c>
      <c r="O67">
        <v>4</v>
      </c>
      <c r="P67" t="b">
        <v>1</v>
      </c>
      <c r="Q67" t="b">
        <v>0</v>
      </c>
      <c r="R67" t="b">
        <v>1</v>
      </c>
      <c r="S67" t="b">
        <v>1</v>
      </c>
      <c r="T67">
        <v>0.02</v>
      </c>
      <c r="U67">
        <v>-0.02</v>
      </c>
      <c r="V67" t="b">
        <v>1</v>
      </c>
      <c r="W67" t="s">
        <v>4</v>
      </c>
      <c r="X67" t="b">
        <v>1</v>
      </c>
      <c r="Y67" t="b">
        <v>1</v>
      </c>
      <c r="Z67" t="s">
        <v>28</v>
      </c>
      <c r="AA67" t="s">
        <v>64</v>
      </c>
      <c r="AB67">
        <v>24</v>
      </c>
      <c r="AC67">
        <v>3.5000000000000003E-2</v>
      </c>
      <c r="AD67">
        <v>10</v>
      </c>
      <c r="AE67">
        <v>0</v>
      </c>
      <c r="AF67" t="s">
        <v>37</v>
      </c>
      <c r="AG67" t="s">
        <v>27</v>
      </c>
      <c r="AH67" t="s">
        <v>206</v>
      </c>
      <c r="AI67">
        <v>7.2499999999999995E-2</v>
      </c>
      <c r="AJ67">
        <v>6.9699999999999998E-2</v>
      </c>
      <c r="AK67" s="7">
        <v>0.12</v>
      </c>
      <c r="AL67" t="s">
        <v>47</v>
      </c>
      <c r="AM67" t="s">
        <v>47</v>
      </c>
      <c r="AN67">
        <v>0.499</v>
      </c>
      <c r="AO67">
        <v>0.57299999999999995</v>
      </c>
      <c r="AP67" s="25">
        <v>49023834209</v>
      </c>
      <c r="AQ67" s="25">
        <v>56293901808</v>
      </c>
    </row>
    <row r="68" spans="1:43" x14ac:dyDescent="0.25">
      <c r="A68" s="41" t="s">
        <v>186</v>
      </c>
      <c r="B68" t="s">
        <v>21</v>
      </c>
      <c r="C68">
        <v>1</v>
      </c>
      <c r="D68">
        <v>1</v>
      </c>
      <c r="E68" t="s">
        <v>163</v>
      </c>
      <c r="F68" t="s">
        <v>36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1</v>
      </c>
      <c r="M68">
        <v>2017</v>
      </c>
      <c r="N68" t="b">
        <v>1</v>
      </c>
      <c r="O68">
        <v>4</v>
      </c>
      <c r="P68" t="b">
        <v>1</v>
      </c>
      <c r="Q68" t="b">
        <v>0</v>
      </c>
      <c r="R68" t="b">
        <v>1</v>
      </c>
      <c r="S68" t="b">
        <v>1</v>
      </c>
      <c r="T68">
        <v>0.02</v>
      </c>
      <c r="U68">
        <v>-0.02</v>
      </c>
      <c r="V68" t="b">
        <v>1</v>
      </c>
      <c r="W68" t="s">
        <v>4</v>
      </c>
      <c r="X68" t="b">
        <v>1</v>
      </c>
      <c r="Y68" t="b">
        <v>1</v>
      </c>
      <c r="Z68" t="s">
        <v>28</v>
      </c>
      <c r="AA68" t="s">
        <v>64</v>
      </c>
      <c r="AB68">
        <v>24</v>
      </c>
      <c r="AC68">
        <v>3.5000000000000003E-2</v>
      </c>
      <c r="AD68">
        <v>10</v>
      </c>
      <c r="AE68">
        <v>0</v>
      </c>
      <c r="AF68" t="s">
        <v>37</v>
      </c>
      <c r="AG68" t="s">
        <v>27</v>
      </c>
      <c r="AH68" t="s">
        <v>207</v>
      </c>
      <c r="AI68">
        <v>7.2499999999999995E-2</v>
      </c>
      <c r="AJ68">
        <v>5.9700000000000003E-2</v>
      </c>
      <c r="AK68" s="7">
        <v>0.12</v>
      </c>
      <c r="AL68" t="s">
        <v>47</v>
      </c>
      <c r="AM68" t="s">
        <v>47</v>
      </c>
      <c r="AN68">
        <v>0.499</v>
      </c>
      <c r="AO68">
        <v>0.57299999999999995</v>
      </c>
      <c r="AP68" s="25">
        <v>49023834209</v>
      </c>
      <c r="AQ68" s="25">
        <v>56293901808</v>
      </c>
    </row>
    <row r="69" spans="1:43" x14ac:dyDescent="0.25">
      <c r="A69" s="41"/>
    </row>
    <row r="70" spans="1:43" x14ac:dyDescent="0.25">
      <c r="A70" s="41" t="s">
        <v>173</v>
      </c>
      <c r="B70" t="s">
        <v>21</v>
      </c>
      <c r="C70">
        <v>1</v>
      </c>
      <c r="D70">
        <v>1</v>
      </c>
      <c r="E70" t="s">
        <v>170</v>
      </c>
      <c r="F70" t="s">
        <v>36</v>
      </c>
      <c r="G70" t="b">
        <v>1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1</v>
      </c>
      <c r="Q70" t="b">
        <v>0</v>
      </c>
      <c r="R70" t="b">
        <v>1</v>
      </c>
      <c r="S70" t="b">
        <v>1</v>
      </c>
      <c r="T70">
        <v>0.02</v>
      </c>
      <c r="U70">
        <v>-0.02</v>
      </c>
      <c r="V70" t="b">
        <v>1</v>
      </c>
      <c r="W70" t="s">
        <v>4</v>
      </c>
      <c r="X70" t="b">
        <v>1</v>
      </c>
      <c r="Y70" t="b">
        <v>1</v>
      </c>
      <c r="Z70" t="s">
        <v>28</v>
      </c>
      <c r="AA70" t="s">
        <v>64</v>
      </c>
      <c r="AB70">
        <v>24</v>
      </c>
      <c r="AC70">
        <v>3.5000000000000003E-2</v>
      </c>
      <c r="AD70">
        <v>10</v>
      </c>
      <c r="AE70">
        <v>0</v>
      </c>
      <c r="AF70" t="s">
        <v>37</v>
      </c>
      <c r="AG70" t="s">
        <v>27</v>
      </c>
      <c r="AH70" t="s">
        <v>21</v>
      </c>
      <c r="AI70">
        <v>7.2499999999999995E-2</v>
      </c>
      <c r="AJ70">
        <v>7.9699999999999993E-2</v>
      </c>
      <c r="AK70" s="7">
        <v>0.12</v>
      </c>
      <c r="AL70" t="s">
        <v>47</v>
      </c>
      <c r="AM70" t="s">
        <v>47</v>
      </c>
      <c r="AN70">
        <v>0.499</v>
      </c>
      <c r="AO70">
        <v>0.57299999999999995</v>
      </c>
      <c r="AP70" s="25">
        <v>49023834209</v>
      </c>
      <c r="AQ70" s="25">
        <v>56293901808</v>
      </c>
    </row>
    <row r="71" spans="1:43" x14ac:dyDescent="0.25">
      <c r="A71" s="41" t="s">
        <v>174</v>
      </c>
      <c r="B71" t="s">
        <v>21</v>
      </c>
      <c r="C71">
        <v>1</v>
      </c>
      <c r="D71">
        <v>1</v>
      </c>
      <c r="E71" t="s">
        <v>136</v>
      </c>
      <c r="F71" t="s">
        <v>36</v>
      </c>
      <c r="G71" t="b">
        <v>1</v>
      </c>
      <c r="H71" t="b">
        <v>1</v>
      </c>
      <c r="I71" t="b">
        <v>1</v>
      </c>
      <c r="J71">
        <v>0</v>
      </c>
      <c r="K71" t="b">
        <v>1</v>
      </c>
      <c r="L71" t="b">
        <v>0</v>
      </c>
      <c r="M71">
        <v>2017</v>
      </c>
      <c r="N71" t="b">
        <v>1</v>
      </c>
      <c r="O71">
        <v>0</v>
      </c>
      <c r="P71" t="b">
        <v>1</v>
      </c>
      <c r="Q71" t="b">
        <v>0</v>
      </c>
      <c r="R71" t="b">
        <v>1</v>
      </c>
      <c r="S71" t="b">
        <v>1</v>
      </c>
      <c r="T71">
        <v>0.02</v>
      </c>
      <c r="U71">
        <v>-0.02</v>
      </c>
      <c r="V71" t="b">
        <v>1</v>
      </c>
      <c r="W71" t="s">
        <v>4</v>
      </c>
      <c r="X71" t="b">
        <v>1</v>
      </c>
      <c r="Y71" t="b">
        <v>1</v>
      </c>
      <c r="Z71" t="s">
        <v>28</v>
      </c>
      <c r="AA71" t="s">
        <v>64</v>
      </c>
      <c r="AB71">
        <v>24</v>
      </c>
      <c r="AC71">
        <v>3.5000000000000003E-2</v>
      </c>
      <c r="AD71">
        <v>10</v>
      </c>
      <c r="AE71">
        <v>0</v>
      </c>
      <c r="AF71" t="s">
        <v>37</v>
      </c>
      <c r="AG71" t="s">
        <v>27</v>
      </c>
      <c r="AH71" t="s">
        <v>206</v>
      </c>
      <c r="AI71">
        <v>7.2499999999999995E-2</v>
      </c>
      <c r="AJ71">
        <v>6.9699999999999998E-2</v>
      </c>
      <c r="AK71" s="7">
        <v>0.12</v>
      </c>
      <c r="AL71" t="s">
        <v>47</v>
      </c>
      <c r="AM71" t="s">
        <v>47</v>
      </c>
      <c r="AN71">
        <v>0.499</v>
      </c>
      <c r="AO71">
        <v>0.57299999999999995</v>
      </c>
      <c r="AP71" s="25">
        <v>49023834209</v>
      </c>
      <c r="AQ71" s="25">
        <v>56293901808</v>
      </c>
    </row>
    <row r="72" spans="1:43" x14ac:dyDescent="0.25">
      <c r="A72" s="41" t="s">
        <v>187</v>
      </c>
      <c r="B72" t="s">
        <v>21</v>
      </c>
      <c r="C72">
        <v>1</v>
      </c>
      <c r="D72">
        <v>1</v>
      </c>
      <c r="E72" t="s">
        <v>137</v>
      </c>
      <c r="F72" t="s">
        <v>36</v>
      </c>
      <c r="G72" t="b">
        <v>0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0</v>
      </c>
      <c r="P72" t="b">
        <v>1</v>
      </c>
      <c r="Q72" t="b">
        <v>0</v>
      </c>
      <c r="R72" t="b">
        <v>1</v>
      </c>
      <c r="S72" t="b">
        <v>1</v>
      </c>
      <c r="T72">
        <v>0.02</v>
      </c>
      <c r="U72">
        <v>-0.02</v>
      </c>
      <c r="V72" t="b">
        <v>1</v>
      </c>
      <c r="W72" t="s">
        <v>4</v>
      </c>
      <c r="X72" t="b">
        <v>1</v>
      </c>
      <c r="Y72" t="b">
        <v>1</v>
      </c>
      <c r="Z72" t="s">
        <v>28</v>
      </c>
      <c r="AA72" t="s">
        <v>64</v>
      </c>
      <c r="AB72">
        <v>24</v>
      </c>
      <c r="AC72">
        <v>3.5000000000000003E-2</v>
      </c>
      <c r="AD72">
        <v>10</v>
      </c>
      <c r="AE72">
        <v>0</v>
      </c>
      <c r="AF72" t="s">
        <v>37</v>
      </c>
      <c r="AG72" t="s">
        <v>27</v>
      </c>
      <c r="AH72" t="s">
        <v>207</v>
      </c>
      <c r="AI72">
        <v>6.25E-2</v>
      </c>
      <c r="AJ72">
        <v>5.9700000000000003E-2</v>
      </c>
      <c r="AK72" s="7">
        <v>0.12</v>
      </c>
      <c r="AL72" t="s">
        <v>141</v>
      </c>
      <c r="AM72" t="s">
        <v>140</v>
      </c>
      <c r="AN72">
        <v>0.499</v>
      </c>
      <c r="AO72">
        <v>0.57299999999999995</v>
      </c>
      <c r="AP72" s="25">
        <v>49023834209</v>
      </c>
      <c r="AQ72" s="25">
        <v>56293901808</v>
      </c>
    </row>
    <row r="73" spans="1:43" x14ac:dyDescent="0.25">
      <c r="A73" s="41"/>
    </row>
    <row r="74" spans="1:43" x14ac:dyDescent="0.25">
      <c r="A74" s="41" t="s">
        <v>201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0</v>
      </c>
      <c r="R74" t="b">
        <v>1</v>
      </c>
      <c r="S74" t="b">
        <v>1</v>
      </c>
      <c r="T74">
        <v>0.02</v>
      </c>
      <c r="U74">
        <v>-0.02</v>
      </c>
      <c r="V74" t="b">
        <v>1</v>
      </c>
      <c r="W74" t="s">
        <v>4</v>
      </c>
      <c r="X74" t="b">
        <v>1</v>
      </c>
      <c r="Y74" t="b">
        <v>1</v>
      </c>
      <c r="Z74" t="s">
        <v>28</v>
      </c>
      <c r="AA74" t="s">
        <v>64</v>
      </c>
      <c r="AB74">
        <v>24</v>
      </c>
      <c r="AC74">
        <v>3.5000000000000003E-2</v>
      </c>
      <c r="AD74">
        <v>10</v>
      </c>
      <c r="AE74">
        <v>0</v>
      </c>
      <c r="AF74" t="s">
        <v>37</v>
      </c>
      <c r="AG74" t="s">
        <v>27</v>
      </c>
      <c r="AH74" t="s">
        <v>21</v>
      </c>
      <c r="AI74">
        <v>6.25E-2</v>
      </c>
      <c r="AJ74">
        <v>6.9699999999999998E-2</v>
      </c>
      <c r="AK74" s="7">
        <v>0.12</v>
      </c>
      <c r="AL74" t="s">
        <v>141</v>
      </c>
      <c r="AM74" t="s">
        <v>140</v>
      </c>
      <c r="AN74">
        <v>0.499</v>
      </c>
      <c r="AO74">
        <v>0.57299999999999995</v>
      </c>
      <c r="AP74" s="25">
        <v>49023834209</v>
      </c>
      <c r="AQ74" s="25">
        <v>56293901808</v>
      </c>
    </row>
    <row r="75" spans="1:43" ht="15.75" thickBot="1" x14ac:dyDescent="0.3">
      <c r="A75" s="45" t="s">
        <v>193</v>
      </c>
      <c r="B75" t="s">
        <v>21</v>
      </c>
      <c r="C75">
        <v>1</v>
      </c>
      <c r="D75">
        <v>1</v>
      </c>
      <c r="E75" t="s">
        <v>199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4</v>
      </c>
      <c r="P75" t="b">
        <v>1</v>
      </c>
      <c r="Q75" t="b">
        <v>0</v>
      </c>
      <c r="R75" t="b">
        <v>1</v>
      </c>
      <c r="S75" t="b">
        <v>1</v>
      </c>
      <c r="T75">
        <v>0.02</v>
      </c>
      <c r="U75">
        <v>-0.02</v>
      </c>
      <c r="V75" t="b">
        <v>1</v>
      </c>
      <c r="W75" t="s">
        <v>4</v>
      </c>
      <c r="X75" t="b">
        <v>1</v>
      </c>
      <c r="Y75" t="b">
        <v>1</v>
      </c>
      <c r="Z75" t="s">
        <v>28</v>
      </c>
      <c r="AA75" t="s">
        <v>64</v>
      </c>
      <c r="AB75">
        <v>24</v>
      </c>
      <c r="AC75">
        <v>3.5000000000000003E-2</v>
      </c>
      <c r="AD75">
        <v>10</v>
      </c>
      <c r="AE75">
        <v>0</v>
      </c>
      <c r="AF75" t="s">
        <v>37</v>
      </c>
      <c r="AG75" t="s">
        <v>27</v>
      </c>
      <c r="AH75" t="s">
        <v>206</v>
      </c>
      <c r="AI75">
        <v>6.25E-2</v>
      </c>
      <c r="AJ75">
        <v>6.9699999999999998E-2</v>
      </c>
      <c r="AK75" s="7">
        <v>0.12</v>
      </c>
      <c r="AL75" t="s">
        <v>141</v>
      </c>
      <c r="AM75" t="s">
        <v>140</v>
      </c>
      <c r="AN75">
        <v>0.499</v>
      </c>
      <c r="AO75">
        <v>0.57299999999999995</v>
      </c>
      <c r="AP75" s="25">
        <v>49023834209</v>
      </c>
      <c r="AQ75" s="25">
        <v>56293901808</v>
      </c>
    </row>
    <row r="76" spans="1:43" x14ac:dyDescent="0.25">
      <c r="AK76" s="7"/>
      <c r="AP76" s="25"/>
      <c r="AQ76" s="25"/>
    </row>
    <row r="77" spans="1:43" x14ac:dyDescent="0.25">
      <c r="A77" s="42"/>
    </row>
    <row r="78" spans="1:43" x14ac:dyDescent="0.25">
      <c r="A78" s="42" t="s">
        <v>190</v>
      </c>
      <c r="B78" t="s">
        <v>21</v>
      </c>
      <c r="C78">
        <v>1</v>
      </c>
      <c r="D78">
        <v>1</v>
      </c>
      <c r="E78" t="s">
        <v>197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0</v>
      </c>
      <c r="R78" t="b">
        <v>1</v>
      </c>
      <c r="S78" t="b">
        <v>1</v>
      </c>
      <c r="T78">
        <v>0.02</v>
      </c>
      <c r="U78">
        <v>-0.02</v>
      </c>
      <c r="V78" t="b">
        <v>0</v>
      </c>
      <c r="W78" t="s">
        <v>4</v>
      </c>
      <c r="X78" t="b">
        <v>1</v>
      </c>
      <c r="Y78" t="b">
        <v>1</v>
      </c>
      <c r="Z78" t="s">
        <v>28</v>
      </c>
      <c r="AA78" t="s">
        <v>64</v>
      </c>
      <c r="AB78">
        <v>24</v>
      </c>
      <c r="AC78">
        <v>3.5000000000000003E-2</v>
      </c>
      <c r="AD78">
        <v>10</v>
      </c>
      <c r="AE78">
        <v>0</v>
      </c>
      <c r="AF78" t="s">
        <v>37</v>
      </c>
      <c r="AG78" t="s">
        <v>27</v>
      </c>
      <c r="AH78" t="s">
        <v>21</v>
      </c>
      <c r="AI78">
        <v>7.2499999999999995E-2</v>
      </c>
      <c r="AJ78">
        <v>7.9699999999999993E-2</v>
      </c>
      <c r="AK78" s="7">
        <v>0.12</v>
      </c>
      <c r="AL78" t="s">
        <v>47</v>
      </c>
      <c r="AM78" t="s">
        <v>47</v>
      </c>
      <c r="AN78">
        <v>0.499</v>
      </c>
      <c r="AO78">
        <v>0.57299999999999995</v>
      </c>
      <c r="AP78" s="25">
        <v>49023834209</v>
      </c>
      <c r="AQ78" s="25">
        <v>56293901808</v>
      </c>
    </row>
    <row r="79" spans="1:43" x14ac:dyDescent="0.25">
      <c r="A79" s="42" t="s">
        <v>191</v>
      </c>
      <c r="B79" t="s">
        <v>21</v>
      </c>
      <c r="C79">
        <v>1</v>
      </c>
      <c r="D79">
        <v>1</v>
      </c>
      <c r="E79" t="s">
        <v>192</v>
      </c>
      <c r="F79" t="s">
        <v>36</v>
      </c>
      <c r="G79" t="b">
        <v>0</v>
      </c>
      <c r="H79" t="b">
        <v>1</v>
      </c>
      <c r="I79" t="b">
        <v>1</v>
      </c>
      <c r="J79">
        <v>0</v>
      </c>
      <c r="K79" t="b">
        <v>0</v>
      </c>
      <c r="L79" t="b">
        <v>0</v>
      </c>
      <c r="M79">
        <v>2017</v>
      </c>
      <c r="N79" t="b">
        <v>0</v>
      </c>
      <c r="O79">
        <v>0</v>
      </c>
      <c r="P79" t="b">
        <v>1</v>
      </c>
      <c r="Q79" t="b">
        <v>0</v>
      </c>
      <c r="R79" t="b">
        <v>1</v>
      </c>
      <c r="S79" t="b">
        <v>1</v>
      </c>
      <c r="T79">
        <v>0.02</v>
      </c>
      <c r="U79">
        <v>-0.02</v>
      </c>
      <c r="V79" t="b">
        <v>0</v>
      </c>
      <c r="W79" t="s">
        <v>4</v>
      </c>
      <c r="X79" t="b">
        <v>1</v>
      </c>
      <c r="Y79" t="b">
        <v>1</v>
      </c>
      <c r="Z79" t="s">
        <v>28</v>
      </c>
      <c r="AA79" t="s">
        <v>64</v>
      </c>
      <c r="AB79">
        <v>24</v>
      </c>
      <c r="AC79">
        <v>3.5000000000000003E-2</v>
      </c>
      <c r="AD79">
        <v>10</v>
      </c>
      <c r="AE79">
        <v>0</v>
      </c>
      <c r="AF79" t="s">
        <v>37</v>
      </c>
      <c r="AG79" t="s">
        <v>27</v>
      </c>
      <c r="AH79" t="s">
        <v>21</v>
      </c>
      <c r="AI79">
        <v>7.2499999999999995E-2</v>
      </c>
      <c r="AJ79">
        <v>8.2199999999999995E-2</v>
      </c>
      <c r="AK79" s="7">
        <v>0.12</v>
      </c>
      <c r="AL79" t="s">
        <v>47</v>
      </c>
      <c r="AM79" t="s">
        <v>47</v>
      </c>
      <c r="AN79">
        <v>0.499</v>
      </c>
      <c r="AO79">
        <v>0.57299999999999995</v>
      </c>
      <c r="AP79" s="25">
        <v>49023834209</v>
      </c>
      <c r="AQ79" s="25">
        <v>56293901808</v>
      </c>
    </row>
    <row r="81" spans="1:43" x14ac:dyDescent="0.25">
      <c r="A81" s="41" t="s">
        <v>216</v>
      </c>
      <c r="B81" t="s">
        <v>21</v>
      </c>
      <c r="C81">
        <v>1</v>
      </c>
      <c r="D81">
        <v>1</v>
      </c>
      <c r="E81" t="s">
        <v>180</v>
      </c>
      <c r="F81" t="s">
        <v>36</v>
      </c>
      <c r="G81" t="b">
        <v>0</v>
      </c>
      <c r="H81" t="b">
        <v>1</v>
      </c>
      <c r="I81" t="b">
        <v>1</v>
      </c>
      <c r="J81">
        <v>15</v>
      </c>
      <c r="K81" t="b">
        <v>1</v>
      </c>
      <c r="L81" t="b">
        <v>0</v>
      </c>
      <c r="M81">
        <v>2017</v>
      </c>
      <c r="N81" t="b">
        <v>1</v>
      </c>
      <c r="O81">
        <v>0</v>
      </c>
      <c r="P81" t="b">
        <v>0</v>
      </c>
      <c r="Q81" t="b">
        <v>0</v>
      </c>
      <c r="R81" t="b">
        <v>1</v>
      </c>
      <c r="S81" t="b">
        <v>1</v>
      </c>
      <c r="T81">
        <v>0.02</v>
      </c>
      <c r="U81">
        <v>-0.02</v>
      </c>
      <c r="V81" t="b">
        <v>1</v>
      </c>
      <c r="W81" t="s">
        <v>4</v>
      </c>
      <c r="X81" t="b">
        <v>1</v>
      </c>
      <c r="Y81" t="b">
        <v>1</v>
      </c>
      <c r="Z81" t="s">
        <v>28</v>
      </c>
      <c r="AA81" t="s">
        <v>64</v>
      </c>
      <c r="AB81">
        <v>24</v>
      </c>
      <c r="AC81">
        <v>3.5000000000000003E-2</v>
      </c>
      <c r="AD81">
        <v>10</v>
      </c>
      <c r="AE81">
        <v>0</v>
      </c>
      <c r="AF81" t="s">
        <v>37</v>
      </c>
      <c r="AG81" t="s">
        <v>48</v>
      </c>
      <c r="AH81" t="s">
        <v>21</v>
      </c>
      <c r="AI81">
        <v>7.2499999999999995E-2</v>
      </c>
      <c r="AJ81">
        <v>7.9699999999999993E-2</v>
      </c>
      <c r="AK81" s="7">
        <v>0.12</v>
      </c>
      <c r="AL81" t="s">
        <v>47</v>
      </c>
      <c r="AM81" t="s">
        <v>47</v>
      </c>
      <c r="AN81">
        <v>0.499</v>
      </c>
      <c r="AO81">
        <v>0.57299999999999995</v>
      </c>
      <c r="AP81" s="25">
        <v>49023834209</v>
      </c>
      <c r="AQ81" s="25">
        <v>56293901808</v>
      </c>
    </row>
    <row r="82" spans="1:43" x14ac:dyDescent="0.25">
      <c r="AP82" s="25"/>
      <c r="AQ82" s="25"/>
    </row>
    <row r="83" spans="1:43" x14ac:dyDescent="0.25">
      <c r="A83" s="41" t="s">
        <v>217</v>
      </c>
      <c r="B83" t="s">
        <v>21</v>
      </c>
      <c r="C83">
        <v>1</v>
      </c>
      <c r="D83">
        <v>1</v>
      </c>
      <c r="F83" t="s">
        <v>36</v>
      </c>
      <c r="G83" t="b">
        <v>0</v>
      </c>
      <c r="H83" t="b">
        <v>1</v>
      </c>
      <c r="I83" t="b">
        <v>1</v>
      </c>
      <c r="J83">
        <v>8</v>
      </c>
      <c r="K83" t="b">
        <v>0</v>
      </c>
      <c r="L83" t="b">
        <v>0</v>
      </c>
      <c r="M83">
        <v>2017</v>
      </c>
      <c r="N83" t="b">
        <v>0</v>
      </c>
      <c r="O83">
        <v>0</v>
      </c>
      <c r="P83" t="b">
        <v>1</v>
      </c>
      <c r="Q83" t="b">
        <v>0</v>
      </c>
      <c r="R83" t="b">
        <v>1</v>
      </c>
      <c r="S83" t="b">
        <v>1</v>
      </c>
      <c r="T83">
        <v>0.02</v>
      </c>
      <c r="U83">
        <v>-0.02</v>
      </c>
      <c r="V83" t="b">
        <v>1</v>
      </c>
      <c r="W83" t="s">
        <v>4</v>
      </c>
      <c r="X83" t="b">
        <v>1</v>
      </c>
      <c r="Y83" t="b">
        <v>1</v>
      </c>
      <c r="Z83" t="s">
        <v>28</v>
      </c>
      <c r="AA83" t="s">
        <v>64</v>
      </c>
      <c r="AB83">
        <v>24</v>
      </c>
      <c r="AC83">
        <v>3.5000000000000003E-2</v>
      </c>
      <c r="AD83">
        <v>10</v>
      </c>
      <c r="AE83">
        <v>0</v>
      </c>
      <c r="AF83" t="s">
        <v>37</v>
      </c>
      <c r="AG83" t="s">
        <v>48</v>
      </c>
      <c r="AH83" t="s">
        <v>21</v>
      </c>
      <c r="AI83">
        <v>7.2499999999999995E-2</v>
      </c>
      <c r="AJ83">
        <v>8.2199999999999995E-2</v>
      </c>
      <c r="AK83" s="7">
        <v>0.12</v>
      </c>
      <c r="AL83" t="s">
        <v>47</v>
      </c>
      <c r="AM83" t="s">
        <v>47</v>
      </c>
      <c r="AN83">
        <v>0.499</v>
      </c>
      <c r="AO83">
        <v>0.57299999999999995</v>
      </c>
    </row>
  </sheetData>
  <dataValidations count="2">
    <dataValidation type="list" allowBlank="1" showInputMessage="1" showErrorMessage="1" sqref="H5:I13 H62:I68 G78:I79 G81:I81 H32:I38 G29:I30 H15:I20 H22:I27 G83:I83 H74:I76 H70:I72 G5:G28 H40:I60 G31:G76">
      <formula1>"TRUE, FALSE"</formula1>
    </dataValidation>
    <dataValidation type="list" allowBlank="1" showInputMessage="1" showErrorMessage="1" sqref="AG22:AG27 AG15:AG20 AG5:AG13 AG29:AG30 AG62:AG68 AG78:AG79 AG70:AG72 AG32:AG38 AG81 AG83 AG40:AG60 AG74:AG76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11" sqref="D11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1" sqref="E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22">
        <v>7.2499999999999995E-2</v>
      </c>
      <c r="C2" s="22">
        <v>0</v>
      </c>
      <c r="D2" s="22">
        <v>1</v>
      </c>
      <c r="E2" s="22">
        <v>7.2499999999999995E-2</v>
      </c>
      <c r="F2" s="24">
        <f>B2 - C2^2/2</f>
        <v>7.2499999999999995E-2</v>
      </c>
      <c r="G2" s="1"/>
    </row>
    <row r="3" spans="1:7" x14ac:dyDescent="0.25">
      <c r="A3" s="1" t="s">
        <v>21</v>
      </c>
      <c r="B3" s="39">
        <v>7.9699999999999993E-2</v>
      </c>
      <c r="C3" s="7">
        <v>0.12</v>
      </c>
      <c r="D3" s="22">
        <v>40</v>
      </c>
      <c r="E3" s="39">
        <f>B3-C3^2/2</f>
        <v>7.2499999999999995E-2</v>
      </c>
      <c r="F3" s="24">
        <f>B3 - C3^2/2</f>
        <v>7.2499999999999995E-2</v>
      </c>
      <c r="G3" s="22" t="s">
        <v>106</v>
      </c>
    </row>
    <row r="4" spans="1:7" x14ac:dyDescent="0.25">
      <c r="A4" s="1" t="s">
        <v>22</v>
      </c>
      <c r="B4" s="22">
        <v>7.2499999999999995E-2</v>
      </c>
      <c r="C4" s="22">
        <v>0</v>
      </c>
      <c r="D4" s="22">
        <v>1</v>
      </c>
      <c r="E4" s="22">
        <v>7.2499999999999995E-2</v>
      </c>
      <c r="F4" s="24">
        <f>B4 - C4^2/2</f>
        <v>7.2499999999999995E-2</v>
      </c>
      <c r="G4" s="22"/>
    </row>
    <row r="5" spans="1:7" x14ac:dyDescent="0.25">
      <c r="A5" s="1" t="s">
        <v>22</v>
      </c>
      <c r="B5" s="22">
        <v>5.7200000000000001E-2</v>
      </c>
      <c r="C5" s="7">
        <v>0.12</v>
      </c>
      <c r="D5" s="22">
        <v>10</v>
      </c>
      <c r="E5" s="22">
        <f>B5-C5^2/2</f>
        <v>0.05</v>
      </c>
      <c r="F5" s="24">
        <f t="shared" ref="F5:F9" si="0">B5 - C5^2/2</f>
        <v>0.05</v>
      </c>
      <c r="G5" t="s">
        <v>105</v>
      </c>
    </row>
    <row r="6" spans="1:7" x14ac:dyDescent="0.25">
      <c r="A6" s="1" t="s">
        <v>22</v>
      </c>
      <c r="B6" s="22">
        <v>7.22E-2</v>
      </c>
      <c r="C6" s="7">
        <v>0.12</v>
      </c>
      <c r="D6" s="22">
        <v>5</v>
      </c>
      <c r="E6" s="22">
        <f>B6-C6^2/2</f>
        <v>6.5000000000000002E-2</v>
      </c>
      <c r="F6" s="24">
        <f t="shared" si="0"/>
        <v>6.5000000000000002E-2</v>
      </c>
    </row>
    <row r="7" spans="1:7" x14ac:dyDescent="0.25">
      <c r="A7" s="1" t="s">
        <v>22</v>
      </c>
      <c r="B7" s="22">
        <v>7.9699999999999993E-2</v>
      </c>
      <c r="C7" s="7">
        <v>0.12</v>
      </c>
      <c r="D7" s="22">
        <v>25</v>
      </c>
      <c r="E7" s="22">
        <v>7.2499999999999995E-2</v>
      </c>
      <c r="F7" s="24">
        <f t="shared" si="0"/>
        <v>7.2499999999999995E-2</v>
      </c>
    </row>
    <row r="8" spans="1:7" x14ac:dyDescent="0.25">
      <c r="A8" s="1" t="s">
        <v>23</v>
      </c>
      <c r="B8" s="22">
        <v>7.2499999999999995E-2</v>
      </c>
      <c r="C8" s="22">
        <v>0</v>
      </c>
      <c r="D8" s="22">
        <v>1</v>
      </c>
      <c r="E8" s="22">
        <v>7.2499999999999995E-2</v>
      </c>
      <c r="F8" s="24">
        <f>B8 - C8^2/2</f>
        <v>7.2499999999999995E-2</v>
      </c>
      <c r="G8" s="22"/>
    </row>
    <row r="9" spans="1:7" x14ac:dyDescent="0.25">
      <c r="A9" s="1" t="s">
        <v>23</v>
      </c>
      <c r="B9" s="13">
        <v>8.7291999999999995E-2</v>
      </c>
      <c r="C9" s="14">
        <v>0.17199999999999999</v>
      </c>
      <c r="D9" s="22">
        <v>40</v>
      </c>
      <c r="E9" s="40">
        <v>7.2499999999999995E-2</v>
      </c>
      <c r="F9" s="24">
        <f t="shared" si="0"/>
        <v>7.2499999999999995E-2</v>
      </c>
      <c r="G9" t="s">
        <v>91</v>
      </c>
    </row>
    <row r="10" spans="1:7" x14ac:dyDescent="0.25">
      <c r="A10" s="1" t="s">
        <v>206</v>
      </c>
      <c r="B10" s="22">
        <v>7.2499999999999995E-2</v>
      </c>
      <c r="C10" s="22">
        <v>0</v>
      </c>
      <c r="D10" s="22">
        <v>1</v>
      </c>
      <c r="E10" s="22">
        <v>7.2499999999999995E-2</v>
      </c>
      <c r="F10" s="24">
        <f>B10 - C10^2/2</f>
        <v>7.2499999999999995E-2</v>
      </c>
      <c r="G10" s="1"/>
    </row>
    <row r="11" spans="1:7" x14ac:dyDescent="0.25">
      <c r="A11" s="1" t="s">
        <v>206</v>
      </c>
      <c r="B11" s="39">
        <v>6.9699999999999998E-2</v>
      </c>
      <c r="C11" s="7">
        <v>0.12</v>
      </c>
      <c r="D11" s="22">
        <v>40</v>
      </c>
      <c r="E11" s="39">
        <f>B11-C11^2/2</f>
        <v>6.25E-2</v>
      </c>
      <c r="F11" s="24">
        <f>B11 - C11^2/2</f>
        <v>6.25E-2</v>
      </c>
      <c r="G11" s="38">
        <v>6.25E-2</v>
      </c>
    </row>
    <row r="12" spans="1:7" x14ac:dyDescent="0.25">
      <c r="A12" s="1" t="s">
        <v>207</v>
      </c>
      <c r="B12" s="22">
        <v>7.2499999999999995E-2</v>
      </c>
      <c r="C12" s="22">
        <v>0</v>
      </c>
      <c r="D12" s="22">
        <v>1</v>
      </c>
      <c r="E12" s="22">
        <v>7.2499999999999995E-2</v>
      </c>
      <c r="F12" s="24">
        <f>B12 - C12^2/2</f>
        <v>7.2499999999999995E-2</v>
      </c>
      <c r="G12" s="1"/>
    </row>
    <row r="13" spans="1:7" x14ac:dyDescent="0.25">
      <c r="A13" s="1" t="s">
        <v>207</v>
      </c>
      <c r="B13" s="39">
        <v>5.9700000000000003E-2</v>
      </c>
      <c r="C13" s="7">
        <v>0.12</v>
      </c>
      <c r="D13" s="22">
        <v>40</v>
      </c>
      <c r="E13" s="39">
        <f>B13-C13^2/2</f>
        <v>5.2500000000000005E-2</v>
      </c>
      <c r="F13" s="24">
        <f>B13 - C13^2/2</f>
        <v>5.2500000000000005E-2</v>
      </c>
      <c r="G13" s="38">
        <v>5.2499999999999998E-2</v>
      </c>
    </row>
    <row r="14" spans="1:7" x14ac:dyDescent="0.25">
      <c r="B14" s="22"/>
      <c r="C14" s="22"/>
      <c r="D14" s="22"/>
      <c r="E14" s="2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F24" sqref="F24"/>
    </sheetView>
  </sheetViews>
  <sheetFormatPr defaultRowHeight="15" x14ac:dyDescent="0.25"/>
  <cols>
    <col min="2" max="2" width="24.42578125" style="9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6" ht="15.75" thickBot="1" x14ac:dyDescent="0.3">
      <c r="B1" s="9" t="s">
        <v>67</v>
      </c>
    </row>
    <row r="2" spans="2:6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6" ht="15.75" thickBot="1" x14ac:dyDescent="0.3">
      <c r="B3" s="15" t="s">
        <v>50</v>
      </c>
      <c r="C3" s="16">
        <v>61.86</v>
      </c>
      <c r="D3" s="16">
        <v>62.89</v>
      </c>
      <c r="E3" s="17">
        <f>D3/C3</f>
        <v>1.0166505011315874</v>
      </c>
    </row>
    <row r="4" spans="2:6" ht="15.75" thickBot="1" x14ac:dyDescent="0.3">
      <c r="B4" s="15" t="s">
        <v>51</v>
      </c>
      <c r="C4" s="16">
        <v>55.31</v>
      </c>
      <c r="D4" s="16">
        <v>55.49</v>
      </c>
      <c r="E4" s="17">
        <f t="shared" ref="E4:E17" si="0">D4/C4</f>
        <v>1.003254384378955</v>
      </c>
    </row>
    <row r="5" spans="2:6" ht="15.75" thickBot="1" x14ac:dyDescent="0.3">
      <c r="B5" s="15" t="s">
        <v>130</v>
      </c>
      <c r="C5" s="16">
        <v>1.83</v>
      </c>
      <c r="D5" s="16">
        <v>1.83</v>
      </c>
      <c r="E5" s="17"/>
    </row>
    <row r="6" spans="2:6" ht="15.75" thickBot="1" x14ac:dyDescent="0.3">
      <c r="B6" s="10" t="s">
        <v>53</v>
      </c>
      <c r="C6" s="10">
        <v>42.85</v>
      </c>
      <c r="D6" s="10">
        <v>40.92</v>
      </c>
      <c r="E6" s="11">
        <f>D6/C6</f>
        <v>0.9549591598599767</v>
      </c>
      <c r="F6">
        <f>(D3-D6)/D3</f>
        <v>0.34934011766576561</v>
      </c>
    </row>
    <row r="7" spans="2:6" ht="15.75" thickBot="1" x14ac:dyDescent="0.3">
      <c r="B7" s="10" t="s">
        <v>52</v>
      </c>
      <c r="C7" s="10">
        <f>SUM(C4:C6)</f>
        <v>99.990000000000009</v>
      </c>
      <c r="D7" s="10">
        <f>SUM(D4:D6)</f>
        <v>98.240000000000009</v>
      </c>
      <c r="E7" s="11">
        <f t="shared" si="0"/>
        <v>0.98249824982498246</v>
      </c>
    </row>
    <row r="8" spans="2:6" ht="15.75" thickBot="1" x14ac:dyDescent="0.3">
      <c r="B8" s="16" t="s">
        <v>54</v>
      </c>
      <c r="C8" s="16">
        <v>57.39</v>
      </c>
      <c r="D8" s="16">
        <v>56.3</v>
      </c>
      <c r="E8" s="17">
        <f t="shared" si="0"/>
        <v>0.98100714410175982</v>
      </c>
    </row>
    <row r="9" spans="2:6" ht="15.75" thickBot="1" x14ac:dyDescent="0.3">
      <c r="B9" s="16" t="s">
        <v>55</v>
      </c>
      <c r="C9" s="16">
        <v>49.96</v>
      </c>
      <c r="D9" s="16">
        <v>49.02</v>
      </c>
      <c r="E9" s="17">
        <f t="shared" si="0"/>
        <v>0.98118494795836675</v>
      </c>
    </row>
    <row r="10" spans="2:6" ht="15.75" thickBot="1" x14ac:dyDescent="0.3">
      <c r="B10" s="15" t="s">
        <v>73</v>
      </c>
      <c r="C10" s="16">
        <v>42.7</v>
      </c>
      <c r="D10" s="16">
        <v>41.91</v>
      </c>
      <c r="E10" s="17">
        <f t="shared" si="0"/>
        <v>0.98149882903981245</v>
      </c>
    </row>
    <row r="11" spans="2:6" ht="15.75" thickBot="1" x14ac:dyDescent="0.3">
      <c r="B11" s="15" t="s">
        <v>133</v>
      </c>
      <c r="C11" s="16">
        <f>C22*C12/100</f>
        <v>2.0496276</v>
      </c>
      <c r="D11" s="16">
        <v>2.2067999999999999</v>
      </c>
      <c r="E11" s="17">
        <f t="shared" si="0"/>
        <v>1.0766833936076972</v>
      </c>
    </row>
    <row r="12" spans="2:6" ht="15.75" thickBot="1" x14ac:dyDescent="0.3">
      <c r="B12" s="12" t="s">
        <v>70</v>
      </c>
      <c r="C12" s="10">
        <v>15.24</v>
      </c>
      <c r="D12" s="10"/>
      <c r="E12" s="11">
        <f t="shared" si="0"/>
        <v>0</v>
      </c>
    </row>
    <row r="13" spans="2:6" ht="15.75" thickBot="1" x14ac:dyDescent="0.3">
      <c r="B13" s="10" t="s">
        <v>134</v>
      </c>
      <c r="C13" s="10">
        <f>C22*C14/100</f>
        <v>3.2331395999999999</v>
      </c>
      <c r="D13" s="10">
        <v>3.19</v>
      </c>
      <c r="E13" s="11">
        <f t="shared" si="0"/>
        <v>0.98665705619392374</v>
      </c>
    </row>
    <row r="14" spans="2:6" ht="15.75" thickBot="1" x14ac:dyDescent="0.3">
      <c r="B14" s="10" t="s">
        <v>72</v>
      </c>
      <c r="C14" s="10">
        <v>24.04</v>
      </c>
      <c r="D14" s="10"/>
      <c r="E14" s="11">
        <f t="shared" si="0"/>
        <v>0</v>
      </c>
    </row>
    <row r="15" spans="2:6" ht="15.75" thickBot="1" x14ac:dyDescent="0.3">
      <c r="B15" s="12" t="s">
        <v>71</v>
      </c>
      <c r="C15" s="10">
        <v>7.54</v>
      </c>
      <c r="D15" s="10">
        <v>7.57</v>
      </c>
      <c r="E15" s="11">
        <f t="shared" si="0"/>
        <v>1.0039787798408488</v>
      </c>
    </row>
    <row r="16" spans="2:6" ht="15.75" thickBot="1" x14ac:dyDescent="0.3">
      <c r="B16" s="12" t="s">
        <v>77</v>
      </c>
      <c r="C16" s="10">
        <f>C23*C15/100</f>
        <v>0.96888999999999992</v>
      </c>
      <c r="D16" s="10"/>
      <c r="E16" s="11"/>
    </row>
    <row r="17" spans="2:5" ht="15.75" thickBot="1" x14ac:dyDescent="0.3">
      <c r="B17" s="15" t="s">
        <v>76</v>
      </c>
      <c r="C17" s="16">
        <v>6.36</v>
      </c>
      <c r="D17" s="16">
        <v>6.18</v>
      </c>
      <c r="E17" s="17">
        <f t="shared" si="0"/>
        <v>0.97169811320754707</v>
      </c>
    </row>
    <row r="18" spans="2:5" ht="15.75" thickBot="1" x14ac:dyDescent="0.3">
      <c r="B18" s="16" t="s">
        <v>78</v>
      </c>
      <c r="C18" s="16">
        <v>0.182</v>
      </c>
      <c r="D18" s="16"/>
      <c r="E18" s="18"/>
    </row>
    <row r="19" spans="2:5" x14ac:dyDescent="0.25">
      <c r="B19" s="19" t="s">
        <v>79</v>
      </c>
      <c r="C19" s="19">
        <v>0.25800000000000001</v>
      </c>
      <c r="D19" s="19"/>
      <c r="E19" s="20"/>
    </row>
    <row r="20" spans="2:5" ht="15.75" thickBot="1" x14ac:dyDescent="0.3">
      <c r="B20" s="21" t="s">
        <v>80</v>
      </c>
      <c r="C20" s="21">
        <f>3.2+2+0.687</f>
        <v>5.8870000000000005</v>
      </c>
      <c r="D20" s="21"/>
      <c r="E20" s="21"/>
    </row>
    <row r="21" spans="2:5" ht="15.75" thickBot="1" x14ac:dyDescent="0.3">
      <c r="B21" s="21" t="s">
        <v>131</v>
      </c>
      <c r="C21" s="21">
        <v>5.67</v>
      </c>
      <c r="D21" s="16">
        <v>5.49</v>
      </c>
      <c r="E21" s="17">
        <f t="shared" ref="E21" si="1">D21/C21</f>
        <v>0.96825396825396826</v>
      </c>
    </row>
    <row r="22" spans="2:5" ht="15.75" thickBot="1" x14ac:dyDescent="0.3">
      <c r="B22" s="10" t="s">
        <v>132</v>
      </c>
      <c r="C22" s="10">
        <v>13.449</v>
      </c>
      <c r="D22" s="10"/>
      <c r="E22" s="11">
        <f>D22/C22</f>
        <v>0</v>
      </c>
    </row>
    <row r="23" spans="2:5" ht="15.75" thickBot="1" x14ac:dyDescent="0.3">
      <c r="B23" s="10" t="s">
        <v>75</v>
      </c>
      <c r="C23" s="10">
        <v>12.85</v>
      </c>
      <c r="D23" s="10">
        <v>12.92</v>
      </c>
      <c r="E23" s="11">
        <f>D23/C23</f>
        <v>1.0054474708171206</v>
      </c>
    </row>
    <row r="43" spans="2:2" x14ac:dyDescent="0.25">
      <c r="B43" s="9">
        <f>49956.6/100114</f>
        <v>0.49899714325668737</v>
      </c>
    </row>
    <row r="57" spans="4:4" x14ac:dyDescent="0.25">
      <c r="D57" s="9">
        <f>(64.7-41.8)/64.7</f>
        <v>0.35394126738794446</v>
      </c>
    </row>
    <row r="60" spans="4:4" x14ac:dyDescent="0.25">
      <c r="D60" s="9">
        <f>(2.187 - 0.979 + 3.1)/12.92</f>
        <v>0.33343653250773991</v>
      </c>
    </row>
    <row r="66" spans="4:4" x14ac:dyDescent="0.25">
      <c r="D66" s="9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9" bestFit="1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5" ht="15.75" thickBot="1" x14ac:dyDescent="0.3">
      <c r="B1" s="9" t="s">
        <v>67</v>
      </c>
    </row>
    <row r="2" spans="2:5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5" ht="15.75" thickBot="1" x14ac:dyDescent="0.3">
      <c r="B3" s="15" t="s">
        <v>50</v>
      </c>
      <c r="C3" s="16">
        <v>61.13</v>
      </c>
      <c r="D3" s="16">
        <v>60</v>
      </c>
      <c r="E3" s="17">
        <f>D3/C3</f>
        <v>0.98151480451496809</v>
      </c>
    </row>
    <row r="4" spans="2:5" ht="15.75" thickBot="1" x14ac:dyDescent="0.3">
      <c r="B4" s="15" t="s">
        <v>51</v>
      </c>
      <c r="C4" s="16">
        <v>52.74</v>
      </c>
      <c r="D4" s="16">
        <f>D7-D6</f>
        <v>52.900000000000006</v>
      </c>
      <c r="E4" s="17">
        <f t="shared" ref="E4:E16" si="0">D4/C4</f>
        <v>1.0030337504740237</v>
      </c>
    </row>
    <row r="5" spans="2:5" ht="15.75" thickBot="1" x14ac:dyDescent="0.3">
      <c r="B5" s="15" t="s">
        <v>68</v>
      </c>
      <c r="C5" s="16">
        <v>1.61</v>
      </c>
      <c r="D5" s="16"/>
      <c r="E5" s="17"/>
    </row>
    <row r="6" spans="2:5" ht="15.75" thickBot="1" x14ac:dyDescent="0.3">
      <c r="B6" s="10" t="s">
        <v>53</v>
      </c>
      <c r="C6" s="10">
        <v>40.200000000000003</v>
      </c>
      <c r="D6" s="10">
        <v>39</v>
      </c>
      <c r="E6" s="11">
        <f>D6/C6</f>
        <v>0.9701492537313432</v>
      </c>
    </row>
    <row r="7" spans="2:5" ht="15.75" thickBot="1" x14ac:dyDescent="0.3">
      <c r="B7" s="10" t="s">
        <v>52</v>
      </c>
      <c r="C7" s="10">
        <f>SUM(C4:C6)</f>
        <v>94.550000000000011</v>
      </c>
      <c r="D7" s="10">
        <v>91.9</v>
      </c>
      <c r="E7" s="11">
        <f t="shared" si="0"/>
        <v>0.97197250132205182</v>
      </c>
    </row>
    <row r="8" spans="2:5" ht="15.75" thickBot="1" x14ac:dyDescent="0.3">
      <c r="B8" s="16" t="s">
        <v>54</v>
      </c>
      <c r="C8" s="16">
        <v>57.36</v>
      </c>
      <c r="D8" s="16">
        <v>55.7</v>
      </c>
      <c r="E8" s="17">
        <f t="shared" si="0"/>
        <v>0.97105997210599726</v>
      </c>
    </row>
    <row r="9" spans="2:5" ht="15.75" thickBot="1" x14ac:dyDescent="0.3">
      <c r="B9" s="16" t="s">
        <v>55</v>
      </c>
      <c r="C9" s="16">
        <f>C7*0.546</f>
        <v>51.624300000000012</v>
      </c>
      <c r="D9" s="16">
        <v>50.2</v>
      </c>
      <c r="E9" s="17">
        <f t="shared" si="0"/>
        <v>0.9724102796551235</v>
      </c>
    </row>
    <row r="10" spans="2:5" ht="15.75" thickBot="1" x14ac:dyDescent="0.3">
      <c r="B10" s="15" t="s">
        <v>73</v>
      </c>
      <c r="C10" s="16">
        <v>37.35</v>
      </c>
      <c r="D10" s="16">
        <v>36.200000000000003</v>
      </c>
      <c r="E10" s="17">
        <f t="shared" si="0"/>
        <v>0.9692101740294512</v>
      </c>
    </row>
    <row r="11" spans="2:5" ht="15.75" thickBot="1" x14ac:dyDescent="0.3">
      <c r="B11" s="12" t="s">
        <v>70</v>
      </c>
      <c r="C11" s="10">
        <v>15.83</v>
      </c>
      <c r="D11" s="10">
        <v>16.600000000000001</v>
      </c>
      <c r="E11" s="11">
        <f t="shared" si="0"/>
        <v>1.0486418193303855</v>
      </c>
    </row>
    <row r="12" spans="2:5" ht="15.75" thickBot="1" x14ac:dyDescent="0.3">
      <c r="B12" s="10" t="s">
        <v>69</v>
      </c>
      <c r="C12" s="10">
        <v>2.83</v>
      </c>
      <c r="D12" s="10">
        <v>2.75</v>
      </c>
      <c r="E12" s="11">
        <f t="shared" si="0"/>
        <v>0.9717314487632509</v>
      </c>
    </row>
    <row r="13" spans="2:5" ht="15.75" thickBot="1" x14ac:dyDescent="0.3">
      <c r="B13" s="10" t="s">
        <v>72</v>
      </c>
      <c r="C13" s="10">
        <v>20</v>
      </c>
      <c r="D13" s="10">
        <v>21.6</v>
      </c>
      <c r="E13" s="11">
        <f t="shared" si="0"/>
        <v>1.08</v>
      </c>
    </row>
    <row r="14" spans="2:5" ht="15.75" thickBot="1" x14ac:dyDescent="0.3">
      <c r="B14" s="12" t="s">
        <v>71</v>
      </c>
      <c r="C14" s="10">
        <v>7.49</v>
      </c>
      <c r="D14" s="10">
        <v>7.56</v>
      </c>
      <c r="E14" s="11">
        <f t="shared" si="0"/>
        <v>1.0093457943925233</v>
      </c>
    </row>
    <row r="15" spans="2:5" ht="15.75" thickBot="1" x14ac:dyDescent="0.3">
      <c r="B15" s="12" t="s">
        <v>77</v>
      </c>
      <c r="C15" s="10"/>
      <c r="D15" s="10"/>
      <c r="E15" s="11"/>
    </row>
    <row r="16" spans="2:5" ht="15.75" thickBot="1" x14ac:dyDescent="0.3">
      <c r="B16" s="15" t="s">
        <v>76</v>
      </c>
      <c r="C16" s="16">
        <v>6.2</v>
      </c>
      <c r="D16" s="16">
        <v>5.52</v>
      </c>
      <c r="E16" s="17">
        <f t="shared" si="0"/>
        <v>0.89032258064516123</v>
      </c>
    </row>
    <row r="17" spans="2:5" ht="15.75" thickBot="1" x14ac:dyDescent="0.3">
      <c r="B17" s="16" t="s">
        <v>78</v>
      </c>
      <c r="C17" s="16">
        <v>0.17799999999999999</v>
      </c>
      <c r="D17" s="16"/>
      <c r="E17" s="18"/>
    </row>
    <row r="18" spans="2:5" x14ac:dyDescent="0.25">
      <c r="B18" s="19" t="s">
        <v>79</v>
      </c>
      <c r="C18" s="19">
        <v>0.23499999999999999</v>
      </c>
      <c r="D18" s="19"/>
      <c r="E18" s="20"/>
    </row>
    <row r="19" spans="2:5" ht="15.75" thickBot="1" x14ac:dyDescent="0.3">
      <c r="B19" s="21" t="s">
        <v>80</v>
      </c>
      <c r="C19" s="21">
        <f>3.09+2+0.687</f>
        <v>5.7770000000000001</v>
      </c>
      <c r="D19" s="21"/>
      <c r="E19" s="21"/>
    </row>
    <row r="20" spans="2:5" ht="15.75" thickBot="1" x14ac:dyDescent="0.3">
      <c r="B20" s="10" t="s">
        <v>74</v>
      </c>
      <c r="C20" s="10">
        <v>13.38</v>
      </c>
      <c r="D20" s="10"/>
      <c r="E20" s="11">
        <f>D20/C20</f>
        <v>0</v>
      </c>
    </row>
    <row r="21" spans="2:5" ht="15.75" thickBot="1" x14ac:dyDescent="0.3">
      <c r="B21" s="10" t="s">
        <v>75</v>
      </c>
      <c r="C21" s="10">
        <v>12.68</v>
      </c>
      <c r="D21" s="10">
        <v>12.7</v>
      </c>
      <c r="E21" s="11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F36" sqref="F36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7" t="s">
        <v>148</v>
      </c>
      <c r="C2" s="47"/>
      <c r="D2" s="47"/>
    </row>
    <row r="3" spans="2:4" x14ac:dyDescent="0.25">
      <c r="B3" s="27"/>
      <c r="C3" s="36" t="s">
        <v>144</v>
      </c>
      <c r="D3" s="28" t="s">
        <v>145</v>
      </c>
    </row>
    <row r="4" spans="2:4" x14ac:dyDescent="0.25">
      <c r="B4" s="27" t="s">
        <v>149</v>
      </c>
      <c r="C4" s="29">
        <v>135.13999999999999</v>
      </c>
      <c r="D4" s="29">
        <v>145.97999999999999</v>
      </c>
    </row>
    <row r="5" spans="2:4" x14ac:dyDescent="0.25">
      <c r="B5" s="27" t="s">
        <v>150</v>
      </c>
      <c r="C5" s="29">
        <v>167.97</v>
      </c>
      <c r="D5" s="29">
        <v>174.1</v>
      </c>
    </row>
    <row r="6" spans="2:4" x14ac:dyDescent="0.25">
      <c r="B6" s="31" t="s">
        <v>143</v>
      </c>
      <c r="C6" s="32">
        <f>C5-C4</f>
        <v>32.830000000000013</v>
      </c>
      <c r="D6" s="32">
        <f>D5-D4</f>
        <v>28.120000000000005</v>
      </c>
    </row>
    <row r="7" spans="2:4" x14ac:dyDescent="0.25">
      <c r="B7" s="27" t="s">
        <v>146</v>
      </c>
      <c r="C7" s="29">
        <f>C6-D6</f>
        <v>4.710000000000008</v>
      </c>
      <c r="D7" s="29"/>
    </row>
    <row r="8" spans="2:4" x14ac:dyDescent="0.25">
      <c r="B8" s="27" t="s">
        <v>147</v>
      </c>
      <c r="C8" s="30">
        <f>C7/C6</f>
        <v>0.14346634176058501</v>
      </c>
      <c r="D8" s="29"/>
    </row>
    <row r="17" spans="2:14" x14ac:dyDescent="0.25">
      <c r="B17" s="47" t="s">
        <v>152</v>
      </c>
      <c r="C17" s="47"/>
      <c r="D17" s="47"/>
    </row>
    <row r="18" spans="2:14" x14ac:dyDescent="0.25">
      <c r="B18" s="27"/>
      <c r="C18" s="36" t="s">
        <v>144</v>
      </c>
      <c r="D18" s="28" t="s">
        <v>145</v>
      </c>
    </row>
    <row r="19" spans="2:14" x14ac:dyDescent="0.25">
      <c r="B19" s="27" t="s">
        <v>149</v>
      </c>
      <c r="C19" s="29">
        <v>133.96</v>
      </c>
      <c r="D19" s="29">
        <v>145.68</v>
      </c>
    </row>
    <row r="20" spans="2:14" x14ac:dyDescent="0.25">
      <c r="B20" s="27" t="s">
        <v>151</v>
      </c>
      <c r="C20" s="29">
        <v>178.61</v>
      </c>
      <c r="D20" s="29">
        <v>187.98</v>
      </c>
    </row>
    <row r="21" spans="2:14" x14ac:dyDescent="0.25">
      <c r="B21" s="31" t="s">
        <v>143</v>
      </c>
      <c r="C21" s="32">
        <f>C20-C19</f>
        <v>44.650000000000006</v>
      </c>
      <c r="D21" s="32">
        <f>D20-D19</f>
        <v>42.299999999999983</v>
      </c>
    </row>
    <row r="22" spans="2:14" x14ac:dyDescent="0.25">
      <c r="B22" s="27" t="s">
        <v>146</v>
      </c>
      <c r="C22" s="29">
        <f>C21-D21</f>
        <v>2.3500000000000227</v>
      </c>
      <c r="D22" s="29"/>
    </row>
    <row r="23" spans="2:14" x14ac:dyDescent="0.25">
      <c r="B23" s="27" t="s">
        <v>147</v>
      </c>
      <c r="C23" s="30">
        <f>C22/C21</f>
        <v>5.2631578947368925E-2</v>
      </c>
      <c r="D23" s="29"/>
      <c r="N23" s="26"/>
    </row>
    <row r="24" spans="2:14" x14ac:dyDescent="0.25">
      <c r="B24" s="33" t="s">
        <v>153</v>
      </c>
      <c r="N24" s="26"/>
    </row>
    <row r="25" spans="2:14" x14ac:dyDescent="0.25">
      <c r="N25" s="26"/>
    </row>
    <row r="26" spans="2:14" x14ac:dyDescent="0.25">
      <c r="N26" s="26"/>
    </row>
    <row r="27" spans="2:14" x14ac:dyDescent="0.25">
      <c r="N27" s="26"/>
    </row>
    <row r="28" spans="2:14" x14ac:dyDescent="0.25">
      <c r="N28" s="26"/>
    </row>
    <row r="29" spans="2:14" x14ac:dyDescent="0.25">
      <c r="N29" s="26"/>
    </row>
    <row r="30" spans="2:14" x14ac:dyDescent="0.25">
      <c r="N30" s="26"/>
    </row>
    <row r="31" spans="2:14" x14ac:dyDescent="0.25">
      <c r="B31" s="48" t="s">
        <v>155</v>
      </c>
      <c r="C31" s="48"/>
      <c r="D31" s="48"/>
      <c r="N31" s="26"/>
    </row>
    <row r="32" spans="2:14" x14ac:dyDescent="0.25">
      <c r="B32" s="35"/>
      <c r="C32" s="34" t="s">
        <v>158</v>
      </c>
      <c r="D32" s="34" t="s">
        <v>154</v>
      </c>
      <c r="N32" s="26"/>
    </row>
    <row r="33" spans="2:14" x14ac:dyDescent="0.25">
      <c r="B33" s="35" t="s">
        <v>156</v>
      </c>
      <c r="C33" s="34">
        <v>94.6</v>
      </c>
      <c r="D33" s="34">
        <v>46.3</v>
      </c>
      <c r="N33" s="26"/>
    </row>
    <row r="34" spans="2:14" x14ac:dyDescent="0.25">
      <c r="B34" s="35" t="s">
        <v>157</v>
      </c>
      <c r="C34" s="34">
        <v>5.52</v>
      </c>
      <c r="D34" s="34">
        <v>2.66</v>
      </c>
      <c r="N34" s="26"/>
    </row>
    <row r="35" spans="2:14" x14ac:dyDescent="0.25">
      <c r="B35" t="s">
        <v>159</v>
      </c>
      <c r="N35" s="26"/>
    </row>
    <row r="36" spans="2:14" x14ac:dyDescent="0.25">
      <c r="N36" s="26"/>
    </row>
    <row r="37" spans="2:14" x14ac:dyDescent="0.25">
      <c r="N37" s="26"/>
    </row>
    <row r="38" spans="2:14" x14ac:dyDescent="0.25">
      <c r="N38" s="26"/>
    </row>
    <row r="39" spans="2:14" x14ac:dyDescent="0.25">
      <c r="N39" s="26"/>
    </row>
    <row r="40" spans="2:14" x14ac:dyDescent="0.25">
      <c r="N40" s="26"/>
    </row>
    <row r="41" spans="2:14" x14ac:dyDescent="0.25">
      <c r="N41" s="26"/>
    </row>
    <row r="42" spans="2:14" x14ac:dyDescent="0.25">
      <c r="N42" s="26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2017-07-13T03:55:21Z</dcterms:modified>
</cp:coreProperties>
</file>