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Git\PenSim-Projects\Model_PSERS\Results\RiskTransfer\"/>
    </mc:Choice>
  </mc:AlternateContent>
  <bookViews>
    <workbookView xWindow="0" yWindow="0" windowWidth="28800" windowHeight="15075" activeTab="3"/>
  </bookViews>
  <sheets>
    <sheet name="Summary" sheetId="7" r:id="rId1"/>
    <sheet name="A1.DiscountRateLowered" sheetId="3" r:id="rId2"/>
    <sheet name="A2.DiscountRateNotLowered" sheetId="6" r:id="rId3"/>
    <sheet name="Tabel Don" sheetId="8" r:id="rId4"/>
  </sheets>
  <calcPr calcId="171027"/>
</workbook>
</file>

<file path=xl/calcChain.xml><?xml version="1.0" encoding="utf-8"?>
<calcChain xmlns="http://schemas.openxmlformats.org/spreadsheetml/2006/main">
  <c r="L10" i="8" l="1"/>
  <c r="L11" i="8" s="1"/>
  <c r="G12" i="8" s="1"/>
  <c r="I12" i="8"/>
  <c r="H12" i="8"/>
  <c r="F12" i="8"/>
  <c r="F7" i="8"/>
  <c r="H7" i="8"/>
  <c r="I7" i="8"/>
  <c r="G7" i="8"/>
  <c r="N11" i="8"/>
  <c r="M11" i="8"/>
  <c r="K11" i="8"/>
  <c r="I11" i="8"/>
  <c r="H11" i="8"/>
  <c r="G11" i="8"/>
  <c r="F11" i="8"/>
  <c r="G6" i="8"/>
  <c r="H6" i="8"/>
  <c r="I6" i="8"/>
  <c r="K6" i="8"/>
  <c r="L6" i="8"/>
  <c r="M6" i="8"/>
  <c r="N6" i="8"/>
  <c r="F6" i="8"/>
  <c r="G10" i="8"/>
  <c r="L5" i="8"/>
  <c r="G5" i="8"/>
  <c r="L3" i="8"/>
  <c r="G3" i="8"/>
  <c r="T39" i="3"/>
  <c r="N39" i="3"/>
  <c r="H39" i="3"/>
  <c r="B39" i="3"/>
  <c r="H21" i="7" l="1"/>
  <c r="H18" i="7"/>
  <c r="H19" i="7" s="1"/>
  <c r="G18" i="7"/>
  <c r="G19" i="7" s="1"/>
  <c r="E18" i="7"/>
  <c r="E19" i="7" s="1"/>
  <c r="D18" i="7"/>
  <c r="D19" i="7" s="1"/>
  <c r="H8" i="7"/>
  <c r="H9" i="7" s="1"/>
  <c r="G8" i="7"/>
  <c r="E8" i="7"/>
  <c r="E9" i="7" s="1"/>
  <c r="D8" i="7"/>
  <c r="W37" i="6"/>
  <c r="V37" i="6"/>
  <c r="U37" i="6"/>
  <c r="T37" i="6"/>
  <c r="T39" i="6" s="1"/>
  <c r="Q37" i="6"/>
  <c r="P37" i="6"/>
  <c r="O37" i="6"/>
  <c r="N37" i="6"/>
  <c r="N39" i="6" s="1"/>
  <c r="K37" i="6"/>
  <c r="J37" i="6"/>
  <c r="I37" i="6"/>
  <c r="H37" i="6"/>
  <c r="H39" i="6" s="1"/>
  <c r="E37" i="6"/>
  <c r="D37" i="6"/>
  <c r="C37" i="6"/>
  <c r="B37" i="6"/>
  <c r="B39" i="6" s="1"/>
  <c r="Q37" i="3"/>
  <c r="P37" i="3"/>
  <c r="O37" i="3"/>
  <c r="N37" i="3"/>
  <c r="W37" i="3"/>
  <c r="V37" i="3"/>
  <c r="U37" i="3"/>
  <c r="T37" i="3"/>
  <c r="E37" i="3"/>
  <c r="D37" i="3"/>
  <c r="C37" i="3"/>
  <c r="B37" i="3"/>
  <c r="I37" i="3"/>
  <c r="J37" i="3"/>
  <c r="K37" i="3"/>
  <c r="H37" i="3"/>
  <c r="H11" i="7" l="1"/>
  <c r="E11" i="7"/>
  <c r="E21" i="7"/>
  <c r="D9" i="7"/>
  <c r="G9" i="7"/>
</calcChain>
</file>

<file path=xl/comments1.xml><?xml version="1.0" encoding="utf-8"?>
<comments xmlns="http://schemas.openxmlformats.org/spreadsheetml/2006/main">
  <authors>
    <author>Yimeng Yin</author>
  </authors>
  <commentList>
    <comment ref="G10" authorId="0" shapeId="0">
      <text>
        <r>
          <rPr>
            <b/>
            <sz val="9"/>
            <color indexed="81"/>
            <rFont val="Tahoma"/>
            <family val="2"/>
          </rPr>
          <t>Yimeng Yin:</t>
        </r>
        <r>
          <rPr>
            <sz val="9"/>
            <color indexed="81"/>
            <rFont val="Tahoma"/>
            <family val="2"/>
          </rPr>
          <t xml:space="preserve">
Total SC is 117.53
</t>
        </r>
      </text>
    </comment>
  </commentList>
</comments>
</file>

<file path=xl/sharedStrings.xml><?xml version="1.0" encoding="utf-8"?>
<sst xmlns="http://schemas.openxmlformats.org/spreadsheetml/2006/main" count="119" uniqueCount="43">
  <si>
    <t>year</t>
  </si>
  <si>
    <t>Return = 6.25%, discount = 6.25%
Pure DB</t>
  </si>
  <si>
    <t>Return = 7.25%, discount = 7.25%
Pure DB</t>
  </si>
  <si>
    <t>Return = 7.25%, discount = 7.25%
DB/DC hybrid</t>
  </si>
  <si>
    <t>Return = 6.25%, discount = 6.25%
DB/DC hybrid</t>
  </si>
  <si>
    <t>Employer DB cost</t>
  </si>
  <si>
    <t>Employee DB cost</t>
  </si>
  <si>
    <t>Employer normal cost</t>
  </si>
  <si>
    <t>normal cost</t>
  </si>
  <si>
    <t>Employer normal cost (Normal cost -  employee cost)</t>
  </si>
  <si>
    <t>Sum</t>
  </si>
  <si>
    <t>Final UAAL</t>
  </si>
  <si>
    <t>Total pension cost</t>
  </si>
  <si>
    <t>Approach 1: Discount rate is lowered in the low return scenario</t>
  </si>
  <si>
    <t>Pure DB</t>
  </si>
  <si>
    <t>DB/DC hybrid</t>
  </si>
  <si>
    <t>7.25% return; 7.25% discount</t>
  </si>
  <si>
    <t>total employer DB cost</t>
  </si>
  <si>
    <r>
      <t xml:space="preserve">6.25% return; </t>
    </r>
    <r>
      <rPr>
        <b/>
        <sz val="11"/>
        <color rgb="FFFF0000"/>
        <rFont val="Calibri"/>
        <family val="2"/>
        <scheme val="minor"/>
      </rPr>
      <t xml:space="preserve">6.25% </t>
    </r>
    <r>
      <rPr>
        <sz val="11"/>
        <color indexed="8"/>
        <rFont val="Calibri"/>
        <family val="2"/>
        <scheme val="minor"/>
      </rPr>
      <t>discount</t>
    </r>
  </si>
  <si>
    <t>Difference</t>
  </si>
  <si>
    <t>% difference vs. higher return</t>
  </si>
  <si>
    <t>Risk transfer</t>
  </si>
  <si>
    <t>Risk transfer explained by changes in normal costs</t>
  </si>
  <si>
    <t>Approach2: Discount rate is NOT lowered in the low return scenario</t>
  </si>
  <si>
    <t>total employer DB cost; 7.25%</t>
  </si>
  <si>
    <r>
      <t>6.25% return;</t>
    </r>
    <r>
      <rPr>
        <b/>
        <sz val="11"/>
        <color rgb="FFFF0000"/>
        <rFont val="Calibri"/>
        <family val="2"/>
        <scheme val="minor"/>
      </rPr>
      <t xml:space="preserve"> 7.25% </t>
    </r>
    <r>
      <rPr>
        <sz val="11"/>
        <color indexed="8"/>
        <rFont val="Calibri"/>
        <family val="2"/>
        <scheme val="minor"/>
      </rPr>
      <t>discount</t>
    </r>
  </si>
  <si>
    <t>total employer DB cost; 6.25%</t>
  </si>
  <si>
    <t>Return = 6.25%, discount = 7.25%
Pure DB</t>
  </si>
  <si>
    <t>Return = 6.25%, discount = 7.25%
DB/DC hybrid</t>
  </si>
  <si>
    <t>base</t>
  </si>
  <si>
    <t xml:space="preserve">ONLY invest return lowered </t>
  </si>
  <si>
    <t>Change in cost from base</t>
  </si>
  <si>
    <t>risk transfer</t>
  </si>
  <si>
    <t xml:space="preserve">BOTH invest return AND discount rate lowered </t>
  </si>
  <si>
    <t>invest return</t>
  </si>
  <si>
    <t>disc rate</t>
  </si>
  <si>
    <t>DB-Only</t>
  </si>
  <si>
    <t>Hybrid</t>
  </si>
  <si>
    <t>er NC</t>
  </si>
  <si>
    <t>UAAL 30</t>
  </si>
  <si>
    <t>total</t>
  </si>
  <si>
    <t>total - er NC - UAAL 30</t>
  </si>
  <si>
    <t>Notes: 
- Shared-risk employee contribution rates are NOT modeled. Including the shared-risk EEC rate does not change the general 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</si>
</sst>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quot;$&quot;\ \ #,##0.0_);\(&quot;$&quot;\ \ #,##0.0\)"/>
    <numFmt numFmtId="166" formatCode="_(* #,##0.0_);_(* \(#,##0.0\);_(* &quot;-&quot;??_);_(@_)"/>
    <numFmt numFmtId="167" formatCode="0.0%"/>
    <numFmt numFmtId="168" formatCode="&quot;$&quot;\ \ #,##0.00_);\(&quot;$&quot;\ \ #,##0.00\)"/>
    <numFmt numFmtId="169" formatCode="0.0000"/>
  </numFmts>
  <fonts count="10" x14ac:knownFonts="1">
    <font>
      <sz val="11"/>
      <color indexed="8"/>
      <name val="Calibri"/>
      <family val="2"/>
      <scheme val="minor"/>
    </font>
    <font>
      <sz val="11"/>
      <color indexed="8"/>
      <name val="Calibri"/>
      <family val="2"/>
      <scheme val="minor"/>
    </font>
    <font>
      <b/>
      <sz val="11"/>
      <color theme="1"/>
      <name val="Calibri"/>
      <family val="2"/>
      <scheme val="minor"/>
    </font>
    <font>
      <sz val="10"/>
      <color indexed="8"/>
      <name val="Calibri"/>
      <family val="2"/>
      <scheme val="minor"/>
    </font>
    <font>
      <b/>
      <sz val="11"/>
      <color indexed="8"/>
      <name val="Calibri"/>
      <family val="2"/>
      <scheme val="minor"/>
    </font>
    <font>
      <b/>
      <sz val="10"/>
      <color indexed="8"/>
      <name val="Calibri"/>
      <family val="2"/>
      <scheme val="minor"/>
    </font>
    <font>
      <b/>
      <sz val="11"/>
      <color rgb="FFFF0000"/>
      <name val="Calibri"/>
      <family val="2"/>
      <scheme val="minor"/>
    </font>
    <font>
      <sz val="11"/>
      <color rgb="FF00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right/>
      <top/>
      <bottom style="dotted">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164" fontId="0" fillId="0" borderId="0" xfId="0" applyNumberFormat="1" applyAlignment="1">
      <alignment horizontal="center" vertical="center"/>
    </xf>
    <xf numFmtId="0" fontId="0" fillId="0" borderId="0" xfId="0" applyNumberFormat="1"/>
    <xf numFmtId="0" fontId="0" fillId="0" borderId="0" xfId="0" applyNumberFormat="1" applyAlignment="1">
      <alignment horizontal="center" vertical="center"/>
    </xf>
    <xf numFmtId="0" fontId="3" fillId="0" borderId="0" xfId="0" applyFont="1" applyAlignment="1">
      <alignment horizontal="center" vertical="center" wrapText="1"/>
    </xf>
    <xf numFmtId="164" fontId="4" fillId="0" borderId="0" xfId="0" applyNumberFormat="1" applyFont="1" applyAlignment="1">
      <alignment horizontal="center" vertical="center"/>
    </xf>
    <xf numFmtId="0" fontId="4" fillId="0" borderId="0" xfId="0" applyFont="1" applyAlignment="1">
      <alignment horizontal="center" vertical="center" wrapText="1"/>
    </xf>
    <xf numFmtId="164" fontId="4" fillId="0" borderId="0" xfId="0" applyNumberFormat="1" applyFont="1"/>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NumberFormat="1" applyFont="1"/>
    <xf numFmtId="0" fontId="0" fillId="0" borderId="0" xfId="0" applyNumberFormat="1" applyAlignment="1">
      <alignment horizontal="center" wrapText="1"/>
    </xf>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0" fontId="0" fillId="2" borderId="0" xfId="0" applyNumberFormat="1" applyFill="1" applyAlignment="1">
      <alignment horizontal="center" vertical="center"/>
    </xf>
    <xf numFmtId="0" fontId="0" fillId="2" borderId="0" xfId="0" applyFill="1" applyAlignment="1">
      <alignment vertical="center"/>
    </xf>
    <xf numFmtId="165" fontId="0" fillId="2" borderId="0" xfId="1" applyNumberFormat="1" applyFont="1" applyFill="1" applyAlignment="1">
      <alignment vertical="center"/>
    </xf>
    <xf numFmtId="166" fontId="0" fillId="2" borderId="0" xfId="1" applyNumberFormat="1" applyFont="1" applyFill="1" applyAlignment="1">
      <alignment vertical="center"/>
    </xf>
    <xf numFmtId="166" fontId="0" fillId="2" borderId="1" xfId="1" applyNumberFormat="1" applyFont="1" applyFill="1" applyBorder="1" applyAlignment="1">
      <alignment horizontal="center" vertical="center"/>
    </xf>
    <xf numFmtId="166" fontId="0" fillId="2" borderId="1" xfId="1" applyNumberFormat="1" applyFont="1" applyFill="1" applyBorder="1" applyAlignment="1">
      <alignment vertical="center"/>
    </xf>
    <xf numFmtId="0" fontId="0" fillId="2" borderId="0" xfId="0" applyFill="1" applyAlignment="1">
      <alignment horizontal="left" vertical="center"/>
    </xf>
    <xf numFmtId="0" fontId="0" fillId="2" borderId="2" xfId="0" applyFill="1" applyBorder="1" applyAlignment="1">
      <alignment horizontal="left" vertical="center"/>
    </xf>
    <xf numFmtId="167" fontId="0" fillId="2" borderId="2" xfId="2" applyNumberFormat="1" applyFont="1" applyFill="1" applyBorder="1" applyAlignment="1">
      <alignment vertical="center"/>
    </xf>
    <xf numFmtId="167" fontId="0" fillId="2" borderId="0" xfId="2" applyNumberFormat="1" applyFont="1" applyFill="1" applyAlignment="1">
      <alignment vertical="center"/>
    </xf>
    <xf numFmtId="168" fontId="0" fillId="2" borderId="0" xfId="1" applyNumberFormat="1" applyFont="1" applyFill="1" applyAlignment="1">
      <alignment vertical="center"/>
    </xf>
    <xf numFmtId="166" fontId="0" fillId="2" borderId="0" xfId="1" applyNumberFormat="1" applyFont="1" applyFill="1" applyAlignment="1">
      <alignment horizontal="left" vertical="center" wrapText="1"/>
    </xf>
    <xf numFmtId="2" fontId="0" fillId="0" borderId="0" xfId="0" applyNumberFormat="1" applyFont="1" applyFill="1"/>
    <xf numFmtId="2" fontId="7" fillId="0" borderId="0" xfId="0" applyNumberFormat="1" applyFont="1" applyFill="1" applyBorder="1" applyAlignment="1">
      <alignment wrapText="1"/>
    </xf>
    <xf numFmtId="164" fontId="0" fillId="0" borderId="0" xfId="0" applyNumberFormat="1" applyFont="1" applyFill="1"/>
    <xf numFmtId="164" fontId="0" fillId="0" borderId="0" xfId="0" applyNumberFormat="1" applyFont="1" applyFill="1" applyAlignment="1">
      <alignment wrapText="1"/>
    </xf>
    <xf numFmtId="169" fontId="0" fillId="0" borderId="0" xfId="0" applyNumberFormat="1" applyFont="1" applyFill="1"/>
    <xf numFmtId="169" fontId="0" fillId="0" borderId="0" xfId="0" applyNumberFormat="1"/>
    <xf numFmtId="10" fontId="0" fillId="0" borderId="0" xfId="2" applyNumberFormat="1" applyFont="1" applyFill="1"/>
    <xf numFmtId="0" fontId="2" fillId="2"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horizontal="center"/>
    </xf>
    <xf numFmtId="164" fontId="0" fillId="0" borderId="0" xfId="0" applyNumberFormat="1"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276225</xdr:colOff>
      <xdr:row>2</xdr:row>
      <xdr:rowOff>76199</xdr:rowOff>
    </xdr:from>
    <xdr:to>
      <xdr:col>19</xdr:col>
      <xdr:colOff>504825</xdr:colOff>
      <xdr:row>31</xdr:row>
      <xdr:rowOff>66675</xdr:rowOff>
    </xdr:to>
    <xdr:sp macro="" textlink="">
      <xdr:nvSpPr>
        <xdr:cNvPr id="2" name="TextBox 1">
          <a:extLst>
            <a:ext uri="{FF2B5EF4-FFF2-40B4-BE49-F238E27FC236}">
              <a16:creationId xmlns:a16="http://schemas.microsoft.com/office/drawing/2014/main" id="{86825E2F-C6F3-4597-9EE1-614315FD6EAD}"/>
            </a:ext>
          </a:extLst>
        </xdr:cNvPr>
        <xdr:cNvSpPr txBox="1"/>
      </xdr:nvSpPr>
      <xdr:spPr>
        <a:xfrm>
          <a:off x="9972675" y="457199"/>
          <a:ext cx="6324600" cy="772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our</a:t>
          </a:r>
          <a:r>
            <a:rPr lang="en-US" sz="1100" baseline="0"/>
            <a:t> response to your question why risk transfer is higher under the approah in which discount rate is lowered in the low return scenarios (~$6b), compared to under the approach in which disocunt rate is not lowered (~$3.</a:t>
          </a:r>
          <a:r>
            <a:rPr lang="en-US" altLang="zh-CN" sz="1100" baseline="0"/>
            <a:t>6</a:t>
          </a:r>
          <a:r>
            <a:rPr lang="en-US" sz="1100" baseline="0"/>
            <a:t>b).</a:t>
          </a:r>
        </a:p>
        <a:p>
          <a:endParaRPr lang="en-US" sz="1100" baseline="0"/>
        </a:p>
        <a:p>
          <a:r>
            <a:rPr lang="en-US" sz="1100" baseline="0"/>
            <a:t>The table below shows the calculations of risk transfer, which use the employer DB costs, under the two approaches, and the same kind of calculation but using the employer normal costs (normal cost minus employee contribution). </a:t>
          </a:r>
        </a:p>
        <a:p>
          <a:endParaRPr lang="en-US" sz="1100" baseline="0"/>
        </a:p>
        <a:p>
          <a:r>
            <a:rPr lang="en-US" sz="1100" baseline="0"/>
            <a:t>We can see that the risk transfer under approach 1 (discoun rate lowered) can be fully explained by the changes in normal costs when change the discount rate is lowered from 7.25% to 6.25%. This is because:</a:t>
          </a:r>
        </a:p>
        <a:p>
          <a:r>
            <a:rPr lang="en-US" sz="1100" baseline="0"/>
            <a:t>  1) The liabilities and normal costs in the hybrid plan are lower, therefore the changes when discount rate is lowered is also smaller. </a:t>
          </a:r>
        </a:p>
        <a:p>
          <a:r>
            <a:rPr lang="en-US" sz="1100" baseline="0"/>
            <a:t>  2) </a:t>
          </a:r>
          <a:r>
            <a:rPr lang="en-US" altLang="zh-CN" sz="1100" baseline="0"/>
            <a:t>The amortization costs of legacy UAALs for the current members, who are not affeced by the hybrid plan, are always the same under the pure DB policy and the hybrid policy. </a:t>
          </a:r>
        </a:p>
        <a:p>
          <a:r>
            <a:rPr lang="en-US" sz="1100" baseline="0"/>
            <a:t>  3) Since the discount rate is equal to the actual annual return in the lower return sceario, there will be no investment shortfalls and new amortization costs. </a:t>
          </a:r>
        </a:p>
        <a:p>
          <a:endParaRPr lang="en-US" sz="1100" baseline="0"/>
        </a:p>
        <a:p>
          <a:r>
            <a:rPr lang="en-US" sz="1100" baseline="0"/>
            <a:t>Hence, the value of "risk transfer" under approach 1 only reflects the change in the senstivity of Normal costs to a reduction in discount rate when the hybrid plan is introduced. </a:t>
          </a:r>
        </a:p>
        <a:p>
          <a:endParaRPr lang="en-US" sz="1100" baseline="0"/>
        </a:p>
        <a:p>
          <a:r>
            <a:rPr lang="en-US" sz="1100" baseline="0"/>
            <a:t>In contrast, the nomral costs for the pure DB plan and for the hybrid plan do not change when the actual return is lowered to 6.25%, because the discount rate is kept at 7.25%.  There are investment shortfalls and new amortization costs under approach2, but the new amortization costs would be lower under the hybrid plan because of its smaller size.  </a:t>
          </a:r>
        </a:p>
        <a:p>
          <a:endParaRPr lang="en-US" sz="1100" baseline="0"/>
        </a:p>
        <a:p>
          <a:r>
            <a:rPr lang="en-US" sz="1100" baseline="0"/>
            <a:t>Therefore the "risk transfer" calculated under approach 2 reflects the change in the sentivity of amortization costs to a reduction in the actual annual return (with discount rate remaining the same). </a:t>
          </a:r>
        </a:p>
        <a:p>
          <a:endParaRPr lang="en-US" sz="1100" baseline="0"/>
        </a:p>
        <a:p>
          <a:r>
            <a:rPr lang="en-US" sz="1100" baseline="0"/>
            <a:t>The results show that the values of "risk transfer" calculated under approach 1 and 2 actually measures different things and may service different purposes: Approach 1 can serve as a sensitivity measure with respect to normal costs when the plan is willing to pay more contribution  in response to a </a:t>
          </a:r>
          <a:r>
            <a:rPr lang="en-US" sz="1100" baseline="0">
              <a:solidFill>
                <a:schemeClr val="dk1"/>
              </a:solidFill>
              <a:effectLst/>
              <a:latin typeface="+mn-lt"/>
              <a:ea typeface="+mn-ea"/>
              <a:cs typeface="+mn-cs"/>
            </a:rPr>
            <a:t>recognized lower future expected return; approach 2 can serve as a sensitivity measure with respect to amortization costs when the plan experiences lower actual returns that are unanticipated and not reflected in the discount rate. </a:t>
          </a:r>
          <a:endParaRPr lang="en-US" sz="1100" baseline="0"/>
        </a:p>
        <a:p>
          <a:endParaRPr lang="en-US" sz="1100" baseline="0"/>
        </a:p>
        <a:p>
          <a:r>
            <a:rPr lang="en-US" sz="1100" baseline="0"/>
            <a:t>For our report, it seems that approach 2 is more consistent with the implicit definiation of investment return risk we used for other analysis, which is the deviation (stochastic or deterministic) of actual return from the assumed return. We used approach 2 in the main report and may put approach 1 in the appendix.   </a:t>
          </a: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323850</xdr:rowOff>
    </xdr:from>
    <xdr:to>
      <xdr:col>12</xdr:col>
      <xdr:colOff>65517</xdr:colOff>
      <xdr:row>0</xdr:row>
      <xdr:rowOff>2790517</xdr:rowOff>
    </xdr:to>
    <xdr:pic>
      <xdr:nvPicPr>
        <xdr:cNvPr id="2" name="Picture 1">
          <a:extLst>
            <a:ext uri="{FF2B5EF4-FFF2-40B4-BE49-F238E27FC236}">
              <a16:creationId xmlns:a16="http://schemas.microsoft.com/office/drawing/2014/main" id="{8B3C1460-A0A0-49E0-8CC1-3BA910D60049}"/>
            </a:ext>
          </a:extLst>
        </xdr:cNvPr>
        <xdr:cNvPicPr>
          <a:picLocks noChangeAspect="1"/>
        </xdr:cNvPicPr>
      </xdr:nvPicPr>
      <xdr:blipFill>
        <a:blip xmlns:r="http://schemas.openxmlformats.org/officeDocument/2006/relationships" r:embed="rId1"/>
        <a:stretch>
          <a:fillRect/>
        </a:stretch>
      </xdr:blipFill>
      <xdr:spPr>
        <a:xfrm>
          <a:off x="190500" y="323850"/>
          <a:ext cx="9266667" cy="2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0</xdr:row>
      <xdr:rowOff>114300</xdr:rowOff>
    </xdr:from>
    <xdr:to>
      <xdr:col>14</xdr:col>
      <xdr:colOff>313159</xdr:colOff>
      <xdr:row>0</xdr:row>
      <xdr:rowOff>2980967</xdr:rowOff>
    </xdr:to>
    <xdr:pic>
      <xdr:nvPicPr>
        <xdr:cNvPr id="4" name="Picture 3">
          <a:extLst>
            <a:ext uri="{FF2B5EF4-FFF2-40B4-BE49-F238E27FC236}">
              <a16:creationId xmlns:a16="http://schemas.microsoft.com/office/drawing/2014/main" id="{89ED9E4E-C764-4866-AD36-CF71DEE8DEA1}"/>
            </a:ext>
          </a:extLst>
        </xdr:cNvPr>
        <xdr:cNvPicPr>
          <a:picLocks noChangeAspect="1"/>
        </xdr:cNvPicPr>
      </xdr:nvPicPr>
      <xdr:blipFill>
        <a:blip xmlns:r="http://schemas.openxmlformats.org/officeDocument/2006/relationships" r:embed="rId1"/>
        <a:stretch>
          <a:fillRect/>
        </a:stretch>
      </xdr:blipFill>
      <xdr:spPr>
        <a:xfrm>
          <a:off x="1695450" y="114300"/>
          <a:ext cx="9323809" cy="2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4"/>
  <sheetViews>
    <sheetView workbookViewId="0">
      <selection activeCell="B24" sqref="B24:H24"/>
    </sheetView>
  </sheetViews>
  <sheetFormatPr defaultRowHeight="15" x14ac:dyDescent="0.25"/>
  <cols>
    <col min="2" max="2" width="28.5703125" style="1" customWidth="1"/>
    <col min="3" max="3" width="30.5703125" customWidth="1"/>
    <col min="4" max="5" width="13.42578125" customWidth="1"/>
    <col min="6" max="6" width="24" customWidth="1"/>
    <col min="7" max="8" width="13.140625" customWidth="1"/>
  </cols>
  <sheetData>
    <row r="3" spans="2:9" x14ac:dyDescent="0.25">
      <c r="B3" s="39" t="s">
        <v>13</v>
      </c>
      <c r="C3" s="39"/>
      <c r="D3" s="39"/>
      <c r="E3" s="39"/>
      <c r="F3" s="39"/>
      <c r="G3" s="39"/>
      <c r="H3" s="39"/>
      <c r="I3" s="16"/>
    </row>
    <row r="4" spans="2:9" x14ac:dyDescent="0.25">
      <c r="B4" s="17"/>
      <c r="C4" s="16"/>
      <c r="D4" s="16"/>
      <c r="E4" s="16"/>
      <c r="F4" s="16"/>
      <c r="G4" s="16"/>
      <c r="H4" s="16"/>
      <c r="I4" s="16"/>
    </row>
    <row r="5" spans="2:9" x14ac:dyDescent="0.25">
      <c r="B5" s="17"/>
      <c r="C5" s="17"/>
      <c r="D5" s="18" t="s">
        <v>14</v>
      </c>
      <c r="E5" s="18" t="s">
        <v>15</v>
      </c>
      <c r="F5" s="19"/>
      <c r="G5" s="18" t="s">
        <v>14</v>
      </c>
      <c r="H5" s="18" t="s">
        <v>15</v>
      </c>
      <c r="I5" s="16"/>
    </row>
    <row r="6" spans="2:9" ht="24" customHeight="1" x14ac:dyDescent="0.25">
      <c r="B6" s="20" t="s">
        <v>16</v>
      </c>
      <c r="C6" s="21" t="s">
        <v>17</v>
      </c>
      <c r="D6" s="22">
        <v>140.40620000000001</v>
      </c>
      <c r="E6" s="22">
        <v>133.5378</v>
      </c>
      <c r="F6" s="23" t="s">
        <v>7</v>
      </c>
      <c r="G6" s="22">
        <v>36.198700000000002</v>
      </c>
      <c r="H6" s="22">
        <v>29.33</v>
      </c>
      <c r="I6" s="16"/>
    </row>
    <row r="7" spans="2:9" ht="24" customHeight="1" x14ac:dyDescent="0.25">
      <c r="B7" s="20" t="s">
        <v>18</v>
      </c>
      <c r="C7" s="21" t="s">
        <v>17</v>
      </c>
      <c r="D7" s="24">
        <v>175.077</v>
      </c>
      <c r="E7" s="25">
        <v>162.2244</v>
      </c>
      <c r="F7" s="23" t="s">
        <v>7</v>
      </c>
      <c r="G7" s="25">
        <v>58.966500000000003</v>
      </c>
      <c r="H7" s="25">
        <v>46.113900000000001</v>
      </c>
      <c r="I7" s="16"/>
    </row>
    <row r="8" spans="2:9" ht="24" customHeight="1" x14ac:dyDescent="0.25">
      <c r="B8" s="17"/>
      <c r="C8" s="26" t="s">
        <v>19</v>
      </c>
      <c r="D8" s="23">
        <f>D7-D6</f>
        <v>34.670799999999986</v>
      </c>
      <c r="E8" s="23">
        <f>E7-E6</f>
        <v>28.686599999999999</v>
      </c>
      <c r="F8" s="23"/>
      <c r="G8" s="23">
        <f>G7-G6</f>
        <v>22.767800000000001</v>
      </c>
      <c r="H8" s="23">
        <f>H7-H6</f>
        <v>16.783900000000003</v>
      </c>
      <c r="I8" s="16"/>
    </row>
    <row r="9" spans="2:9" ht="24" customHeight="1" x14ac:dyDescent="0.25">
      <c r="B9" s="17"/>
      <c r="C9" s="27" t="s">
        <v>20</v>
      </c>
      <c r="D9" s="28">
        <f>+D8/D6</f>
        <v>0.2469321155333595</v>
      </c>
      <c r="E9" s="28">
        <f>+E8/E6</f>
        <v>0.21482007341741438</v>
      </c>
      <c r="F9" s="28"/>
      <c r="G9" s="28">
        <f>+G8/G6</f>
        <v>0.62896733860608256</v>
      </c>
      <c r="H9" s="28">
        <f>+H8/H6</f>
        <v>0.57224343675417677</v>
      </c>
      <c r="I9" s="16"/>
    </row>
    <row r="10" spans="2:9" ht="7.5" customHeight="1" x14ac:dyDescent="0.25">
      <c r="B10" s="17"/>
      <c r="C10" s="26"/>
      <c r="D10" s="29"/>
      <c r="E10" s="29"/>
      <c r="F10" s="29"/>
      <c r="G10" s="29"/>
      <c r="H10" s="29"/>
      <c r="I10" s="16"/>
    </row>
    <row r="11" spans="2:9" ht="45" x14ac:dyDescent="0.25">
      <c r="B11" s="17"/>
      <c r="C11" s="21" t="s">
        <v>21</v>
      </c>
      <c r="D11" s="21"/>
      <c r="E11" s="30">
        <f>D8-E8</f>
        <v>5.9841999999999871</v>
      </c>
      <c r="F11" s="31" t="s">
        <v>22</v>
      </c>
      <c r="G11" s="23"/>
      <c r="H11" s="30">
        <f>G8-H8</f>
        <v>5.9838999999999984</v>
      </c>
      <c r="I11" s="16"/>
    </row>
    <row r="12" spans="2:9" x14ac:dyDescent="0.25">
      <c r="B12" s="17"/>
      <c r="C12" s="16"/>
      <c r="D12" s="16"/>
      <c r="E12" s="16"/>
      <c r="F12" s="16"/>
      <c r="G12" s="16"/>
      <c r="H12" s="16"/>
      <c r="I12" s="16"/>
    </row>
    <row r="13" spans="2:9" x14ac:dyDescent="0.25">
      <c r="B13" s="17"/>
      <c r="C13" s="16"/>
      <c r="D13" s="16"/>
      <c r="E13" s="16"/>
      <c r="F13" s="16"/>
      <c r="G13" s="16"/>
      <c r="H13" s="16"/>
      <c r="I13" s="16"/>
    </row>
    <row r="14" spans="2:9" ht="25.5" customHeight="1" x14ac:dyDescent="0.25">
      <c r="B14" s="39" t="s">
        <v>23</v>
      </c>
      <c r="C14" s="39"/>
      <c r="D14" s="39"/>
      <c r="E14" s="39"/>
      <c r="F14" s="39"/>
      <c r="G14" s="39"/>
      <c r="H14" s="39"/>
      <c r="I14" s="16"/>
    </row>
    <row r="15" spans="2:9" x14ac:dyDescent="0.25">
      <c r="B15" s="17"/>
      <c r="C15" s="17"/>
      <c r="D15" s="18" t="s">
        <v>14</v>
      </c>
      <c r="E15" s="18" t="s">
        <v>15</v>
      </c>
      <c r="F15" s="19"/>
      <c r="G15" s="18" t="s">
        <v>14</v>
      </c>
      <c r="H15" s="18" t="s">
        <v>15</v>
      </c>
      <c r="I15" s="16"/>
    </row>
    <row r="16" spans="2:9" ht="25.5" customHeight="1" x14ac:dyDescent="0.25">
      <c r="B16" s="20" t="s">
        <v>16</v>
      </c>
      <c r="C16" s="21" t="s">
        <v>24</v>
      </c>
      <c r="D16" s="22">
        <v>140.40600000000001</v>
      </c>
      <c r="E16" s="22">
        <v>133.53800000000001</v>
      </c>
      <c r="F16" s="23" t="s">
        <v>7</v>
      </c>
      <c r="G16" s="22">
        <v>36.200000000000003</v>
      </c>
      <c r="H16" s="22">
        <v>29.33</v>
      </c>
      <c r="I16" s="16"/>
    </row>
    <row r="17" spans="2:9" ht="25.5" customHeight="1" x14ac:dyDescent="0.25">
      <c r="B17" s="20" t="s">
        <v>25</v>
      </c>
      <c r="C17" s="21" t="s">
        <v>26</v>
      </c>
      <c r="D17" s="24">
        <v>200.25200000000001</v>
      </c>
      <c r="E17" s="25">
        <v>189.749</v>
      </c>
      <c r="F17" s="23" t="s">
        <v>7</v>
      </c>
      <c r="G17" s="25">
        <v>36.200000000000003</v>
      </c>
      <c r="H17" s="25">
        <v>29.33</v>
      </c>
      <c r="I17" s="16"/>
    </row>
    <row r="18" spans="2:9" ht="25.5" customHeight="1" x14ac:dyDescent="0.25">
      <c r="B18" s="17"/>
      <c r="C18" s="26" t="s">
        <v>19</v>
      </c>
      <c r="D18" s="23">
        <f>D17-D16</f>
        <v>59.846000000000004</v>
      </c>
      <c r="E18" s="23">
        <f>E17-E16</f>
        <v>56.210999999999984</v>
      </c>
      <c r="F18" s="23"/>
      <c r="G18" s="23">
        <f>G17-G16</f>
        <v>0</v>
      </c>
      <c r="H18" s="23">
        <f>H17-H16</f>
        <v>0</v>
      </c>
      <c r="I18" s="16"/>
    </row>
    <row r="19" spans="2:9" ht="25.5" customHeight="1" x14ac:dyDescent="0.25">
      <c r="B19" s="17"/>
      <c r="C19" s="27" t="s">
        <v>20</v>
      </c>
      <c r="D19" s="28">
        <f>+D18/D16</f>
        <v>0.42623534606783187</v>
      </c>
      <c r="E19" s="28">
        <f>+E18/E16</f>
        <v>0.420936362683281</v>
      </c>
      <c r="F19" s="28"/>
      <c r="G19" s="28">
        <f>+G18/G16</f>
        <v>0</v>
      </c>
      <c r="H19" s="28">
        <f>+H18/H16</f>
        <v>0</v>
      </c>
      <c r="I19" s="16"/>
    </row>
    <row r="20" spans="2:9" ht="9" customHeight="1" x14ac:dyDescent="0.25">
      <c r="B20" s="17"/>
      <c r="C20" s="26"/>
      <c r="D20" s="29"/>
      <c r="E20" s="29"/>
      <c r="F20" s="29"/>
      <c r="G20" s="29"/>
      <c r="H20" s="29"/>
      <c r="I20" s="16"/>
    </row>
    <row r="21" spans="2:9" ht="45" x14ac:dyDescent="0.25">
      <c r="B21" s="17"/>
      <c r="C21" s="21" t="s">
        <v>21</v>
      </c>
      <c r="D21" s="21"/>
      <c r="E21" s="30">
        <f>D18-E18</f>
        <v>3.6350000000000193</v>
      </c>
      <c r="F21" s="31" t="s">
        <v>22</v>
      </c>
      <c r="G21" s="23"/>
      <c r="H21" s="30">
        <f>G18-H18</f>
        <v>0</v>
      </c>
      <c r="I21" s="16"/>
    </row>
    <row r="22" spans="2:9" x14ac:dyDescent="0.25">
      <c r="B22" s="17"/>
      <c r="C22" s="16"/>
      <c r="D22" s="16"/>
      <c r="E22" s="16"/>
      <c r="F22" s="16"/>
      <c r="G22" s="16"/>
      <c r="H22" s="16"/>
      <c r="I22" s="16"/>
    </row>
    <row r="24" spans="2:9" ht="67.5" customHeight="1" x14ac:dyDescent="0.25">
      <c r="B24" s="40" t="s">
        <v>42</v>
      </c>
      <c r="C24" s="41"/>
      <c r="D24" s="41"/>
      <c r="E24" s="41"/>
      <c r="F24" s="41"/>
      <c r="G24" s="41"/>
      <c r="H24" s="41"/>
    </row>
  </sheetData>
  <mergeCells count="3">
    <mergeCell ref="B3:H3"/>
    <mergeCell ref="B14:H14"/>
    <mergeCell ref="B24:H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opLeftCell="K22" zoomScaleNormal="100" workbookViewId="0">
      <selection activeCell="Q43" sqref="Q43"/>
    </sheetView>
  </sheetViews>
  <sheetFormatPr defaultRowHeight="15" x14ac:dyDescent="0.25"/>
  <cols>
    <col min="1" max="1" width="11.7109375" style="5" customWidth="1"/>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44" t="s">
        <v>2</v>
      </c>
      <c r="C2" s="45"/>
      <c r="D2" s="45"/>
      <c r="E2" s="45"/>
      <c r="F2" s="11"/>
      <c r="G2" s="14"/>
      <c r="H2" s="42" t="s">
        <v>1</v>
      </c>
      <c r="I2" s="43"/>
      <c r="J2" s="43"/>
      <c r="K2" s="43"/>
      <c r="L2" s="11"/>
      <c r="M2" s="14"/>
      <c r="N2" s="44" t="s">
        <v>3</v>
      </c>
      <c r="O2" s="45"/>
      <c r="P2" s="45"/>
      <c r="Q2" s="45"/>
      <c r="R2" s="11"/>
      <c r="S2" s="14"/>
      <c r="T2" s="44" t="s">
        <v>4</v>
      </c>
      <c r="U2" s="45"/>
      <c r="V2" s="45"/>
      <c r="W2" s="45"/>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4.256942241983551</v>
      </c>
      <c r="C4" s="3">
        <v>2.2195212305993754</v>
      </c>
      <c r="D4" s="3">
        <v>0.99963549489118586</v>
      </c>
      <c r="E4" s="3">
        <v>1.2198857357081896</v>
      </c>
      <c r="G4" s="5">
        <v>2017</v>
      </c>
      <c r="H4" s="8">
        <v>4.4751150372511734</v>
      </c>
      <c r="I4" s="4">
        <v>2.773248339193457</v>
      </c>
      <c r="J4" s="4">
        <v>0.99963549489118586</v>
      </c>
      <c r="K4" s="8">
        <v>1.7736128443022714</v>
      </c>
      <c r="M4" s="5">
        <v>2017</v>
      </c>
      <c r="N4" s="10">
        <v>4.256942241983551</v>
      </c>
      <c r="O4" s="3">
        <v>2.2195212305993754</v>
      </c>
      <c r="P4" s="3">
        <v>0.99963549489118586</v>
      </c>
      <c r="Q4" s="10">
        <v>1.2198857357081896</v>
      </c>
      <c r="S4" s="5">
        <v>2017</v>
      </c>
      <c r="T4" s="10">
        <v>4.4751150372511734</v>
      </c>
      <c r="U4" s="3">
        <v>2.773248339193457</v>
      </c>
      <c r="V4" s="3">
        <v>0.99963549489118586</v>
      </c>
      <c r="W4" s="10">
        <v>1.7736128443022714</v>
      </c>
    </row>
    <row r="5" spans="1:23" s="3" customFormat="1" x14ac:dyDescent="0.25">
      <c r="A5" s="5">
        <v>2018</v>
      </c>
      <c r="B5" s="10">
        <v>4.4317877059104216</v>
      </c>
      <c r="C5" s="3">
        <v>2.2378853897276456</v>
      </c>
      <c r="D5" s="3">
        <v>1.0225857584808558</v>
      </c>
      <c r="E5" s="3">
        <v>1.2152996312467894</v>
      </c>
      <c r="G5" s="5">
        <v>2018</v>
      </c>
      <c r="H5" s="8">
        <v>4.9568101261846502</v>
      </c>
      <c r="I5" s="4">
        <v>2.7988876684840407</v>
      </c>
      <c r="J5" s="4">
        <v>1.0225857584808558</v>
      </c>
      <c r="K5" s="8">
        <v>1.7763019100031847</v>
      </c>
      <c r="M5" s="5">
        <v>2018</v>
      </c>
      <c r="N5" s="10">
        <v>4.4200369870310734</v>
      </c>
      <c r="O5" s="3">
        <v>2.1993050609961133</v>
      </c>
      <c r="P5" s="3">
        <v>0.9957561486286719</v>
      </c>
      <c r="Q5" s="10">
        <v>1.2035489123674414</v>
      </c>
      <c r="S5" s="5">
        <v>2018</v>
      </c>
      <c r="T5" s="10">
        <v>4.9354366541876047</v>
      </c>
      <c r="U5" s="3">
        <v>2.7506845866348115</v>
      </c>
      <c r="V5" s="3">
        <v>0.9957561486286719</v>
      </c>
      <c r="W5" s="10">
        <v>1.7549284380061396</v>
      </c>
    </row>
    <row r="6" spans="1:23" s="3" customFormat="1" x14ac:dyDescent="0.25">
      <c r="A6" s="5">
        <v>2019</v>
      </c>
      <c r="B6" s="10">
        <v>4.6096038602108838</v>
      </c>
      <c r="C6" s="3">
        <v>2.2571883915007884</v>
      </c>
      <c r="D6" s="3">
        <v>1.0465756512030338</v>
      </c>
      <c r="E6" s="3">
        <v>1.2106127402977542</v>
      </c>
      <c r="G6" s="5">
        <v>2019</v>
      </c>
      <c r="H6" s="8">
        <v>5.4698680066247629</v>
      </c>
      <c r="I6" s="4">
        <v>2.8258823183845414</v>
      </c>
      <c r="J6" s="4">
        <v>1.0465756512030338</v>
      </c>
      <c r="K6" s="8">
        <v>1.7793066671815077</v>
      </c>
      <c r="M6" s="5">
        <v>2019</v>
      </c>
      <c r="N6" s="10">
        <v>4.5862167704965335</v>
      </c>
      <c r="O6" s="3">
        <v>2.1804262699507726</v>
      </c>
      <c r="P6" s="3">
        <v>0.99320061936736936</v>
      </c>
      <c r="Q6" s="10">
        <v>1.1872256505834033</v>
      </c>
      <c r="S6" s="5">
        <v>2019</v>
      </c>
      <c r="T6" s="10">
        <v>5.4273474573299261</v>
      </c>
      <c r="U6" s="3">
        <v>2.7299748165460325</v>
      </c>
      <c r="V6" s="3">
        <v>0.99320061936736936</v>
      </c>
      <c r="W6" s="10">
        <v>1.736774197178663</v>
      </c>
    </row>
    <row r="7" spans="1:23" s="3" customFormat="1" x14ac:dyDescent="0.25">
      <c r="A7" s="5">
        <v>2020</v>
      </c>
      <c r="B7" s="10">
        <v>4.7935558357169334</v>
      </c>
      <c r="C7" s="3">
        <v>2.2818844543439027</v>
      </c>
      <c r="D7" s="3">
        <v>1.0730017623409693</v>
      </c>
      <c r="E7" s="3">
        <v>1.2088826920029332</v>
      </c>
      <c r="G7" s="5">
        <v>2020</v>
      </c>
      <c r="H7" s="8">
        <v>5.9718096998194907</v>
      </c>
      <c r="I7" s="4">
        <v>2.8595159760133764</v>
      </c>
      <c r="J7" s="4">
        <v>1.0730017623409693</v>
      </c>
      <c r="K7" s="8">
        <v>1.7865142136724068</v>
      </c>
      <c r="M7" s="5">
        <v>2020</v>
      </c>
      <c r="N7" s="10">
        <v>4.7588722693187364</v>
      </c>
      <c r="O7" s="3">
        <v>2.168156708676404</v>
      </c>
      <c r="P7" s="3">
        <v>0.99395758307166815</v>
      </c>
      <c r="Q7" s="10">
        <v>1.1741991256047359</v>
      </c>
      <c r="S7" s="5">
        <v>2020</v>
      </c>
      <c r="T7" s="10">
        <v>5.908758687983048</v>
      </c>
      <c r="U7" s="3">
        <v>2.7174214867781332</v>
      </c>
      <c r="V7" s="3">
        <v>0.99395758307166815</v>
      </c>
      <c r="W7" s="10">
        <v>1.7234639037064652</v>
      </c>
    </row>
    <row r="8" spans="1:23" s="3" customFormat="1" x14ac:dyDescent="0.25">
      <c r="A8" s="5">
        <v>2021</v>
      </c>
      <c r="B8" s="10">
        <v>4.9818020629722417</v>
      </c>
      <c r="C8" s="3">
        <v>2.3096659534865833</v>
      </c>
      <c r="D8" s="3">
        <v>1.1015093008298817</v>
      </c>
      <c r="E8" s="3">
        <v>1.2081566526567016</v>
      </c>
      <c r="G8" s="5">
        <v>2021</v>
      </c>
      <c r="H8" s="8">
        <v>6.1792244749235783</v>
      </c>
      <c r="I8" s="4">
        <v>2.89718863530508</v>
      </c>
      <c r="J8" s="4">
        <v>1.1015093008298817</v>
      </c>
      <c r="K8" s="8">
        <v>1.7956793344751982</v>
      </c>
      <c r="M8" s="5">
        <v>2021</v>
      </c>
      <c r="N8" s="10">
        <v>4.9360028414580608</v>
      </c>
      <c r="O8" s="3">
        <v>2.1593678993969134</v>
      </c>
      <c r="P8" s="3">
        <v>0.99701046825439243</v>
      </c>
      <c r="Q8" s="10">
        <v>1.1623574311425211</v>
      </c>
      <c r="S8" s="5">
        <v>2021</v>
      </c>
      <c r="T8" s="10">
        <v>6.0958628176910841</v>
      </c>
      <c r="U8" s="3">
        <v>2.7093288719330646</v>
      </c>
      <c r="V8" s="3">
        <v>0.99701046825439243</v>
      </c>
      <c r="W8" s="10">
        <v>1.7123184036786721</v>
      </c>
    </row>
    <row r="9" spans="1:23" s="3" customFormat="1" x14ac:dyDescent="0.25">
      <c r="A9" s="5">
        <v>2022</v>
      </c>
      <c r="B9" s="10">
        <v>5.1745341608061217</v>
      </c>
      <c r="C9" s="3">
        <v>2.3398852243384072</v>
      </c>
      <c r="D9" s="3">
        <v>1.1313741417480587</v>
      </c>
      <c r="E9" s="3">
        <v>1.2085110825903482</v>
      </c>
      <c r="G9" s="5">
        <v>2022</v>
      </c>
      <c r="H9" s="8">
        <v>6.3926437356149952</v>
      </c>
      <c r="I9" s="4">
        <v>2.9376372679985656</v>
      </c>
      <c r="J9" s="4">
        <v>1.1313741417480587</v>
      </c>
      <c r="K9" s="8">
        <v>1.8062631262505069</v>
      </c>
      <c r="M9" s="5">
        <v>2022</v>
      </c>
      <c r="N9" s="10">
        <v>5.1179204790000909</v>
      </c>
      <c r="O9" s="3">
        <v>2.1538562972430806</v>
      </c>
      <c r="P9" s="3">
        <v>1.0019588964587629</v>
      </c>
      <c r="Q9" s="10">
        <v>1.1518974007843177</v>
      </c>
      <c r="S9" s="5">
        <v>2022</v>
      </c>
      <c r="T9" s="10">
        <v>6.2894200790630421</v>
      </c>
      <c r="U9" s="3">
        <v>2.7049991180185433</v>
      </c>
      <c r="V9" s="3">
        <v>1.0019588964587629</v>
      </c>
      <c r="W9" s="10">
        <v>1.7030402215597804</v>
      </c>
    </row>
    <row r="10" spans="1:23" s="3" customFormat="1" x14ac:dyDescent="0.25">
      <c r="A10" s="5">
        <v>2023</v>
      </c>
      <c r="B10" s="10">
        <v>5.370588483222047</v>
      </c>
      <c r="C10" s="3">
        <v>2.3710573049768371</v>
      </c>
      <c r="D10" s="3">
        <v>1.1623941582149473</v>
      </c>
      <c r="E10" s="3">
        <v>1.20866314676189</v>
      </c>
      <c r="G10" s="5">
        <v>2023</v>
      </c>
      <c r="H10" s="8">
        <v>6.6107000078989575</v>
      </c>
      <c r="I10" s="4">
        <v>2.9791317697069788</v>
      </c>
      <c r="J10" s="4">
        <v>1.1623941582149473</v>
      </c>
      <c r="K10" s="8">
        <v>1.8167376114920315</v>
      </c>
      <c r="M10" s="5">
        <v>2023</v>
      </c>
      <c r="N10" s="10">
        <v>5.3035931186888119</v>
      </c>
      <c r="O10" s="3">
        <v>2.1506017962960016</v>
      </c>
      <c r="P10" s="3">
        <v>1.0089340140673462</v>
      </c>
      <c r="Q10" s="10">
        <v>1.1416677822286554</v>
      </c>
      <c r="S10" s="5">
        <v>2023</v>
      </c>
      <c r="T10" s="10">
        <v>6.4883233059474037</v>
      </c>
      <c r="U10" s="3">
        <v>2.7032957017841941</v>
      </c>
      <c r="V10" s="3">
        <v>1.0089340140673462</v>
      </c>
      <c r="W10" s="10">
        <v>1.6943616877168479</v>
      </c>
    </row>
    <row r="11" spans="1:23" s="3" customFormat="1" x14ac:dyDescent="0.25">
      <c r="A11" s="5">
        <v>2024</v>
      </c>
      <c r="B11" s="10">
        <v>5.5696765487824118</v>
      </c>
      <c r="C11" s="3">
        <v>2.4027072955261786</v>
      </c>
      <c r="D11" s="3">
        <v>1.1945062924544987</v>
      </c>
      <c r="E11" s="3">
        <v>1.2082010030716797</v>
      </c>
      <c r="G11" s="5">
        <v>2024</v>
      </c>
      <c r="H11" s="8">
        <v>6.8330933496342636</v>
      </c>
      <c r="I11" s="4">
        <v>3.0211430193786475</v>
      </c>
      <c r="J11" s="4">
        <v>1.1945062924544987</v>
      </c>
      <c r="K11" s="8">
        <v>1.8266367269241486</v>
      </c>
      <c r="M11" s="5">
        <v>2024</v>
      </c>
      <c r="N11" s="10">
        <v>5.4920572280519533</v>
      </c>
      <c r="O11" s="3">
        <v>2.1467984480876905</v>
      </c>
      <c r="P11" s="3">
        <v>1.0162167657464696</v>
      </c>
      <c r="Q11" s="10">
        <v>1.1305816823412211</v>
      </c>
      <c r="S11" s="5">
        <v>2024</v>
      </c>
      <c r="T11" s="10">
        <v>6.6909839897410528</v>
      </c>
      <c r="U11" s="3">
        <v>2.7007449381899487</v>
      </c>
      <c r="V11" s="3">
        <v>1.0162167657464696</v>
      </c>
      <c r="W11" s="10">
        <v>1.6845281724434791</v>
      </c>
    </row>
    <row r="12" spans="1:23" s="3" customFormat="1" x14ac:dyDescent="0.25">
      <c r="A12" s="5">
        <v>2025</v>
      </c>
      <c r="B12" s="10">
        <v>5.771588636049187</v>
      </c>
      <c r="C12" s="3">
        <v>2.4342445981669161</v>
      </c>
      <c r="D12" s="3">
        <v>1.2274573463704448</v>
      </c>
      <c r="E12" s="3">
        <v>1.2067872517964711</v>
      </c>
      <c r="G12" s="5">
        <v>2025</v>
      </c>
      <c r="H12" s="8">
        <v>7.0595017781541314</v>
      </c>
      <c r="I12" s="4">
        <v>3.0629239008763909</v>
      </c>
      <c r="J12" s="4">
        <v>1.2274573463704448</v>
      </c>
      <c r="K12" s="8">
        <v>1.8354665545059461</v>
      </c>
      <c r="M12" s="5">
        <v>2025</v>
      </c>
      <c r="N12" s="10">
        <v>5.683082483037726</v>
      </c>
      <c r="O12" s="3">
        <v>2.1418259347324806</v>
      </c>
      <c r="P12" s="3">
        <v>1.0235448359474697</v>
      </c>
      <c r="Q12" s="10">
        <v>1.1182810987850109</v>
      </c>
      <c r="S12" s="5">
        <v>2025</v>
      </c>
      <c r="T12" s="10">
        <v>6.897055994243952</v>
      </c>
      <c r="U12" s="3">
        <v>2.6965664401452183</v>
      </c>
      <c r="V12" s="3">
        <v>1.0235448359474697</v>
      </c>
      <c r="W12" s="10">
        <v>1.6730216041977486</v>
      </c>
    </row>
    <row r="13" spans="1:23" s="3" customFormat="1" x14ac:dyDescent="0.25">
      <c r="A13" s="5">
        <v>2026</v>
      </c>
      <c r="B13" s="10">
        <v>5.9748822537896951</v>
      </c>
      <c r="C13" s="3">
        <v>2.4634800656544815</v>
      </c>
      <c r="D13" s="3">
        <v>1.2606328109760943</v>
      </c>
      <c r="E13" s="3">
        <v>1.2028472546783873</v>
      </c>
      <c r="G13" s="5">
        <v>2026</v>
      </c>
      <c r="H13" s="8">
        <v>7.2880996030644054</v>
      </c>
      <c r="I13" s="4">
        <v>3.1018562617071512</v>
      </c>
      <c r="J13" s="4">
        <v>1.2606328109760943</v>
      </c>
      <c r="K13" s="8">
        <v>1.8412234507310572</v>
      </c>
      <c r="M13" s="5">
        <v>2026</v>
      </c>
      <c r="N13" s="10">
        <v>5.8750141143034531</v>
      </c>
      <c r="O13" s="3">
        <v>2.1328440686915657</v>
      </c>
      <c r="P13" s="3">
        <v>1.0298649534994202</v>
      </c>
      <c r="Q13" s="10">
        <v>1.1029791151921453</v>
      </c>
      <c r="S13" s="5">
        <v>2026</v>
      </c>
      <c r="T13" s="10">
        <v>7.1043443676594809</v>
      </c>
      <c r="U13" s="3">
        <v>2.6873340316036032</v>
      </c>
      <c r="V13" s="3">
        <v>1.0298649534994202</v>
      </c>
      <c r="W13" s="10">
        <v>1.6574690781041832</v>
      </c>
    </row>
    <row r="14" spans="1:23" s="3" customFormat="1" x14ac:dyDescent="0.25">
      <c r="A14" s="5">
        <v>2027</v>
      </c>
      <c r="B14" s="10">
        <v>6.1363497176047366</v>
      </c>
      <c r="C14" s="3">
        <v>2.4918406724469673</v>
      </c>
      <c r="D14" s="3">
        <v>1.2945471789224337</v>
      </c>
      <c r="E14" s="3">
        <v>1.1972934935245334</v>
      </c>
      <c r="G14" s="5">
        <v>2027</v>
      </c>
      <c r="H14" s="8">
        <v>7.4825401754541225</v>
      </c>
      <c r="I14" s="4">
        <v>3.1395705367115401</v>
      </c>
      <c r="J14" s="4">
        <v>1.2945471789224337</v>
      </c>
      <c r="K14" s="8">
        <v>1.8450233577891066</v>
      </c>
      <c r="M14" s="5">
        <v>2027</v>
      </c>
      <c r="N14" s="10">
        <v>6.0247004372204938</v>
      </c>
      <c r="O14" s="3">
        <v>2.1214970398484994</v>
      </c>
      <c r="P14" s="3">
        <v>1.0358528267082092</v>
      </c>
      <c r="Q14" s="10">
        <v>1.0856442131402904</v>
      </c>
      <c r="S14" s="5">
        <v>2027</v>
      </c>
      <c r="T14" s="10">
        <v>7.2766152042149175</v>
      </c>
      <c r="U14" s="3">
        <v>2.6749521062333939</v>
      </c>
      <c r="V14" s="3">
        <v>1.0358528267082092</v>
      </c>
      <c r="W14" s="10">
        <v>1.6390992795251844</v>
      </c>
    </row>
    <row r="15" spans="1:23" s="3" customFormat="1" x14ac:dyDescent="0.25">
      <c r="A15" s="5">
        <v>2028</v>
      </c>
      <c r="B15" s="10">
        <v>6.3022437546090595</v>
      </c>
      <c r="C15" s="3">
        <v>2.5197160533371679</v>
      </c>
      <c r="D15" s="3">
        <v>1.3293954906511196</v>
      </c>
      <c r="E15" s="3">
        <v>1.190320562686048</v>
      </c>
      <c r="G15" s="5">
        <v>2028</v>
      </c>
      <c r="H15" s="8">
        <v>7.6820249469110511</v>
      </c>
      <c r="I15" s="4">
        <v>3.1765905312788782</v>
      </c>
      <c r="J15" s="4">
        <v>1.3293954906511196</v>
      </c>
      <c r="K15" s="8">
        <v>1.8471950406277584</v>
      </c>
      <c r="M15" s="5">
        <v>2028</v>
      </c>
      <c r="N15" s="10">
        <v>6.1784406772950557</v>
      </c>
      <c r="O15" s="3">
        <v>2.1083563784186046</v>
      </c>
      <c r="P15" s="3">
        <v>1.0418388930465607</v>
      </c>
      <c r="Q15" s="10">
        <v>1.0665174853720436</v>
      </c>
      <c r="S15" s="5">
        <v>2028</v>
      </c>
      <c r="T15" s="10">
        <v>7.4531640718764249</v>
      </c>
      <c r="U15" s="3">
        <v>2.6601739828691113</v>
      </c>
      <c r="V15" s="3">
        <v>1.0418388930465607</v>
      </c>
      <c r="W15" s="10">
        <v>1.6183350898225508</v>
      </c>
    </row>
    <row r="16" spans="1:23" s="3" customFormat="1" x14ac:dyDescent="0.25">
      <c r="A16" s="5">
        <v>2029</v>
      </c>
      <c r="B16" s="10">
        <v>6.4729275321081552</v>
      </c>
      <c r="C16" s="3">
        <v>2.5473701350544049</v>
      </c>
      <c r="D16" s="3">
        <v>1.3652831065865645</v>
      </c>
      <c r="E16" s="3">
        <v>1.1820870284678402</v>
      </c>
      <c r="G16" s="5">
        <v>2029</v>
      </c>
      <c r="H16" s="8">
        <v>7.8870076945399186</v>
      </c>
      <c r="I16" s="4">
        <v>3.2132418481232787</v>
      </c>
      <c r="J16" s="4">
        <v>1.3652831065865645</v>
      </c>
      <c r="K16" s="8">
        <v>1.847958741536714</v>
      </c>
      <c r="M16" s="5">
        <v>2029</v>
      </c>
      <c r="N16" s="10">
        <v>6.3364370501348439</v>
      </c>
      <c r="O16" s="3">
        <v>2.0931668608453857</v>
      </c>
      <c r="P16" s="3">
        <v>1.0475703143508566</v>
      </c>
      <c r="Q16" s="10">
        <v>1.0455965464945289</v>
      </c>
      <c r="S16" s="5">
        <v>2029</v>
      </c>
      <c r="T16" s="10">
        <v>7.6341382977184065</v>
      </c>
      <c r="U16" s="3">
        <v>2.6426606156435062</v>
      </c>
      <c r="V16" s="3">
        <v>1.0475703143508566</v>
      </c>
      <c r="W16" s="10">
        <v>1.5950903012926492</v>
      </c>
    </row>
    <row r="17" spans="1:23" s="3" customFormat="1" x14ac:dyDescent="0.25">
      <c r="A17" s="5">
        <v>2030</v>
      </c>
      <c r="B17" s="10">
        <v>6.6488721362237069</v>
      </c>
      <c r="C17" s="3">
        <v>2.5753361309816452</v>
      </c>
      <c r="D17" s="3">
        <v>1.402483916025665</v>
      </c>
      <c r="E17" s="3">
        <v>1.1728522149559801</v>
      </c>
      <c r="G17" s="5">
        <v>2030</v>
      </c>
      <c r="H17" s="8">
        <v>8.0981893153469215</v>
      </c>
      <c r="I17" s="4">
        <v>3.2502575650142709</v>
      </c>
      <c r="J17" s="4">
        <v>1.402483916025665</v>
      </c>
      <c r="K17" s="8">
        <v>1.8477736489886056</v>
      </c>
      <c r="M17" s="5">
        <v>2030</v>
      </c>
      <c r="N17" s="10">
        <v>6.4991144854770564</v>
      </c>
      <c r="O17" s="3">
        <v>2.0763509819972183</v>
      </c>
      <c r="P17" s="3">
        <v>1.0532564177878896</v>
      </c>
      <c r="Q17" s="10">
        <v>1.0230945642093288</v>
      </c>
      <c r="S17" s="5">
        <v>2030</v>
      </c>
      <c r="T17" s="10">
        <v>7.8201639999450689</v>
      </c>
      <c r="U17" s="3">
        <v>2.6230057414323005</v>
      </c>
      <c r="V17" s="3">
        <v>1.0532564177878896</v>
      </c>
      <c r="W17" s="10">
        <v>1.5697493236444111</v>
      </c>
    </row>
    <row r="18" spans="1:23" s="3" customFormat="1" x14ac:dyDescent="0.25">
      <c r="A18" s="5">
        <v>2031</v>
      </c>
      <c r="B18" s="10">
        <v>6.830012528803687</v>
      </c>
      <c r="C18" s="3">
        <v>2.6033035185355025</v>
      </c>
      <c r="D18" s="3">
        <v>1.4409716082439128</v>
      </c>
      <c r="E18" s="3">
        <v>1.1623319102915897</v>
      </c>
      <c r="G18" s="5">
        <v>2031</v>
      </c>
      <c r="H18" s="8">
        <v>8.3154739998404654</v>
      </c>
      <c r="I18" s="4">
        <v>3.287265393403521</v>
      </c>
      <c r="J18" s="4">
        <v>1.4409716082439128</v>
      </c>
      <c r="K18" s="8">
        <v>1.8462937851596084</v>
      </c>
      <c r="M18" s="5">
        <v>2031</v>
      </c>
      <c r="N18" s="10">
        <v>6.6663194367105119</v>
      </c>
      <c r="O18" s="3">
        <v>2.057348317433684</v>
      </c>
      <c r="P18" s="3">
        <v>1.0587094992352686</v>
      </c>
      <c r="Q18" s="10">
        <v>0.99863881819841527</v>
      </c>
      <c r="S18" s="5">
        <v>2031</v>
      </c>
      <c r="T18" s="10">
        <v>8.0109938753853331</v>
      </c>
      <c r="U18" s="3">
        <v>2.6005241846494216</v>
      </c>
      <c r="V18" s="3">
        <v>1.0587094992352686</v>
      </c>
      <c r="W18" s="10">
        <v>1.541814685414153</v>
      </c>
    </row>
    <row r="19" spans="1:23" s="3" customFormat="1" x14ac:dyDescent="0.25">
      <c r="A19" s="5">
        <v>2032</v>
      </c>
      <c r="B19" s="10">
        <v>7.0157397780880677</v>
      </c>
      <c r="C19" s="3">
        <v>2.6302630818939843</v>
      </c>
      <c r="D19" s="3">
        <v>1.4805727439659382</v>
      </c>
      <c r="E19" s="3">
        <v>1.1496903379280463</v>
      </c>
      <c r="G19" s="5">
        <v>2032</v>
      </c>
      <c r="H19" s="8">
        <v>8.5379684830812099</v>
      </c>
      <c r="I19" s="4">
        <v>3.3229397048524607</v>
      </c>
      <c r="J19" s="4">
        <v>1.4805727439659382</v>
      </c>
      <c r="K19" s="8">
        <v>1.8423669608865227</v>
      </c>
      <c r="M19" s="5">
        <v>2032</v>
      </c>
      <c r="N19" s="10">
        <v>6.837307731937587</v>
      </c>
      <c r="O19" s="3">
        <v>2.0347417499442226</v>
      </c>
      <c r="P19" s="3">
        <v>1.0634834581666581</v>
      </c>
      <c r="Q19" s="10">
        <v>0.9712582917775644</v>
      </c>
      <c r="S19" s="5">
        <v>2032</v>
      </c>
      <c r="T19" s="10">
        <v>8.2054958710197852</v>
      </c>
      <c r="U19" s="3">
        <v>2.5733788675662725</v>
      </c>
      <c r="V19" s="3">
        <v>1.0634834581666581</v>
      </c>
      <c r="W19" s="10">
        <v>1.5098954093996149</v>
      </c>
    </row>
    <row r="20" spans="1:23" s="3" customFormat="1" x14ac:dyDescent="0.25">
      <c r="A20" s="5">
        <v>2033</v>
      </c>
      <c r="B20" s="10">
        <v>7.2070460761764288</v>
      </c>
      <c r="C20" s="3">
        <v>2.6573031324948935</v>
      </c>
      <c r="D20" s="3">
        <v>1.5216182268840877</v>
      </c>
      <c r="E20" s="3">
        <v>1.135684905610806</v>
      </c>
      <c r="G20" s="5">
        <v>2033</v>
      </c>
      <c r="H20" s="8">
        <v>8.7669890126708143</v>
      </c>
      <c r="I20" s="4">
        <v>3.3586596640833997</v>
      </c>
      <c r="J20" s="4">
        <v>1.5216182268840877</v>
      </c>
      <c r="K20" s="8">
        <v>1.8370414371993122</v>
      </c>
      <c r="M20" s="5">
        <v>2033</v>
      </c>
      <c r="N20" s="10">
        <v>7.0131031102102765</v>
      </c>
      <c r="O20" s="3">
        <v>2.0097580175636236</v>
      </c>
      <c r="P20" s="3">
        <v>1.0680160779189687</v>
      </c>
      <c r="Q20" s="10">
        <v>0.9417419396446548</v>
      </c>
      <c r="S20" s="5">
        <v>2033</v>
      </c>
      <c r="T20" s="10">
        <v>8.4050510821710525</v>
      </c>
      <c r="U20" s="3">
        <v>2.5431206823131425</v>
      </c>
      <c r="V20" s="3">
        <v>1.0680160779189687</v>
      </c>
      <c r="W20" s="10">
        <v>1.4751046043941736</v>
      </c>
    </row>
    <row r="21" spans="1:23" s="3" customFormat="1" x14ac:dyDescent="0.25">
      <c r="A21" s="5">
        <v>2034</v>
      </c>
      <c r="B21" s="10">
        <v>7.4046968854613837</v>
      </c>
      <c r="C21" s="3">
        <v>2.6851257414650096</v>
      </c>
      <c r="D21" s="3">
        <v>1.5642876675390429</v>
      </c>
      <c r="E21" s="3">
        <v>1.1208380739259667</v>
      </c>
      <c r="G21" s="5">
        <v>2034</v>
      </c>
      <c r="H21" s="8">
        <v>9.0035185910265447</v>
      </c>
      <c r="I21" s="4">
        <v>3.3953105179525847</v>
      </c>
      <c r="J21" s="4">
        <v>1.5642876675390429</v>
      </c>
      <c r="K21" s="8">
        <v>1.8310228504135417</v>
      </c>
      <c r="M21" s="5">
        <v>2034</v>
      </c>
      <c r="N21" s="10">
        <v>7.1945197741440694</v>
      </c>
      <c r="O21" s="3">
        <v>1.9832923262892161</v>
      </c>
      <c r="P21" s="3">
        <v>1.0726313636805627</v>
      </c>
      <c r="Q21" s="10">
        <v>0.91066096260865348</v>
      </c>
      <c r="S21" s="5">
        <v>2034</v>
      </c>
      <c r="T21" s="10">
        <v>8.6107380412701602</v>
      </c>
      <c r="U21" s="3">
        <v>2.5108748004516555</v>
      </c>
      <c r="V21" s="3">
        <v>1.0726313636805627</v>
      </c>
      <c r="W21" s="10">
        <v>1.4382434367710928</v>
      </c>
    </row>
    <row r="22" spans="1:23" s="3" customFormat="1" x14ac:dyDescent="0.25">
      <c r="A22" s="5">
        <v>2035</v>
      </c>
      <c r="B22" s="10">
        <v>4.6700844512090178</v>
      </c>
      <c r="C22" s="3">
        <v>2.7145871960528494</v>
      </c>
      <c r="D22" s="3">
        <v>1.6089170143825517</v>
      </c>
      <c r="E22" s="3">
        <v>1.1056701816702976</v>
      </c>
      <c r="G22" s="5">
        <v>2035</v>
      </c>
      <c r="H22" s="8">
        <v>5.8445550289168606</v>
      </c>
      <c r="I22" s="4">
        <v>3.4339893432314272</v>
      </c>
      <c r="J22" s="4">
        <v>1.6089170143825517</v>
      </c>
      <c r="K22" s="8">
        <v>1.8250723288488755</v>
      </c>
      <c r="M22" s="5">
        <v>2035</v>
      </c>
      <c r="N22" s="10">
        <v>4.442931729330577</v>
      </c>
      <c r="O22" s="3">
        <v>1.9561698320091228</v>
      </c>
      <c r="P22" s="3">
        <v>1.077652372217266</v>
      </c>
      <c r="Q22" s="10">
        <v>0.87851745979185702</v>
      </c>
      <c r="S22" s="5">
        <v>2035</v>
      </c>
      <c r="T22" s="10">
        <v>5.4195267536607377</v>
      </c>
      <c r="U22" s="3">
        <v>2.4776976016879417</v>
      </c>
      <c r="V22" s="3">
        <v>1.077652372217266</v>
      </c>
      <c r="W22" s="10">
        <v>1.4000452294706758</v>
      </c>
    </row>
    <row r="23" spans="1:23" s="3" customFormat="1" x14ac:dyDescent="0.25">
      <c r="A23" s="5">
        <v>2036</v>
      </c>
      <c r="B23" s="10">
        <v>4.0202180494043454</v>
      </c>
      <c r="C23" s="3">
        <v>2.7458881631438743</v>
      </c>
      <c r="D23" s="3">
        <v>1.6556098408179527</v>
      </c>
      <c r="E23" s="3">
        <v>1.0902783223259216</v>
      </c>
      <c r="G23" s="5">
        <v>2036</v>
      </c>
      <c r="H23" s="8">
        <v>5.1035614957772601</v>
      </c>
      <c r="I23" s="4">
        <v>3.4749633600291272</v>
      </c>
      <c r="J23" s="4">
        <v>1.6556098408179527</v>
      </c>
      <c r="K23" s="8">
        <v>1.8193535192111745</v>
      </c>
      <c r="M23" s="5">
        <v>2036</v>
      </c>
      <c r="N23" s="10">
        <v>3.7753060973318013</v>
      </c>
      <c r="O23" s="3">
        <v>1.9284784894327232</v>
      </c>
      <c r="P23" s="3">
        <v>1.0831121191793451</v>
      </c>
      <c r="Q23" s="10">
        <v>0.84536637025337791</v>
      </c>
      <c r="S23" s="5">
        <v>2036</v>
      </c>
      <c r="T23" s="10">
        <v>4.6448088179122076</v>
      </c>
      <c r="U23" s="3">
        <v>2.4437141775591158</v>
      </c>
      <c r="V23" s="3">
        <v>1.0831121191793451</v>
      </c>
      <c r="W23" s="10">
        <v>1.3606020583797707</v>
      </c>
    </row>
    <row r="24" spans="1:23" s="3" customFormat="1" x14ac:dyDescent="0.25">
      <c r="A24" s="5">
        <v>2037</v>
      </c>
      <c r="B24" s="10">
        <v>3.7578596209814261</v>
      </c>
      <c r="C24" s="3">
        <v>2.7785291048391008</v>
      </c>
      <c r="D24" s="3">
        <v>1.7041719786178622</v>
      </c>
      <c r="E24" s="3">
        <v>1.0743571262212386</v>
      </c>
      <c r="G24" s="5">
        <v>2037</v>
      </c>
      <c r="H24" s="8">
        <v>4.811371738601351</v>
      </c>
      <c r="I24" s="4">
        <v>3.5175380370626046</v>
      </c>
      <c r="J24" s="4">
        <v>1.7041719786178622</v>
      </c>
      <c r="K24" s="8">
        <v>1.8133660584447422</v>
      </c>
      <c r="M24" s="5">
        <v>2037</v>
      </c>
      <c r="N24" s="10">
        <v>3.4942103463076384</v>
      </c>
      <c r="O24" s="3">
        <v>1.8991059120567293</v>
      </c>
      <c r="P24" s="3">
        <v>1.0883980605092778</v>
      </c>
      <c r="Q24" s="10">
        <v>0.81070785154745151</v>
      </c>
      <c r="S24" s="5">
        <v>2037</v>
      </c>
      <c r="T24" s="10">
        <v>4.3170697466992074</v>
      </c>
      <c r="U24" s="3">
        <v>2.4074633866817035</v>
      </c>
      <c r="V24" s="3">
        <v>1.0883980605092778</v>
      </c>
      <c r="W24" s="10">
        <v>1.3190653261724257</v>
      </c>
    </row>
    <row r="25" spans="1:23" s="3" customFormat="1" x14ac:dyDescent="0.25">
      <c r="A25" s="5">
        <v>2038</v>
      </c>
      <c r="B25" s="10">
        <v>3.438447263880005</v>
      </c>
      <c r="C25" s="3">
        <v>2.8139977013775765</v>
      </c>
      <c r="D25" s="3">
        <v>1.7550663129325108</v>
      </c>
      <c r="E25" s="3">
        <v>1.0589313884450655</v>
      </c>
      <c r="G25" s="5">
        <v>2038</v>
      </c>
      <c r="H25" s="8">
        <v>4.4557712601934725</v>
      </c>
      <c r="I25" s="4">
        <v>3.5636164867372235</v>
      </c>
      <c r="J25" s="4">
        <v>1.7550663129325108</v>
      </c>
      <c r="K25" s="8">
        <v>1.8085501738047127</v>
      </c>
      <c r="M25" s="5">
        <v>2038</v>
      </c>
      <c r="N25" s="10">
        <v>3.1551759935909702</v>
      </c>
      <c r="O25" s="3">
        <v>1.8698695917898964</v>
      </c>
      <c r="P25" s="3">
        <v>1.0942094736338657</v>
      </c>
      <c r="Q25" s="10">
        <v>0.77566011815603086</v>
      </c>
      <c r="S25" s="5">
        <v>2038</v>
      </c>
      <c r="T25" s="10">
        <v>3.9242702382276842</v>
      </c>
      <c r="U25" s="3">
        <v>2.3712599291896601</v>
      </c>
      <c r="V25" s="3">
        <v>1.0942094736338657</v>
      </c>
      <c r="W25" s="10">
        <v>1.2770504555557944</v>
      </c>
    </row>
    <row r="26" spans="1:23" s="3" customFormat="1" x14ac:dyDescent="0.25">
      <c r="A26" s="5">
        <v>2039</v>
      </c>
      <c r="B26" s="10">
        <v>2.9058014444388025</v>
      </c>
      <c r="C26" s="3">
        <v>2.8529565227957923</v>
      </c>
      <c r="D26" s="3">
        <v>1.8084645299750706</v>
      </c>
      <c r="E26" s="3">
        <v>1.0444919928207217</v>
      </c>
      <c r="G26" s="5">
        <v>2039</v>
      </c>
      <c r="H26" s="8">
        <v>3.8590939186591835</v>
      </c>
      <c r="I26" s="4">
        <v>3.6140681985590226</v>
      </c>
      <c r="J26" s="4">
        <v>1.8084645299750706</v>
      </c>
      <c r="K26" s="8">
        <v>1.805603668583952</v>
      </c>
      <c r="M26" s="5">
        <v>2039</v>
      </c>
      <c r="N26" s="10">
        <v>2.6020307261014057</v>
      </c>
      <c r="O26" s="3">
        <v>1.8414783342419483</v>
      </c>
      <c r="P26" s="3">
        <v>1.1007570597586234</v>
      </c>
      <c r="Q26" s="10">
        <v>0.74072127448332503</v>
      </c>
      <c r="S26" s="5">
        <v>2039</v>
      </c>
      <c r="T26" s="10">
        <v>3.2887628104520412</v>
      </c>
      <c r="U26" s="3">
        <v>2.3360309694823944</v>
      </c>
      <c r="V26" s="3">
        <v>1.1007570597586234</v>
      </c>
      <c r="W26" s="10">
        <v>1.2352739097237708</v>
      </c>
    </row>
    <row r="27" spans="1:23" s="3" customFormat="1" x14ac:dyDescent="0.25">
      <c r="A27" s="5">
        <v>2040</v>
      </c>
      <c r="B27" s="10">
        <v>2.9591903393847856</v>
      </c>
      <c r="C27" s="3">
        <v>2.8978979754461771</v>
      </c>
      <c r="D27" s="3">
        <v>1.8651629184861069</v>
      </c>
      <c r="E27" s="3">
        <v>1.0327350569600702</v>
      </c>
      <c r="G27" s="5">
        <v>2040</v>
      </c>
      <c r="H27" s="8">
        <v>3.9322328104034425</v>
      </c>
      <c r="I27" s="4">
        <v>3.6720333200616819</v>
      </c>
      <c r="J27" s="4">
        <v>1.8651629184861069</v>
      </c>
      <c r="K27" s="8">
        <v>1.8068704015755748</v>
      </c>
      <c r="M27" s="5">
        <v>2040</v>
      </c>
      <c r="N27" s="10">
        <v>2.6341652170784284</v>
      </c>
      <c r="O27" s="3">
        <v>1.8168402101314636</v>
      </c>
      <c r="P27" s="3">
        <v>1.1091302754777503</v>
      </c>
      <c r="Q27" s="10">
        <v>0.70770993465371324</v>
      </c>
      <c r="S27" s="5">
        <v>2040</v>
      </c>
      <c r="T27" s="10">
        <v>3.3216661223813628</v>
      </c>
      <c r="U27" s="3">
        <v>2.3054353856053504</v>
      </c>
      <c r="V27" s="3">
        <v>1.1091302754777503</v>
      </c>
      <c r="W27" s="10">
        <v>1.1963051101276001</v>
      </c>
    </row>
    <row r="28" spans="1:23" s="3" customFormat="1" x14ac:dyDescent="0.25">
      <c r="A28" s="5">
        <v>2041</v>
      </c>
      <c r="B28" s="10">
        <v>2.0842596885007842</v>
      </c>
      <c r="C28" s="3">
        <v>2.9493958794987747</v>
      </c>
      <c r="D28" s="3">
        <v>1.9253618090087359</v>
      </c>
      <c r="E28" s="3">
        <v>1.0240340704900386</v>
      </c>
      <c r="G28" s="5">
        <v>2041</v>
      </c>
      <c r="H28" s="8">
        <v>2.8937543172242526</v>
      </c>
      <c r="I28" s="4">
        <v>3.7382544821042671</v>
      </c>
      <c r="J28" s="4">
        <v>1.9253618090087359</v>
      </c>
      <c r="K28" s="8">
        <v>1.8128926730955313</v>
      </c>
      <c r="M28" s="5">
        <v>2041</v>
      </c>
      <c r="N28" s="10">
        <v>1.7372204647010785</v>
      </c>
      <c r="O28" s="3">
        <v>1.7965277360750085</v>
      </c>
      <c r="P28" s="3">
        <v>1.1195328893846748</v>
      </c>
      <c r="Q28" s="10">
        <v>0.67699484669033361</v>
      </c>
      <c r="S28" s="5">
        <v>2041</v>
      </c>
      <c r="T28" s="10">
        <v>2.241542221906502</v>
      </c>
      <c r="U28" s="3">
        <v>2.2802149126166542</v>
      </c>
      <c r="V28" s="3">
        <v>1.1195328893846748</v>
      </c>
      <c r="W28" s="10">
        <v>1.1606820232319797</v>
      </c>
    </row>
    <row r="29" spans="1:23" s="3" customFormat="1" x14ac:dyDescent="0.25">
      <c r="A29" s="5">
        <v>2042</v>
      </c>
      <c r="B29" s="10">
        <v>1.9505175294540731</v>
      </c>
      <c r="C29" s="3">
        <v>3.0094289559366945</v>
      </c>
      <c r="D29" s="3">
        <v>1.9892546468492804</v>
      </c>
      <c r="E29" s="3">
        <v>1.0201743090874142</v>
      </c>
      <c r="G29" s="5">
        <v>2042</v>
      </c>
      <c r="H29" s="8">
        <v>2.699891086014762</v>
      </c>
      <c r="I29" s="4">
        <v>3.8152301450486239</v>
      </c>
      <c r="J29" s="4">
        <v>1.9892546468492804</v>
      </c>
      <c r="K29" s="8">
        <v>1.8259754981993437</v>
      </c>
      <c r="M29" s="5">
        <v>2042</v>
      </c>
      <c r="N29" s="10">
        <v>1.5805983013075362</v>
      </c>
      <c r="O29" s="3">
        <v>1.7821826057093118</v>
      </c>
      <c r="P29" s="3">
        <v>1.1319275247684335</v>
      </c>
      <c r="Q29" s="10">
        <v>0.65025508094087814</v>
      </c>
      <c r="S29" s="5">
        <v>2042</v>
      </c>
      <c r="T29" s="10">
        <v>2.0044345886747634</v>
      </c>
      <c r="U29" s="3">
        <v>2.2624480216728746</v>
      </c>
      <c r="V29" s="3">
        <v>1.1319275247684335</v>
      </c>
      <c r="W29" s="10">
        <v>1.1305204969044409</v>
      </c>
    </row>
    <row r="30" spans="1:23" s="3" customFormat="1" x14ac:dyDescent="0.25">
      <c r="A30" s="5">
        <v>2043</v>
      </c>
      <c r="B30" s="10">
        <v>1.8247386450944632</v>
      </c>
      <c r="C30" s="3">
        <v>3.0786091049614464</v>
      </c>
      <c r="D30" s="3">
        <v>2.05711175046318</v>
      </c>
      <c r="E30" s="3">
        <v>1.0214973544982664</v>
      </c>
      <c r="G30" s="5">
        <v>2043</v>
      </c>
      <c r="H30" s="8">
        <v>2.5451457945212077</v>
      </c>
      <c r="I30" s="4">
        <v>3.9037515520397941</v>
      </c>
      <c r="J30" s="4">
        <v>2.05711175046318</v>
      </c>
      <c r="K30" s="8">
        <v>1.8466398015766141</v>
      </c>
      <c r="M30" s="5">
        <v>2043</v>
      </c>
      <c r="N30" s="10">
        <v>1.4313618892257429</v>
      </c>
      <c r="O30" s="3">
        <v>1.7756524763168198</v>
      </c>
      <c r="P30" s="3">
        <v>1.1475318776872721</v>
      </c>
      <c r="Q30" s="10">
        <v>0.62812059862954761</v>
      </c>
      <c r="S30" s="5">
        <v>2043</v>
      </c>
      <c r="T30" s="10">
        <v>1.8054659549313188</v>
      </c>
      <c r="U30" s="3">
        <v>2.2544933880806721</v>
      </c>
      <c r="V30" s="3">
        <v>1.1475318776872721</v>
      </c>
      <c r="W30" s="10">
        <v>1.1069615103934003</v>
      </c>
    </row>
    <row r="31" spans="1:23" s="3" customFormat="1" x14ac:dyDescent="0.25">
      <c r="A31" s="5">
        <v>2044</v>
      </c>
      <c r="B31" s="10">
        <v>1.7068069175878688</v>
      </c>
      <c r="C31" s="3">
        <v>3.1565653806546674</v>
      </c>
      <c r="D31" s="3">
        <v>2.1287756081417255</v>
      </c>
      <c r="E31" s="3">
        <v>1.0277897725129421</v>
      </c>
      <c r="G31" s="5">
        <v>2044</v>
      </c>
      <c r="H31" s="8">
        <v>2.4356946283008853</v>
      </c>
      <c r="I31" s="4">
        <v>4.0033610451036701</v>
      </c>
      <c r="J31" s="4">
        <v>2.1287756081417255</v>
      </c>
      <c r="K31" s="8">
        <v>1.8745854369619444</v>
      </c>
      <c r="M31" s="5">
        <v>2044</v>
      </c>
      <c r="N31" s="10">
        <v>1.2893676786276427</v>
      </c>
      <c r="O31" s="3">
        <v>1.7763988251764444</v>
      </c>
      <c r="P31" s="3">
        <v>1.1660482916237276</v>
      </c>
      <c r="Q31" s="10">
        <v>0.61035053355271696</v>
      </c>
      <c r="S31" s="5">
        <v>2044</v>
      </c>
      <c r="T31" s="10">
        <v>1.6507475409101042</v>
      </c>
      <c r="U31" s="3">
        <v>2.2556866411948913</v>
      </c>
      <c r="V31" s="3">
        <v>1.1660482916237276</v>
      </c>
      <c r="W31" s="10">
        <v>1.0896383495711639</v>
      </c>
    </row>
    <row r="32" spans="1:23" s="3" customFormat="1" x14ac:dyDescent="0.25">
      <c r="A32" s="5">
        <v>2045</v>
      </c>
      <c r="B32" s="10">
        <v>1.597583170612773</v>
      </c>
      <c r="C32" s="3">
        <v>3.2443586610204758</v>
      </c>
      <c r="D32" s="3">
        <v>2.2045469966592859</v>
      </c>
      <c r="E32" s="3">
        <v>1.0398116643611899</v>
      </c>
      <c r="G32" s="5">
        <v>2045</v>
      </c>
      <c r="H32" s="8">
        <v>2.3733881438332585</v>
      </c>
      <c r="I32" s="4">
        <v>4.1153820563207759</v>
      </c>
      <c r="J32" s="4">
        <v>2.2045469966592859</v>
      </c>
      <c r="K32" s="8">
        <v>1.91083505966149</v>
      </c>
      <c r="M32" s="5">
        <v>2045</v>
      </c>
      <c r="N32" s="10">
        <v>1.1555859774499186</v>
      </c>
      <c r="O32" s="3">
        <v>1.7858062265921359</v>
      </c>
      <c r="P32" s="3">
        <v>1.1879917553937984</v>
      </c>
      <c r="Q32" s="10">
        <v>0.59781447119833753</v>
      </c>
      <c r="S32" s="5">
        <v>2045</v>
      </c>
      <c r="T32" s="10">
        <v>1.5423253850683996</v>
      </c>
      <c r="U32" s="3">
        <v>2.2677640562904311</v>
      </c>
      <c r="V32" s="3">
        <v>1.1879917553937984</v>
      </c>
      <c r="W32" s="10">
        <v>1.0797723008966327</v>
      </c>
    </row>
    <row r="33" spans="1:23" s="3" customFormat="1" x14ac:dyDescent="0.25">
      <c r="A33" s="5">
        <v>2046</v>
      </c>
      <c r="B33" s="10">
        <v>1.4970940117139664</v>
      </c>
      <c r="C33" s="3">
        <v>3.3417944893998723</v>
      </c>
      <c r="D33" s="3">
        <v>2.2843090995464888</v>
      </c>
      <c r="E33" s="3">
        <v>1.0574853898533836</v>
      </c>
      <c r="G33" s="5">
        <v>2046</v>
      </c>
      <c r="H33" s="8">
        <v>2.3211657874185105</v>
      </c>
      <c r="I33" s="4">
        <v>4.2395548769447071</v>
      </c>
      <c r="J33" s="4">
        <v>2.2843090995464888</v>
      </c>
      <c r="K33" s="8">
        <v>1.9552457773982181</v>
      </c>
      <c r="M33" s="5">
        <v>2046</v>
      </c>
      <c r="N33" s="10">
        <v>1.0300931244240668</v>
      </c>
      <c r="O33" s="3">
        <v>1.8037930868444541</v>
      </c>
      <c r="P33" s="3">
        <v>1.2133085842809688</v>
      </c>
      <c r="Q33" s="10">
        <v>0.59048450256348539</v>
      </c>
      <c r="S33" s="5">
        <v>2046</v>
      </c>
      <c r="T33" s="10">
        <v>1.4432316415489324</v>
      </c>
      <c r="U33" s="3">
        <v>2.2906202158096094</v>
      </c>
      <c r="V33" s="3">
        <v>1.2133085842809688</v>
      </c>
      <c r="W33" s="10">
        <v>1.0773116315286408</v>
      </c>
    </row>
    <row r="34" spans="1:23" s="3" customFormat="1" x14ac:dyDescent="0.25">
      <c r="A34" s="5">
        <v>2047</v>
      </c>
      <c r="B34" s="10">
        <v>1.406250744222439</v>
      </c>
      <c r="C34" s="3">
        <v>3.4500304404884616</v>
      </c>
      <c r="D34" s="3">
        <v>2.368416084573076</v>
      </c>
      <c r="E34" s="3">
        <v>1.0816143559153857</v>
      </c>
      <c r="G34" s="5">
        <v>2047</v>
      </c>
      <c r="H34" s="8">
        <v>2.2802110356149501</v>
      </c>
      <c r="I34" s="4">
        <v>4.3773498451479593</v>
      </c>
      <c r="J34" s="4">
        <v>2.368416084573076</v>
      </c>
      <c r="K34" s="8">
        <v>2.0089337605748838</v>
      </c>
      <c r="M34" s="5">
        <v>2047</v>
      </c>
      <c r="N34" s="10">
        <v>0.9138336959570279</v>
      </c>
      <c r="O34" s="3">
        <v>1.8315360187981742</v>
      </c>
      <c r="P34" s="3">
        <v>1.2423387111481976</v>
      </c>
      <c r="Q34" s="10">
        <v>0.58919730764997646</v>
      </c>
      <c r="S34" s="5">
        <v>2047</v>
      </c>
      <c r="T34" s="10">
        <v>1.3547036440773268</v>
      </c>
      <c r="U34" s="3">
        <v>2.3257650801854592</v>
      </c>
      <c r="V34" s="3">
        <v>1.2423387111481976</v>
      </c>
      <c r="W34" s="10">
        <v>1.0834263690372614</v>
      </c>
    </row>
    <row r="35" spans="1:23" s="3" customFormat="1" x14ac:dyDescent="0.25">
      <c r="A35" s="5">
        <v>2048</v>
      </c>
      <c r="B35" s="10">
        <v>1.3238851015872537</v>
      </c>
      <c r="C35" s="3">
        <v>3.5672347836124501</v>
      </c>
      <c r="D35" s="3">
        <v>2.4563161603955166</v>
      </c>
      <c r="E35" s="3">
        <v>1.1109186232169337</v>
      </c>
      <c r="G35" s="5">
        <v>2048</v>
      </c>
      <c r="H35" s="8">
        <v>2.2488084906720482</v>
      </c>
      <c r="I35" s="4">
        <v>4.5264301099654913</v>
      </c>
      <c r="J35" s="4">
        <v>2.4563161603955166</v>
      </c>
      <c r="K35" s="8">
        <v>2.0701139495699747</v>
      </c>
      <c r="M35" s="5">
        <v>2048</v>
      </c>
      <c r="N35" s="10">
        <v>0.80567694801647616</v>
      </c>
      <c r="O35" s="3">
        <v>1.8672011165031619</v>
      </c>
      <c r="P35" s="3">
        <v>1.2744906468570043</v>
      </c>
      <c r="Q35" s="10">
        <v>0.59271046964615748</v>
      </c>
      <c r="S35" s="5">
        <v>2048</v>
      </c>
      <c r="T35" s="10">
        <v>1.2750803444198995</v>
      </c>
      <c r="U35" s="3">
        <v>2.3708764501748321</v>
      </c>
      <c r="V35" s="3">
        <v>1.2744906468570043</v>
      </c>
      <c r="W35" s="10">
        <v>1.0963858033178275</v>
      </c>
    </row>
    <row r="36" spans="1:23" x14ac:dyDescent="0.25">
      <c r="B36" s="11"/>
      <c r="H36" s="12"/>
      <c r="K36" s="12"/>
      <c r="N36" s="11"/>
      <c r="Q36" s="11"/>
      <c r="T36" s="11"/>
      <c r="W36" s="11"/>
    </row>
    <row r="37" spans="1:23" s="3" customFormat="1" x14ac:dyDescent="0.25">
      <c r="A37" s="5" t="s">
        <v>10</v>
      </c>
      <c r="B37" s="8">
        <f>SUM(B4:B35)</f>
        <v>140.09558717659073</v>
      </c>
      <c r="C37" s="4">
        <f t="shared" ref="C37:E37" si="0">SUM(C4:C35)</f>
        <v>86.629052733758897</v>
      </c>
      <c r="D37" s="4">
        <f t="shared" si="0"/>
        <v>50.43031740717808</v>
      </c>
      <c r="E37" s="8">
        <f t="shared" si="0"/>
        <v>36.198735326580824</v>
      </c>
      <c r="G37" s="3" t="s">
        <v>10</v>
      </c>
      <c r="H37" s="8">
        <f>SUM(H4:H35)</f>
        <v>174.81522357419288</v>
      </c>
      <c r="I37" s="4">
        <f t="shared" ref="I37:K37" si="1">SUM(I4:I35)</f>
        <v>109.39677377682456</v>
      </c>
      <c r="J37" s="4">
        <f t="shared" si="1"/>
        <v>50.43031740717808</v>
      </c>
      <c r="K37" s="8">
        <f t="shared" si="1"/>
        <v>58.966456369646451</v>
      </c>
      <c r="M37" s="5" t="s">
        <v>10</v>
      </c>
      <c r="N37" s="8">
        <f>SUM(N4:N35)</f>
        <v>133.22723942595024</v>
      </c>
      <c r="O37" s="4">
        <f t="shared" ref="O37:Q37" si="2">SUM(O4:O35)</f>
        <v>63.868255848688257</v>
      </c>
      <c r="P37" s="4">
        <f t="shared" si="2"/>
        <v>34.537868272747936</v>
      </c>
      <c r="Q37" s="8">
        <f t="shared" si="2"/>
        <v>29.330387575940296</v>
      </c>
      <c r="S37" s="5" t="s">
        <v>10</v>
      </c>
      <c r="T37" s="8">
        <f>SUM(T4:T35)</f>
        <v>161.96264464556941</v>
      </c>
      <c r="U37" s="4">
        <f t="shared" ref="U37:W37" si="3">SUM(U4:U35)</f>
        <v>80.651759528217411</v>
      </c>
      <c r="V37" s="4">
        <f t="shared" si="3"/>
        <v>34.537868272747936</v>
      </c>
      <c r="W37" s="8">
        <f t="shared" si="3"/>
        <v>46.113891255469461</v>
      </c>
    </row>
    <row r="38" spans="1:23" x14ac:dyDescent="0.25">
      <c r="A38" s="5" t="s">
        <v>11</v>
      </c>
      <c r="B38" s="10">
        <v>0.31</v>
      </c>
      <c r="G38" s="5" t="s">
        <v>11</v>
      </c>
      <c r="H38" s="1">
        <v>0.26200000000000001</v>
      </c>
      <c r="M38" s="5" t="s">
        <v>11</v>
      </c>
      <c r="N38" s="1">
        <v>0.31</v>
      </c>
      <c r="S38" s="5" t="s">
        <v>11</v>
      </c>
      <c r="T38" s="1">
        <v>0.26200000000000001</v>
      </c>
      <c r="U38" s="3">
        <v>0.26200000000000001</v>
      </c>
      <c r="W38" s="11"/>
    </row>
    <row r="39" spans="1:23" ht="45" x14ac:dyDescent="0.25">
      <c r="A39" s="15" t="s">
        <v>12</v>
      </c>
      <c r="B39" s="3">
        <f>SUM(B37:B38)</f>
        <v>140.40558717659073</v>
      </c>
      <c r="G39" s="15" t="s">
        <v>12</v>
      </c>
      <c r="H39" s="3">
        <f>SUM(H37:H38)</f>
        <v>175.07722357419289</v>
      </c>
      <c r="M39" s="15" t="s">
        <v>12</v>
      </c>
      <c r="N39" s="3">
        <f>SUM(N37:N38)</f>
        <v>133.53723942595025</v>
      </c>
      <c r="S39" s="15" t="s">
        <v>12</v>
      </c>
      <c r="T39" s="3">
        <f>SUM(T37:T38)</f>
        <v>162.22464464556941</v>
      </c>
    </row>
  </sheetData>
  <mergeCells count="4">
    <mergeCell ref="H2:K2"/>
    <mergeCell ref="B2:E2"/>
    <mergeCell ref="T2:W2"/>
    <mergeCell ref="N2:Q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zoomScaleNormal="100" workbookViewId="0">
      <selection activeCell="B38" sqref="B38"/>
    </sheetView>
  </sheetViews>
  <sheetFormatPr defaultRowHeight="15" x14ac:dyDescent="0.25"/>
  <cols>
    <col min="1" max="1" width="10.85546875" style="5" customWidth="1"/>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44" t="s">
        <v>2</v>
      </c>
      <c r="C2" s="45"/>
      <c r="D2" s="45"/>
      <c r="E2" s="45"/>
      <c r="F2" s="11"/>
      <c r="G2" s="14"/>
      <c r="H2" s="42" t="s">
        <v>27</v>
      </c>
      <c r="I2" s="43"/>
      <c r="J2" s="43"/>
      <c r="K2" s="43"/>
      <c r="L2" s="11"/>
      <c r="M2" s="14"/>
      <c r="N2" s="44" t="s">
        <v>3</v>
      </c>
      <c r="O2" s="45"/>
      <c r="P2" s="45"/>
      <c r="Q2" s="45"/>
      <c r="R2" s="11"/>
      <c r="S2" s="14"/>
      <c r="T2" s="44" t="s">
        <v>28</v>
      </c>
      <c r="U2" s="45"/>
      <c r="V2" s="45"/>
      <c r="W2" s="45"/>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4.256942241983551</v>
      </c>
      <c r="C4" s="3">
        <v>2.2195212305993754</v>
      </c>
      <c r="D4" s="3">
        <v>0.99963549489118586</v>
      </c>
      <c r="E4" s="3">
        <v>1.2198857357081896</v>
      </c>
      <c r="G4" s="5">
        <v>2017</v>
      </c>
      <c r="H4" s="8">
        <v>4.256942241983551</v>
      </c>
      <c r="I4" s="4">
        <v>2.2195212305993754</v>
      </c>
      <c r="J4" s="4">
        <v>0.99963549489118586</v>
      </c>
      <c r="K4" s="8">
        <v>1.2198857357081896</v>
      </c>
      <c r="M4" s="5">
        <v>2017</v>
      </c>
      <c r="N4" s="10">
        <v>4.256942241983551</v>
      </c>
      <c r="O4" s="3">
        <v>2.2195212305993754</v>
      </c>
      <c r="P4" s="3">
        <v>0.99963549489118586</v>
      </c>
      <c r="Q4" s="10">
        <v>1.2198857357081896</v>
      </c>
      <c r="S4" s="5">
        <v>2017</v>
      </c>
      <c r="T4" s="10">
        <v>4.256942241983551</v>
      </c>
      <c r="U4" s="3">
        <v>2.2195212305993754</v>
      </c>
      <c r="V4" s="3">
        <v>0.99963549489118586</v>
      </c>
      <c r="W4" s="10">
        <v>1.2198857357081896</v>
      </c>
    </row>
    <row r="5" spans="1:23" s="3" customFormat="1" x14ac:dyDescent="0.25">
      <c r="A5" s="5">
        <v>2018</v>
      </c>
      <c r="B5" s="10">
        <v>4.4317877059104216</v>
      </c>
      <c r="C5" s="3">
        <v>2.2378853897276456</v>
      </c>
      <c r="D5" s="3">
        <v>1.0225857584808558</v>
      </c>
      <c r="E5" s="3">
        <v>1.2152996312467894</v>
      </c>
      <c r="G5" s="5">
        <v>2018</v>
      </c>
      <c r="H5" s="8">
        <v>4.4348525989508625</v>
      </c>
      <c r="I5" s="4">
        <v>2.2378853897276456</v>
      </c>
      <c r="J5" s="4">
        <v>1.0225857584808558</v>
      </c>
      <c r="K5" s="8">
        <v>1.2152996312467894</v>
      </c>
      <c r="M5" s="5">
        <v>2018</v>
      </c>
      <c r="N5" s="10">
        <v>4.4200369870310734</v>
      </c>
      <c r="O5" s="3">
        <v>2.1993050609961133</v>
      </c>
      <c r="P5" s="3">
        <v>0.9957561486286719</v>
      </c>
      <c r="Q5" s="10">
        <v>1.2035489123674414</v>
      </c>
      <c r="S5" s="5">
        <v>2018</v>
      </c>
      <c r="T5" s="10">
        <v>4.4231018800715152</v>
      </c>
      <c r="U5" s="3">
        <v>2.1993050609961133</v>
      </c>
      <c r="V5" s="3">
        <v>0.9957561486286719</v>
      </c>
      <c r="W5" s="10">
        <v>1.2035489123674414</v>
      </c>
    </row>
    <row r="6" spans="1:23" s="3" customFormat="1" x14ac:dyDescent="0.25">
      <c r="A6" s="5">
        <v>2019</v>
      </c>
      <c r="B6" s="10">
        <v>4.6096038602108838</v>
      </c>
      <c r="C6" s="3">
        <v>2.2571883915007884</v>
      </c>
      <c r="D6" s="3">
        <v>1.0465756512030338</v>
      </c>
      <c r="E6" s="3">
        <v>1.2106127402977542</v>
      </c>
      <c r="G6" s="5">
        <v>2019</v>
      </c>
      <c r="H6" s="8">
        <v>4.6210512690205148</v>
      </c>
      <c r="I6" s="4">
        <v>2.2571883915007884</v>
      </c>
      <c r="J6" s="4">
        <v>1.0465756512030338</v>
      </c>
      <c r="K6" s="8">
        <v>1.2106127402977542</v>
      </c>
      <c r="M6" s="5">
        <v>2019</v>
      </c>
      <c r="N6" s="10">
        <v>4.5862167704965335</v>
      </c>
      <c r="O6" s="3">
        <v>2.1804262699507726</v>
      </c>
      <c r="P6" s="3">
        <v>0.99320061936736936</v>
      </c>
      <c r="Q6" s="10">
        <v>1.1872256505834033</v>
      </c>
      <c r="S6" s="5">
        <v>2019</v>
      </c>
      <c r="T6" s="10">
        <v>4.5976618307073256</v>
      </c>
      <c r="U6" s="3">
        <v>2.1804262699507726</v>
      </c>
      <c r="V6" s="3">
        <v>0.99320061936736936</v>
      </c>
      <c r="W6" s="10">
        <v>1.1872256505834033</v>
      </c>
    </row>
    <row r="7" spans="1:23" s="3" customFormat="1" x14ac:dyDescent="0.25">
      <c r="A7" s="5">
        <v>2020</v>
      </c>
      <c r="B7" s="10">
        <v>4.7935558357169334</v>
      </c>
      <c r="C7" s="3">
        <v>2.2818844543439027</v>
      </c>
      <c r="D7" s="3">
        <v>1.0730017623409693</v>
      </c>
      <c r="E7" s="3">
        <v>1.2088826920029332</v>
      </c>
      <c r="G7" s="5">
        <v>2020</v>
      </c>
      <c r="H7" s="8">
        <v>4.8189135558599254</v>
      </c>
      <c r="I7" s="4">
        <v>2.2818844543439027</v>
      </c>
      <c r="J7" s="4">
        <v>1.0730017623409693</v>
      </c>
      <c r="K7" s="8">
        <v>1.2088826920029332</v>
      </c>
      <c r="M7" s="5">
        <v>2020</v>
      </c>
      <c r="N7" s="10">
        <v>4.7588722693187364</v>
      </c>
      <c r="O7" s="3">
        <v>2.168156708676404</v>
      </c>
      <c r="P7" s="3">
        <v>0.99395758307166815</v>
      </c>
      <c r="Q7" s="10">
        <v>1.1741991256047359</v>
      </c>
      <c r="S7" s="5">
        <v>2020</v>
      </c>
      <c r="T7" s="10">
        <v>4.7842165103655283</v>
      </c>
      <c r="U7" s="3">
        <v>2.168156708676404</v>
      </c>
      <c r="V7" s="3">
        <v>0.99395758307166815</v>
      </c>
      <c r="W7" s="10">
        <v>1.1741991256047359</v>
      </c>
    </row>
    <row r="8" spans="1:23" s="3" customFormat="1" x14ac:dyDescent="0.25">
      <c r="A8" s="5">
        <v>2021</v>
      </c>
      <c r="B8" s="10">
        <v>4.9818020629722417</v>
      </c>
      <c r="C8" s="3">
        <v>2.3096659534865833</v>
      </c>
      <c r="D8" s="3">
        <v>1.1015093008298817</v>
      </c>
      <c r="E8" s="3">
        <v>1.2081566526567016</v>
      </c>
      <c r="G8" s="5">
        <v>2021</v>
      </c>
      <c r="H8" s="8">
        <v>5.0268165765723669</v>
      </c>
      <c r="I8" s="4">
        <v>2.3096659534865833</v>
      </c>
      <c r="J8" s="4">
        <v>1.1015093008298817</v>
      </c>
      <c r="K8" s="8">
        <v>1.2081566526567016</v>
      </c>
      <c r="M8" s="5">
        <v>2021</v>
      </c>
      <c r="N8" s="10">
        <v>4.9360028414580608</v>
      </c>
      <c r="O8" s="3">
        <v>2.1593678993969134</v>
      </c>
      <c r="P8" s="3">
        <v>0.99701046825439243</v>
      </c>
      <c r="Q8" s="10">
        <v>1.1623574311425211</v>
      </c>
      <c r="S8" s="5">
        <v>2021</v>
      </c>
      <c r="T8" s="10">
        <v>4.9809733152962998</v>
      </c>
      <c r="U8" s="3">
        <v>2.1593678993969134</v>
      </c>
      <c r="V8" s="3">
        <v>0.99701046825439243</v>
      </c>
      <c r="W8" s="10">
        <v>1.1623574311425211</v>
      </c>
    </row>
    <row r="9" spans="1:23" s="3" customFormat="1" x14ac:dyDescent="0.25">
      <c r="A9" s="5">
        <v>2022</v>
      </c>
      <c r="B9" s="10">
        <v>5.1745341608061217</v>
      </c>
      <c r="C9" s="3">
        <v>2.3398852243384072</v>
      </c>
      <c r="D9" s="3">
        <v>1.1313741417480587</v>
      </c>
      <c r="E9" s="3">
        <v>1.2085110825903482</v>
      </c>
      <c r="G9" s="5">
        <v>2022</v>
      </c>
      <c r="H9" s="8">
        <v>5.2451821582867524</v>
      </c>
      <c r="I9" s="4">
        <v>2.3398852243384072</v>
      </c>
      <c r="J9" s="4">
        <v>1.1313741417480587</v>
      </c>
      <c r="K9" s="8">
        <v>1.2085110825903482</v>
      </c>
      <c r="M9" s="5">
        <v>2022</v>
      </c>
      <c r="N9" s="10">
        <v>5.1179204790000909</v>
      </c>
      <c r="O9" s="3">
        <v>2.1538562972430806</v>
      </c>
      <c r="P9" s="3">
        <v>1.0019588964587629</v>
      </c>
      <c r="Q9" s="10">
        <v>1.1518974007843177</v>
      </c>
      <c r="S9" s="5">
        <v>2022</v>
      </c>
      <c r="T9" s="10">
        <v>5.1884594437758569</v>
      </c>
      <c r="U9" s="3">
        <v>2.1538562972430806</v>
      </c>
      <c r="V9" s="3">
        <v>1.0019588964587629</v>
      </c>
      <c r="W9" s="10">
        <v>1.1518974007843177</v>
      </c>
    </row>
    <row r="10" spans="1:23" s="3" customFormat="1" x14ac:dyDescent="0.25">
      <c r="A10" s="5">
        <v>2023</v>
      </c>
      <c r="B10" s="10">
        <v>5.370588483222047</v>
      </c>
      <c r="C10" s="3">
        <v>2.3710573049768371</v>
      </c>
      <c r="D10" s="3">
        <v>1.1623941582149473</v>
      </c>
      <c r="E10" s="3">
        <v>1.20866314676189</v>
      </c>
      <c r="G10" s="5">
        <v>2023</v>
      </c>
      <c r="H10" s="8">
        <v>5.4730908099852931</v>
      </c>
      <c r="I10" s="4">
        <v>2.3710573049768371</v>
      </c>
      <c r="J10" s="4">
        <v>1.1623941582149473</v>
      </c>
      <c r="K10" s="8">
        <v>1.20866314676189</v>
      </c>
      <c r="M10" s="5">
        <v>2023</v>
      </c>
      <c r="N10" s="10">
        <v>5.3035931186888119</v>
      </c>
      <c r="O10" s="3">
        <v>2.1506017962960016</v>
      </c>
      <c r="P10" s="3">
        <v>1.0089340140673462</v>
      </c>
      <c r="Q10" s="10">
        <v>1.1416677822286554</v>
      </c>
      <c r="S10" s="5">
        <v>2023</v>
      </c>
      <c r="T10" s="10">
        <v>5.405867486288602</v>
      </c>
      <c r="U10" s="3">
        <v>2.1506017962960016</v>
      </c>
      <c r="V10" s="3">
        <v>1.0089340140673462</v>
      </c>
      <c r="W10" s="10">
        <v>1.1416677822286554</v>
      </c>
    </row>
    <row r="11" spans="1:23" s="3" customFormat="1" x14ac:dyDescent="0.25">
      <c r="A11" s="5">
        <v>2024</v>
      </c>
      <c r="B11" s="10">
        <v>5.5696765487824118</v>
      </c>
      <c r="C11" s="3">
        <v>2.4027072955261786</v>
      </c>
      <c r="D11" s="3">
        <v>1.1945062924544987</v>
      </c>
      <c r="E11" s="3">
        <v>1.2082010030716797</v>
      </c>
      <c r="G11" s="5">
        <v>2024</v>
      </c>
      <c r="H11" s="8">
        <v>5.7105144417397948</v>
      </c>
      <c r="I11" s="4">
        <v>2.4027072955261786</v>
      </c>
      <c r="J11" s="4">
        <v>1.1945062924544987</v>
      </c>
      <c r="K11" s="8">
        <v>1.2082010030716797</v>
      </c>
      <c r="M11" s="5">
        <v>2024</v>
      </c>
      <c r="N11" s="10">
        <v>5.4920572280519533</v>
      </c>
      <c r="O11" s="3">
        <v>2.1467984480876905</v>
      </c>
      <c r="P11" s="3">
        <v>1.0162167657464696</v>
      </c>
      <c r="Q11" s="10">
        <v>1.1305816823412211</v>
      </c>
      <c r="S11" s="5">
        <v>2024</v>
      </c>
      <c r="T11" s="10">
        <v>5.6324701958992156</v>
      </c>
      <c r="U11" s="3">
        <v>2.1467984480876905</v>
      </c>
      <c r="V11" s="3">
        <v>1.0162167657464696</v>
      </c>
      <c r="W11" s="10">
        <v>1.1305816823412211</v>
      </c>
    </row>
    <row r="12" spans="1:23" s="3" customFormat="1" x14ac:dyDescent="0.25">
      <c r="A12" s="5">
        <v>2025</v>
      </c>
      <c r="B12" s="10">
        <v>5.771588636049187</v>
      </c>
      <c r="C12" s="3">
        <v>2.4342445981669161</v>
      </c>
      <c r="D12" s="3">
        <v>1.2274573463704448</v>
      </c>
      <c r="E12" s="3">
        <v>1.2067872517964711</v>
      </c>
      <c r="G12" s="5">
        <v>2025</v>
      </c>
      <c r="H12" s="8">
        <v>5.9575221269724326</v>
      </c>
      <c r="I12" s="4">
        <v>2.4342445981669161</v>
      </c>
      <c r="J12" s="4">
        <v>1.2274573463704448</v>
      </c>
      <c r="K12" s="8">
        <v>1.2067872517964711</v>
      </c>
      <c r="M12" s="5">
        <v>2025</v>
      </c>
      <c r="N12" s="10">
        <v>5.683082483037726</v>
      </c>
      <c r="O12" s="3">
        <v>2.1418259347324806</v>
      </c>
      <c r="P12" s="3">
        <v>1.0235448359474697</v>
      </c>
      <c r="Q12" s="10">
        <v>1.1182810987850109</v>
      </c>
      <c r="S12" s="5">
        <v>2025</v>
      </c>
      <c r="T12" s="10">
        <v>5.8682871002818366</v>
      </c>
      <c r="U12" s="3">
        <v>2.1418259347324806</v>
      </c>
      <c r="V12" s="3">
        <v>1.0235448359474697</v>
      </c>
      <c r="W12" s="10">
        <v>1.1182810987850109</v>
      </c>
    </row>
    <row r="13" spans="1:23" s="3" customFormat="1" x14ac:dyDescent="0.25">
      <c r="A13" s="5">
        <v>2026</v>
      </c>
      <c r="B13" s="10">
        <v>5.9748822537896951</v>
      </c>
      <c r="C13" s="3">
        <v>2.4634800656544815</v>
      </c>
      <c r="D13" s="3">
        <v>1.2606328109760943</v>
      </c>
      <c r="E13" s="3">
        <v>1.2028472546783873</v>
      </c>
      <c r="G13" s="5">
        <v>2026</v>
      </c>
      <c r="H13" s="8">
        <v>6.2129706346251314</v>
      </c>
      <c r="I13" s="4">
        <v>2.4634800656544815</v>
      </c>
      <c r="J13" s="4">
        <v>1.2606328109760943</v>
      </c>
      <c r="K13" s="8">
        <v>1.2028472546783873</v>
      </c>
      <c r="M13" s="5">
        <v>2026</v>
      </c>
      <c r="N13" s="10">
        <v>5.8750141143034531</v>
      </c>
      <c r="O13" s="3">
        <v>2.1328440686915657</v>
      </c>
      <c r="P13" s="3">
        <v>1.0298649534994202</v>
      </c>
      <c r="Q13" s="10">
        <v>1.1029791151921453</v>
      </c>
      <c r="S13" s="5">
        <v>2026</v>
      </c>
      <c r="T13" s="10">
        <v>6.1119285648627235</v>
      </c>
      <c r="U13" s="3">
        <v>2.1328440686915657</v>
      </c>
      <c r="V13" s="3">
        <v>1.0298649534994202</v>
      </c>
      <c r="W13" s="10">
        <v>1.1029791151921453</v>
      </c>
    </row>
    <row r="14" spans="1:23" s="3" customFormat="1" x14ac:dyDescent="0.25">
      <c r="A14" s="5">
        <v>2027</v>
      </c>
      <c r="B14" s="10">
        <v>6.1363497176047366</v>
      </c>
      <c r="C14" s="3">
        <v>2.4918406724469673</v>
      </c>
      <c r="D14" s="3">
        <v>1.2945471789224337</v>
      </c>
      <c r="E14" s="3">
        <v>1.1972934935245334</v>
      </c>
      <c r="G14" s="5">
        <v>2027</v>
      </c>
      <c r="H14" s="8">
        <v>6.4339731130926134</v>
      </c>
      <c r="I14" s="4">
        <v>2.4918406724469673</v>
      </c>
      <c r="J14" s="4">
        <v>1.2945471789224337</v>
      </c>
      <c r="K14" s="8">
        <v>1.1972934935245334</v>
      </c>
      <c r="M14" s="5">
        <v>2027</v>
      </c>
      <c r="N14" s="10">
        <v>6.0247004372204938</v>
      </c>
      <c r="O14" s="3">
        <v>2.1214970398484994</v>
      </c>
      <c r="P14" s="3">
        <v>1.0358528267082092</v>
      </c>
      <c r="Q14" s="10">
        <v>1.0856442131402904</v>
      </c>
      <c r="S14" s="5">
        <v>2027</v>
      </c>
      <c r="T14" s="10">
        <v>6.3205240250039223</v>
      </c>
      <c r="U14" s="3">
        <v>2.1214970398484994</v>
      </c>
      <c r="V14" s="3">
        <v>1.0358528267082092</v>
      </c>
      <c r="W14" s="10">
        <v>1.0856442131402904</v>
      </c>
    </row>
    <row r="15" spans="1:23" s="3" customFormat="1" x14ac:dyDescent="0.25">
      <c r="A15" s="5">
        <v>2028</v>
      </c>
      <c r="B15" s="10">
        <v>6.3022437546090595</v>
      </c>
      <c r="C15" s="3">
        <v>2.5197160533371679</v>
      </c>
      <c r="D15" s="3">
        <v>1.3293954906511196</v>
      </c>
      <c r="E15" s="3">
        <v>1.190320562686048</v>
      </c>
      <c r="G15" s="5">
        <v>2028</v>
      </c>
      <c r="H15" s="8">
        <v>6.6640583489256153</v>
      </c>
      <c r="I15" s="4">
        <v>2.5197160533371679</v>
      </c>
      <c r="J15" s="4">
        <v>1.3293954906511196</v>
      </c>
      <c r="K15" s="8">
        <v>1.190320562686048</v>
      </c>
      <c r="M15" s="5">
        <v>2028</v>
      </c>
      <c r="N15" s="10">
        <v>6.1784406772950557</v>
      </c>
      <c r="O15" s="3">
        <v>2.1083563784186046</v>
      </c>
      <c r="P15" s="3">
        <v>1.0418388930465607</v>
      </c>
      <c r="Q15" s="10">
        <v>1.0665174853720436</v>
      </c>
      <c r="S15" s="5">
        <v>2028</v>
      </c>
      <c r="T15" s="10">
        <v>6.5376030235371179</v>
      </c>
      <c r="U15" s="3">
        <v>2.1083563784186046</v>
      </c>
      <c r="V15" s="3">
        <v>1.0418388930465607</v>
      </c>
      <c r="W15" s="10">
        <v>1.0665174853720436</v>
      </c>
    </row>
    <row r="16" spans="1:23" s="3" customFormat="1" x14ac:dyDescent="0.25">
      <c r="A16" s="5">
        <v>2029</v>
      </c>
      <c r="B16" s="10">
        <v>6.4729275321081552</v>
      </c>
      <c r="C16" s="3">
        <v>2.5473701350544049</v>
      </c>
      <c r="D16" s="3">
        <v>1.3652831065865645</v>
      </c>
      <c r="E16" s="3">
        <v>1.1820870284678402</v>
      </c>
      <c r="G16" s="5">
        <v>2029</v>
      </c>
      <c r="H16" s="8">
        <v>6.9039197573345517</v>
      </c>
      <c r="I16" s="4">
        <v>2.5473701350544049</v>
      </c>
      <c r="J16" s="4">
        <v>1.3652831065865645</v>
      </c>
      <c r="K16" s="8">
        <v>1.1820870284678402</v>
      </c>
      <c r="M16" s="5">
        <v>2029</v>
      </c>
      <c r="N16" s="10">
        <v>6.3364370501348439</v>
      </c>
      <c r="O16" s="3">
        <v>2.0931668608453857</v>
      </c>
      <c r="P16" s="3">
        <v>1.0475703143508566</v>
      </c>
      <c r="Q16" s="10">
        <v>1.0455965464945289</v>
      </c>
      <c r="S16" s="5">
        <v>2029</v>
      </c>
      <c r="T16" s="10">
        <v>6.7636482517774938</v>
      </c>
      <c r="U16" s="3">
        <v>2.0931668608453857</v>
      </c>
      <c r="V16" s="3">
        <v>1.0475703143508566</v>
      </c>
      <c r="W16" s="10">
        <v>1.0455965464945289</v>
      </c>
    </row>
    <row r="17" spans="1:23" s="3" customFormat="1" x14ac:dyDescent="0.25">
      <c r="A17" s="5">
        <v>2030</v>
      </c>
      <c r="B17" s="10">
        <v>6.6488721362237069</v>
      </c>
      <c r="C17" s="3">
        <v>2.5753361309816452</v>
      </c>
      <c r="D17" s="3">
        <v>1.402483916025665</v>
      </c>
      <c r="E17" s="3">
        <v>1.1728522149559801</v>
      </c>
      <c r="G17" s="5">
        <v>2030</v>
      </c>
      <c r="H17" s="8">
        <v>7.1543844447611553</v>
      </c>
      <c r="I17" s="4">
        <v>2.5753361309816452</v>
      </c>
      <c r="J17" s="4">
        <v>1.402483916025665</v>
      </c>
      <c r="K17" s="8">
        <v>1.1728522149559801</v>
      </c>
      <c r="M17" s="5">
        <v>2030</v>
      </c>
      <c r="N17" s="10">
        <v>6.4991144854770564</v>
      </c>
      <c r="O17" s="3">
        <v>2.0763509819972183</v>
      </c>
      <c r="P17" s="3">
        <v>1.0532564177878896</v>
      </c>
      <c r="Q17" s="10">
        <v>1.0230945642093288</v>
      </c>
      <c r="S17" s="5">
        <v>2030</v>
      </c>
      <c r="T17" s="10">
        <v>6.999386529789942</v>
      </c>
      <c r="U17" s="3">
        <v>2.0763509819972183</v>
      </c>
      <c r="V17" s="3">
        <v>1.0532564177878896</v>
      </c>
      <c r="W17" s="10">
        <v>1.0230945642093288</v>
      </c>
    </row>
    <row r="18" spans="1:23" s="3" customFormat="1" x14ac:dyDescent="0.25">
      <c r="A18" s="5">
        <v>2031</v>
      </c>
      <c r="B18" s="10">
        <v>6.830012528803687</v>
      </c>
      <c r="C18" s="3">
        <v>2.6033035185355025</v>
      </c>
      <c r="D18" s="3">
        <v>1.4409716082439128</v>
      </c>
      <c r="E18" s="3">
        <v>1.1623319102915897</v>
      </c>
      <c r="G18" s="5">
        <v>2031</v>
      </c>
      <c r="H18" s="8">
        <v>7.4157696122654979</v>
      </c>
      <c r="I18" s="4">
        <v>2.6033035185355025</v>
      </c>
      <c r="J18" s="4">
        <v>1.4409716082439128</v>
      </c>
      <c r="K18" s="8">
        <v>1.1623319102915897</v>
      </c>
      <c r="M18" s="5">
        <v>2031</v>
      </c>
      <c r="N18" s="10">
        <v>6.6663194367105119</v>
      </c>
      <c r="O18" s="3">
        <v>2.057348317433684</v>
      </c>
      <c r="P18" s="3">
        <v>1.0587094992352686</v>
      </c>
      <c r="Q18" s="10">
        <v>0.99863881819841527</v>
      </c>
      <c r="S18" s="5">
        <v>2031</v>
      </c>
      <c r="T18" s="10">
        <v>7.2449876157775774</v>
      </c>
      <c r="U18" s="3">
        <v>2.057348317433684</v>
      </c>
      <c r="V18" s="3">
        <v>1.0587094992352686</v>
      </c>
      <c r="W18" s="10">
        <v>0.99863881819841527</v>
      </c>
    </row>
    <row r="19" spans="1:23" s="3" customFormat="1" x14ac:dyDescent="0.25">
      <c r="A19" s="5">
        <v>2032</v>
      </c>
      <c r="B19" s="10">
        <v>7.0157397780880677</v>
      </c>
      <c r="C19" s="3">
        <v>2.6302630818939843</v>
      </c>
      <c r="D19" s="3">
        <v>1.4805727439659382</v>
      </c>
      <c r="E19" s="3">
        <v>1.1496903379280463</v>
      </c>
      <c r="G19" s="5">
        <v>2032</v>
      </c>
      <c r="H19" s="8">
        <v>7.6878762570260344</v>
      </c>
      <c r="I19" s="4">
        <v>2.6302630818939843</v>
      </c>
      <c r="J19" s="4">
        <v>1.4805727439659382</v>
      </c>
      <c r="K19" s="8">
        <v>1.1496903379280463</v>
      </c>
      <c r="M19" s="5">
        <v>2032</v>
      </c>
      <c r="N19" s="10">
        <v>6.837307731937587</v>
      </c>
      <c r="O19" s="3">
        <v>2.0347417499442226</v>
      </c>
      <c r="P19" s="3">
        <v>1.0634834581666581</v>
      </c>
      <c r="Q19" s="10">
        <v>0.9712582917775644</v>
      </c>
      <c r="S19" s="5">
        <v>2032</v>
      </c>
      <c r="T19" s="10">
        <v>7.5000530857810652</v>
      </c>
      <c r="U19" s="3">
        <v>2.0347417499442226</v>
      </c>
      <c r="V19" s="3">
        <v>1.0634834581666581</v>
      </c>
      <c r="W19" s="10">
        <v>0.9712582917775644</v>
      </c>
    </row>
    <row r="20" spans="1:23" s="3" customFormat="1" x14ac:dyDescent="0.25">
      <c r="A20" s="5">
        <v>2033</v>
      </c>
      <c r="B20" s="10">
        <v>7.2070460761764288</v>
      </c>
      <c r="C20" s="3">
        <v>2.6573031324948935</v>
      </c>
      <c r="D20" s="3">
        <v>1.5216182268840877</v>
      </c>
      <c r="E20" s="3">
        <v>1.135684905610806</v>
      </c>
      <c r="G20" s="5">
        <v>2033</v>
      </c>
      <c r="H20" s="8">
        <v>7.9721353097616863</v>
      </c>
      <c r="I20" s="4">
        <v>2.6573031324948935</v>
      </c>
      <c r="J20" s="4">
        <v>1.5216182268840877</v>
      </c>
      <c r="K20" s="8">
        <v>1.135684905610806</v>
      </c>
      <c r="M20" s="5">
        <v>2033</v>
      </c>
      <c r="N20" s="10">
        <v>7.0131031102102765</v>
      </c>
      <c r="O20" s="3">
        <v>2.0097580175636236</v>
      </c>
      <c r="P20" s="3">
        <v>1.0680160779189687</v>
      </c>
      <c r="Q20" s="10">
        <v>0.9417419396446548</v>
      </c>
      <c r="S20" s="5">
        <v>2033</v>
      </c>
      <c r="T20" s="10">
        <v>7.7659754726663976</v>
      </c>
      <c r="U20" s="3">
        <v>2.0097580175636236</v>
      </c>
      <c r="V20" s="3">
        <v>1.0680160779189687</v>
      </c>
      <c r="W20" s="10">
        <v>0.9417419396446548</v>
      </c>
    </row>
    <row r="21" spans="1:23" s="3" customFormat="1" x14ac:dyDescent="0.25">
      <c r="A21" s="5">
        <v>2034</v>
      </c>
      <c r="B21" s="10">
        <v>7.4046968854613837</v>
      </c>
      <c r="C21" s="3">
        <v>2.6851257414650096</v>
      </c>
      <c r="D21" s="3">
        <v>1.5642876675390429</v>
      </c>
      <c r="E21" s="3">
        <v>1.1208380739259667</v>
      </c>
      <c r="G21" s="5">
        <v>2034</v>
      </c>
      <c r="H21" s="8">
        <v>8.2697814192020829</v>
      </c>
      <c r="I21" s="4">
        <v>2.6851257414650096</v>
      </c>
      <c r="J21" s="4">
        <v>1.5642876675390429</v>
      </c>
      <c r="K21" s="8">
        <v>1.1208380739259667</v>
      </c>
      <c r="M21" s="5">
        <v>2034</v>
      </c>
      <c r="N21" s="10">
        <v>7.1945197741440694</v>
      </c>
      <c r="O21" s="3">
        <v>1.9832923262892161</v>
      </c>
      <c r="P21" s="3">
        <v>1.0726313636805627</v>
      </c>
      <c r="Q21" s="10">
        <v>0.91066096260865348</v>
      </c>
      <c r="S21" s="5">
        <v>2034</v>
      </c>
      <c r="T21" s="10">
        <v>8.0439618829937647</v>
      </c>
      <c r="U21" s="3">
        <v>1.9832923262892161</v>
      </c>
      <c r="V21" s="3">
        <v>1.0726313636805627</v>
      </c>
      <c r="W21" s="10">
        <v>0.91066096260865348</v>
      </c>
    </row>
    <row r="22" spans="1:23" s="3" customFormat="1" x14ac:dyDescent="0.25">
      <c r="A22" s="5">
        <v>2035</v>
      </c>
      <c r="B22" s="10">
        <v>4.6700844512090178</v>
      </c>
      <c r="C22" s="3">
        <v>2.7145871960528494</v>
      </c>
      <c r="D22" s="3">
        <v>1.6089170143825517</v>
      </c>
      <c r="E22" s="3">
        <v>1.1056701816702976</v>
      </c>
      <c r="G22" s="5">
        <v>2035</v>
      </c>
      <c r="H22" s="8">
        <v>5.6427089568758957</v>
      </c>
      <c r="I22" s="4">
        <v>2.7145871960528494</v>
      </c>
      <c r="J22" s="4">
        <v>1.6089170143825517</v>
      </c>
      <c r="K22" s="8">
        <v>1.1056701816702976</v>
      </c>
      <c r="M22" s="5">
        <v>2035</v>
      </c>
      <c r="N22" s="10">
        <v>4.442931729330577</v>
      </c>
      <c r="O22" s="3">
        <v>1.9561698320091228</v>
      </c>
      <c r="P22" s="3">
        <v>1.077652372217266</v>
      </c>
      <c r="Q22" s="10">
        <v>0.87851745979185702</v>
      </c>
      <c r="S22" s="5">
        <v>2035</v>
      </c>
      <c r="T22" s="10">
        <v>5.3958053948301501</v>
      </c>
      <c r="U22" s="3">
        <v>1.9561698320091228</v>
      </c>
      <c r="V22" s="3">
        <v>1.077652372217266</v>
      </c>
      <c r="W22" s="10">
        <v>0.87851745979185702</v>
      </c>
    </row>
    <row r="23" spans="1:23" s="3" customFormat="1" x14ac:dyDescent="0.25">
      <c r="A23" s="5">
        <v>2036</v>
      </c>
      <c r="B23" s="10">
        <v>4.0202180494043454</v>
      </c>
      <c r="C23" s="3">
        <v>2.7458881631438743</v>
      </c>
      <c r="D23" s="3">
        <v>1.6556098408179527</v>
      </c>
      <c r="E23" s="3">
        <v>1.0902783223259216</v>
      </c>
      <c r="G23" s="5">
        <v>2036</v>
      </c>
      <c r="H23" s="8">
        <v>5.1082866732742103</v>
      </c>
      <c r="I23" s="4">
        <v>2.7458881631438743</v>
      </c>
      <c r="J23" s="4">
        <v>1.6556098408179527</v>
      </c>
      <c r="K23" s="8">
        <v>1.0902783223259216</v>
      </c>
      <c r="M23" s="5">
        <v>2036</v>
      </c>
      <c r="N23" s="10">
        <v>3.7753060973318013</v>
      </c>
      <c r="O23" s="3">
        <v>1.9284784894327232</v>
      </c>
      <c r="P23" s="3">
        <v>1.0831121191793451</v>
      </c>
      <c r="Q23" s="10">
        <v>0.84536637025337791</v>
      </c>
      <c r="S23" s="5">
        <v>2036</v>
      </c>
      <c r="T23" s="10">
        <v>4.8387423464396537</v>
      </c>
      <c r="U23" s="3">
        <v>1.9284784894327232</v>
      </c>
      <c r="V23" s="3">
        <v>1.0831121191793451</v>
      </c>
      <c r="W23" s="10">
        <v>0.84536637025337791</v>
      </c>
    </row>
    <row r="24" spans="1:23" s="3" customFormat="1" x14ac:dyDescent="0.25">
      <c r="A24" s="5">
        <v>2037</v>
      </c>
      <c r="B24" s="10">
        <v>3.7578596209814261</v>
      </c>
      <c r="C24" s="3">
        <v>2.7785291048391008</v>
      </c>
      <c r="D24" s="3">
        <v>1.7041719786178622</v>
      </c>
      <c r="E24" s="3">
        <v>1.0743571262212386</v>
      </c>
      <c r="G24" s="5">
        <v>2037</v>
      </c>
      <c r="H24" s="8">
        <v>4.969490250061833</v>
      </c>
      <c r="I24" s="4">
        <v>2.7785291048391008</v>
      </c>
      <c r="J24" s="4">
        <v>1.7041719786178622</v>
      </c>
      <c r="K24" s="8">
        <v>1.0743571262212386</v>
      </c>
      <c r="M24" s="5">
        <v>2037</v>
      </c>
      <c r="N24" s="10">
        <v>3.4942103463076384</v>
      </c>
      <c r="O24" s="3">
        <v>1.8991059120567293</v>
      </c>
      <c r="P24" s="3">
        <v>1.0883980605092778</v>
      </c>
      <c r="Q24" s="10">
        <v>0.81070785154745151</v>
      </c>
      <c r="S24" s="5">
        <v>2037</v>
      </c>
      <c r="T24" s="10">
        <v>4.6754560792764375</v>
      </c>
      <c r="U24" s="3">
        <v>1.8991059120567293</v>
      </c>
      <c r="V24" s="3">
        <v>1.0883980605092778</v>
      </c>
      <c r="W24" s="10">
        <v>0.81070785154745151</v>
      </c>
    </row>
    <row r="25" spans="1:23" s="3" customFormat="1" x14ac:dyDescent="0.25">
      <c r="A25" s="5">
        <v>2038</v>
      </c>
      <c r="B25" s="10">
        <v>3.438447263880005</v>
      </c>
      <c r="C25" s="3">
        <v>2.8139977013775765</v>
      </c>
      <c r="D25" s="3">
        <v>1.7550663129325108</v>
      </c>
      <c r="E25" s="3">
        <v>1.0589313884450655</v>
      </c>
      <c r="G25" s="5">
        <v>2038</v>
      </c>
      <c r="H25" s="8">
        <v>4.7819328948172126</v>
      </c>
      <c r="I25" s="4">
        <v>2.8139977013775765</v>
      </c>
      <c r="J25" s="4">
        <v>1.7550663129325108</v>
      </c>
      <c r="K25" s="8">
        <v>1.0589313884450655</v>
      </c>
      <c r="M25" s="5">
        <v>2038</v>
      </c>
      <c r="N25" s="10">
        <v>3.1551759935909702</v>
      </c>
      <c r="O25" s="3">
        <v>1.8698695917898964</v>
      </c>
      <c r="P25" s="3">
        <v>1.0942094736338657</v>
      </c>
      <c r="Q25" s="10">
        <v>0.77566011815603086</v>
      </c>
      <c r="S25" s="5">
        <v>2038</v>
      </c>
      <c r="T25" s="10">
        <v>4.4615472752913821</v>
      </c>
      <c r="U25" s="3">
        <v>1.8698695917898964</v>
      </c>
      <c r="V25" s="3">
        <v>1.0942094736338657</v>
      </c>
      <c r="W25" s="10">
        <v>0.77566011815603086</v>
      </c>
    </row>
    <row r="26" spans="1:23" s="3" customFormat="1" x14ac:dyDescent="0.25">
      <c r="A26" s="5">
        <v>2039</v>
      </c>
      <c r="B26" s="10">
        <v>2.9058014444388025</v>
      </c>
      <c r="C26" s="3">
        <v>2.8529565227957923</v>
      </c>
      <c r="D26" s="3">
        <v>1.8084645299750706</v>
      </c>
      <c r="E26" s="3">
        <v>1.0444919928207217</v>
      </c>
      <c r="G26" s="5">
        <v>2039</v>
      </c>
      <c r="H26" s="8">
        <v>4.3895829444848351</v>
      </c>
      <c r="I26" s="4">
        <v>2.8529565227957923</v>
      </c>
      <c r="J26" s="4">
        <v>1.8084645299750706</v>
      </c>
      <c r="K26" s="8">
        <v>1.0444919928207217</v>
      </c>
      <c r="M26" s="5">
        <v>2039</v>
      </c>
      <c r="N26" s="10">
        <v>2.6020307261014057</v>
      </c>
      <c r="O26" s="3">
        <v>1.8414783342419483</v>
      </c>
      <c r="P26" s="3">
        <v>1.1007570597586234</v>
      </c>
      <c r="Q26" s="10">
        <v>0.74072127448332503</v>
      </c>
      <c r="S26" s="5">
        <v>2039</v>
      </c>
      <c r="T26" s="10">
        <v>4.0408768790482243</v>
      </c>
      <c r="U26" s="3">
        <v>1.8414783342419483</v>
      </c>
      <c r="V26" s="3">
        <v>1.1007570597586234</v>
      </c>
      <c r="W26" s="10">
        <v>0.74072127448332503</v>
      </c>
    </row>
    <row r="27" spans="1:23" s="3" customFormat="1" x14ac:dyDescent="0.25">
      <c r="A27" s="5">
        <v>2040</v>
      </c>
      <c r="B27" s="10">
        <v>2.9591903393847856</v>
      </c>
      <c r="C27" s="3">
        <v>2.8978979754461771</v>
      </c>
      <c r="D27" s="3">
        <v>1.8651629184861069</v>
      </c>
      <c r="E27" s="3">
        <v>1.0327350569600702</v>
      </c>
      <c r="G27" s="5">
        <v>2040</v>
      </c>
      <c r="H27" s="8">
        <v>4.5918132144024906</v>
      </c>
      <c r="I27" s="4">
        <v>2.8978979754461771</v>
      </c>
      <c r="J27" s="4">
        <v>1.8651629184861069</v>
      </c>
      <c r="K27" s="8">
        <v>1.0327350569600702</v>
      </c>
      <c r="M27" s="5">
        <v>2040</v>
      </c>
      <c r="N27" s="10">
        <v>2.6341652170784284</v>
      </c>
      <c r="O27" s="3">
        <v>1.8168402101314636</v>
      </c>
      <c r="P27" s="3">
        <v>1.1091302754777503</v>
      </c>
      <c r="Q27" s="10">
        <v>0.70770993465371324</v>
      </c>
      <c r="S27" s="5">
        <v>2040</v>
      </c>
      <c r="T27" s="10">
        <v>4.212816404587044</v>
      </c>
      <c r="U27" s="3">
        <v>1.8168402101314636</v>
      </c>
      <c r="V27" s="3">
        <v>1.1091302754777503</v>
      </c>
      <c r="W27" s="10">
        <v>0.70770993465371324</v>
      </c>
    </row>
    <row r="28" spans="1:23" s="3" customFormat="1" x14ac:dyDescent="0.25">
      <c r="A28" s="5">
        <v>2041</v>
      </c>
      <c r="B28" s="10">
        <v>2.0842596885007842</v>
      </c>
      <c r="C28" s="3">
        <v>2.9493958794987747</v>
      </c>
      <c r="D28" s="3">
        <v>1.9253618090087359</v>
      </c>
      <c r="E28" s="3">
        <v>1.0240340704900386</v>
      </c>
      <c r="G28" s="5">
        <v>2041</v>
      </c>
      <c r="H28" s="8">
        <v>3.8743568422300148</v>
      </c>
      <c r="I28" s="4">
        <v>2.9493958794987747</v>
      </c>
      <c r="J28" s="4">
        <v>1.9253618090087359</v>
      </c>
      <c r="K28" s="8">
        <v>1.0240340704900386</v>
      </c>
      <c r="M28" s="5">
        <v>2041</v>
      </c>
      <c r="N28" s="10">
        <v>1.7372204647010785</v>
      </c>
      <c r="O28" s="3">
        <v>1.7965277360750085</v>
      </c>
      <c r="P28" s="3">
        <v>1.1195328893846748</v>
      </c>
      <c r="Q28" s="10">
        <v>0.67699484669033361</v>
      </c>
      <c r="S28" s="5">
        <v>2041</v>
      </c>
      <c r="T28" s="10">
        <v>3.4629607702226828</v>
      </c>
      <c r="U28" s="3">
        <v>1.7965277360750085</v>
      </c>
      <c r="V28" s="3">
        <v>1.1195328893846748</v>
      </c>
      <c r="W28" s="10">
        <v>0.67699484669033361</v>
      </c>
    </row>
    <row r="29" spans="1:23" s="3" customFormat="1" x14ac:dyDescent="0.25">
      <c r="A29" s="5">
        <v>2042</v>
      </c>
      <c r="B29" s="10">
        <v>1.9505175294540731</v>
      </c>
      <c r="C29" s="3">
        <v>3.0094289559366945</v>
      </c>
      <c r="D29" s="3">
        <v>1.9892546468492804</v>
      </c>
      <c r="E29" s="3">
        <v>1.0201743090874142</v>
      </c>
      <c r="G29" s="5">
        <v>2042</v>
      </c>
      <c r="H29" s="8">
        <v>3.8997637144601529</v>
      </c>
      <c r="I29" s="4">
        <v>3.0094289559366945</v>
      </c>
      <c r="J29" s="4">
        <v>1.9892546468492804</v>
      </c>
      <c r="K29" s="8">
        <v>1.0201743090874142</v>
      </c>
      <c r="M29" s="5">
        <v>2042</v>
      </c>
      <c r="N29" s="10">
        <v>1.5805983013075362</v>
      </c>
      <c r="O29" s="3">
        <v>1.7821826057093118</v>
      </c>
      <c r="P29" s="3">
        <v>1.1319275247684335</v>
      </c>
      <c r="Q29" s="10">
        <v>0.65025508094087814</v>
      </c>
      <c r="S29" s="5">
        <v>2042</v>
      </c>
      <c r="T29" s="10">
        <v>3.4536100232320566</v>
      </c>
      <c r="U29" s="3">
        <v>1.7821826057093118</v>
      </c>
      <c r="V29" s="3">
        <v>1.1319275247684335</v>
      </c>
      <c r="W29" s="10">
        <v>0.65025508094087814</v>
      </c>
    </row>
    <row r="30" spans="1:23" s="3" customFormat="1" x14ac:dyDescent="0.25">
      <c r="A30" s="5">
        <v>2043</v>
      </c>
      <c r="B30" s="10">
        <v>1.8247386450944632</v>
      </c>
      <c r="C30" s="3">
        <v>3.0786091049614464</v>
      </c>
      <c r="D30" s="3">
        <v>2.05711175046318</v>
      </c>
      <c r="E30" s="3">
        <v>1.0214973544982664</v>
      </c>
      <c r="G30" s="5">
        <v>2043</v>
      </c>
      <c r="H30" s="8">
        <v>3.9296634256243363</v>
      </c>
      <c r="I30" s="4">
        <v>3.0786091049614464</v>
      </c>
      <c r="J30" s="4">
        <v>2.05711175046318</v>
      </c>
      <c r="K30" s="8">
        <v>1.0214973544982664</v>
      </c>
      <c r="M30" s="5">
        <v>2043</v>
      </c>
      <c r="N30" s="10">
        <v>1.4313618892257429</v>
      </c>
      <c r="O30" s="3">
        <v>1.7756524763168198</v>
      </c>
      <c r="P30" s="3">
        <v>1.1475318776872721</v>
      </c>
      <c r="Q30" s="10">
        <v>0.62812059862954761</v>
      </c>
      <c r="S30" s="5">
        <v>2043</v>
      </c>
      <c r="T30" s="10">
        <v>3.4465332310023133</v>
      </c>
      <c r="U30" s="3">
        <v>1.7756524763168198</v>
      </c>
      <c r="V30" s="3">
        <v>1.1475318776872721</v>
      </c>
      <c r="W30" s="10">
        <v>0.62812059862954761</v>
      </c>
    </row>
    <row r="31" spans="1:23" s="3" customFormat="1" x14ac:dyDescent="0.25">
      <c r="A31" s="5">
        <v>2044</v>
      </c>
      <c r="B31" s="10">
        <v>1.7068069175878688</v>
      </c>
      <c r="C31" s="3">
        <v>3.1565653806546674</v>
      </c>
      <c r="D31" s="3">
        <v>2.1287756081417255</v>
      </c>
      <c r="E31" s="3">
        <v>1.0277897725129421</v>
      </c>
      <c r="G31" s="5">
        <v>2044</v>
      </c>
      <c r="H31" s="8">
        <v>3.9634485771320449</v>
      </c>
      <c r="I31" s="4">
        <v>3.1565653806546674</v>
      </c>
      <c r="J31" s="4">
        <v>2.1287756081417255</v>
      </c>
      <c r="K31" s="8">
        <v>1.0277897725129421</v>
      </c>
      <c r="M31" s="5">
        <v>2044</v>
      </c>
      <c r="N31" s="10">
        <v>1.2893676786276427</v>
      </c>
      <c r="O31" s="3">
        <v>1.7763988251764444</v>
      </c>
      <c r="P31" s="3">
        <v>1.1660482916237276</v>
      </c>
      <c r="Q31" s="10">
        <v>0.61035053355271696</v>
      </c>
      <c r="S31" s="5">
        <v>2044</v>
      </c>
      <c r="T31" s="10">
        <v>3.4409451945500233</v>
      </c>
      <c r="U31" s="3">
        <v>1.7763988251764444</v>
      </c>
      <c r="V31" s="3">
        <v>1.1660482916237276</v>
      </c>
      <c r="W31" s="10">
        <v>0.61035053355271696</v>
      </c>
    </row>
    <row r="32" spans="1:23" s="3" customFormat="1" x14ac:dyDescent="0.25">
      <c r="A32" s="5">
        <v>2045</v>
      </c>
      <c r="B32" s="10">
        <v>1.597583170612773</v>
      </c>
      <c r="C32" s="3">
        <v>3.2443586610204758</v>
      </c>
      <c r="D32" s="3">
        <v>2.2045469966592859</v>
      </c>
      <c r="E32" s="3">
        <v>1.0398116643611899</v>
      </c>
      <c r="G32" s="5">
        <v>2045</v>
      </c>
      <c r="H32" s="8">
        <v>4.0014609043555431</v>
      </c>
      <c r="I32" s="4">
        <v>3.2443586610204758</v>
      </c>
      <c r="J32" s="4">
        <v>2.2045469966592859</v>
      </c>
      <c r="K32" s="8">
        <v>1.0398116643611899</v>
      </c>
      <c r="M32" s="5">
        <v>2045</v>
      </c>
      <c r="N32" s="10">
        <v>1.1555859774499186</v>
      </c>
      <c r="O32" s="3">
        <v>1.7858062265921359</v>
      </c>
      <c r="P32" s="3">
        <v>1.1879917553937984</v>
      </c>
      <c r="Q32" s="10">
        <v>0.59781447119833753</v>
      </c>
      <c r="S32" s="5">
        <v>2045</v>
      </c>
      <c r="T32" s="10">
        <v>3.4371456142054004</v>
      </c>
      <c r="U32" s="3">
        <v>1.7858062265921359</v>
      </c>
      <c r="V32" s="3">
        <v>1.1879917553937984</v>
      </c>
      <c r="W32" s="10">
        <v>0.59781447119833753</v>
      </c>
    </row>
    <row r="33" spans="1:23" s="3" customFormat="1" x14ac:dyDescent="0.25">
      <c r="A33" s="5">
        <v>2046</v>
      </c>
      <c r="B33" s="10">
        <v>1.4970940117139664</v>
      </c>
      <c r="C33" s="3">
        <v>3.3417944893998723</v>
      </c>
      <c r="D33" s="3">
        <v>2.2843090995464888</v>
      </c>
      <c r="E33" s="3">
        <v>1.0574853898533836</v>
      </c>
      <c r="G33" s="5">
        <v>2046</v>
      </c>
      <c r="H33" s="8">
        <v>4.043353705230138</v>
      </c>
      <c r="I33" s="4">
        <v>3.3417944893998723</v>
      </c>
      <c r="J33" s="4">
        <v>2.2843090995464888</v>
      </c>
      <c r="K33" s="8">
        <v>1.0574853898533836</v>
      </c>
      <c r="M33" s="5">
        <v>2046</v>
      </c>
      <c r="N33" s="10">
        <v>1.0300931244240668</v>
      </c>
      <c r="O33" s="3">
        <v>1.8037930868444541</v>
      </c>
      <c r="P33" s="3">
        <v>1.2133085842809688</v>
      </c>
      <c r="Q33" s="10">
        <v>0.59048450256348539</v>
      </c>
      <c r="S33" s="5">
        <v>2046</v>
      </c>
      <c r="T33" s="10">
        <v>3.4346851932857581</v>
      </c>
      <c r="U33" s="3">
        <v>1.8037930868444541</v>
      </c>
      <c r="V33" s="3">
        <v>1.2133085842809688</v>
      </c>
      <c r="W33" s="10">
        <v>0.59048450256348539</v>
      </c>
    </row>
    <row r="34" spans="1:23" s="3" customFormat="1" x14ac:dyDescent="0.25">
      <c r="A34" s="5">
        <v>2047</v>
      </c>
      <c r="B34" s="10">
        <v>1.406250744222439</v>
      </c>
      <c r="C34" s="3">
        <v>3.4500304404884616</v>
      </c>
      <c r="D34" s="3">
        <v>2.368416084573076</v>
      </c>
      <c r="E34" s="3">
        <v>1.0816143559153857</v>
      </c>
      <c r="G34" s="5">
        <v>2047</v>
      </c>
      <c r="H34" s="8">
        <v>4.0896848781611652</v>
      </c>
      <c r="I34" s="4">
        <v>3.4500304404884616</v>
      </c>
      <c r="J34" s="4">
        <v>2.368416084573076</v>
      </c>
      <c r="K34" s="8">
        <v>1.0816143559153857</v>
      </c>
      <c r="M34" s="5">
        <v>2047</v>
      </c>
      <c r="N34" s="10">
        <v>0.9138336959570279</v>
      </c>
      <c r="O34" s="3">
        <v>1.8315360187981742</v>
      </c>
      <c r="P34" s="3">
        <v>1.2423387111481976</v>
      </c>
      <c r="Q34" s="10">
        <v>0.58919730764997646</v>
      </c>
      <c r="S34" s="5">
        <v>2047</v>
      </c>
      <c r="T34" s="10">
        <v>3.4340024597002086</v>
      </c>
      <c r="U34" s="3">
        <v>1.8315360187981742</v>
      </c>
      <c r="V34" s="3">
        <v>1.2423387111481976</v>
      </c>
      <c r="W34" s="10">
        <v>0.58919730764997646</v>
      </c>
    </row>
    <row r="35" spans="1:23" s="3" customFormat="1" x14ac:dyDescent="0.25">
      <c r="A35" s="5">
        <v>2048</v>
      </c>
      <c r="B35" s="10">
        <v>1.3238851015872537</v>
      </c>
      <c r="C35" s="3">
        <v>3.5672347836124501</v>
      </c>
      <c r="D35" s="3">
        <v>2.4563161603955166</v>
      </c>
      <c r="E35" s="3">
        <v>1.1109186232169337</v>
      </c>
      <c r="G35" s="5">
        <v>2048</v>
      </c>
      <c r="H35" s="8">
        <v>4.1389278484694607</v>
      </c>
      <c r="I35" s="4">
        <v>3.5672347836124501</v>
      </c>
      <c r="J35" s="4">
        <v>2.4563161603955166</v>
      </c>
      <c r="K35" s="8">
        <v>1.1109186232169337</v>
      </c>
      <c r="M35" s="5">
        <v>2048</v>
      </c>
      <c r="N35" s="10">
        <v>0.80567694801647616</v>
      </c>
      <c r="O35" s="3">
        <v>1.8672011165031619</v>
      </c>
      <c r="P35" s="3">
        <v>1.2744906468570043</v>
      </c>
      <c r="Q35" s="10">
        <v>0.59271046964615748</v>
      </c>
      <c r="S35" s="5">
        <v>2048</v>
      </c>
      <c r="T35" s="10">
        <v>3.4334559750950748</v>
      </c>
      <c r="U35" s="3">
        <v>1.8672011165031619</v>
      </c>
      <c r="V35" s="3">
        <v>1.2744906468570043</v>
      </c>
      <c r="W35" s="10">
        <v>0.59271046964615748</v>
      </c>
    </row>
    <row r="36" spans="1:23" x14ac:dyDescent="0.25">
      <c r="B36" s="11"/>
      <c r="H36" s="12"/>
      <c r="K36" s="12"/>
      <c r="N36" s="11"/>
      <c r="Q36" s="11"/>
      <c r="T36" s="11"/>
      <c r="W36" s="11"/>
    </row>
    <row r="37" spans="1:23" s="3" customFormat="1" x14ac:dyDescent="0.25">
      <c r="A37" s="5" t="s">
        <v>10</v>
      </c>
      <c r="B37" s="8">
        <f>SUM(B4:B35)</f>
        <v>140.09558717659073</v>
      </c>
      <c r="C37" s="4">
        <f t="shared" ref="C37:E37" si="0">SUM(C4:C35)</f>
        <v>86.629052733758897</v>
      </c>
      <c r="D37" s="4">
        <f t="shared" si="0"/>
        <v>50.43031740717808</v>
      </c>
      <c r="E37" s="8">
        <f t="shared" si="0"/>
        <v>36.198735326580824</v>
      </c>
      <c r="G37" s="3" t="s">
        <v>10</v>
      </c>
      <c r="H37" s="8">
        <f>SUM(H4:H35)</f>
        <v>171.68422950594521</v>
      </c>
      <c r="I37" s="4">
        <f t="shared" ref="I37:K37" si="1">SUM(I4:I35)</f>
        <v>86.629052733758897</v>
      </c>
      <c r="J37" s="4">
        <f t="shared" si="1"/>
        <v>50.43031740717808</v>
      </c>
      <c r="K37" s="8">
        <f t="shared" si="1"/>
        <v>36.198735326580824</v>
      </c>
      <c r="M37" s="5" t="s">
        <v>10</v>
      </c>
      <c r="N37" s="8">
        <f>SUM(N4:N35)</f>
        <v>133.22723942595024</v>
      </c>
      <c r="O37" s="4">
        <f t="shared" ref="O37:Q37" si="2">SUM(O4:O35)</f>
        <v>63.868255848688257</v>
      </c>
      <c r="P37" s="4">
        <f t="shared" si="2"/>
        <v>34.537868272747936</v>
      </c>
      <c r="Q37" s="8">
        <f t="shared" si="2"/>
        <v>29.330387575940296</v>
      </c>
      <c r="S37" s="5" t="s">
        <v>10</v>
      </c>
      <c r="T37" s="8">
        <f>SUM(T4:T35)</f>
        <v>163.59463129762614</v>
      </c>
      <c r="U37" s="4">
        <f t="shared" ref="U37:W37" si="3">SUM(U4:U35)</f>
        <v>63.868255848688257</v>
      </c>
      <c r="V37" s="4">
        <f t="shared" si="3"/>
        <v>34.537868272747936</v>
      </c>
      <c r="W37" s="8">
        <f t="shared" si="3"/>
        <v>29.330387575940296</v>
      </c>
    </row>
    <row r="38" spans="1:23" x14ac:dyDescent="0.25">
      <c r="A38" s="5" t="s">
        <v>11</v>
      </c>
      <c r="B38" s="4">
        <v>0.31</v>
      </c>
      <c r="C38" s="4"/>
      <c r="D38" s="4"/>
      <c r="E38" s="4"/>
      <c r="F38" s="4"/>
      <c r="G38" s="4"/>
      <c r="H38" s="4">
        <v>28.568000000000001</v>
      </c>
      <c r="I38" s="4"/>
      <c r="J38" s="4"/>
      <c r="K38" s="4"/>
      <c r="L38" s="4"/>
      <c r="M38" s="4"/>
      <c r="N38" s="4">
        <v>0.31</v>
      </c>
      <c r="O38" s="4"/>
      <c r="P38" s="4"/>
      <c r="Q38" s="4"/>
      <c r="R38" s="4"/>
      <c r="S38" s="4"/>
      <c r="T38" s="4">
        <v>26.154</v>
      </c>
      <c r="U38" s="4"/>
      <c r="V38" s="4"/>
      <c r="W38" s="4"/>
    </row>
    <row r="39" spans="1:23" ht="48" customHeight="1" x14ac:dyDescent="0.25">
      <c r="A39" s="15" t="s">
        <v>12</v>
      </c>
      <c r="B39" s="8">
        <f>SUM(B37:B38)</f>
        <v>140.40558717659073</v>
      </c>
      <c r="G39" s="15" t="s">
        <v>12</v>
      </c>
      <c r="H39" s="8">
        <f>SUM(H37:H38)</f>
        <v>200.25222950594522</v>
      </c>
      <c r="M39" s="15" t="s">
        <v>12</v>
      </c>
      <c r="N39" s="8">
        <f>SUM(N37:N38)</f>
        <v>133.53723942595025</v>
      </c>
      <c r="S39" s="15" t="s">
        <v>12</v>
      </c>
      <c r="T39" s="8">
        <f>SUM(T37:T38)</f>
        <v>189.74863129762613</v>
      </c>
    </row>
  </sheetData>
  <mergeCells count="4">
    <mergeCell ref="B2:E2"/>
    <mergeCell ref="H2:K2"/>
    <mergeCell ref="N2:Q2"/>
    <mergeCell ref="T2:W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3"/>
  <sheetViews>
    <sheetView tabSelected="1" topLeftCell="B1" workbookViewId="0">
      <selection activeCell="G20" sqref="G20"/>
    </sheetView>
  </sheetViews>
  <sheetFormatPr defaultRowHeight="15" x14ac:dyDescent="0.25"/>
  <cols>
    <col min="2" max="2" width="27.42578125" customWidth="1"/>
    <col min="3" max="3" width="12.5703125" style="37" bestFit="1" customWidth="1"/>
    <col min="4" max="4" width="9.28515625" style="37" bestFit="1" customWidth="1"/>
    <col min="5" max="5" width="4.28515625" customWidth="1"/>
    <col min="6" max="6" width="9.28515625" bestFit="1" customWidth="1"/>
    <col min="7" max="7" width="13" customWidth="1"/>
    <col min="8" max="8" width="10.5703125" bestFit="1" customWidth="1"/>
    <col min="9" max="9" width="9.28515625" bestFit="1" customWidth="1"/>
    <col min="10" max="10" width="4.28515625" customWidth="1"/>
    <col min="11" max="11" width="11.7109375" bestFit="1" customWidth="1"/>
    <col min="12" max="12" width="14.140625" customWidth="1"/>
    <col min="13" max="13" width="10.5703125" bestFit="1" customWidth="1"/>
    <col min="14" max="14" width="9.28515625" bestFit="1" customWidth="1"/>
  </cols>
  <sheetData>
    <row r="1" spans="1:15" x14ac:dyDescent="0.25">
      <c r="A1" s="34"/>
      <c r="B1" s="34"/>
      <c r="C1" s="36"/>
      <c r="D1" s="36"/>
      <c r="E1" s="34"/>
      <c r="F1" s="46" t="s">
        <v>36</v>
      </c>
      <c r="G1" s="46"/>
      <c r="H1" s="46"/>
      <c r="I1" s="46"/>
      <c r="J1" s="34"/>
      <c r="K1" s="46" t="s">
        <v>37</v>
      </c>
      <c r="L1" s="46"/>
      <c r="M1" s="46"/>
      <c r="N1" s="46"/>
      <c r="O1" s="34"/>
    </row>
    <row r="2" spans="1:15" ht="30" x14ac:dyDescent="0.25">
      <c r="A2" s="34"/>
      <c r="B2" s="34"/>
      <c r="C2" s="36" t="s">
        <v>34</v>
      </c>
      <c r="D2" s="36" t="s">
        <v>35</v>
      </c>
      <c r="E2" s="34"/>
      <c r="F2" s="34" t="s">
        <v>38</v>
      </c>
      <c r="G2" s="35" t="s">
        <v>41</v>
      </c>
      <c r="H2" s="34" t="s">
        <v>39</v>
      </c>
      <c r="I2" s="34" t="s">
        <v>40</v>
      </c>
      <c r="J2" s="34"/>
      <c r="K2" s="34" t="s">
        <v>38</v>
      </c>
      <c r="L2" s="35" t="s">
        <v>41</v>
      </c>
      <c r="M2" s="34" t="s">
        <v>39</v>
      </c>
      <c r="N2" s="34" t="s">
        <v>40</v>
      </c>
      <c r="O2" s="34"/>
    </row>
    <row r="3" spans="1:15" x14ac:dyDescent="0.25">
      <c r="A3" s="34"/>
      <c r="B3" s="34" t="s">
        <v>29</v>
      </c>
      <c r="C3" s="38">
        <v>7.2499999999999995E-2</v>
      </c>
      <c r="D3" s="38">
        <v>7.2499999999999995E-2</v>
      </c>
      <c r="E3" s="34"/>
      <c r="F3" s="33">
        <v>36.198740000000001</v>
      </c>
      <c r="G3" s="32">
        <f>I3-F3-H3</f>
        <v>103.89685760000002</v>
      </c>
      <c r="H3" s="33">
        <v>0.3106024</v>
      </c>
      <c r="I3" s="33">
        <v>140.40620000000001</v>
      </c>
      <c r="J3" s="32"/>
      <c r="K3" s="33">
        <v>29.330390000000001</v>
      </c>
      <c r="L3" s="32">
        <f>N3-K3-M3</f>
        <v>103.89680760000002</v>
      </c>
      <c r="M3" s="33">
        <v>0.3106024</v>
      </c>
      <c r="N3" s="33">
        <v>133.5378</v>
      </c>
      <c r="O3" s="34"/>
    </row>
    <row r="4" spans="1:15" x14ac:dyDescent="0.25">
      <c r="A4" s="34"/>
      <c r="B4" s="34"/>
      <c r="C4" s="38"/>
      <c r="D4" s="38"/>
      <c r="E4" s="34"/>
      <c r="F4" s="32"/>
      <c r="G4" s="32"/>
      <c r="H4" s="32"/>
      <c r="I4" s="32"/>
      <c r="J4" s="32"/>
      <c r="K4" s="32"/>
      <c r="L4" s="32"/>
      <c r="M4" s="32"/>
      <c r="N4" s="32"/>
      <c r="O4" s="34"/>
    </row>
    <row r="5" spans="1:15" x14ac:dyDescent="0.25">
      <c r="A5" s="34"/>
      <c r="B5" s="34" t="s">
        <v>30</v>
      </c>
      <c r="C5" s="38">
        <v>6.25E-2</v>
      </c>
      <c r="D5" s="38">
        <v>7.2499999999999995E-2</v>
      </c>
      <c r="E5" s="34"/>
      <c r="F5" s="33">
        <v>36.198740000000001</v>
      </c>
      <c r="G5" s="32">
        <f>I5-F5-H5</f>
        <v>135.48546829999998</v>
      </c>
      <c r="H5" s="33">
        <v>28.567691700000001</v>
      </c>
      <c r="I5" s="33">
        <v>200.25190000000001</v>
      </c>
      <c r="J5" s="32"/>
      <c r="K5" s="33">
        <v>29.330390000000001</v>
      </c>
      <c r="L5" s="32">
        <f>N5-K5-M5</f>
        <v>134.26421980000003</v>
      </c>
      <c r="M5" s="33">
        <v>26.154090199999999</v>
      </c>
      <c r="N5" s="33">
        <v>189.74870000000001</v>
      </c>
      <c r="O5" s="34"/>
    </row>
    <row r="6" spans="1:15" x14ac:dyDescent="0.25">
      <c r="A6" s="34"/>
      <c r="B6" s="34" t="s">
        <v>31</v>
      </c>
      <c r="C6" s="38"/>
      <c r="D6" s="38"/>
      <c r="E6" s="34"/>
      <c r="F6" s="32">
        <f>F5-F$3</f>
        <v>0</v>
      </c>
      <c r="G6" s="32">
        <f t="shared" ref="G6:N6" si="0">G5-G$3</f>
        <v>31.588610699999961</v>
      </c>
      <c r="H6" s="32">
        <f t="shared" si="0"/>
        <v>28.257089300000001</v>
      </c>
      <c r="I6" s="32">
        <f t="shared" si="0"/>
        <v>59.845699999999994</v>
      </c>
      <c r="J6" s="32"/>
      <c r="K6" s="32">
        <f t="shared" si="0"/>
        <v>0</v>
      </c>
      <c r="L6" s="32">
        <f t="shared" si="0"/>
        <v>30.367412200000018</v>
      </c>
      <c r="M6" s="32">
        <f t="shared" si="0"/>
        <v>25.843487799999998</v>
      </c>
      <c r="N6" s="32">
        <f t="shared" si="0"/>
        <v>56.210900000000009</v>
      </c>
      <c r="O6" s="34"/>
    </row>
    <row r="7" spans="1:15" x14ac:dyDescent="0.25">
      <c r="A7" s="34"/>
      <c r="B7" s="34" t="s">
        <v>32</v>
      </c>
      <c r="C7" s="38"/>
      <c r="D7" s="38"/>
      <c r="E7" s="34"/>
      <c r="F7" s="32">
        <f>(F6-K6)</f>
        <v>0</v>
      </c>
      <c r="G7" s="32">
        <f>(G6-L6)</f>
        <v>1.221198499999943</v>
      </c>
      <c r="H7" s="32">
        <f t="shared" ref="H7:I7" si="1">(H6-M6)</f>
        <v>2.4136015000000022</v>
      </c>
      <c r="I7" s="32">
        <f t="shared" si="1"/>
        <v>3.6347999999999843</v>
      </c>
      <c r="J7" s="32"/>
      <c r="K7" s="32"/>
      <c r="L7" s="32"/>
      <c r="M7" s="32"/>
      <c r="N7" s="32"/>
      <c r="O7" s="34"/>
    </row>
    <row r="8" spans="1:15" x14ac:dyDescent="0.25">
      <c r="A8" s="34"/>
      <c r="B8" s="34"/>
      <c r="C8" s="38"/>
      <c r="D8" s="38"/>
      <c r="E8" s="34"/>
      <c r="F8" s="32"/>
      <c r="G8" s="32"/>
      <c r="H8" s="32"/>
      <c r="I8" s="32"/>
      <c r="J8" s="32"/>
      <c r="K8" s="32"/>
      <c r="L8" s="32"/>
      <c r="M8" s="32"/>
      <c r="N8" s="32"/>
      <c r="O8" s="34"/>
    </row>
    <row r="9" spans="1:15" x14ac:dyDescent="0.25">
      <c r="A9" s="34"/>
      <c r="B9" s="34"/>
      <c r="C9" s="38"/>
      <c r="D9" s="38"/>
      <c r="E9" s="34"/>
      <c r="F9" s="32"/>
      <c r="G9" s="32"/>
      <c r="H9" s="32"/>
      <c r="I9" s="32"/>
      <c r="J9" s="32"/>
      <c r="K9" s="32"/>
      <c r="L9" s="32"/>
      <c r="M9" s="32"/>
      <c r="N9" s="32"/>
      <c r="O9" s="34"/>
    </row>
    <row r="10" spans="1:15" ht="30" x14ac:dyDescent="0.25">
      <c r="A10" s="34"/>
      <c r="B10" s="35" t="s">
        <v>33</v>
      </c>
      <c r="C10" s="38">
        <v>6.25E-2</v>
      </c>
      <c r="D10" s="38">
        <v>6.25E-2</v>
      </c>
      <c r="E10" s="34"/>
      <c r="F10" s="33">
        <v>58.966459999999998</v>
      </c>
      <c r="G10" s="32">
        <f>I10-F10-H10</f>
        <v>115.84879239999999</v>
      </c>
      <c r="H10" s="33">
        <v>0.26174760000000002</v>
      </c>
      <c r="I10" s="33">
        <v>175.077</v>
      </c>
      <c r="J10" s="32"/>
      <c r="K10" s="33">
        <v>46.113889999999998</v>
      </c>
      <c r="L10" s="32">
        <f>N10-K10-M10</f>
        <v>115.8487624</v>
      </c>
      <c r="M10" s="33">
        <v>0.26174760000000002</v>
      </c>
      <c r="N10" s="33">
        <v>162.2244</v>
      </c>
      <c r="O10" s="34"/>
    </row>
    <row r="11" spans="1:15" x14ac:dyDescent="0.25">
      <c r="A11" s="34"/>
      <c r="B11" s="34" t="s">
        <v>31</v>
      </c>
      <c r="C11" s="36"/>
      <c r="D11" s="36"/>
      <c r="E11" s="34"/>
      <c r="F11" s="32">
        <f>F10-F$3</f>
        <v>22.767719999999997</v>
      </c>
      <c r="G11" s="32">
        <f t="shared" ref="G11" si="2">G10-G$3</f>
        <v>11.951934799999975</v>
      </c>
      <c r="H11" s="32">
        <f t="shared" ref="H11" si="3">H10-H$3</f>
        <v>-4.8854799999999976E-2</v>
      </c>
      <c r="I11" s="32">
        <f t="shared" ref="I11" si="4">I10-I$3</f>
        <v>34.670799999999986</v>
      </c>
      <c r="J11" s="32"/>
      <c r="K11" s="32">
        <f t="shared" ref="K11" si="5">K10-K$3</f>
        <v>16.783499999999997</v>
      </c>
      <c r="L11" s="32">
        <f t="shared" ref="L11" si="6">L10-L$3</f>
        <v>11.951954799999982</v>
      </c>
      <c r="M11" s="32">
        <f t="shared" ref="M11" si="7">M10-M$3</f>
        <v>-4.8854799999999976E-2</v>
      </c>
      <c r="N11" s="32">
        <f t="shared" ref="N11" si="8">N10-N$3</f>
        <v>28.686599999999999</v>
      </c>
      <c r="O11" s="34"/>
    </row>
    <row r="12" spans="1:15" x14ac:dyDescent="0.25">
      <c r="A12" s="34"/>
      <c r="B12" s="34" t="s">
        <v>32</v>
      </c>
      <c r="C12" s="36"/>
      <c r="D12" s="36"/>
      <c r="E12" s="34"/>
      <c r="F12" s="32">
        <f>(F11-K11)</f>
        <v>5.9842200000000005</v>
      </c>
      <c r="G12" s="32">
        <f>(G11-L11)</f>
        <v>-2.0000000006348273E-5</v>
      </c>
      <c r="H12" s="32">
        <f t="shared" ref="H12" si="9">(H11-M11)</f>
        <v>0</v>
      </c>
      <c r="I12" s="32">
        <f t="shared" ref="I12" si="10">(I11-N11)</f>
        <v>5.9841999999999871</v>
      </c>
      <c r="J12" s="34"/>
      <c r="K12" s="34"/>
      <c r="L12" s="34"/>
      <c r="M12" s="34"/>
      <c r="N12" s="34"/>
      <c r="O12" s="34"/>
    </row>
    <row r="13" spans="1:15" x14ac:dyDescent="0.25">
      <c r="A13" s="34"/>
      <c r="B13" s="34"/>
      <c r="C13" s="36"/>
      <c r="D13" s="36"/>
      <c r="E13" s="34"/>
      <c r="F13" s="34"/>
      <c r="G13" s="34"/>
      <c r="H13" s="34"/>
      <c r="I13" s="34"/>
      <c r="J13" s="34"/>
      <c r="K13" s="34"/>
      <c r="L13" s="34"/>
      <c r="M13" s="34"/>
      <c r="N13" s="34"/>
      <c r="O13" s="34"/>
    </row>
    <row r="14" spans="1:15" x14ac:dyDescent="0.25">
      <c r="A14" s="34"/>
      <c r="B14" s="34"/>
      <c r="C14" s="36"/>
      <c r="D14" s="36"/>
      <c r="E14" s="34"/>
      <c r="F14" s="34"/>
      <c r="G14" s="34"/>
      <c r="H14" s="34"/>
      <c r="I14" s="34"/>
      <c r="J14" s="34"/>
      <c r="K14" s="34"/>
      <c r="L14" s="34"/>
      <c r="M14" s="34"/>
      <c r="N14" s="34"/>
      <c r="O14" s="34"/>
    </row>
    <row r="15" spans="1:15" x14ac:dyDescent="0.25">
      <c r="A15" s="34"/>
      <c r="B15" s="34"/>
      <c r="C15" s="36"/>
      <c r="D15" s="36"/>
      <c r="E15" s="34"/>
      <c r="F15" s="34"/>
      <c r="G15" s="34"/>
      <c r="H15" s="34"/>
      <c r="I15" s="34"/>
      <c r="J15" s="34"/>
      <c r="K15" s="34"/>
      <c r="L15" s="34"/>
      <c r="M15" s="34"/>
      <c r="N15" s="34"/>
      <c r="O15" s="34"/>
    </row>
    <row r="16" spans="1:15" x14ac:dyDescent="0.25">
      <c r="A16" s="34"/>
      <c r="B16" s="34"/>
      <c r="C16" s="36"/>
      <c r="D16" s="36"/>
      <c r="E16" s="34"/>
      <c r="F16" s="34"/>
      <c r="G16" s="34"/>
      <c r="H16" s="34"/>
      <c r="I16" s="34"/>
      <c r="J16" s="34"/>
      <c r="K16" s="34"/>
      <c r="L16" s="34"/>
      <c r="M16" s="34"/>
      <c r="N16" s="34"/>
      <c r="O16" s="34"/>
    </row>
    <row r="17" spans="1:15" x14ac:dyDescent="0.25">
      <c r="A17" s="34"/>
      <c r="B17" s="34"/>
      <c r="C17" s="36"/>
      <c r="D17" s="36"/>
      <c r="E17" s="34"/>
      <c r="F17" s="34"/>
      <c r="G17" s="34"/>
      <c r="H17" s="34"/>
      <c r="I17" s="34"/>
      <c r="J17" s="34"/>
      <c r="K17" s="34"/>
      <c r="L17" s="34"/>
      <c r="M17" s="34"/>
      <c r="N17" s="34"/>
      <c r="O17" s="34"/>
    </row>
    <row r="18" spans="1:15" x14ac:dyDescent="0.25">
      <c r="A18" s="34"/>
      <c r="B18" s="34"/>
      <c r="C18" s="36"/>
      <c r="D18" s="36"/>
      <c r="E18" s="34"/>
      <c r="F18" s="34"/>
      <c r="G18" s="34"/>
      <c r="H18" s="34"/>
      <c r="I18" s="34"/>
      <c r="J18" s="34"/>
      <c r="K18" s="34"/>
      <c r="L18" s="34"/>
      <c r="M18" s="34"/>
      <c r="N18" s="34"/>
      <c r="O18" s="34"/>
    </row>
    <row r="19" spans="1:15" x14ac:dyDescent="0.25">
      <c r="A19" s="34"/>
      <c r="B19" s="34"/>
      <c r="C19" s="36"/>
      <c r="D19" s="36"/>
      <c r="E19" s="34"/>
      <c r="F19" s="34"/>
      <c r="G19" s="34"/>
      <c r="H19" s="34"/>
      <c r="I19" s="34"/>
      <c r="J19" s="34"/>
      <c r="K19" s="34"/>
      <c r="L19" s="34"/>
      <c r="M19" s="34"/>
      <c r="N19" s="34"/>
      <c r="O19" s="34"/>
    </row>
    <row r="20" spans="1:15" x14ac:dyDescent="0.25">
      <c r="A20" s="34"/>
      <c r="B20" s="34"/>
      <c r="C20" s="36"/>
      <c r="D20" s="36"/>
      <c r="E20" s="34"/>
      <c r="F20" s="34"/>
      <c r="G20" s="34"/>
      <c r="H20" s="34"/>
      <c r="I20" s="34"/>
      <c r="J20" s="34"/>
      <c r="K20" s="34"/>
      <c r="L20" s="34"/>
      <c r="M20" s="34"/>
      <c r="N20" s="34"/>
      <c r="O20" s="34"/>
    </row>
    <row r="21" spans="1:15" x14ac:dyDescent="0.25">
      <c r="A21" s="34"/>
      <c r="B21" s="34"/>
      <c r="C21" s="36"/>
      <c r="D21" s="36"/>
      <c r="E21" s="34"/>
      <c r="F21" s="34"/>
      <c r="G21" s="34"/>
      <c r="H21" s="34"/>
      <c r="I21" s="34"/>
      <c r="J21" s="34"/>
      <c r="K21" s="34"/>
      <c r="L21" s="34"/>
      <c r="M21" s="34"/>
      <c r="N21" s="34"/>
      <c r="O21" s="34"/>
    </row>
    <row r="22" spans="1:15" x14ac:dyDescent="0.25">
      <c r="A22" s="34"/>
      <c r="B22" s="34"/>
      <c r="C22" s="36"/>
      <c r="D22" s="36"/>
      <c r="E22" s="34"/>
      <c r="F22" s="34"/>
      <c r="G22" s="34"/>
      <c r="H22" s="34"/>
      <c r="I22" s="34"/>
      <c r="J22" s="34"/>
      <c r="K22" s="34"/>
      <c r="L22" s="34"/>
      <c r="M22" s="34"/>
      <c r="N22" s="34"/>
      <c r="O22" s="34"/>
    </row>
    <row r="23" spans="1:15" x14ac:dyDescent="0.25">
      <c r="A23" s="34"/>
      <c r="B23" s="34"/>
      <c r="C23" s="36"/>
      <c r="D23" s="36"/>
      <c r="E23" s="34"/>
      <c r="F23" s="34"/>
      <c r="G23" s="34"/>
      <c r="H23" s="34"/>
      <c r="I23" s="34"/>
      <c r="J23" s="34"/>
      <c r="K23" s="34"/>
      <c r="L23" s="34"/>
      <c r="M23" s="34"/>
      <c r="N23" s="34"/>
      <c r="O23" s="34"/>
    </row>
  </sheetData>
  <mergeCells count="2">
    <mergeCell ref="F1:I1"/>
    <mergeCell ref="K1:N1"/>
  </mergeCell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A1.DiscountRateLowered</vt:lpstr>
      <vt:lpstr>A2.DiscountRateNotLowered</vt:lpstr>
      <vt:lpstr>Tabel Don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2017-07-05T02:43:19Z</dcterms:created>
  <dcterms:modified xsi:type="dcterms:W3CDTF">2017-07-22T19:07:28Z</dcterms:modified>
</cp:coreProperties>
</file>