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Data_largePlans\"/>
    </mc:Choice>
  </mc:AlternateContent>
  <bookViews>
    <workbookView xWindow="0" yWindow="0" windowWidth="19200" windowHeight="6360" tabRatio="886" activeTab="4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5" r:id="rId9"/>
    <sheet name="SalarySched_byAgeGrp" sheetId="50" r:id="rId10"/>
    <sheet name="Actives_raw" sheetId="46" r:id="rId11"/>
    <sheet name="RetireesSched" sheetId="49" r:id="rId12"/>
    <sheet name="RetireesSched_raw" sheetId="51" r:id="rId13"/>
    <sheet name="RetirementRatesSched_Matrix" sheetId="47" r:id="rId14"/>
    <sheet name="RetirementRates_raw" sheetId="8" r:id="rId15"/>
    <sheet name="TermRatesSched_Matrix" sheetId="10" r:id="rId16"/>
    <sheet name="TermRates_raw" sheetId="40" r:id="rId17"/>
    <sheet name="DisbRatesSched_SingleCol" sheetId="29" r:id="rId18"/>
    <sheet name="DisbRates_raw" sheetId="41" r:id="rId19"/>
    <sheet name="SalaryGrowthSched_SingleCol" sheetId="9" r:id="rId20"/>
    <sheet name="SalaryGrowth_raw" sheetId="33" r:id="rId21"/>
    <sheet name="MortalityInfo" sheetId="30" r:id="rId2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D134" i="8" l="1"/>
  <c r="F134" i="8"/>
  <c r="D135" i="8"/>
  <c r="F135" i="8"/>
  <c r="D136" i="8"/>
  <c r="F136" i="8"/>
  <c r="D137" i="8"/>
  <c r="F137" i="8"/>
  <c r="D138" i="8"/>
  <c r="F138" i="8"/>
  <c r="D139" i="8"/>
  <c r="F139" i="8"/>
  <c r="D140" i="8"/>
  <c r="F140" i="8"/>
  <c r="D141" i="8"/>
  <c r="F141" i="8"/>
  <c r="D142" i="8"/>
  <c r="F142" i="8"/>
  <c r="D143" i="8"/>
  <c r="F143" i="8"/>
  <c r="D144" i="8"/>
  <c r="F144" i="8"/>
  <c r="D145" i="8"/>
  <c r="F145" i="8"/>
  <c r="D146" i="8"/>
  <c r="F146" i="8"/>
  <c r="D147" i="8"/>
  <c r="F147" i="8"/>
  <c r="D148" i="8"/>
  <c r="F148" i="8"/>
  <c r="D149" i="8"/>
  <c r="F149" i="8"/>
  <c r="D150" i="8"/>
  <c r="F150" i="8"/>
  <c r="D151" i="8"/>
  <c r="F151" i="8"/>
  <c r="D152" i="8"/>
  <c r="F152" i="8"/>
  <c r="D153" i="8"/>
  <c r="F153" i="8"/>
  <c r="D154" i="8"/>
  <c r="F154" i="8"/>
  <c r="D155" i="8"/>
  <c r="F155" i="8"/>
  <c r="I159" i="8"/>
  <c r="D162" i="8" s="1"/>
  <c r="D164" i="8"/>
  <c r="D170" i="8"/>
  <c r="D172" i="8"/>
  <c r="D176" i="8"/>
  <c r="D178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15" i="8"/>
  <c r="AF16" i="8"/>
  <c r="AF17" i="8"/>
  <c r="AF18" i="8"/>
  <c r="AF19" i="8"/>
  <c r="AF20" i="8"/>
  <c r="AF14" i="8"/>
  <c r="D183" i="8" l="1"/>
  <c r="D175" i="8"/>
  <c r="D171" i="8"/>
  <c r="D182" i="8"/>
  <c r="D168" i="8"/>
  <c r="D180" i="8"/>
  <c r="D174" i="8"/>
  <c r="D166" i="8"/>
  <c r="D179" i="8"/>
  <c r="D167" i="8"/>
  <c r="D163" i="8"/>
  <c r="D181" i="8"/>
  <c r="D177" i="8"/>
  <c r="D173" i="8"/>
  <c r="D169" i="8"/>
  <c r="D165" i="8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K157" i="40" l="1"/>
  <c r="H124" i="40"/>
  <c r="J126" i="40"/>
  <c r="G127" i="40"/>
  <c r="I129" i="40"/>
  <c r="F130" i="40"/>
  <c r="H132" i="40"/>
  <c r="E133" i="40"/>
  <c r="G135" i="40"/>
  <c r="D136" i="40"/>
  <c r="F138" i="40"/>
  <c r="N138" i="40"/>
  <c r="E141" i="40"/>
  <c r="M141" i="40"/>
  <c r="D144" i="40"/>
  <c r="L144" i="40"/>
  <c r="N146" i="40"/>
  <c r="K147" i="40"/>
  <c r="M149" i="40"/>
  <c r="J150" i="40"/>
  <c r="L152" i="40"/>
  <c r="H153" i="40"/>
  <c r="J154" i="40"/>
  <c r="N154" i="40"/>
  <c r="D156" i="40"/>
  <c r="H156" i="40"/>
  <c r="J123" i="40"/>
  <c r="N123" i="40"/>
  <c r="I118" i="40"/>
  <c r="G157" i="40" s="1"/>
  <c r="F123" i="40" l="1"/>
  <c r="K155" i="40"/>
  <c r="F154" i="40"/>
  <c r="D152" i="40"/>
  <c r="E149" i="40"/>
  <c r="F146" i="40"/>
  <c r="G143" i="40"/>
  <c r="H140" i="40"/>
  <c r="I137" i="40"/>
  <c r="J134" i="40"/>
  <c r="K131" i="40"/>
  <c r="L128" i="40"/>
  <c r="M125" i="40"/>
  <c r="L156" i="40"/>
  <c r="G155" i="40"/>
  <c r="M153" i="40"/>
  <c r="G151" i="40"/>
  <c r="H148" i="40"/>
  <c r="I145" i="40"/>
  <c r="J142" i="40"/>
  <c r="K139" i="40"/>
  <c r="L136" i="40"/>
  <c r="M133" i="40"/>
  <c r="N130" i="40"/>
  <c r="D128" i="40"/>
  <c r="E125" i="40"/>
  <c r="I123" i="40"/>
  <c r="K156" i="40"/>
  <c r="N155" i="40"/>
  <c r="F155" i="40"/>
  <c r="I154" i="40"/>
  <c r="L153" i="40"/>
  <c r="N151" i="40"/>
  <c r="I150" i="40"/>
  <c r="D149" i="40"/>
  <c r="J147" i="40"/>
  <c r="E146" i="40"/>
  <c r="K144" i="40"/>
  <c r="I142" i="40"/>
  <c r="D141" i="40"/>
  <c r="J139" i="40"/>
  <c r="E138" i="40"/>
  <c r="K136" i="40"/>
  <c r="F135" i="40"/>
  <c r="L133" i="40"/>
  <c r="G132" i="40"/>
  <c r="M130" i="40"/>
  <c r="H129" i="40"/>
  <c r="N127" i="40"/>
  <c r="I126" i="40"/>
  <c r="D125" i="40"/>
  <c r="J157" i="40"/>
  <c r="L123" i="40"/>
  <c r="H123" i="40"/>
  <c r="N156" i="40"/>
  <c r="J156" i="40"/>
  <c r="F156" i="40"/>
  <c r="M155" i="40"/>
  <c r="I155" i="40"/>
  <c r="E155" i="40"/>
  <c r="L154" i="40"/>
  <c r="H154" i="40"/>
  <c r="D154" i="40"/>
  <c r="J153" i="40"/>
  <c r="E153" i="40"/>
  <c r="H152" i="40"/>
  <c r="K151" i="40"/>
  <c r="N150" i="40"/>
  <c r="F150" i="40"/>
  <c r="I149" i="40"/>
  <c r="L148" i="40"/>
  <c r="D148" i="40"/>
  <c r="G147" i="40"/>
  <c r="J146" i="40"/>
  <c r="M145" i="40"/>
  <c r="E145" i="40"/>
  <c r="H144" i="40"/>
  <c r="K143" i="40"/>
  <c r="N142" i="40"/>
  <c r="F142" i="40"/>
  <c r="I141" i="40"/>
  <c r="L140" i="40"/>
  <c r="D140" i="40"/>
  <c r="G139" i="40"/>
  <c r="J138" i="40"/>
  <c r="M137" i="40"/>
  <c r="E137" i="40"/>
  <c r="H136" i="40"/>
  <c r="K135" i="40"/>
  <c r="N134" i="40"/>
  <c r="F134" i="40"/>
  <c r="I133" i="40"/>
  <c r="L132" i="40"/>
  <c r="D132" i="40"/>
  <c r="G131" i="40"/>
  <c r="J130" i="40"/>
  <c r="M129" i="40"/>
  <c r="E129" i="40"/>
  <c r="H128" i="40"/>
  <c r="K127" i="40"/>
  <c r="N126" i="40"/>
  <c r="F126" i="40"/>
  <c r="I125" i="40"/>
  <c r="L124" i="40"/>
  <c r="D124" i="40"/>
  <c r="D157" i="40"/>
  <c r="H157" i="40"/>
  <c r="L157" i="40"/>
  <c r="E124" i="40"/>
  <c r="I124" i="40"/>
  <c r="M124" i="40"/>
  <c r="F125" i="40"/>
  <c r="J125" i="40"/>
  <c r="N125" i="40"/>
  <c r="G126" i="40"/>
  <c r="K126" i="40"/>
  <c r="D127" i="40"/>
  <c r="H127" i="40"/>
  <c r="L127" i="40"/>
  <c r="E128" i="40"/>
  <c r="I128" i="40"/>
  <c r="M128" i="40"/>
  <c r="F129" i="40"/>
  <c r="J129" i="40"/>
  <c r="N129" i="40"/>
  <c r="G130" i="40"/>
  <c r="K130" i="40"/>
  <c r="D131" i="40"/>
  <c r="H131" i="40"/>
  <c r="L131" i="40"/>
  <c r="E132" i="40"/>
  <c r="I132" i="40"/>
  <c r="M132" i="40"/>
  <c r="F133" i="40"/>
  <c r="J133" i="40"/>
  <c r="N133" i="40"/>
  <c r="G134" i="40"/>
  <c r="K134" i="40"/>
  <c r="D135" i="40"/>
  <c r="H135" i="40"/>
  <c r="L135" i="40"/>
  <c r="E136" i="40"/>
  <c r="I136" i="40"/>
  <c r="M136" i="40"/>
  <c r="F137" i="40"/>
  <c r="J137" i="40"/>
  <c r="N137" i="40"/>
  <c r="G138" i="40"/>
  <c r="K138" i="40"/>
  <c r="D139" i="40"/>
  <c r="H139" i="40"/>
  <c r="L139" i="40"/>
  <c r="E140" i="40"/>
  <c r="I140" i="40"/>
  <c r="M140" i="40"/>
  <c r="F141" i="40"/>
  <c r="J141" i="40"/>
  <c r="N141" i="40"/>
  <c r="G142" i="40"/>
  <c r="K142" i="40"/>
  <c r="D143" i="40"/>
  <c r="H143" i="40"/>
  <c r="L143" i="40"/>
  <c r="E144" i="40"/>
  <c r="I144" i="40"/>
  <c r="M144" i="40"/>
  <c r="F145" i="40"/>
  <c r="J145" i="40"/>
  <c r="N145" i="40"/>
  <c r="G146" i="40"/>
  <c r="K146" i="40"/>
  <c r="D147" i="40"/>
  <c r="H147" i="40"/>
  <c r="L147" i="40"/>
  <c r="E148" i="40"/>
  <c r="I148" i="40"/>
  <c r="M148" i="40"/>
  <c r="F149" i="40"/>
  <c r="J149" i="40"/>
  <c r="N149" i="40"/>
  <c r="G150" i="40"/>
  <c r="K150" i="40"/>
  <c r="D151" i="40"/>
  <c r="H151" i="40"/>
  <c r="L151" i="40"/>
  <c r="E152" i="40"/>
  <c r="I152" i="40"/>
  <c r="M152" i="40"/>
  <c r="E157" i="40"/>
  <c r="I157" i="40"/>
  <c r="M157" i="40"/>
  <c r="F124" i="40"/>
  <c r="J124" i="40"/>
  <c r="N124" i="40"/>
  <c r="G125" i="40"/>
  <c r="K125" i="40"/>
  <c r="D126" i="40"/>
  <c r="H126" i="40"/>
  <c r="L126" i="40"/>
  <c r="E127" i="40"/>
  <c r="I127" i="40"/>
  <c r="M127" i="40"/>
  <c r="F128" i="40"/>
  <c r="J128" i="40"/>
  <c r="N128" i="40"/>
  <c r="G129" i="40"/>
  <c r="K129" i="40"/>
  <c r="D130" i="40"/>
  <c r="H130" i="40"/>
  <c r="L130" i="40"/>
  <c r="E131" i="40"/>
  <c r="I131" i="40"/>
  <c r="M131" i="40"/>
  <c r="F132" i="40"/>
  <c r="J132" i="40"/>
  <c r="N132" i="40"/>
  <c r="G133" i="40"/>
  <c r="K133" i="40"/>
  <c r="D134" i="40"/>
  <c r="H134" i="40"/>
  <c r="L134" i="40"/>
  <c r="E135" i="40"/>
  <c r="I135" i="40"/>
  <c r="M135" i="40"/>
  <c r="F136" i="40"/>
  <c r="J136" i="40"/>
  <c r="N136" i="40"/>
  <c r="G137" i="40"/>
  <c r="K137" i="40"/>
  <c r="D138" i="40"/>
  <c r="H138" i="40"/>
  <c r="L138" i="40"/>
  <c r="E139" i="40"/>
  <c r="I139" i="40"/>
  <c r="M139" i="40"/>
  <c r="F140" i="40"/>
  <c r="J140" i="40"/>
  <c r="N140" i="40"/>
  <c r="G141" i="40"/>
  <c r="K141" i="40"/>
  <c r="D142" i="40"/>
  <c r="H142" i="40"/>
  <c r="L142" i="40"/>
  <c r="E143" i="40"/>
  <c r="I143" i="40"/>
  <c r="M143" i="40"/>
  <c r="F144" i="40"/>
  <c r="J144" i="40"/>
  <c r="N144" i="40"/>
  <c r="G145" i="40"/>
  <c r="K145" i="40"/>
  <c r="D146" i="40"/>
  <c r="H146" i="40"/>
  <c r="L146" i="40"/>
  <c r="E147" i="40"/>
  <c r="I147" i="40"/>
  <c r="M147" i="40"/>
  <c r="F148" i="40"/>
  <c r="J148" i="40"/>
  <c r="N148" i="40"/>
  <c r="G149" i="40"/>
  <c r="K149" i="40"/>
  <c r="D150" i="40"/>
  <c r="H150" i="40"/>
  <c r="L150" i="40"/>
  <c r="E151" i="40"/>
  <c r="I151" i="40"/>
  <c r="M151" i="40"/>
  <c r="F152" i="40"/>
  <c r="J152" i="40"/>
  <c r="N152" i="40"/>
  <c r="G153" i="40"/>
  <c r="K153" i="40"/>
  <c r="M123" i="40"/>
  <c r="E123" i="40"/>
  <c r="G156" i="40"/>
  <c r="J155" i="40"/>
  <c r="M154" i="40"/>
  <c r="E154" i="40"/>
  <c r="F153" i="40"/>
  <c r="K152" i="40"/>
  <c r="F151" i="40"/>
  <c r="L149" i="40"/>
  <c r="G148" i="40"/>
  <c r="M146" i="40"/>
  <c r="H145" i="40"/>
  <c r="N143" i="40"/>
  <c r="F143" i="40"/>
  <c r="L141" i="40"/>
  <c r="G140" i="40"/>
  <c r="M138" i="40"/>
  <c r="H137" i="40"/>
  <c r="N135" i="40"/>
  <c r="I134" i="40"/>
  <c r="D133" i="40"/>
  <c r="J131" i="40"/>
  <c r="E130" i="40"/>
  <c r="K128" i="40"/>
  <c r="F127" i="40"/>
  <c r="L125" i="40"/>
  <c r="G124" i="40"/>
  <c r="D123" i="40"/>
  <c r="K123" i="40"/>
  <c r="G123" i="40"/>
  <c r="M156" i="40"/>
  <c r="I156" i="40"/>
  <c r="E156" i="40"/>
  <c r="L155" i="40"/>
  <c r="H155" i="40"/>
  <c r="D155" i="40"/>
  <c r="K154" i="40"/>
  <c r="G154" i="40"/>
  <c r="N153" i="40"/>
  <c r="I153" i="40"/>
  <c r="D153" i="40"/>
  <c r="G152" i="40"/>
  <c r="J151" i="40"/>
  <c r="M150" i="40"/>
  <c r="E150" i="40"/>
  <c r="H149" i="40"/>
  <c r="K148" i="40"/>
  <c r="N147" i="40"/>
  <c r="F147" i="40"/>
  <c r="I146" i="40"/>
  <c r="L145" i="40"/>
  <c r="D145" i="40"/>
  <c r="G144" i="40"/>
  <c r="J143" i="40"/>
  <c r="M142" i="40"/>
  <c r="E142" i="40"/>
  <c r="H141" i="40"/>
  <c r="K140" i="40"/>
  <c r="N139" i="40"/>
  <c r="F139" i="40"/>
  <c r="I138" i="40"/>
  <c r="L137" i="40"/>
  <c r="D137" i="40"/>
  <c r="G136" i="40"/>
  <c r="J135" i="40"/>
  <c r="M134" i="40"/>
  <c r="E134" i="40"/>
  <c r="H133" i="40"/>
  <c r="K132" i="40"/>
  <c r="N131" i="40"/>
  <c r="F131" i="40"/>
  <c r="I130" i="40"/>
  <c r="L129" i="40"/>
  <c r="D129" i="40"/>
  <c r="G128" i="40"/>
  <c r="J127" i="40"/>
  <c r="M126" i="40"/>
  <c r="E126" i="40"/>
  <c r="H125" i="40"/>
  <c r="K124" i="40"/>
  <c r="N157" i="40"/>
  <c r="F157" i="40"/>
  <c r="I47" i="46"/>
  <c r="H47" i="46"/>
  <c r="G47" i="46"/>
  <c r="I46" i="46"/>
  <c r="H46" i="46"/>
  <c r="G46" i="46"/>
  <c r="I45" i="46"/>
  <c r="H45" i="46"/>
  <c r="C42" i="46" s="1"/>
  <c r="G45" i="46"/>
  <c r="I44" i="46"/>
  <c r="H44" i="46"/>
  <c r="G44" i="46"/>
  <c r="I43" i="46"/>
  <c r="H43" i="46"/>
  <c r="G43" i="46"/>
  <c r="I42" i="46"/>
  <c r="D42" i="46" s="1"/>
  <c r="H42" i="46"/>
  <c r="G42" i="46"/>
  <c r="I41" i="46"/>
  <c r="D41" i="46" s="1"/>
  <c r="H41" i="46"/>
  <c r="C41" i="46" s="1"/>
  <c r="G41" i="46"/>
  <c r="B41" i="46" s="1"/>
  <c r="I40" i="46"/>
  <c r="D40" i="46" s="1"/>
  <c r="H40" i="46"/>
  <c r="C40" i="46" s="1"/>
  <c r="G40" i="46"/>
  <c r="B40" i="46" s="1"/>
  <c r="I39" i="46"/>
  <c r="D39" i="46" s="1"/>
  <c r="H39" i="46"/>
  <c r="C39" i="46" s="1"/>
  <c r="G39" i="46"/>
  <c r="B39" i="46" s="1"/>
  <c r="I38" i="46"/>
  <c r="D38" i="46" s="1"/>
  <c r="H38" i="46"/>
  <c r="C38" i="46" s="1"/>
  <c r="G38" i="46"/>
  <c r="B38" i="46" s="1"/>
  <c r="I37" i="46"/>
  <c r="D37" i="46" s="1"/>
  <c r="H37" i="46"/>
  <c r="C37" i="46" s="1"/>
  <c r="G37" i="46"/>
  <c r="B37" i="46" s="1"/>
  <c r="I36" i="46"/>
  <c r="D36" i="46" s="1"/>
  <c r="H36" i="46"/>
  <c r="C36" i="46" s="1"/>
  <c r="G36" i="46"/>
  <c r="B36" i="46" s="1"/>
  <c r="I35" i="46"/>
  <c r="D35" i="46" s="1"/>
  <c r="H35" i="46"/>
  <c r="C35" i="46" s="1"/>
  <c r="G35" i="46"/>
  <c r="B35" i="46" s="1"/>
  <c r="I34" i="46"/>
  <c r="D34" i="46" s="1"/>
  <c r="H34" i="46"/>
  <c r="C34" i="46" s="1"/>
  <c r="G34" i="46"/>
  <c r="B34" i="46" s="1"/>
  <c r="I33" i="46"/>
  <c r="H33" i="46"/>
  <c r="G33" i="46"/>
  <c r="B33" i="46" s="1"/>
  <c r="I32" i="46"/>
  <c r="H32" i="46"/>
  <c r="G32" i="46"/>
  <c r="D21" i="46"/>
  <c r="C21" i="46"/>
  <c r="B21" i="46"/>
  <c r="D20" i="46"/>
  <c r="C20" i="46"/>
  <c r="B20" i="46"/>
  <c r="D19" i="46"/>
  <c r="C19" i="46"/>
  <c r="B19" i="46"/>
  <c r="D18" i="46"/>
  <c r="C18" i="46"/>
  <c r="B18" i="46"/>
  <c r="D17" i="46"/>
  <c r="C17" i="46"/>
  <c r="B17" i="46"/>
  <c r="D16" i="46"/>
  <c r="C16" i="46"/>
  <c r="B16" i="46"/>
  <c r="D15" i="46"/>
  <c r="C15" i="46"/>
  <c r="B15" i="46"/>
  <c r="D14" i="46"/>
  <c r="C14" i="46"/>
  <c r="B14" i="46"/>
  <c r="D13" i="46"/>
  <c r="C13" i="46"/>
  <c r="B13" i="46"/>
  <c r="D12" i="46"/>
  <c r="C12" i="46"/>
  <c r="B12" i="46"/>
  <c r="B42" i="46" l="1"/>
  <c r="D33" i="46"/>
  <c r="C33" i="46"/>
</calcChain>
</file>

<file path=xl/sharedStrings.xml><?xml version="1.0" encoding="utf-8"?>
<sst xmlns="http://schemas.openxmlformats.org/spreadsheetml/2006/main" count="1106" uniqueCount="441">
  <si>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</si>
  <si>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</si>
  <si>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</si>
  <si>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</si>
  <si>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</si>
  <si>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</si>
  <si>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</si>
  <si>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</si>
  <si>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</si>
  <si>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</si>
  <si>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</si>
  <si>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</si>
  <si>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</si>
  <si>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</si>
  <si>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</si>
  <si>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</si>
  <si>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</si>
  <si>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</si>
  <si>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</si>
  <si>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</si>
  <si>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</si>
  <si>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</si>
  <si>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</si>
  <si>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</si>
  <si>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</si>
  <si>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</si>
  <si>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</si>
  <si>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</si>
  <si>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</si>
  <si>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</si>
  <si>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</si>
  <si>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</si>
  <si>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</si>
  <si>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</si>
  <si>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</si>
  <si>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</si>
  <si>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</si>
  <si>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benperiod</t>
  </si>
  <si>
    <t>name_N</t>
  </si>
  <si>
    <t>nretirees</t>
  </si>
  <si>
    <t>name_V</t>
  </si>
  <si>
    <t>benefit</t>
  </si>
  <si>
    <t>50-54</t>
  </si>
  <si>
    <t>55-59</t>
  </si>
  <si>
    <t>60-64</t>
  </si>
  <si>
    <t>65-69</t>
  </si>
  <si>
    <t>70-74</t>
  </si>
  <si>
    <t>75-79</t>
  </si>
  <si>
    <t>80-84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</si>
  <si>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</si>
  <si>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</si>
  <si>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</si>
  <si>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</si>
  <si>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</si>
  <si>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</si>
  <si>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</si>
  <si>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</si>
  <si>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</si>
  <si>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</si>
  <si>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</si>
  <si>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</si>
  <si>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</si>
  <si>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</si>
  <si>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</si>
  <si>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</si>
  <si>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</si>
  <si>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</si>
  <si>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</si>
  <si>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</si>
  <si>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</si>
  <si>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</si>
  <si>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</si>
  <si>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</si>
  <si>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</si>
  <si>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</si>
  <si>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</si>
  <si>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</si>
  <si>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</si>
  <si>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</si>
  <si>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</si>
  <si>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</si>
  <si>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</si>
  <si>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</si>
  <si>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</si>
  <si>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</si>
  <si>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</si>
  <si>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</si>
  <si>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</si>
  <si>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</si>
  <si>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</si>
  <si>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</si>
  <si>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</si>
  <si>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</si>
  <si>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</si>
  <si>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</si>
  <si>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</si>
  <si>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</si>
  <si>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</si>
  <si>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</si>
  <si>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</si>
  <si>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</si>
  <si>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</si>
  <si>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</si>
  <si>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</si>
  <si>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</si>
  <si>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</si>
  <si>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</si>
  <si>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</si>
  <si>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</si>
  <si>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</si>
  <si>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</si>
  <si>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</si>
  <si>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</si>
  <si>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</si>
  <si>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</si>
  <si>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</si>
  <si>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</si>
  <si>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</si>
  <si>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</si>
  <si>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</si>
  <si>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</si>
  <si>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</si>
  <si>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</si>
  <si>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</si>
  <si>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</si>
  <si>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</si>
  <si>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</si>
  <si>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</si>
  <si>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</si>
  <si>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</si>
  <si>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</si>
  <si>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</si>
  <si>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</si>
  <si>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</si>
  <si>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</si>
  <si>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</si>
  <si>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</si>
  <si>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</si>
  <si>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</si>
  <si>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</si>
  <si>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</si>
  <si>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</si>
  <si>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</si>
  <si>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</si>
  <si>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</si>
  <si>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</si>
  <si>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</si>
  <si>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</si>
  <si>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</si>
  <si>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</si>
  <si>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</si>
  <si>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</si>
  <si>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</si>
  <si>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</si>
  <si>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</si>
  <si>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</si>
  <si>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</si>
  <si>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</si>
  <si>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</si>
  <si>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</si>
  <si>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</si>
  <si>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</si>
  <si>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</si>
  <si>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</si>
  <si>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</si>
  <si>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</si>
  <si>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</si>
  <si>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</si>
  <si>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</si>
  <si>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</si>
  <si>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</si>
  <si>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</si>
  <si>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</si>
  <si>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</si>
  <si>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</si>
  <si>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</si>
  <si>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</si>
  <si>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</si>
  <si>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</si>
  <si>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</si>
  <si>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</si>
  <si>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</si>
  <si>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</si>
  <si>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</si>
  <si>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</si>
  <si>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</si>
  <si>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</si>
  <si>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</si>
  <si>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</si>
  <si>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</si>
  <si>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</si>
  <si>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</si>
  <si>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</si>
  <si>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</si>
  <si>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</si>
  <si>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</si>
  <si>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</si>
  <si>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</si>
  <si>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</si>
  <si>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</si>
  <si>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</si>
  <si>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</si>
  <si>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</si>
  <si>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</si>
  <si>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</si>
  <si>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</si>
  <si>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</si>
  <si>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</si>
  <si>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</si>
  <si>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</si>
  <si>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</si>
  <si>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</si>
  <si>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</si>
  <si>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</si>
  <si>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</si>
  <si>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</si>
  <si>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</si>
  <si>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</si>
  <si>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</si>
  <si>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</si>
  <si>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</si>
  <si>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</si>
  <si>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</si>
  <si>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</si>
  <si>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</si>
  <si>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</si>
  <si>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</si>
  <si>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</si>
  <si>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</si>
  <si>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18</t>
  </si>
  <si>
    <t>Female</t>
  </si>
  <si>
    <t>30-34</t>
  </si>
  <si>
    <t>35-39</t>
  </si>
  <si>
    <t>40-44</t>
  </si>
  <si>
    <t>45-49</t>
  </si>
  <si>
    <t>see screenshots</t>
  </si>
  <si>
    <t>calculated value D14-D13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</si>
  <si>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</si>
  <si>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</si>
  <si>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</si>
  <si>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</si>
  <si>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</si>
  <si>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</si>
  <si>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</si>
  <si>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</si>
  <si>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</si>
  <si>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</si>
  <si>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</si>
  <si>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Service</t>
  </si>
  <si>
    <t>—</t>
  </si>
  <si>
    <t>Total</t>
  </si>
  <si>
    <t xml:space="preserve">— </t>
  </si>
  <si>
    <t>Female </t>
  </si>
  <si>
    <t xml:space="preserve">—  </t>
  </si>
  <si>
    <t>June 30 2015 CAFR</t>
  </si>
  <si>
    <t>cafr2016</t>
  </si>
  <si>
    <t>n108</t>
  </si>
  <si>
    <t>n109</t>
  </si>
  <si>
    <t>n110</t>
  </si>
  <si>
    <t>n111</t>
  </si>
  <si>
    <t>n112</t>
  </si>
  <si>
    <t>n113</t>
  </si>
  <si>
    <t xml:space="preserve">calculated value D4（Actuarial liability of actives）+D9（Present value of future normal cost）
 </t>
  </si>
  <si>
    <t>n48</t>
  </si>
  <si>
    <t xml:space="preserve">MP2014 </t>
  </si>
  <si>
    <t>n58</t>
  </si>
  <si>
    <t>n35</t>
  </si>
  <si>
    <t>Age</t>
  </si>
  <si>
    <t>15-19</t>
  </si>
  <si>
    <t>20-24</t>
  </si>
  <si>
    <t>25-29</t>
  </si>
  <si>
    <r>
      <rPr>
        <sz val="8"/>
        <rFont val="Arial"/>
        <family val="2"/>
      </rPr>
      <t>Under 25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</si>
  <si>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</si>
  <si>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</si>
  <si>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</si>
  <si>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r>
      <rPr>
        <sz val="8"/>
        <rFont val="Arial"/>
        <family val="2"/>
      </rPr>
      <t>45 - 49</t>
    </r>
  </si>
  <si>
    <r>
      <rPr>
        <sz val="8"/>
        <rFont val="Arial"/>
        <family val="2"/>
      </rPr>
      <t>50 - 54</t>
    </r>
  </si>
  <si>
    <r>
      <rPr>
        <sz val="8"/>
        <rFont val="Arial"/>
        <family val="2"/>
      </rPr>
      <t>55 - 59</t>
    </r>
  </si>
  <si>
    <r>
      <rPr>
        <sz val="8"/>
        <rFont val="Arial"/>
        <family val="2"/>
      </rPr>
      <t>60 - 64</t>
    </r>
  </si>
  <si>
    <t>65 &amp; over</t>
  </si>
  <si>
    <r>
      <rPr>
        <b/>
        <sz val="9.1"/>
        <color indexed="0"/>
        <rFont val="Times New Roman"/>
        <family val="1"/>
      </rPr>
      <t>A</t>
    </r>
    <r>
      <rPr>
        <b/>
        <sz val="9.1"/>
        <color indexed="0"/>
        <rFont val="Times New Roman"/>
        <family val="1"/>
      </rPr>
      <t>P</t>
    </r>
    <r>
      <rPr>
        <b/>
        <sz val="9.1"/>
        <color indexed="0"/>
        <rFont val="Times New Roman"/>
        <family val="1"/>
      </rPr>
      <t>P</t>
    </r>
    <r>
      <rPr>
        <b/>
        <sz val="9.1"/>
        <color indexed="0"/>
        <rFont val="Times New Roman"/>
        <family val="1"/>
      </rPr>
      <t>E</t>
    </r>
    <r>
      <rPr>
        <b/>
        <sz val="9.1"/>
        <color indexed="0"/>
        <rFont val="Times New Roman"/>
        <family val="1"/>
      </rPr>
      <t>N</t>
    </r>
    <r>
      <rPr>
        <b/>
        <sz val="9.1"/>
        <color indexed="0"/>
        <rFont val="Times New Roman"/>
        <family val="1"/>
      </rPr>
      <t>D</t>
    </r>
    <r>
      <rPr>
        <b/>
        <sz val="9.1"/>
        <color indexed="0"/>
        <rFont val="Times New Roman"/>
        <family val="1"/>
      </rPr>
      <t>I</t>
    </r>
    <r>
      <rPr>
        <b/>
        <sz val="9.1"/>
        <color indexed="0"/>
        <rFont val="Times New Roman"/>
        <family val="1"/>
      </rPr>
      <t>X</t>
    </r>
    <r>
      <rPr>
        <sz val="6.2"/>
        <color indexed="0"/>
        <rFont val="Arial"/>
        <family val="2"/>
      </rPr>
      <t xml:space="preserve"> 7</t>
    </r>
  </si>
  <si>
    <r>
      <rPr>
        <b/>
        <sz val="10.55"/>
        <color indexed="0"/>
        <rFont val="Times New Roman"/>
        <family val="1"/>
      </rPr>
      <t>D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S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R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B</t>
    </r>
    <r>
      <rPr>
        <b/>
        <sz val="10.55"/>
        <color indexed="0"/>
        <rFont val="Times New Roman"/>
        <family val="1"/>
      </rPr>
      <t>U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O</t>
    </r>
    <r>
      <rPr>
        <b/>
        <sz val="10.55"/>
        <color indexed="0"/>
        <rFont val="Times New Roman"/>
        <family val="1"/>
      </rPr>
      <t>N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O</t>
    </r>
    <r>
      <rPr>
        <b/>
        <sz val="10.55"/>
        <color indexed="0"/>
        <rFont val="Times New Roman"/>
        <family val="1"/>
      </rPr>
      <t>F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A</t>
    </r>
    <r>
      <rPr>
        <b/>
        <sz val="10.55"/>
        <color indexed="0"/>
        <rFont val="Times New Roman"/>
        <family val="1"/>
      </rPr>
      <t>C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V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M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>M</t>
    </r>
    <r>
      <rPr>
        <b/>
        <sz val="10.55"/>
        <color indexed="0"/>
        <rFont val="Times New Roman"/>
        <family val="1"/>
      </rPr>
      <t>B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>R</t>
    </r>
    <r>
      <rPr>
        <b/>
        <sz val="10.55"/>
        <color indexed="0"/>
        <rFont val="Times New Roman"/>
        <family val="1"/>
      </rPr>
      <t>S</t>
    </r>
  </si>
  <si>
    <r>
      <rPr>
        <b/>
        <sz val="10.050000000000001"/>
        <color indexed="63"/>
        <rFont val="Times New Roman"/>
        <family val="1"/>
      </rPr>
      <t>D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s</t>
    </r>
    <r>
      <rPr>
        <b/>
        <sz val="10.050000000000001"/>
        <color indexed="63"/>
        <rFont val="Times New Roman"/>
        <family val="1"/>
      </rPr>
      <t>t</t>
    </r>
    <r>
      <rPr>
        <b/>
        <sz val="10.050000000000001"/>
        <color indexed="63"/>
        <rFont val="Times New Roman"/>
        <family val="1"/>
      </rPr>
      <t>r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b</t>
    </r>
    <r>
      <rPr>
        <b/>
        <sz val="10.050000000000001"/>
        <color indexed="63"/>
        <rFont val="Times New Roman"/>
        <family val="1"/>
      </rPr>
      <t>u</t>
    </r>
    <r>
      <rPr>
        <b/>
        <sz val="10.050000000000001"/>
        <color indexed="63"/>
        <rFont val="Times New Roman"/>
        <family val="1"/>
      </rPr>
      <t>t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o</t>
    </r>
    <r>
      <rPr>
        <b/>
        <sz val="10.050000000000001"/>
        <color indexed="63"/>
        <rFont val="Times New Roman"/>
        <family val="1"/>
      </rPr>
      <t>n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b</t>
    </r>
    <r>
      <rPr>
        <b/>
        <sz val="10.050000000000001"/>
        <color indexed="63"/>
        <rFont val="Times New Roman"/>
        <family val="1"/>
      </rPr>
      <t>y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A</t>
    </r>
    <r>
      <rPr>
        <b/>
        <sz val="10.050000000000001"/>
        <color indexed="63"/>
        <rFont val="Times New Roman"/>
        <family val="1"/>
      </rPr>
      <t>g</t>
    </r>
    <r>
      <rPr>
        <b/>
        <sz val="10.050000000000001"/>
        <color indexed="63"/>
        <rFont val="Times New Roman"/>
        <family val="1"/>
      </rPr>
      <t>e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a</t>
    </r>
    <r>
      <rPr>
        <b/>
        <sz val="10.050000000000001"/>
        <color indexed="63"/>
        <rFont val="Times New Roman"/>
        <family val="1"/>
      </rPr>
      <t>s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o</t>
    </r>
    <r>
      <rPr>
        <b/>
        <sz val="10.050000000000001"/>
        <color indexed="63"/>
        <rFont val="Times New Roman"/>
        <family val="1"/>
      </rPr>
      <t>f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J</t>
    </r>
    <r>
      <rPr>
        <b/>
        <sz val="10.050000000000001"/>
        <color indexed="63"/>
        <rFont val="Times New Roman"/>
        <family val="1"/>
      </rPr>
      <t>u</t>
    </r>
    <r>
      <rPr>
        <b/>
        <sz val="10.050000000000001"/>
        <color indexed="63"/>
        <rFont val="Times New Roman"/>
        <family val="1"/>
      </rPr>
      <t>n</t>
    </r>
    <r>
      <rPr>
        <b/>
        <sz val="10.050000000000001"/>
        <color indexed="63"/>
        <rFont val="Times New Roman"/>
        <family val="1"/>
      </rPr>
      <t>e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3</t>
    </r>
    <r>
      <rPr>
        <b/>
        <sz val="10.050000000000001"/>
        <color indexed="63"/>
        <rFont val="Times New Roman"/>
        <family val="1"/>
      </rPr>
      <t>0</t>
    </r>
    <r>
      <rPr>
        <b/>
        <sz val="10.050000000000001"/>
        <color indexed="63"/>
        <rFont val="Times New Roman"/>
        <family val="1"/>
      </rPr>
      <t>.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2</t>
    </r>
    <r>
      <rPr>
        <b/>
        <sz val="10.050000000000001"/>
        <color indexed="63"/>
        <rFont val="Times New Roman"/>
        <family val="1"/>
      </rPr>
      <t>0</t>
    </r>
    <r>
      <rPr>
        <b/>
        <sz val="10.050000000000001"/>
        <color indexed="63"/>
        <rFont val="Times New Roman"/>
        <family val="1"/>
      </rPr>
      <t>1</t>
    </r>
    <r>
      <rPr>
        <b/>
        <sz val="10.050000000000001"/>
        <color indexed="63"/>
        <rFont val="Times New Roman"/>
        <family val="1"/>
      </rPr>
      <t>6</t>
    </r>
  </si>
  <si>
    <t>&gt;85</t>
  </si>
  <si>
    <r>
      <t>T</t>
    </r>
    <r>
      <rPr>
        <sz val="8.6"/>
        <color indexed="63"/>
        <rFont val="Times New Roman"/>
        <family val="1"/>
      </rPr>
      <t>o</t>
    </r>
    <r>
      <rPr>
        <sz val="8.6"/>
        <color indexed="63"/>
        <rFont val="Times New Roman"/>
        <family val="1"/>
      </rPr>
      <t>t</t>
    </r>
    <r>
      <rPr>
        <sz val="8.6"/>
        <color indexed="63"/>
        <rFont val="Times New Roman"/>
        <family val="1"/>
      </rPr>
      <t>a</t>
    </r>
    <r>
      <rPr>
        <sz val="8.6"/>
        <color indexed="63"/>
        <rFont val="Times New Roman"/>
        <family val="1"/>
      </rPr>
      <t>l</t>
    </r>
    <r>
      <rPr>
        <sz val="8.15"/>
        <color indexed="63"/>
        <rFont val="Times New Roman"/>
        <family val="1"/>
      </rPr>
      <t xml:space="preserve"> </t>
    </r>
  </si>
  <si>
    <t>25 - 29</t>
  </si>
  <si>
    <t xml:space="preserve">Male </t>
  </si>
  <si>
    <t>Total Members</t>
  </si>
  <si>
    <r>
      <rPr>
        <sz val="9.6"/>
        <color indexed="0"/>
        <rFont val="Times New Roman"/>
        <family val="1"/>
      </rPr>
      <t>M</t>
    </r>
    <r>
      <rPr>
        <sz val="9.6"/>
        <color indexed="0"/>
        <rFont val="Times New Roman"/>
        <family val="1"/>
      </rPr>
      <t>a</t>
    </r>
    <r>
      <rPr>
        <sz val="9.6"/>
        <color indexed="0"/>
        <rFont val="Times New Roman"/>
        <family val="1"/>
      </rPr>
      <t>l</t>
    </r>
    <r>
      <rPr>
        <sz val="9.6"/>
        <color indexed="0"/>
        <rFont val="Times New Roman"/>
        <family val="1"/>
      </rPr>
      <t>e</t>
    </r>
  </si>
  <si>
    <t>&lt;10 Years New York  State Service</t>
  </si>
  <si>
    <r>
      <rPr>
        <sz val="10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 Years New York  State Service</t>
    </r>
  </si>
  <si>
    <t>85 or older</t>
  </si>
  <si>
    <t>Male &amp; Female</t>
  </si>
  <si>
    <t>Total New York  State Service</t>
  </si>
  <si>
    <t>Less than 10 YOS</t>
  </si>
  <si>
    <t>10 More YOS</t>
  </si>
  <si>
    <t>Total Numbers</t>
  </si>
  <si>
    <t>yos</t>
  </si>
  <si>
    <t>grate</t>
  </si>
  <si>
    <t>female</t>
  </si>
  <si>
    <t xml:space="preserve">age </t>
  </si>
  <si>
    <t>age</t>
  </si>
  <si>
    <t>male</t>
  </si>
  <si>
    <t>B6</t>
  </si>
  <si>
    <t>page 28</t>
  </si>
  <si>
    <t>NA</t>
  </si>
  <si>
    <t>expected/exposures</t>
  </si>
  <si>
    <t xml:space="preserve">single value combining </t>
  </si>
  <si>
    <t>note: simplification of combining two tables</t>
  </si>
  <si>
    <t xml:space="preserve">1. weighted average of male and female and then combine the two as a matrix </t>
  </si>
  <si>
    <t>2. try to find the average age of retirees to estiamte age distribution of retirees</t>
  </si>
  <si>
    <t>Matrix</t>
  </si>
  <si>
    <t>APPENDIX 17 (Cont’d.)</t>
  </si>
  <si>
    <t>Service Retirement Rates</t>
  </si>
  <si>
    <t>For Tier 2, 3, and 4 Members Less Than Age 62</t>
  </si>
  <si>
    <t>and with Less Than 30 Years of Service</t>
  </si>
  <si>
    <t>Males</t>
  </si>
  <si>
    <t>Females</t>
  </si>
  <si>
    <t>Rate</t>
  </si>
  <si>
    <t>of</t>
  </si>
  <si>
    <t>76+</t>
  </si>
  <si>
    <t>Service Retirement Rates
For Tier 1 Members and Tier 2, 3, and 4 Members
at Least Age 62 or with 30 Years of Service
and Tier 5 Members at Least Age 62</t>
  </si>
  <si>
    <t>add 1 and 2</t>
  </si>
  <si>
    <t>Weighted</t>
  </si>
  <si>
    <t>Number</t>
  </si>
  <si>
    <t>Duration</t>
  </si>
  <si>
    <t>Salary Scale</t>
  </si>
  <si>
    <t>rate -1</t>
  </si>
  <si>
    <t xml:space="preserve">Withdrawal Rates
for Active Members
</t>
  </si>
  <si>
    <t>0 Years</t>
  </si>
  <si>
    <t>1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</si>
  <si>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</si>
  <si>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</si>
  <si>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</si>
  <si>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</si>
  <si>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</si>
  <si>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</si>
  <si>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</si>
  <si>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</si>
  <si>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or more Years</t>
  </si>
  <si>
    <t>B9</t>
  </si>
  <si>
    <t>C48</t>
  </si>
  <si>
    <t>approach to get single value; not used anymore</t>
  </si>
  <si>
    <t xml:space="preserve">gender weighted </t>
  </si>
  <si>
    <t xml:space="preserve">total </t>
  </si>
  <si>
    <t>less than 30</t>
  </si>
  <si>
    <t>&gt;=30 YOS</t>
  </si>
  <si>
    <t>distribution not the rate distribution and benefits</t>
  </si>
  <si>
    <t>blank</t>
  </si>
  <si>
    <t>retiree_age</t>
  </si>
  <si>
    <t>average age of all retirees</t>
  </si>
  <si>
    <t>disbrate</t>
  </si>
  <si>
    <t>C10</t>
  </si>
  <si>
    <t>Years of service</t>
  </si>
  <si>
    <t>my group</t>
  </si>
  <si>
    <t>type</t>
  </si>
  <si>
    <t>age.cell</t>
  </si>
  <si>
    <t>agegrp</t>
  </si>
  <si>
    <t>yosgrp</t>
  </si>
  <si>
    <t>nactives</t>
  </si>
  <si>
    <t>85-89</t>
  </si>
  <si>
    <t>yos&lt;10</t>
  </si>
  <si>
    <t>yos&gt;=10</t>
  </si>
  <si>
    <t>G23</t>
  </si>
  <si>
    <t>termrates</t>
  </si>
  <si>
    <t>yos groups</t>
  </si>
  <si>
    <t>P41</t>
  </si>
  <si>
    <t>calculated during conference call</t>
  </si>
  <si>
    <t>Average</t>
  </si>
  <si>
    <t>Salary</t>
  </si>
  <si>
    <t>70+</t>
  </si>
  <si>
    <t>0-5</t>
  </si>
  <si>
    <t>16-20</t>
  </si>
  <si>
    <t>21-25</t>
  </si>
  <si>
    <t>Years of Credited Service</t>
  </si>
  <si>
    <t>Distribution of Active Members by Age and Years of Service* — as of June 30, 2015</t>
  </si>
  <si>
    <t>Number of Members</t>
  </si>
  <si>
    <t>6-10</t>
  </si>
  <si>
    <t>11-15</t>
  </si>
  <si>
    <t>26-30</t>
  </si>
  <si>
    <t>31-35</t>
  </si>
  <si>
    <t>36-40</t>
  </si>
  <si>
    <t>41-45</t>
  </si>
  <si>
    <t>46-50</t>
  </si>
  <si>
    <t>51+</t>
  </si>
  <si>
    <t>1. Orginal Table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</si>
  <si>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</si>
  <si>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</si>
  <si>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</si>
  <si>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</si>
  <si>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</si>
  <si>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</si>
  <si>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</si>
  <si>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</si>
  <si>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</si>
  <si>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Under 5</t>
  </si>
  <si>
    <t>5 to 10</t>
  </si>
  <si>
    <t>10 to 15</t>
  </si>
  <si>
    <t>15 to 20</t>
  </si>
  <si>
    <t>20 to 25</t>
  </si>
  <si>
    <t>25 to 30</t>
  </si>
  <si>
    <t>30 to 35</t>
  </si>
  <si>
    <t>35 to 40</t>
  </si>
  <si>
    <t>40 to 45</t>
  </si>
  <si>
    <t>45 to 50</t>
  </si>
  <si>
    <t>50 &amp; Up</t>
  </si>
  <si>
    <t>salary</t>
  </si>
  <si>
    <t>65 to 69</t>
  </si>
  <si>
    <t>B8</t>
  </si>
  <si>
    <t>SalarySched_byAgeGrp</t>
  </si>
  <si>
    <t>RetirementRatesSched_Matrix</t>
  </si>
  <si>
    <t>SalaryGrowthSched_SingleCol</t>
  </si>
  <si>
    <t>TermRatesSched_Matrix</t>
  </si>
  <si>
    <t>TermRates_raw</t>
  </si>
  <si>
    <t>DisbRates_raw</t>
  </si>
  <si>
    <t>19</t>
  </si>
  <si>
    <t>20</t>
  </si>
  <si>
    <t>retrate</t>
  </si>
  <si>
    <t>G33</t>
  </si>
  <si>
    <t>21</t>
  </si>
  <si>
    <t>RetireesSched_raw</t>
  </si>
  <si>
    <t>RetirementRates_raw</t>
  </si>
  <si>
    <t>DisbRatesSched_SingleCol</t>
  </si>
  <si>
    <t>B7</t>
  </si>
  <si>
    <t>H36</t>
  </si>
  <si>
    <t>planinfo</t>
  </si>
  <si>
    <t>planname</t>
  </si>
  <si>
    <t>characer</t>
  </si>
  <si>
    <t>plantype</t>
  </si>
  <si>
    <t>78_NY_NY-NYSTRS</t>
  </si>
  <si>
    <t>teacher</t>
  </si>
  <si>
    <t>numeric</t>
  </si>
  <si>
    <t>logical</t>
  </si>
  <si>
    <t>varType</t>
  </si>
  <si>
    <t>51-54</t>
  </si>
  <si>
    <t>O33</t>
  </si>
  <si>
    <t>SalaryGrowthType</t>
  </si>
  <si>
    <t>SalaryGrowthType_LowYOSmax</t>
  </si>
  <si>
    <t>byYOS</t>
  </si>
  <si>
    <t>C5</t>
  </si>
  <si>
    <t>byAge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</si>
</sst>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%"/>
    <numFmt numFmtId="167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.1"/>
      <color indexed="0"/>
      <name val="Times New Roman"/>
      <family val="1"/>
    </font>
    <font>
      <sz val="6.2"/>
      <color indexed="0"/>
      <name val="Arial"/>
      <family val="2"/>
    </font>
    <font>
      <b/>
      <sz val="10.55"/>
      <color indexed="0"/>
      <name val="Times New Roman"/>
      <family val="1"/>
    </font>
    <font>
      <b/>
      <sz val="10.050000000000001"/>
      <color indexed="63"/>
      <name val="Times New Roman"/>
      <family val="1"/>
    </font>
    <font>
      <sz val="8.15"/>
      <color indexed="63"/>
      <name val="Times New Roman"/>
      <family val="1"/>
    </font>
    <font>
      <sz val="8.6"/>
      <color indexed="63"/>
      <name val="Times New Roman"/>
      <family val="1"/>
    </font>
    <font>
      <sz val="8.15"/>
      <color indexed="0"/>
      <name val="Times New Roman"/>
      <family val="1"/>
    </font>
    <font>
      <sz val="8.6"/>
      <color indexed="0"/>
      <name val="Times New Roman"/>
      <family val="1"/>
    </font>
    <font>
      <sz val="9.6"/>
      <color indexed="0"/>
      <name val="Times New Roman"/>
      <family val="1"/>
    </font>
    <font>
      <sz val="10"/>
      <name val="Arial"/>
      <family val="2"/>
      <charset val="1"/>
    </font>
    <font>
      <sz val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9"/>
    <xf numFmtId="0" fontId="1" fillId="0" borderId="0" xfId="9" applyFill="1"/>
    <xf numFmtId="0" fontId="0" fillId="0" borderId="0" xfId="9" applyFont="1" applyFill="1"/>
    <xf numFmtId="0" fontId="10" fillId="0" borderId="0" xfId="9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2" fontId="0" fillId="0" borderId="0" xfId="0" applyNumberForma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/>
    <xf numFmtId="0" fontId="1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0" borderId="0" xfId="9" applyFont="1"/>
    <xf numFmtId="0" fontId="2" fillId="0" borderId="0" xfId="9" applyFont="1" applyFill="1"/>
    <xf numFmtId="10" fontId="0" fillId="0" borderId="0" xfId="0" applyNumberFormat="1"/>
    <xf numFmtId="166" fontId="0" fillId="0" borderId="0" xfId="0" applyNumberFormat="1"/>
    <xf numFmtId="9" fontId="0" fillId="0" borderId="0" xfId="10" applyFont="1"/>
    <xf numFmtId="0" fontId="0" fillId="0" borderId="0" xfId="0" applyNumberFormat="1"/>
    <xf numFmtId="10" fontId="0" fillId="0" borderId="0" xfId="10" applyNumberFormat="1" applyFont="1"/>
    <xf numFmtId="165" fontId="0" fillId="0" borderId="0" xfId="0" applyNumberFormat="1"/>
    <xf numFmtId="6" fontId="12" fillId="0" borderId="0" xfId="0" applyNumberFormat="1" applyFont="1" applyAlignment="1">
      <alignment vertical="center" wrapText="1"/>
    </xf>
    <xf numFmtId="0" fontId="1" fillId="0" borderId="0" xfId="8"/>
    <xf numFmtId="0" fontId="1" fillId="0" borderId="0" xfId="8" applyFill="1"/>
    <xf numFmtId="0" fontId="0" fillId="0" borderId="0" xfId="8" applyFont="1" applyFill="1"/>
    <xf numFmtId="0" fontId="13" fillId="5" borderId="1" xfId="8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9" applyFont="1"/>
    <xf numFmtId="0" fontId="16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0" fontId="22" fillId="0" borderId="0" xfId="0" applyFont="1" applyAlignment="1" applyProtection="1">
      <alignment horizontal="left" vertical="top"/>
    </xf>
    <xf numFmtId="3" fontId="0" fillId="0" borderId="0" xfId="0" applyNumberFormat="1" applyAlignment="1" applyProtection="1"/>
    <xf numFmtId="0" fontId="23" fillId="0" borderId="0" xfId="0" applyFont="1" applyAlignment="1" applyProtection="1">
      <alignment horizontal="left" vertical="top"/>
    </xf>
    <xf numFmtId="0" fontId="21" fillId="0" borderId="0" xfId="0" applyFont="1" applyAlignment="1" applyProtection="1">
      <alignment horizontal="left" vertical="top"/>
    </xf>
    <xf numFmtId="164" fontId="14" fillId="5" borderId="0" xfId="1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25" fillId="0" borderId="0" xfId="0" applyFont="1" applyAlignment="1" applyProtection="1">
      <alignment wrapText="1"/>
    </xf>
    <xf numFmtId="0" fontId="0" fillId="0" borderId="0" xfId="0" applyAlignment="1" applyProtection="1"/>
    <xf numFmtId="0" fontId="5" fillId="0" borderId="0" xfId="0" applyFont="1" applyAlignment="1" applyProtection="1"/>
    <xf numFmtId="0" fontId="24" fillId="0" borderId="0" xfId="0" applyFont="1" applyAlignment="1" applyProtection="1">
      <alignment horizontal="center" vertical="top"/>
    </xf>
    <xf numFmtId="0" fontId="26" fillId="0" borderId="0" xfId="0" applyFont="1" applyAlignment="1" applyProtection="1">
      <alignment wrapText="1"/>
    </xf>
    <xf numFmtId="0" fontId="14" fillId="5" borderId="0" xfId="1" applyNumberFormat="1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9" applyFont="1" applyFill="1" applyAlignment="1">
      <alignment horizontal="center"/>
    </xf>
    <xf numFmtId="10" fontId="1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27" fillId="4" borderId="0" xfId="0" applyFont="1" applyFill="1" applyAlignment="1">
      <alignment horizontal="center"/>
    </xf>
    <xf numFmtId="0" fontId="27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9" applyAlignment="1">
      <alignment horizontal="center"/>
    </xf>
    <xf numFmtId="0" fontId="1" fillId="0" borderId="1" xfId="9" applyBorder="1" applyAlignment="1">
      <alignment horizontal="center"/>
    </xf>
    <xf numFmtId="165" fontId="1" fillId="0" borderId="0" xfId="9" applyNumberFormat="1" applyAlignment="1">
      <alignment horizontal="center"/>
    </xf>
    <xf numFmtId="167" fontId="1" fillId="0" borderId="0" xfId="9" applyNumberFormat="1" applyAlignment="1">
      <alignment horizontal="center"/>
    </xf>
    <xf numFmtId="167" fontId="0" fillId="0" borderId="0" xfId="1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9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1" fillId="4" borderId="0" xfId="9" applyFill="1"/>
    <xf numFmtId="0" fontId="0" fillId="4" borderId="0" xfId="0" applyFill="1"/>
    <xf numFmtId="0" fontId="0" fillId="4" borderId="0" xfId="9" applyFont="1" applyFill="1"/>
    <xf numFmtId="0" fontId="2" fillId="4" borderId="0" xfId="9" applyFont="1" applyFill="1"/>
    <xf numFmtId="0" fontId="12" fillId="0" borderId="0" xfId="0" applyFont="1" applyAlignment="1">
      <alignment vertical="center"/>
    </xf>
    <xf numFmtId="0" fontId="13" fillId="4" borderId="2" xfId="8" applyFont="1" applyFill="1" applyBorder="1" applyAlignment="1">
      <alignment horizontal="center" vertical="center" wrapText="1"/>
    </xf>
    <xf numFmtId="164" fontId="14" fillId="4" borderId="0" xfId="1" applyNumberFormat="1" applyFont="1" applyFill="1" applyBorder="1" applyAlignment="1">
      <alignment horizontal="center" vertical="center" wrapText="1"/>
    </xf>
    <xf numFmtId="0" fontId="0" fillId="0" borderId="0" xfId="9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3" fontId="12" fillId="0" borderId="0" xfId="0" applyNumberFormat="1" applyFont="1"/>
    <xf numFmtId="0" fontId="0" fillId="0" borderId="0" xfId="8" applyFont="1"/>
    <xf numFmtId="0" fontId="0" fillId="4" borderId="0" xfId="8" applyFont="1" applyFill="1"/>
    <xf numFmtId="10" fontId="1" fillId="0" borderId="0" xfId="10" applyNumberFormat="1" applyAlignment="1">
      <alignment horizontal="center"/>
    </xf>
    <xf numFmtId="10" fontId="0" fillId="0" borderId="0" xfId="10" applyNumberFormat="1" applyFont="1" applyAlignment="1">
      <alignment horizontal="center"/>
    </xf>
    <xf numFmtId="10" fontId="0" fillId="4" borderId="0" xfId="1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8" applyNumberFormat="1" applyFont="1" applyFill="1" applyAlignment="1">
      <alignment horizontal="center"/>
    </xf>
    <xf numFmtId="0" fontId="0" fillId="0" borderId="0" xfId="8" applyFont="1" applyFill="1" applyAlignment="1">
      <alignment horizontal="center"/>
    </xf>
    <xf numFmtId="6" fontId="0" fillId="0" borderId="0" xfId="8" applyNumberFormat="1" applyFont="1" applyFill="1" applyAlignment="1">
      <alignment horizontal="center"/>
    </xf>
    <xf numFmtId="3" fontId="0" fillId="0" borderId="0" xfId="8" applyNumberFormat="1" applyFont="1" applyFill="1" applyAlignment="1">
      <alignment horizontal="center"/>
    </xf>
    <xf numFmtId="0" fontId="1" fillId="0" borderId="0" xfId="8" applyFill="1" applyAlignment="1">
      <alignment horizontal="left"/>
    </xf>
    <xf numFmtId="0" fontId="0" fillId="0" borderId="0" xfId="8" applyFont="1" applyFill="1" applyAlignment="1">
      <alignment horizontal="left"/>
    </xf>
    <xf numFmtId="0" fontId="0" fillId="0" borderId="0" xfId="11" applyNumberFormat="1" applyFont="1" applyAlignment="1">
      <alignment horizontal="center" vertical="center"/>
    </xf>
    <xf numFmtId="0" fontId="0" fillId="0" borderId="0" xfId="11" applyNumberFormat="1" applyFont="1" applyFill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12" fillId="6" borderId="0" xfId="0" applyFont="1" applyFill="1"/>
    <xf numFmtId="0" fontId="0" fillId="0" borderId="0" xfId="0" applyFont="1"/>
    <xf numFmtId="0" fontId="0" fillId="7" borderId="0" xfId="0" applyFill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right" vertical="center"/>
    </xf>
    <xf numFmtId="1" fontId="0" fillId="0" borderId="0" xfId="0" applyNumberFormat="1"/>
    <xf numFmtId="165" fontId="12" fillId="0" borderId="0" xfId="1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8" applyNumberFormat="1" applyFont="1" applyFill="1" applyAlignment="1">
      <alignment horizontal="center"/>
    </xf>
    <xf numFmtId="1" fontId="0" fillId="0" borderId="0" xfId="11" applyNumberFormat="1" applyFont="1" applyAlignment="1">
      <alignment horizontal="center" vertical="center"/>
    </xf>
    <xf numFmtId="1" fontId="0" fillId="0" borderId="0" xfId="11" applyNumberFormat="1" applyFont="1" applyFill="1" applyAlignment="1">
      <alignment horizontal="center"/>
    </xf>
    <xf numFmtId="1" fontId="0" fillId="4" borderId="0" xfId="11" applyNumberFormat="1" applyFont="1" applyFill="1" applyAlignment="1">
      <alignment horizontal="center" vertical="center"/>
    </xf>
    <xf numFmtId="0" fontId="24" fillId="0" borderId="0" xfId="0" applyFont="1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1" xfId="9" applyFont="1" applyBorder="1" applyAlignment="1">
      <alignment horizontal="center"/>
    </xf>
  </cellXfs>
  <cellStyles count="12">
    <cellStyle name="Comma" xfId="1" builtinId="3"/>
    <cellStyle name="Currency" xfId="11" builtinId="4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51</xdr:col>
      <xdr:colOff>476250</xdr:colOff>
      <xdr:row>10</xdr:row>
      <xdr:rowOff>0</xdr:rowOff>
    </xdr:from>
    <xdr:to>
      <xdr:col>90</xdr:col>
      <xdr:colOff>23083</xdr:colOff>
      <xdr:row>112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0" y="1905000"/>
          <a:ext cx="21835333" cy="1943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63498</xdr:colOff>
      <xdr:row>3</xdr:row>
      <xdr:rowOff>-1</xdr:rowOff>
    </xdr:from>
    <xdr:to>
      <xdr:col>43</xdr:col>
      <xdr:colOff>349250</xdr:colOff>
      <xdr:row>140</xdr:row>
      <xdr:rowOff>93266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98" y="571499"/>
          <a:ext cx="25019002" cy="26191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159</xdr:row>
      <xdr:rowOff>95250</xdr:rowOff>
    </xdr:from>
    <xdr:to>
      <xdr:col>42</xdr:col>
      <xdr:colOff>95250</xdr:colOff>
      <xdr:row>256</xdr:row>
      <xdr:rowOff>20640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30384750"/>
          <a:ext cx="21145500" cy="18403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160</xdr:row>
      <xdr:rowOff>0</xdr:rowOff>
    </xdr:from>
    <xdr:to>
      <xdr:col>90</xdr:col>
      <xdr:colOff>476249</xdr:colOff>
      <xdr:row>241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0" y="30480000"/>
          <a:ext cx="20478749" cy="1543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118821</xdr:colOff>
      <xdr:row>8</xdr:row>
      <xdr:rowOff>59788</xdr:rowOff>
    </xdr:from>
    <xdr:to>
      <xdr:col>21</xdr:col>
      <xdr:colOff>185498</xdr:colOff>
      <xdr:row>47</xdr:row>
      <xdr:rowOff>101063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357" y="1583788"/>
          <a:ext cx="7414534" cy="747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2</xdr:row>
      <xdr:rowOff>142875</xdr:rowOff>
    </xdr:from>
    <xdr:to>
      <xdr:col>16</xdr:col>
      <xdr:colOff>390526</xdr:colOff>
      <xdr:row>41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23875"/>
          <a:ext cx="7305676" cy="747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</xdr:row>
      <xdr:rowOff>142875</xdr:rowOff>
    </xdr:from>
    <xdr:to>
      <xdr:col>11</xdr:col>
      <xdr:colOff>274638</xdr:colOff>
      <xdr:row>26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8" y="904875"/>
          <a:ext cx="633095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31</xdr:row>
      <xdr:rowOff>104775</xdr:rowOff>
    </xdr:from>
    <xdr:to>
      <xdr:col>11</xdr:col>
      <xdr:colOff>457200</xdr:colOff>
      <xdr:row>43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010275"/>
          <a:ext cx="650557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0</xdr:row>
      <xdr:rowOff>57150</xdr:rowOff>
    </xdr:from>
    <xdr:to>
      <xdr:col>11</xdr:col>
      <xdr:colOff>76200</xdr:colOff>
      <xdr:row>28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7150"/>
          <a:ext cx="6200775" cy="542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12</xdr:col>
      <xdr:colOff>295275</xdr:colOff>
      <xdr:row>46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391275" cy="821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4</xdr:row>
      <xdr:rowOff>0</xdr:rowOff>
    </xdr:from>
    <xdr:to>
      <xdr:col>25</xdr:col>
      <xdr:colOff>66675</xdr:colOff>
      <xdr:row>34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762000"/>
          <a:ext cx="6391275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508000</xdr:colOff>
      <xdr:row>0</xdr:row>
      <xdr:rowOff>127000</xdr:rowOff>
    </xdr:from>
    <xdr:to>
      <xdr:col>38</xdr:col>
      <xdr:colOff>389619</xdr:colOff>
      <xdr:row>27</xdr:row>
      <xdr:rowOff>173039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1E2628A-A72F-46F3-9E6C-AB761104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5429" y="127000"/>
          <a:ext cx="6567261" cy="494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19050</xdr:colOff>
      <xdr:row>1</xdr:row>
      <xdr:rowOff>76200</xdr:rowOff>
    </xdr:from>
    <xdr:to>
      <xdr:col>41</xdr:col>
      <xdr:colOff>352424</xdr:colOff>
      <xdr:row>22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"/>
          <a:ext cx="8258175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273050</xdr:colOff>
      <xdr:row>1</xdr:row>
      <xdr:rowOff>41275</xdr:rowOff>
    </xdr:from>
    <xdr:to>
      <xdr:col>54</xdr:col>
      <xdr:colOff>3176</xdr:colOff>
      <xdr:row>17</xdr:row>
      <xdr:rowOff>109537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01863" y="223838"/>
          <a:ext cx="7493001" cy="298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298450</xdr:colOff>
      <xdr:row>28</xdr:row>
      <xdr:rowOff>9525</xdr:rowOff>
    </xdr:from>
    <xdr:to>
      <xdr:col>54</xdr:col>
      <xdr:colOff>9526</xdr:colOff>
      <xdr:row>36</xdr:row>
      <xdr:rowOff>161396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7263" y="5121275"/>
          <a:ext cx="7493001" cy="2152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11113</xdr:colOff>
      <xdr:row>29</xdr:row>
      <xdr:rowOff>153987</xdr:rowOff>
    </xdr:from>
    <xdr:to>
      <xdr:col>38</xdr:col>
      <xdr:colOff>409576</xdr:colOff>
      <xdr:row>36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1488" y="5448300"/>
          <a:ext cx="6883401" cy="172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518585</xdr:colOff>
      <xdr:row>1</xdr:row>
      <xdr:rowOff>55562</xdr:rowOff>
    </xdr:from>
    <xdr:to>
      <xdr:col>26</xdr:col>
      <xdr:colOff>90352</xdr:colOff>
      <xdr:row>29</xdr:row>
      <xdr:rowOff>80962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5210" y="238125"/>
          <a:ext cx="6731392" cy="513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463549</xdr:colOff>
      <xdr:row>30</xdr:row>
      <xdr:rowOff>333376</xdr:rowOff>
    </xdr:from>
    <xdr:to>
      <xdr:col>26</xdr:col>
      <xdr:colOff>213782</xdr:colOff>
      <xdr:row>65</xdr:row>
      <xdr:rowOff>120121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112" y="5810251"/>
          <a:ext cx="6909858" cy="7255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40480</xdr:colOff>
      <xdr:row>122</xdr:row>
      <xdr:rowOff>165100</xdr:rowOff>
    </xdr:from>
    <xdr:ext cx="6182805" cy="8024926"/>
    <xdr:pic>
      <xdr:nvPicPr>
        <xdr:cNvPr id="10" name="Picture 9">
          <a:extLst>
            <a:ext uri="{FF2B5EF4-FFF2-40B4-BE49-F238E27FC236}">
              <a16:creationId xmlns:a16="http://schemas.microsoft.com/office/drawing/2014/main" id="{E4E33D2D-0C02-4E86-96BA-4B838804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7230" y="16929100"/>
          <a:ext cx="6182805" cy="8024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28</xdr:col>
      <xdr:colOff>111125</xdr:colOff>
      <xdr:row>37</xdr:row>
      <xdr:rowOff>95250</xdr:rowOff>
    </xdr:from>
    <xdr:to>
      <xdr:col>38</xdr:col>
      <xdr:colOff>542364</xdr:colOff>
      <xdr:row>74</xdr:row>
      <xdr:rowOff>87313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3A1561-A531-459A-AC66-257374B5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3875" y="7905750"/>
          <a:ext cx="6447864" cy="78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9524</xdr:colOff>
      <xdr:row>4</xdr:row>
      <xdr:rowOff>1</xdr:rowOff>
    </xdr:from>
    <xdr:to>
      <xdr:col>104</xdr:col>
      <xdr:colOff>419100</xdr:colOff>
      <xdr:row>42</xdr:row>
      <xdr:rowOff>122767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2824" y="723901"/>
          <a:ext cx="6981826" cy="707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4</xdr:col>
      <xdr:colOff>209550</xdr:colOff>
      <xdr:row>10</xdr:row>
      <xdr:rowOff>163194</xdr:rowOff>
    </xdr:to>
    <xdr:sp macro="" textlink="">
      <xdr:nvSpPr>
        <xdr:cNvPr id="15" name="Shape 770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609600" y="3409914"/>
          <a:ext cx="5333364" cy="163194"/>
        </a:xfrm>
        <a:custGeom>
          <a:avLst/>
          <a:gdLst/>
          <a:ahLst/>
          <a:cxnLst/>
          <a:rect l="0" t="0" r="0" b="0"/>
          <a:pathLst>
            <a:path w="5225415" h="163195">
              <a:moveTo>
                <a:pt x="0" y="162661"/>
              </a:moveTo>
              <a:lnTo>
                <a:pt x="5224894" y="162661"/>
              </a:lnTo>
              <a:lnTo>
                <a:pt x="5224894" y="0"/>
              </a:lnTo>
              <a:lnTo>
                <a:pt x="0" y="0"/>
              </a:lnTo>
              <a:lnTo>
                <a:pt x="0" y="162661"/>
              </a:lnTo>
              <a:close/>
            </a:path>
          </a:pathLst>
        </a:custGeom>
        <a:solidFill>
          <a:srgbClr val="A3A5A8"/>
        </a:solidFill>
      </xdr:spPr>
    </xdr:sp>
    <xdr:clientData/>
  </xdr:twoCellAnchor>
  <xdr:twoCellAnchor editAs="oneCell">
    <xdr:from>
      <xdr:col>83</xdr:col>
      <xdr:colOff>240722</xdr:colOff>
      <xdr:row>1</xdr:row>
      <xdr:rowOff>143740</xdr:rowOff>
    </xdr:from>
    <xdr:to>
      <xdr:col>93</xdr:col>
      <xdr:colOff>161924</xdr:colOff>
      <xdr:row>17</xdr:row>
      <xdr:rowOff>66484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4548" y="324716"/>
          <a:ext cx="6493452" cy="2865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523875</xdr:colOff>
      <xdr:row>59</xdr:row>
      <xdr:rowOff>0</xdr:rowOff>
    </xdr:from>
    <xdr:to>
      <xdr:col>98</xdr:col>
      <xdr:colOff>47626</xdr:colOff>
      <xdr:row>90</xdr:row>
      <xdr:rowOff>139097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1" y="10858500"/>
          <a:ext cx="9382126" cy="5771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473494</xdr:colOff>
      <xdr:row>26</xdr:row>
      <xdr:rowOff>1731</xdr:rowOff>
    </xdr:from>
    <xdr:to>
      <xdr:col>94</xdr:col>
      <xdr:colOff>463261</xdr:colOff>
      <xdr:row>58</xdr:row>
      <xdr:rowOff>673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7320" y="4773757"/>
          <a:ext cx="7219241" cy="5799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517071</xdr:colOff>
      <xdr:row>2</xdr:row>
      <xdr:rowOff>136072</xdr:rowOff>
    </xdr:from>
    <xdr:to>
      <xdr:col>86</xdr:col>
      <xdr:colOff>415188</xdr:colOff>
      <xdr:row>27</xdr:row>
      <xdr:rowOff>159130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2980B3-583A-48F9-A9A7-AD0DAD46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517072"/>
          <a:ext cx="7028259" cy="481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421822</xdr:colOff>
      <xdr:row>32</xdr:row>
      <xdr:rowOff>27213</xdr:rowOff>
    </xdr:from>
    <xdr:to>
      <xdr:col>86</xdr:col>
      <xdr:colOff>248597</xdr:colOff>
      <xdr:row>74</xdr:row>
      <xdr:rowOff>127490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2EF485-2513-4654-9F39-7A9F94240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1" y="6136820"/>
          <a:ext cx="6956917" cy="8101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476250</xdr:colOff>
      <xdr:row>7</xdr:row>
      <xdr:rowOff>121227</xdr:rowOff>
    </xdr:from>
    <xdr:to>
      <xdr:col>43</xdr:col>
      <xdr:colOff>85725</xdr:colOff>
      <xdr:row>44</xdr:row>
      <xdr:rowOff>3463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8477" y="1454727"/>
          <a:ext cx="6276975" cy="689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337705</xdr:colOff>
      <xdr:row>50</xdr:row>
      <xdr:rowOff>173182</xdr:rowOff>
    </xdr:from>
    <xdr:to>
      <xdr:col>23</xdr:col>
      <xdr:colOff>477116</xdr:colOff>
      <xdr:row>85</xdr:row>
      <xdr:rowOff>163657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341" y="9663546"/>
          <a:ext cx="6200775" cy="665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114300</xdr:rowOff>
    </xdr:from>
    <xdr:to>
      <xdr:col>4</xdr:col>
      <xdr:colOff>352425</xdr:colOff>
      <xdr:row>17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95300"/>
          <a:ext cx="18954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0</xdr:row>
      <xdr:rowOff>28575</xdr:rowOff>
    </xdr:from>
    <xdr:to>
      <xdr:col>17</xdr:col>
      <xdr:colOff>342900</xdr:colOff>
      <xdr:row>21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575"/>
          <a:ext cx="5553075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496887</xdr:colOff>
      <xdr:row>30</xdr:row>
      <xdr:rowOff>30162</xdr:rowOff>
    </xdr:from>
    <xdr:to>
      <xdr:col>25</xdr:col>
      <xdr:colOff>68262</xdr:colOff>
      <xdr:row>64</xdr:row>
      <xdr:rowOff>68262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1287" y="5541962"/>
          <a:ext cx="6276975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523875</xdr:colOff>
      <xdr:row>72</xdr:row>
      <xdr:rowOff>114300</xdr:rowOff>
    </xdr:from>
    <xdr:to>
      <xdr:col>25</xdr:col>
      <xdr:colOff>19050</xdr:colOff>
      <xdr:row>105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3557250"/>
          <a:ext cx="6200775" cy="643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290329</xdr:colOff>
      <xdr:row>1</xdr:row>
      <xdr:rowOff>70520</xdr:rowOff>
    </xdr:from>
    <xdr:to>
      <xdr:col>9</xdr:col>
      <xdr:colOff>266883</xdr:colOff>
      <xdr:row>17</xdr:row>
      <xdr:rowOff>70520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464" y="250030"/>
          <a:ext cx="2577611" cy="2872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8.5703125" bestFit="1" customWidth="1"/>
  </cols>
  <sheetData>
    <row r="1" spans="1:22" x14ac:dyDescent="0.25">
      <c r="A1" s="7" t="s">
        <v>29</v>
      </c>
      <c r="B1" s="7" t="s">
        <v>30</v>
      </c>
    </row>
    <row r="2" spans="1:22" x14ac:dyDescent="0.25">
      <c r="A2" s="8" t="s">
        <v>31</v>
      </c>
      <c r="B2" s="1" t="s">
        <v>106</v>
      </c>
    </row>
    <row r="3" spans="1:22" x14ac:dyDescent="0.25">
      <c r="A3" s="8" t="s">
        <v>32</v>
      </c>
      <c r="B3" s="1" t="s">
        <v>216</v>
      </c>
    </row>
    <row r="4" spans="1:22" x14ac:dyDescent="0.25">
      <c r="A4" s="8" t="s">
        <v>33</v>
      </c>
      <c r="B4" s="1" t="s">
        <v>217</v>
      </c>
    </row>
    <row r="5" spans="1:22" x14ac:dyDescent="0.25">
      <c r="A5" s="8" t="s">
        <v>34</v>
      </c>
      <c r="B5" s="1" t="s">
        <v>75</v>
      </c>
    </row>
    <row r="6" spans="1:22" x14ac:dyDescent="0.25">
      <c r="A6" s="8" t="s">
        <v>56</v>
      </c>
      <c r="B6" s="1" t="s">
        <v>76</v>
      </c>
    </row>
    <row r="7" spans="1:22" x14ac:dyDescent="0.25">
      <c r="A7" s="8" t="s">
        <v>58</v>
      </c>
      <c r="B7" s="1" t="s">
        <v>50</v>
      </c>
    </row>
    <row r="8" spans="1:22" x14ac:dyDescent="0.25">
      <c r="A8" s="8" t="s">
        <v>59</v>
      </c>
      <c r="B8" s="1" t="s">
        <v>54</v>
      </c>
    </row>
    <row r="9" spans="1:22" x14ac:dyDescent="0.25">
      <c r="A9" s="8" t="s">
        <v>60</v>
      </c>
      <c r="B9" s="1" t="s">
        <v>55</v>
      </c>
    </row>
    <row r="10" spans="1:22" x14ac:dyDescent="0.25">
      <c r="A10" s="8" t="s">
        <v>61</v>
      </c>
      <c r="B10" s="1" t="s">
        <v>409</v>
      </c>
    </row>
    <row r="11" spans="1:22" x14ac:dyDescent="0.25">
      <c r="A11" s="8" t="s">
        <v>62</v>
      </c>
      <c r="B11" s="1" t="s">
        <v>218</v>
      </c>
    </row>
    <row r="12" spans="1:22" x14ac:dyDescent="0.25">
      <c r="A12" s="8" t="s">
        <v>63</v>
      </c>
      <c r="B12" s="1" t="s">
        <v>57</v>
      </c>
      <c r="P12" s="8"/>
      <c r="Q12" s="1"/>
      <c r="U12" s="8"/>
      <c r="V12" s="1"/>
    </row>
    <row r="13" spans="1:22" x14ac:dyDescent="0.25">
      <c r="A13" s="8" t="s">
        <v>219</v>
      </c>
      <c r="B13" s="1" t="s">
        <v>420</v>
      </c>
      <c r="P13" s="8"/>
      <c r="Q13" s="1"/>
      <c r="U13" s="8"/>
      <c r="V13" s="1"/>
    </row>
    <row r="14" spans="1:22" x14ac:dyDescent="0.25">
      <c r="A14" s="8" t="s">
        <v>221</v>
      </c>
      <c r="B14" s="1" t="s">
        <v>410</v>
      </c>
      <c r="P14" s="8"/>
      <c r="Q14" s="1"/>
      <c r="U14" s="8"/>
      <c r="V14" s="1"/>
    </row>
    <row r="15" spans="1:22" x14ac:dyDescent="0.25">
      <c r="A15" s="8" t="s">
        <v>222</v>
      </c>
      <c r="B15" s="1" t="s">
        <v>421</v>
      </c>
      <c r="J15" s="15"/>
      <c r="P15" s="8"/>
      <c r="Q15" s="1"/>
      <c r="U15" s="8"/>
      <c r="V15" s="1"/>
    </row>
    <row r="16" spans="1:22" x14ac:dyDescent="0.25">
      <c r="A16" s="8" t="s">
        <v>228</v>
      </c>
      <c r="B16" s="1" t="s">
        <v>412</v>
      </c>
      <c r="J16" s="15"/>
      <c r="P16" s="8"/>
      <c r="Q16" s="1"/>
      <c r="U16" s="8"/>
      <c r="V16" s="1"/>
    </row>
    <row r="17" spans="1:22" x14ac:dyDescent="0.25">
      <c r="A17" s="8" t="s">
        <v>229</v>
      </c>
      <c r="B17" s="1" t="s">
        <v>413</v>
      </c>
      <c r="J17" s="15"/>
      <c r="P17" s="8"/>
      <c r="Q17" s="1"/>
      <c r="U17" s="8"/>
      <c r="V17" s="1"/>
    </row>
    <row r="18" spans="1:22" x14ac:dyDescent="0.25">
      <c r="A18" s="8" t="s">
        <v>415</v>
      </c>
      <c r="B18" s="1" t="s">
        <v>422</v>
      </c>
      <c r="J18" s="15"/>
      <c r="P18" s="8"/>
      <c r="Q18" s="1"/>
      <c r="U18" s="8"/>
      <c r="V18" s="1"/>
    </row>
    <row r="19" spans="1:22" x14ac:dyDescent="0.25">
      <c r="A19" s="8" t="s">
        <v>416</v>
      </c>
      <c r="B19" s="1" t="s">
        <v>414</v>
      </c>
      <c r="P19" s="8"/>
      <c r="Q19" s="1"/>
      <c r="U19" s="8"/>
      <c r="V19" s="1"/>
    </row>
    <row r="20" spans="1:22" x14ac:dyDescent="0.25">
      <c r="A20" s="8" t="s">
        <v>223</v>
      </c>
      <c r="B20" s="1" t="s">
        <v>411</v>
      </c>
      <c r="P20" s="8"/>
      <c r="Q20" s="1"/>
    </row>
    <row r="21" spans="1:22" x14ac:dyDescent="0.25">
      <c r="A21" s="8" t="s">
        <v>224</v>
      </c>
      <c r="B21" s="1" t="s">
        <v>220</v>
      </c>
      <c r="P21" s="8"/>
      <c r="Q21" s="1"/>
    </row>
    <row r="22" spans="1:22" x14ac:dyDescent="0.25">
      <c r="A22" s="8" t="s">
        <v>419</v>
      </c>
      <c r="B22" s="1" t="s">
        <v>107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1" location="'Actives_raw'!A1" display="Actives_raw" xr:uid="{00000000-0004-0000-0000-000008000000}"/>
    <hyperlink ref="B12" location="'RetireesSched'!A1" display="RetireesSched" xr:uid="{00000000-0004-0000-0000-000009000000}"/>
    <hyperlink ref="B22" location="'MortalityInfo'!A1" display="MortalityInfo" xr:uid="{00000000-0004-0000-0000-000011000000}"/>
    <hyperlink ref="B10" location="SalarySched_byAgeGrp!A1" display="SalarySched_byAgeGrp" xr:uid="{FDD05841-4E1A-4276-AFF7-2344489D0CA1}"/>
    <hyperlink ref="B13" location="RetireesSched_raw!A1" display="RetireesSched_raw" xr:uid="{13FBE009-1C6A-41D3-AEF2-E43795B71443}"/>
    <hyperlink ref="B16" location="TermRatesSched_Matrix!A1" display="TermRatesSched_Matrix" xr:uid="{6D1F8D8B-0DAA-4F73-828F-036A7D52A739}"/>
    <hyperlink ref="B17" location="TermRates_raw!A1" display="TermRates_raw" xr:uid="{AD47A793-3BDA-435C-BC0F-9AC1447F94F8}"/>
    <hyperlink ref="B18" location="DisbRatesSched_SingleCol!A1" display="DisbRatesByAgeSched" xr:uid="{FA5B86A2-BEC8-4899-A704-CB3AB5676BCB}"/>
    <hyperlink ref="B19" location="DisbRates_raw!A1" display="DisbRatesByAge_raw" xr:uid="{E3E65883-0043-4D27-83E7-7171A0DDA602}"/>
    <hyperlink ref="B20" location="SalaryGrowthSched_SingleCol!A1" display="SalaryGrowthSched_SingleCol" xr:uid="{56F5B2A6-462D-40F3-8635-2A13DAA1E8A0}"/>
    <hyperlink ref="B21" location="SalaryGrowth_raw!A1" display="SalaryGrowth_raw" xr:uid="{80E0596F-3C20-4993-89B9-1F668116E140}"/>
    <hyperlink ref="B14" location="RetirementRatesSched_Matrix!A1" display="RetirementRatesSched_Matrix" xr:uid="{584DD82E-49C8-43B8-A8BE-62D27C94D466}"/>
    <hyperlink ref="B15" location="RetirementRatesSched_raw!A1" display="RetirementRatesSched_raw" xr:uid="{7B955C48-FA24-4E8C-8F64-62A1E0D300E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F57A-526C-42F3-AFD8-5E3D404FF7A3}">
  <dimension ref="A1:P18"/>
  <sheetViews>
    <sheetView workbookViewId="0">
      <selection activeCell="H8" sqref="H8"/>
    </sheetView>
  </sheetViews>
  <sheetFormatPr defaultRowHeight="15" x14ac:dyDescent="0.25"/>
  <sheetData>
    <row r="1" spans="1:16" x14ac:dyDescent="0.25">
      <c r="A1" s="9" t="s">
        <v>0</v>
      </c>
      <c r="B1" s="21"/>
    </row>
    <row r="2" spans="1:16" x14ac:dyDescent="0.25">
      <c r="A2" s="49" t="s">
        <v>35</v>
      </c>
      <c r="B2" s="50" t="s">
        <v>408</v>
      </c>
    </row>
    <row r="3" spans="1:16" x14ac:dyDescent="0.25">
      <c r="A3" s="49" t="s">
        <v>36</v>
      </c>
      <c r="B3" s="50" t="s">
        <v>363</v>
      </c>
      <c r="G3" s="27"/>
    </row>
    <row r="4" spans="1:16" x14ac:dyDescent="0.25">
      <c r="A4" s="21"/>
      <c r="B4" s="21"/>
      <c r="C4" s="115"/>
      <c r="D4" s="122"/>
      <c r="E4" s="21"/>
      <c r="F4" s="21"/>
      <c r="G4" s="21"/>
      <c r="H4" s="21"/>
      <c r="I4" s="21"/>
      <c r="J4" s="119"/>
      <c r="K4" s="21"/>
      <c r="L4" s="21"/>
      <c r="M4" s="21"/>
      <c r="N4" s="21"/>
      <c r="O4" s="21"/>
    </row>
    <row r="5" spans="1:16" x14ac:dyDescent="0.25">
      <c r="A5" s="21"/>
      <c r="B5" s="21"/>
      <c r="C5" s="115"/>
      <c r="D5" s="122"/>
      <c r="E5" s="21"/>
      <c r="F5" s="21"/>
      <c r="G5" s="21"/>
      <c r="H5" s="21"/>
      <c r="I5" s="21"/>
      <c r="J5" s="119"/>
      <c r="K5" s="21"/>
      <c r="L5" s="21"/>
      <c r="M5" s="21"/>
      <c r="N5" s="21"/>
      <c r="O5" s="21"/>
    </row>
    <row r="6" spans="1:16" x14ac:dyDescent="0.25">
      <c r="B6" s="111" t="s">
        <v>355</v>
      </c>
      <c r="C6" s="110" t="s">
        <v>356</v>
      </c>
      <c r="D6" s="110" t="s">
        <v>357</v>
      </c>
      <c r="E6" s="110" t="s">
        <v>406</v>
      </c>
      <c r="F6" s="117"/>
      <c r="G6" s="117"/>
      <c r="H6" s="117"/>
      <c r="I6" s="117"/>
      <c r="J6" s="118"/>
      <c r="K6" s="117"/>
      <c r="L6" s="117"/>
      <c r="M6" s="117"/>
      <c r="N6" s="117"/>
      <c r="O6" s="117"/>
    </row>
    <row r="7" spans="1:16" x14ac:dyDescent="0.25">
      <c r="A7" t="s">
        <v>386</v>
      </c>
      <c r="B7" s="48" t="s">
        <v>406</v>
      </c>
      <c r="C7" s="48">
        <v>22</v>
      </c>
      <c r="D7" s="122" t="s">
        <v>269</v>
      </c>
      <c r="E7" s="128">
        <v>37728</v>
      </c>
      <c r="F7" s="124"/>
      <c r="G7" s="124"/>
      <c r="H7" s="127"/>
      <c r="I7" s="124"/>
      <c r="J7" s="125"/>
      <c r="K7" s="124"/>
      <c r="L7" s="124"/>
      <c r="M7" s="124"/>
      <c r="N7" s="124"/>
      <c r="O7" s="124"/>
      <c r="P7" s="126"/>
    </row>
    <row r="8" spans="1:16" x14ac:dyDescent="0.25">
      <c r="A8" t="s">
        <v>387</v>
      </c>
      <c r="B8" s="48" t="s">
        <v>406</v>
      </c>
      <c r="C8" s="48">
        <v>27</v>
      </c>
      <c r="D8" s="122" t="s">
        <v>270</v>
      </c>
      <c r="E8" s="128">
        <v>49774</v>
      </c>
      <c r="F8" s="124"/>
      <c r="G8" s="124"/>
      <c r="H8" s="127"/>
      <c r="I8" s="124"/>
      <c r="J8" s="125"/>
      <c r="K8" s="124"/>
      <c r="L8" s="124"/>
      <c r="M8" s="124"/>
      <c r="N8" s="124"/>
      <c r="O8" s="124"/>
    </row>
    <row r="9" spans="1:16" x14ac:dyDescent="0.25">
      <c r="A9" t="s">
        <v>388</v>
      </c>
      <c r="B9" s="48" t="s">
        <v>406</v>
      </c>
      <c r="C9" s="48">
        <v>32</v>
      </c>
      <c r="D9" s="122" t="s">
        <v>231</v>
      </c>
      <c r="E9" s="128">
        <v>63015</v>
      </c>
      <c r="F9" s="124"/>
      <c r="G9" s="124"/>
      <c r="H9" s="127"/>
      <c r="I9" s="124"/>
      <c r="J9" s="125"/>
      <c r="K9" s="124"/>
      <c r="L9" s="124"/>
      <c r="M9" s="124"/>
      <c r="N9" s="124"/>
      <c r="O9" s="124"/>
    </row>
    <row r="10" spans="1:16" x14ac:dyDescent="0.25">
      <c r="A10" t="s">
        <v>389</v>
      </c>
      <c r="B10" s="48" t="s">
        <v>406</v>
      </c>
      <c r="C10" s="48">
        <v>37</v>
      </c>
      <c r="D10" s="122" t="s">
        <v>232</v>
      </c>
      <c r="E10" s="128">
        <v>75985</v>
      </c>
      <c r="F10" s="124"/>
      <c r="G10" s="124"/>
      <c r="H10" s="127"/>
      <c r="I10" s="124"/>
      <c r="J10" s="125"/>
      <c r="K10" s="124"/>
      <c r="L10" s="124"/>
      <c r="M10" s="124"/>
      <c r="N10" s="124"/>
      <c r="O10" s="124"/>
    </row>
    <row r="11" spans="1:16" x14ac:dyDescent="0.25">
      <c r="A11" t="s">
        <v>390</v>
      </c>
      <c r="B11" s="48" t="s">
        <v>406</v>
      </c>
      <c r="C11" s="48">
        <v>42</v>
      </c>
      <c r="D11" s="122" t="s">
        <v>233</v>
      </c>
      <c r="E11" s="128">
        <v>83635</v>
      </c>
      <c r="F11" s="124"/>
      <c r="G11" s="124"/>
      <c r="H11" s="127"/>
      <c r="I11" s="124"/>
      <c r="J11" s="125"/>
      <c r="K11" s="124"/>
      <c r="L11" s="124"/>
      <c r="M11" s="124"/>
      <c r="N11" s="124"/>
      <c r="O11" s="124"/>
    </row>
    <row r="12" spans="1:16" x14ac:dyDescent="0.25">
      <c r="A12" t="s">
        <v>391</v>
      </c>
      <c r="B12" s="48" t="s">
        <v>406</v>
      </c>
      <c r="C12" s="48">
        <v>47</v>
      </c>
      <c r="D12" s="122" t="s">
        <v>234</v>
      </c>
      <c r="E12" s="128">
        <v>85226</v>
      </c>
      <c r="F12" s="124"/>
      <c r="G12" s="124"/>
      <c r="H12" s="127"/>
      <c r="I12" s="124"/>
      <c r="J12" s="125"/>
      <c r="K12" s="124"/>
      <c r="L12" s="124"/>
      <c r="M12" s="124"/>
      <c r="N12" s="124"/>
      <c r="O12" s="124"/>
    </row>
    <row r="13" spans="1:16" x14ac:dyDescent="0.25">
      <c r="A13" t="s">
        <v>392</v>
      </c>
      <c r="B13" s="48" t="s">
        <v>406</v>
      </c>
      <c r="C13" s="48">
        <v>52</v>
      </c>
      <c r="D13" s="122" t="s">
        <v>42</v>
      </c>
      <c r="E13" s="128">
        <v>84701</v>
      </c>
      <c r="F13" s="124"/>
      <c r="G13" s="124"/>
      <c r="H13" s="127"/>
      <c r="I13" s="124"/>
      <c r="J13" s="125"/>
      <c r="K13" s="124"/>
      <c r="L13" s="124"/>
      <c r="M13" s="124"/>
      <c r="N13" s="124"/>
      <c r="O13" s="124"/>
    </row>
    <row r="14" spans="1:16" x14ac:dyDescent="0.25">
      <c r="A14" t="s">
        <v>393</v>
      </c>
      <c r="B14" s="48" t="s">
        <v>406</v>
      </c>
      <c r="C14" s="48">
        <v>57</v>
      </c>
      <c r="D14" s="122" t="s">
        <v>43</v>
      </c>
      <c r="E14" s="128">
        <v>84058</v>
      </c>
      <c r="F14" s="124"/>
      <c r="G14" s="124"/>
      <c r="H14" s="127"/>
      <c r="I14" s="124"/>
      <c r="J14" s="125"/>
      <c r="K14" s="124"/>
      <c r="L14" s="124"/>
      <c r="M14" s="124"/>
      <c r="N14" s="124"/>
      <c r="O14" s="124"/>
    </row>
    <row r="15" spans="1:16" x14ac:dyDescent="0.25">
      <c r="A15" t="s">
        <v>394</v>
      </c>
      <c r="B15" s="48" t="s">
        <v>406</v>
      </c>
      <c r="C15" s="48">
        <v>62</v>
      </c>
      <c r="D15" s="122" t="s">
        <v>44</v>
      </c>
      <c r="E15" s="128">
        <v>86666</v>
      </c>
      <c r="F15" s="124"/>
      <c r="G15" s="124"/>
      <c r="H15" s="127"/>
      <c r="I15" s="124"/>
      <c r="J15" s="125"/>
      <c r="K15" s="124"/>
      <c r="L15" s="124"/>
      <c r="M15" s="124"/>
      <c r="N15" s="124"/>
      <c r="O15" s="124"/>
    </row>
    <row r="16" spans="1:16" x14ac:dyDescent="0.25">
      <c r="A16" t="s">
        <v>407</v>
      </c>
      <c r="B16" s="48" t="s">
        <v>406</v>
      </c>
      <c r="C16" s="48">
        <v>67</v>
      </c>
      <c r="D16" s="122" t="s">
        <v>45</v>
      </c>
      <c r="E16" s="128">
        <v>85529</v>
      </c>
      <c r="F16" s="124"/>
      <c r="G16" s="124"/>
      <c r="H16" s="127"/>
      <c r="I16" s="124"/>
      <c r="J16" s="125"/>
      <c r="K16" s="124"/>
      <c r="L16" s="124"/>
      <c r="M16" s="124"/>
      <c r="N16" s="124"/>
      <c r="O16" s="124"/>
    </row>
    <row r="17" spans="1:15" x14ac:dyDescent="0.25">
      <c r="A17" s="21" t="s">
        <v>370</v>
      </c>
      <c r="B17" s="48" t="s">
        <v>406</v>
      </c>
      <c r="C17" s="48">
        <v>72</v>
      </c>
      <c r="D17" s="122" t="s">
        <v>370</v>
      </c>
      <c r="E17" s="129">
        <v>81173</v>
      </c>
      <c r="F17" s="124"/>
      <c r="G17" s="124"/>
      <c r="H17" s="127"/>
      <c r="I17" s="124"/>
      <c r="J17" s="125"/>
      <c r="K17" s="124"/>
      <c r="L17" s="124"/>
      <c r="M17" s="124"/>
      <c r="N17" s="124"/>
      <c r="O17" s="118"/>
    </row>
    <row r="18" spans="1:15" x14ac:dyDescent="0.25">
      <c r="H18" s="127"/>
    </row>
  </sheetData>
  <hyperlinks>
    <hyperlink ref="A1" location="TOC!A1" display="TOC" xr:uid="{2D961B24-1AC9-4E01-ABA0-1D79A60286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72"/>
  <sheetViews>
    <sheetView zoomScale="60" zoomScaleNormal="60" workbookViewId="0">
      <selection activeCell="AH48" sqref="AH48"/>
    </sheetView>
  </sheetViews>
  <sheetFormatPr defaultRowHeight="15" x14ac:dyDescent="0.25"/>
  <cols>
    <col min="6" max="6" width="10" bestFit="1" customWidth="1"/>
    <col min="27" max="29" width="8.7109375" customWidth="1"/>
  </cols>
  <sheetData>
    <row r="1" spans="1:29" x14ac:dyDescent="0.25">
      <c r="A1" s="9" t="s">
        <v>0</v>
      </c>
      <c r="AC1" s="1" t="s">
        <v>0</v>
      </c>
    </row>
    <row r="4" spans="1:29" x14ac:dyDescent="0.25">
      <c r="G4" s="55" t="s">
        <v>280</v>
      </c>
    </row>
    <row r="5" spans="1:29" x14ac:dyDescent="0.25">
      <c r="G5" s="56" t="s">
        <v>281</v>
      </c>
    </row>
    <row r="7" spans="1:29" x14ac:dyDescent="0.25">
      <c r="G7" s="57" t="s">
        <v>282</v>
      </c>
    </row>
    <row r="9" spans="1:29" x14ac:dyDescent="0.25">
      <c r="B9" t="s">
        <v>286</v>
      </c>
      <c r="C9" t="s">
        <v>230</v>
      </c>
      <c r="D9" t="s">
        <v>287</v>
      </c>
      <c r="G9" s="58"/>
      <c r="H9" t="s">
        <v>286</v>
      </c>
      <c r="I9" t="s">
        <v>230</v>
      </c>
      <c r="J9" t="s">
        <v>287</v>
      </c>
    </row>
    <row r="11" spans="1:29" x14ac:dyDescent="0.25">
      <c r="G11" s="59" t="s">
        <v>268</v>
      </c>
      <c r="H11">
        <v>9</v>
      </c>
      <c r="I11">
        <v>30</v>
      </c>
      <c r="J11">
        <v>39</v>
      </c>
    </row>
    <row r="12" spans="1:29" x14ac:dyDescent="0.25">
      <c r="A12" s="52" t="s">
        <v>271</v>
      </c>
      <c r="B12" s="37">
        <f>H11+H12</f>
        <v>1084</v>
      </c>
      <c r="C12" s="37">
        <f t="shared" ref="C12:D12" si="0">I11+I12</f>
        <v>3795</v>
      </c>
      <c r="D12" s="37">
        <f t="shared" si="0"/>
        <v>4879</v>
      </c>
      <c r="E12" s="37"/>
      <c r="F12" s="37"/>
      <c r="G12" s="59" t="s">
        <v>269</v>
      </c>
      <c r="H12" s="60">
        <v>1075</v>
      </c>
      <c r="I12" s="60">
        <v>3765</v>
      </c>
      <c r="J12" s="60">
        <v>4840</v>
      </c>
      <c r="L12" s="52"/>
      <c r="M12" s="37"/>
      <c r="N12" s="37"/>
      <c r="O12" s="37"/>
    </row>
    <row r="13" spans="1:29" x14ac:dyDescent="0.25">
      <c r="A13" s="53" t="s">
        <v>285</v>
      </c>
      <c r="B13" s="37">
        <f>H13</f>
        <v>5581</v>
      </c>
      <c r="C13" s="37">
        <f t="shared" ref="C13:D20" si="1">I13</f>
        <v>18784</v>
      </c>
      <c r="D13" s="37">
        <f t="shared" si="1"/>
        <v>24365</v>
      </c>
      <c r="E13" s="37"/>
      <c r="F13" s="37"/>
      <c r="G13" s="59" t="s">
        <v>270</v>
      </c>
      <c r="H13" s="60">
        <v>5581</v>
      </c>
      <c r="I13" s="60">
        <v>18784</v>
      </c>
      <c r="J13" s="60">
        <v>24365</v>
      </c>
      <c r="L13" s="53"/>
      <c r="M13" s="37"/>
      <c r="N13" s="37"/>
      <c r="O13" s="37"/>
    </row>
    <row r="14" spans="1:29" x14ac:dyDescent="0.25">
      <c r="A14" s="52" t="s">
        <v>272</v>
      </c>
      <c r="B14" s="37">
        <f t="shared" ref="B14:B20" si="2">H14</f>
        <v>8485</v>
      </c>
      <c r="C14" s="37">
        <f t="shared" si="1"/>
        <v>26257</v>
      </c>
      <c r="D14" s="37">
        <f t="shared" si="1"/>
        <v>34742</v>
      </c>
      <c r="E14" s="37"/>
      <c r="F14" s="37"/>
      <c r="G14" s="59" t="s">
        <v>231</v>
      </c>
      <c r="H14" s="60">
        <v>8485</v>
      </c>
      <c r="I14" s="60">
        <v>26257</v>
      </c>
      <c r="J14" s="60">
        <v>34742</v>
      </c>
      <c r="L14" s="52"/>
      <c r="M14" s="37"/>
      <c r="N14" s="37"/>
      <c r="O14" s="37"/>
    </row>
    <row r="15" spans="1:29" x14ac:dyDescent="0.25">
      <c r="A15" s="52" t="s">
        <v>273</v>
      </c>
      <c r="B15" s="37">
        <f t="shared" si="2"/>
        <v>9700</v>
      </c>
      <c r="C15" s="37">
        <f t="shared" si="1"/>
        <v>28684</v>
      </c>
      <c r="D15" s="37">
        <f t="shared" si="1"/>
        <v>38384</v>
      </c>
      <c r="E15" s="37"/>
      <c r="F15" s="37"/>
      <c r="G15" s="59" t="s">
        <v>232</v>
      </c>
      <c r="H15" s="60">
        <v>9700</v>
      </c>
      <c r="I15" s="60">
        <v>28684</v>
      </c>
      <c r="J15" s="60">
        <v>38384</v>
      </c>
      <c r="L15" s="52"/>
      <c r="M15" s="37"/>
      <c r="N15" s="37"/>
      <c r="O15" s="37"/>
    </row>
    <row r="16" spans="1:29" x14ac:dyDescent="0.25">
      <c r="A16" s="52" t="s">
        <v>274</v>
      </c>
      <c r="B16" s="37">
        <f t="shared" si="2"/>
        <v>10011</v>
      </c>
      <c r="C16" s="37">
        <f t="shared" si="1"/>
        <v>28098</v>
      </c>
      <c r="D16" s="37">
        <f t="shared" si="1"/>
        <v>38109</v>
      </c>
      <c r="E16" s="37"/>
      <c r="F16" s="37"/>
      <c r="G16" s="59" t="s">
        <v>233</v>
      </c>
      <c r="H16" s="60">
        <v>10011</v>
      </c>
      <c r="I16" s="60">
        <v>28098</v>
      </c>
      <c r="J16" s="60">
        <v>38109</v>
      </c>
      <c r="L16" s="52"/>
      <c r="M16" s="37"/>
      <c r="N16" s="37"/>
      <c r="O16" s="37"/>
    </row>
    <row r="17" spans="1:15" x14ac:dyDescent="0.25">
      <c r="A17" s="52" t="s">
        <v>275</v>
      </c>
      <c r="B17" s="37">
        <f t="shared" si="2"/>
        <v>9941</v>
      </c>
      <c r="C17" s="37">
        <f t="shared" si="1"/>
        <v>30205</v>
      </c>
      <c r="D17" s="37">
        <f t="shared" si="1"/>
        <v>40146</v>
      </c>
      <c r="E17" s="37"/>
      <c r="F17" s="37"/>
      <c r="G17" s="58" t="s">
        <v>234</v>
      </c>
      <c r="H17" s="60">
        <v>9941</v>
      </c>
      <c r="I17" s="60">
        <v>30205</v>
      </c>
      <c r="J17" s="60">
        <v>40146</v>
      </c>
      <c r="L17" s="52"/>
      <c r="M17" s="37"/>
      <c r="N17" s="37"/>
      <c r="O17" s="37"/>
    </row>
    <row r="18" spans="1:15" x14ac:dyDescent="0.25">
      <c r="A18" s="52" t="s">
        <v>276</v>
      </c>
      <c r="B18" s="37">
        <f t="shared" si="2"/>
        <v>7965</v>
      </c>
      <c r="C18" s="37">
        <f t="shared" si="1"/>
        <v>26959</v>
      </c>
      <c r="D18" s="37">
        <f t="shared" si="1"/>
        <v>34924</v>
      </c>
      <c r="E18" s="37"/>
      <c r="F18" s="37"/>
      <c r="G18" s="59" t="s">
        <v>42</v>
      </c>
      <c r="H18" s="60">
        <v>7965</v>
      </c>
      <c r="I18" s="60">
        <v>26959</v>
      </c>
      <c r="J18" s="60">
        <v>34924</v>
      </c>
      <c r="L18" s="52"/>
      <c r="M18" s="37"/>
      <c r="N18" s="37"/>
      <c r="O18" s="37"/>
    </row>
    <row r="19" spans="1:15" x14ac:dyDescent="0.25">
      <c r="A19" s="52" t="s">
        <v>277</v>
      </c>
      <c r="B19" s="37">
        <f t="shared" si="2"/>
        <v>5604</v>
      </c>
      <c r="C19" s="37">
        <f t="shared" si="1"/>
        <v>22071</v>
      </c>
      <c r="D19" s="37">
        <f t="shared" si="1"/>
        <v>27675</v>
      </c>
      <c r="E19" s="37"/>
      <c r="F19" s="37"/>
      <c r="G19" s="59" t="s">
        <v>43</v>
      </c>
      <c r="H19" s="60">
        <v>5604</v>
      </c>
      <c r="I19" s="60">
        <v>22071</v>
      </c>
      <c r="J19" s="60">
        <v>27675</v>
      </c>
      <c r="L19" s="52"/>
      <c r="M19" s="37"/>
      <c r="N19" s="37"/>
      <c r="O19" s="37"/>
    </row>
    <row r="20" spans="1:15" x14ac:dyDescent="0.25">
      <c r="A20" s="52" t="s">
        <v>278</v>
      </c>
      <c r="B20" s="37">
        <f t="shared" si="2"/>
        <v>3314</v>
      </c>
      <c r="C20" s="37">
        <f t="shared" si="1"/>
        <v>13378</v>
      </c>
      <c r="D20" s="37">
        <f t="shared" si="1"/>
        <v>16692</v>
      </c>
      <c r="E20" s="37"/>
      <c r="F20" s="37"/>
      <c r="G20" s="58" t="s">
        <v>44</v>
      </c>
      <c r="H20" s="60">
        <v>3314</v>
      </c>
      <c r="I20" s="60">
        <v>13378</v>
      </c>
      <c r="J20" s="60">
        <v>16692</v>
      </c>
      <c r="L20" s="52"/>
      <c r="M20" s="37"/>
      <c r="N20" s="37"/>
      <c r="O20" s="37"/>
    </row>
    <row r="21" spans="1:15" x14ac:dyDescent="0.25">
      <c r="A21" s="53" t="s">
        <v>279</v>
      </c>
      <c r="B21" s="37">
        <f>SUM(H21:H25)</f>
        <v>1612</v>
      </c>
      <c r="C21" s="37">
        <f t="shared" ref="C21:D21" si="3">SUM(I21:I25)</f>
        <v>4822</v>
      </c>
      <c r="D21" s="37">
        <f t="shared" si="3"/>
        <v>6434</v>
      </c>
      <c r="E21" s="37"/>
      <c r="F21" s="37"/>
      <c r="G21" s="58" t="s">
        <v>45</v>
      </c>
      <c r="H21" s="60">
        <v>1175</v>
      </c>
      <c r="I21" s="60">
        <v>3902</v>
      </c>
      <c r="J21" s="60">
        <v>5077</v>
      </c>
      <c r="L21" s="53"/>
      <c r="M21" s="37"/>
      <c r="N21" s="37"/>
      <c r="O21" s="37"/>
    </row>
    <row r="22" spans="1:15" x14ac:dyDescent="0.25">
      <c r="G22" s="59" t="s">
        <v>46</v>
      </c>
      <c r="H22">
        <v>308</v>
      </c>
      <c r="I22">
        <v>689</v>
      </c>
      <c r="J22">
        <v>997</v>
      </c>
    </row>
    <row r="23" spans="1:15" x14ac:dyDescent="0.25">
      <c r="G23" s="59" t="s">
        <v>47</v>
      </c>
      <c r="H23">
        <v>83</v>
      </c>
      <c r="I23">
        <v>180</v>
      </c>
      <c r="J23">
        <v>263</v>
      </c>
    </row>
    <row r="24" spans="1:15" x14ac:dyDescent="0.25">
      <c r="G24" s="59" t="s">
        <v>48</v>
      </c>
      <c r="H24">
        <v>35</v>
      </c>
      <c r="I24">
        <v>42</v>
      </c>
      <c r="J24">
        <v>77</v>
      </c>
    </row>
    <row r="25" spans="1:15" x14ac:dyDescent="0.25">
      <c r="G25" s="61" t="s">
        <v>283</v>
      </c>
      <c r="H25">
        <v>11</v>
      </c>
      <c r="I25">
        <v>9</v>
      </c>
      <c r="J25">
        <v>20</v>
      </c>
    </row>
    <row r="27" spans="1:15" x14ac:dyDescent="0.25">
      <c r="G27" s="62" t="s">
        <v>284</v>
      </c>
      <c r="H27" s="60">
        <v>63297</v>
      </c>
      <c r="I27" s="60">
        <v>203053</v>
      </c>
      <c r="J27" s="60">
        <v>266350</v>
      </c>
    </row>
    <row r="30" spans="1:15" x14ac:dyDescent="0.25">
      <c r="B30" s="146"/>
      <c r="C30" s="146"/>
      <c r="D30" s="146"/>
      <c r="E30" s="68"/>
      <c r="G30" s="146" t="s">
        <v>292</v>
      </c>
      <c r="H30" s="146"/>
      <c r="I30" s="146"/>
      <c r="M30" s="146" t="s">
        <v>288</v>
      </c>
      <c r="N30" s="146"/>
      <c r="O30" s="146"/>
    </row>
    <row r="31" spans="1:15" ht="75" x14ac:dyDescent="0.25">
      <c r="B31" s="64" t="s">
        <v>289</v>
      </c>
      <c r="C31" s="69" t="s">
        <v>290</v>
      </c>
      <c r="D31" s="14" t="s">
        <v>293</v>
      </c>
      <c r="E31" s="14"/>
      <c r="G31" s="64" t="s">
        <v>289</v>
      </c>
      <c r="H31" s="65" t="s">
        <v>290</v>
      </c>
      <c r="I31" s="14" t="s">
        <v>293</v>
      </c>
      <c r="M31" s="64" t="s">
        <v>289</v>
      </c>
      <c r="N31" s="65" t="s">
        <v>290</v>
      </c>
      <c r="O31" s="14" t="s">
        <v>293</v>
      </c>
    </row>
    <row r="32" spans="1:15" x14ac:dyDescent="0.25">
      <c r="F32" t="s">
        <v>268</v>
      </c>
      <c r="G32">
        <f>M32+M50</f>
        <v>39</v>
      </c>
      <c r="H32">
        <f t="shared" ref="H32:I47" si="4">N32+N50</f>
        <v>0</v>
      </c>
      <c r="I32">
        <f t="shared" si="4"/>
        <v>39</v>
      </c>
      <c r="L32" t="s">
        <v>268</v>
      </c>
      <c r="M32">
        <v>9</v>
      </c>
      <c r="N32">
        <v>0</v>
      </c>
      <c r="O32">
        <v>9</v>
      </c>
    </row>
    <row r="33" spans="1:15" x14ac:dyDescent="0.25">
      <c r="A33" s="52" t="s">
        <v>271</v>
      </c>
      <c r="B33">
        <f>G32+G33</f>
        <v>4879</v>
      </c>
      <c r="C33">
        <f t="shared" ref="C33:D33" si="5">H32+H33</f>
        <v>0</v>
      </c>
      <c r="D33">
        <f t="shared" si="5"/>
        <v>4879</v>
      </c>
      <c r="F33" s="66" t="s">
        <v>269</v>
      </c>
      <c r="G33">
        <f t="shared" ref="G33:G47" si="6">M33+M51</f>
        <v>4840</v>
      </c>
      <c r="H33">
        <f t="shared" si="4"/>
        <v>0</v>
      </c>
      <c r="I33">
        <f t="shared" si="4"/>
        <v>4840</v>
      </c>
      <c r="L33" s="66" t="s">
        <v>269</v>
      </c>
      <c r="M33" s="60">
        <v>1075</v>
      </c>
      <c r="N33">
        <v>0</v>
      </c>
      <c r="O33" s="60">
        <v>1075</v>
      </c>
    </row>
    <row r="34" spans="1:15" x14ac:dyDescent="0.25">
      <c r="A34" s="53" t="s">
        <v>285</v>
      </c>
      <c r="B34">
        <f>G34</f>
        <v>24364</v>
      </c>
      <c r="C34">
        <f t="shared" ref="C34:D41" si="7">H34</f>
        <v>1</v>
      </c>
      <c r="D34">
        <f t="shared" si="7"/>
        <v>24365</v>
      </c>
      <c r="F34" t="s">
        <v>270</v>
      </c>
      <c r="G34">
        <f t="shared" si="6"/>
        <v>24364</v>
      </c>
      <c r="H34">
        <f t="shared" si="4"/>
        <v>1</v>
      </c>
      <c r="I34">
        <f t="shared" si="4"/>
        <v>24365</v>
      </c>
      <c r="L34" t="s">
        <v>270</v>
      </c>
      <c r="M34" s="60">
        <v>5581</v>
      </c>
      <c r="N34">
        <v>0</v>
      </c>
      <c r="O34" s="60">
        <v>5581</v>
      </c>
    </row>
    <row r="35" spans="1:15" x14ac:dyDescent="0.25">
      <c r="A35" s="52" t="s">
        <v>272</v>
      </c>
      <c r="B35">
        <f t="shared" ref="B35:B41" si="8">G35</f>
        <v>30838</v>
      </c>
      <c r="C35">
        <f t="shared" si="7"/>
        <v>3904</v>
      </c>
      <c r="D35">
        <f t="shared" si="7"/>
        <v>34742</v>
      </c>
      <c r="F35" s="66" t="s">
        <v>231</v>
      </c>
      <c r="G35">
        <f t="shared" si="6"/>
        <v>30838</v>
      </c>
      <c r="H35">
        <f t="shared" si="4"/>
        <v>3904</v>
      </c>
      <c r="I35">
        <f t="shared" si="4"/>
        <v>34742</v>
      </c>
      <c r="L35" s="66" t="s">
        <v>231</v>
      </c>
      <c r="M35" s="60">
        <v>7535</v>
      </c>
      <c r="N35">
        <v>950</v>
      </c>
      <c r="O35" s="60">
        <v>8485</v>
      </c>
    </row>
    <row r="36" spans="1:15" x14ac:dyDescent="0.25">
      <c r="A36" s="52" t="s">
        <v>273</v>
      </c>
      <c r="B36">
        <f t="shared" si="8"/>
        <v>17129</v>
      </c>
      <c r="C36">
        <f t="shared" si="7"/>
        <v>21255</v>
      </c>
      <c r="D36">
        <f t="shared" si="7"/>
        <v>38384</v>
      </c>
      <c r="F36" t="s">
        <v>232</v>
      </c>
      <c r="G36">
        <f t="shared" si="6"/>
        <v>17129</v>
      </c>
      <c r="H36">
        <f t="shared" si="4"/>
        <v>21255</v>
      </c>
      <c r="I36">
        <f t="shared" si="4"/>
        <v>38384</v>
      </c>
      <c r="L36" t="s">
        <v>232</v>
      </c>
      <c r="M36" s="60">
        <v>4144</v>
      </c>
      <c r="N36" s="60">
        <v>5556</v>
      </c>
      <c r="O36" s="60">
        <v>9700</v>
      </c>
    </row>
    <row r="37" spans="1:15" x14ac:dyDescent="0.25">
      <c r="A37" s="52" t="s">
        <v>274</v>
      </c>
      <c r="B37">
        <f t="shared" si="8"/>
        <v>11727</v>
      </c>
      <c r="C37">
        <f t="shared" si="7"/>
        <v>26382</v>
      </c>
      <c r="D37">
        <f t="shared" si="7"/>
        <v>38109</v>
      </c>
      <c r="F37" s="66" t="s">
        <v>233</v>
      </c>
      <c r="G37">
        <f t="shared" si="6"/>
        <v>11727</v>
      </c>
      <c r="H37">
        <f t="shared" si="4"/>
        <v>26382</v>
      </c>
      <c r="I37">
        <f t="shared" si="4"/>
        <v>38109</v>
      </c>
      <c r="L37" s="66" t="s">
        <v>233</v>
      </c>
      <c r="M37" s="60">
        <v>2520</v>
      </c>
      <c r="N37" s="60">
        <v>7491</v>
      </c>
      <c r="O37" s="60">
        <v>10011</v>
      </c>
    </row>
    <row r="38" spans="1:15" x14ac:dyDescent="0.25">
      <c r="A38" s="52" t="s">
        <v>275</v>
      </c>
      <c r="B38">
        <f t="shared" si="8"/>
        <v>11489</v>
      </c>
      <c r="C38">
        <f t="shared" si="7"/>
        <v>28657</v>
      </c>
      <c r="D38">
        <f t="shared" si="7"/>
        <v>40146</v>
      </c>
      <c r="F38" t="s">
        <v>234</v>
      </c>
      <c r="G38">
        <f t="shared" si="6"/>
        <v>11489</v>
      </c>
      <c r="H38">
        <f t="shared" si="4"/>
        <v>28657</v>
      </c>
      <c r="I38">
        <f t="shared" si="4"/>
        <v>40146</v>
      </c>
      <c r="L38" t="s">
        <v>234</v>
      </c>
      <c r="M38" s="60">
        <v>1976</v>
      </c>
      <c r="N38" s="60">
        <v>7965</v>
      </c>
      <c r="O38" s="60">
        <v>9941</v>
      </c>
    </row>
    <row r="39" spans="1:15" x14ac:dyDescent="0.25">
      <c r="A39" s="52" t="s">
        <v>276</v>
      </c>
      <c r="B39">
        <f t="shared" si="8"/>
        <v>9089</v>
      </c>
      <c r="C39">
        <f t="shared" si="7"/>
        <v>25835</v>
      </c>
      <c r="D39">
        <f t="shared" si="7"/>
        <v>34924</v>
      </c>
      <c r="F39" s="66" t="s">
        <v>42</v>
      </c>
      <c r="G39">
        <f t="shared" si="6"/>
        <v>9089</v>
      </c>
      <c r="H39">
        <f t="shared" si="4"/>
        <v>25835</v>
      </c>
      <c r="I39">
        <f t="shared" si="4"/>
        <v>34924</v>
      </c>
      <c r="L39" s="66" t="s">
        <v>42</v>
      </c>
      <c r="M39" s="60">
        <v>1582</v>
      </c>
      <c r="N39" s="60">
        <v>6383</v>
      </c>
      <c r="O39" s="60">
        <v>7965</v>
      </c>
    </row>
    <row r="40" spans="1:15" x14ac:dyDescent="0.25">
      <c r="A40" s="52" t="s">
        <v>277</v>
      </c>
      <c r="B40">
        <f t="shared" si="8"/>
        <v>6149</v>
      </c>
      <c r="C40">
        <f t="shared" si="7"/>
        <v>21526</v>
      </c>
      <c r="D40">
        <f t="shared" si="7"/>
        <v>27675</v>
      </c>
      <c r="F40" t="s">
        <v>43</v>
      </c>
      <c r="G40">
        <f t="shared" si="6"/>
        <v>6149</v>
      </c>
      <c r="H40">
        <f t="shared" si="4"/>
        <v>21526</v>
      </c>
      <c r="I40">
        <f t="shared" si="4"/>
        <v>27675</v>
      </c>
      <c r="L40" t="s">
        <v>43</v>
      </c>
      <c r="M40" s="60">
        <v>1165</v>
      </c>
      <c r="N40" s="60">
        <v>4439</v>
      </c>
      <c r="O40" s="60">
        <v>5604</v>
      </c>
    </row>
    <row r="41" spans="1:15" x14ac:dyDescent="0.25">
      <c r="A41" s="52" t="s">
        <v>278</v>
      </c>
      <c r="B41">
        <f t="shared" si="8"/>
        <v>3277</v>
      </c>
      <c r="C41">
        <f t="shared" si="7"/>
        <v>13415</v>
      </c>
      <c r="D41">
        <f t="shared" si="7"/>
        <v>16692</v>
      </c>
      <c r="F41" s="66" t="s">
        <v>44</v>
      </c>
      <c r="G41">
        <f t="shared" si="6"/>
        <v>3277</v>
      </c>
      <c r="H41">
        <f t="shared" si="4"/>
        <v>13415</v>
      </c>
      <c r="I41">
        <f t="shared" si="4"/>
        <v>16692</v>
      </c>
      <c r="L41" s="66" t="s">
        <v>44</v>
      </c>
      <c r="M41">
        <v>869</v>
      </c>
      <c r="N41" s="60">
        <v>2445</v>
      </c>
      <c r="O41" s="60">
        <v>3314</v>
      </c>
    </row>
    <row r="42" spans="1:15" x14ac:dyDescent="0.25">
      <c r="A42" s="53" t="s">
        <v>279</v>
      </c>
      <c r="B42">
        <f>SUM(G42:G46)</f>
        <v>1899</v>
      </c>
      <c r="C42">
        <f>SUM(H42:H46)</f>
        <v>4535</v>
      </c>
      <c r="D42">
        <f>SUM(I42:I46)</f>
        <v>6434</v>
      </c>
      <c r="F42" t="s">
        <v>45</v>
      </c>
      <c r="G42">
        <f t="shared" si="6"/>
        <v>1318</v>
      </c>
      <c r="H42">
        <f t="shared" si="4"/>
        <v>3759</v>
      </c>
      <c r="I42">
        <f t="shared" si="4"/>
        <v>5077</v>
      </c>
      <c r="L42" t="s">
        <v>45</v>
      </c>
      <c r="M42">
        <v>431</v>
      </c>
      <c r="N42">
        <v>744</v>
      </c>
      <c r="O42" s="60">
        <v>1175</v>
      </c>
    </row>
    <row r="43" spans="1:15" x14ac:dyDescent="0.25">
      <c r="F43" s="66" t="s">
        <v>46</v>
      </c>
      <c r="G43">
        <f t="shared" si="6"/>
        <v>408</v>
      </c>
      <c r="H43">
        <f t="shared" si="4"/>
        <v>589</v>
      </c>
      <c r="I43">
        <f t="shared" si="4"/>
        <v>997</v>
      </c>
      <c r="L43" s="66" t="s">
        <v>46</v>
      </c>
      <c r="M43">
        <v>165</v>
      </c>
      <c r="N43">
        <v>143</v>
      </c>
      <c r="O43">
        <v>308</v>
      </c>
    </row>
    <row r="44" spans="1:15" x14ac:dyDescent="0.25">
      <c r="F44" t="s">
        <v>47</v>
      </c>
      <c r="G44">
        <f t="shared" si="6"/>
        <v>116</v>
      </c>
      <c r="H44">
        <f t="shared" si="4"/>
        <v>147</v>
      </c>
      <c r="I44">
        <f t="shared" si="4"/>
        <v>263</v>
      </c>
      <c r="L44" t="s">
        <v>47</v>
      </c>
      <c r="M44">
        <v>48</v>
      </c>
      <c r="N44">
        <v>35</v>
      </c>
      <c r="O44">
        <v>83</v>
      </c>
    </row>
    <row r="45" spans="1:15" x14ac:dyDescent="0.25">
      <c r="F45" s="66" t="s">
        <v>48</v>
      </c>
      <c r="G45">
        <f t="shared" si="6"/>
        <v>47</v>
      </c>
      <c r="H45">
        <f t="shared" si="4"/>
        <v>30</v>
      </c>
      <c r="I45">
        <f t="shared" si="4"/>
        <v>77</v>
      </c>
      <c r="L45" s="66" t="s">
        <v>48</v>
      </c>
      <c r="M45">
        <v>26</v>
      </c>
      <c r="N45">
        <v>9</v>
      </c>
      <c r="O45">
        <v>35</v>
      </c>
    </row>
    <row r="46" spans="1:15" x14ac:dyDescent="0.25">
      <c r="F46" t="s">
        <v>291</v>
      </c>
      <c r="G46">
        <f t="shared" si="6"/>
        <v>10</v>
      </c>
      <c r="H46">
        <f t="shared" si="4"/>
        <v>10</v>
      </c>
      <c r="I46">
        <f t="shared" si="4"/>
        <v>20</v>
      </c>
      <c r="L46" t="s">
        <v>291</v>
      </c>
      <c r="M46">
        <v>7</v>
      </c>
      <c r="N46">
        <v>4</v>
      </c>
      <c r="O46">
        <v>11</v>
      </c>
    </row>
    <row r="47" spans="1:15" x14ac:dyDescent="0.25">
      <c r="F47" t="s">
        <v>250</v>
      </c>
      <c r="G47">
        <f t="shared" si="6"/>
        <v>120840</v>
      </c>
      <c r="H47">
        <f t="shared" si="4"/>
        <v>145510</v>
      </c>
      <c r="I47">
        <f t="shared" si="4"/>
        <v>266350</v>
      </c>
      <c r="L47" t="s">
        <v>250</v>
      </c>
      <c r="M47" s="60">
        <v>27133</v>
      </c>
      <c r="N47" s="60">
        <v>36164</v>
      </c>
      <c r="O47" s="60">
        <v>63297</v>
      </c>
    </row>
    <row r="48" spans="1:15" x14ac:dyDescent="0.25">
      <c r="M48" s="146" t="s">
        <v>230</v>
      </c>
      <c r="N48" s="146"/>
      <c r="O48" s="146"/>
    </row>
    <row r="49" spans="12:15" ht="75" x14ac:dyDescent="0.25">
      <c r="L49" s="66"/>
      <c r="M49" s="64" t="s">
        <v>289</v>
      </c>
      <c r="N49" s="65" t="s">
        <v>290</v>
      </c>
      <c r="O49" s="14" t="s">
        <v>293</v>
      </c>
    </row>
    <row r="50" spans="12:15" x14ac:dyDescent="0.25">
      <c r="L50" t="s">
        <v>268</v>
      </c>
      <c r="M50">
        <v>30</v>
      </c>
      <c r="N50">
        <v>0</v>
      </c>
      <c r="O50">
        <v>30</v>
      </c>
    </row>
    <row r="51" spans="12:15" x14ac:dyDescent="0.25">
      <c r="L51" s="67" t="s">
        <v>269</v>
      </c>
      <c r="M51" s="60">
        <v>3765</v>
      </c>
      <c r="N51">
        <v>0</v>
      </c>
      <c r="O51" s="60">
        <v>3765</v>
      </c>
    </row>
    <row r="52" spans="12:15" x14ac:dyDescent="0.25">
      <c r="L52" t="s">
        <v>270</v>
      </c>
      <c r="M52" s="60">
        <v>18783</v>
      </c>
      <c r="N52">
        <v>1</v>
      </c>
      <c r="O52" s="60">
        <v>18784</v>
      </c>
    </row>
    <row r="53" spans="12:15" x14ac:dyDescent="0.25">
      <c r="L53" s="67" t="s">
        <v>231</v>
      </c>
      <c r="M53" s="60">
        <v>23303</v>
      </c>
      <c r="N53" s="60">
        <v>2954</v>
      </c>
      <c r="O53" s="60">
        <v>26257</v>
      </c>
    </row>
    <row r="54" spans="12:15" x14ac:dyDescent="0.25">
      <c r="L54" t="s">
        <v>232</v>
      </c>
      <c r="M54" s="60">
        <v>12985</v>
      </c>
      <c r="N54" s="60">
        <v>15699</v>
      </c>
      <c r="O54" s="60">
        <v>28684</v>
      </c>
    </row>
    <row r="55" spans="12:15" x14ac:dyDescent="0.25">
      <c r="L55" s="67" t="s">
        <v>233</v>
      </c>
      <c r="M55" s="60">
        <v>9207</v>
      </c>
      <c r="N55" s="60">
        <v>18891</v>
      </c>
      <c r="O55" s="60">
        <v>28098</v>
      </c>
    </row>
    <row r="56" spans="12:15" x14ac:dyDescent="0.25">
      <c r="L56" t="s">
        <v>234</v>
      </c>
      <c r="M56" s="60">
        <v>9513</v>
      </c>
      <c r="N56" s="60">
        <v>20692</v>
      </c>
      <c r="O56" s="60">
        <v>30205</v>
      </c>
    </row>
    <row r="57" spans="12:15" x14ac:dyDescent="0.25">
      <c r="L57" s="66" t="s">
        <v>42</v>
      </c>
      <c r="M57" s="60">
        <v>7507</v>
      </c>
      <c r="N57" s="60">
        <v>19452</v>
      </c>
      <c r="O57" s="60">
        <v>26959</v>
      </c>
    </row>
    <row r="58" spans="12:15" x14ac:dyDescent="0.25">
      <c r="L58" t="s">
        <v>43</v>
      </c>
      <c r="M58" s="60">
        <v>4984</v>
      </c>
      <c r="N58" s="60">
        <v>17087</v>
      </c>
      <c r="O58" s="60">
        <v>22071</v>
      </c>
    </row>
    <row r="59" spans="12:15" x14ac:dyDescent="0.25">
      <c r="L59" s="66" t="s">
        <v>44</v>
      </c>
      <c r="M59" s="60">
        <v>2408</v>
      </c>
      <c r="N59" s="60">
        <v>10970</v>
      </c>
      <c r="O59" s="60">
        <v>13378</v>
      </c>
    </row>
    <row r="60" spans="12:15" x14ac:dyDescent="0.25">
      <c r="L60" t="s">
        <v>45</v>
      </c>
      <c r="M60">
        <v>887</v>
      </c>
      <c r="N60" s="60">
        <v>3015</v>
      </c>
      <c r="O60" s="60">
        <v>3902</v>
      </c>
    </row>
    <row r="61" spans="12:15" x14ac:dyDescent="0.25">
      <c r="L61" s="66" t="s">
        <v>46</v>
      </c>
      <c r="M61" s="66">
        <v>243</v>
      </c>
      <c r="N61">
        <v>446</v>
      </c>
      <c r="O61">
        <v>689</v>
      </c>
    </row>
    <row r="62" spans="12:15" x14ac:dyDescent="0.25">
      <c r="L62" t="s">
        <v>47</v>
      </c>
      <c r="M62">
        <v>68</v>
      </c>
      <c r="N62">
        <v>112</v>
      </c>
      <c r="O62">
        <v>180</v>
      </c>
    </row>
    <row r="63" spans="12:15" x14ac:dyDescent="0.25">
      <c r="L63" s="66" t="s">
        <v>48</v>
      </c>
      <c r="M63" s="66">
        <v>21</v>
      </c>
      <c r="N63">
        <v>21</v>
      </c>
      <c r="O63">
        <v>42</v>
      </c>
    </row>
    <row r="64" spans="12:15" x14ac:dyDescent="0.25">
      <c r="L64" s="66" t="s">
        <v>291</v>
      </c>
      <c r="M64">
        <v>3</v>
      </c>
      <c r="N64" s="66">
        <v>6</v>
      </c>
      <c r="O64">
        <v>9</v>
      </c>
    </row>
    <row r="65" spans="1:16" x14ac:dyDescent="0.25">
      <c r="L65" s="67" t="s">
        <v>250</v>
      </c>
      <c r="M65">
        <v>93707</v>
      </c>
      <c r="N65" s="66">
        <v>109346</v>
      </c>
      <c r="O65" s="66">
        <v>203053</v>
      </c>
    </row>
    <row r="71" spans="1:16" s="21" customFormat="1" x14ac:dyDescent="0.25">
      <c r="B71" s="50"/>
    </row>
    <row r="72" spans="1:16" s="21" customFormat="1" x14ac:dyDescent="0.25">
      <c r="A72" s="111" t="s">
        <v>385</v>
      </c>
      <c r="B72" s="50"/>
      <c r="N72" s="117"/>
    </row>
    <row r="73" spans="1:16" s="21" customFormat="1" x14ac:dyDescent="0.25">
      <c r="A73" s="50" t="s">
        <v>375</v>
      </c>
      <c r="B73" s="50"/>
      <c r="N73" s="115"/>
      <c r="O73" s="115"/>
      <c r="P73" s="115"/>
    </row>
    <row r="74" spans="1:16" s="21" customFormat="1" x14ac:dyDescent="0.25">
      <c r="A74" s="50" t="s">
        <v>374</v>
      </c>
      <c r="C74" s="118" t="s">
        <v>371</v>
      </c>
      <c r="D74" s="117" t="s">
        <v>377</v>
      </c>
      <c r="E74" s="117" t="s">
        <v>378</v>
      </c>
      <c r="F74" s="117" t="s">
        <v>372</v>
      </c>
      <c r="G74" s="117" t="s">
        <v>373</v>
      </c>
      <c r="H74" s="118" t="s">
        <v>379</v>
      </c>
      <c r="I74" s="117" t="s">
        <v>380</v>
      </c>
      <c r="J74" s="117" t="s">
        <v>381</v>
      </c>
      <c r="K74" s="117" t="s">
        <v>382</v>
      </c>
      <c r="L74" s="117" t="s">
        <v>383</v>
      </c>
      <c r="M74" s="117" t="s">
        <v>384</v>
      </c>
      <c r="N74" s="116"/>
      <c r="O74" s="115"/>
      <c r="P74" s="115"/>
    </row>
    <row r="75" spans="1:16" s="21" customFormat="1" x14ac:dyDescent="0.25">
      <c r="A75" s="49" t="s">
        <v>267</v>
      </c>
      <c r="B75" s="123" t="s">
        <v>376</v>
      </c>
      <c r="C75" s="115">
        <v>5025</v>
      </c>
      <c r="D75" s="21">
        <v>0</v>
      </c>
      <c r="E75" s="21">
        <v>0</v>
      </c>
      <c r="F75" s="21">
        <v>0</v>
      </c>
      <c r="G75" s="21">
        <v>0</v>
      </c>
      <c r="H75" s="119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115"/>
      <c r="O75" s="115"/>
      <c r="P75" s="115"/>
    </row>
    <row r="76" spans="1:16" s="21" customFormat="1" x14ac:dyDescent="0.25">
      <c r="A76" s="122" t="s">
        <v>269</v>
      </c>
      <c r="B76" s="123" t="s">
        <v>369</v>
      </c>
      <c r="C76" s="116">
        <v>37728</v>
      </c>
      <c r="D76" s="116">
        <v>0</v>
      </c>
      <c r="E76" s="116">
        <v>0</v>
      </c>
      <c r="F76" s="116">
        <v>0</v>
      </c>
      <c r="G76" s="116">
        <v>0</v>
      </c>
      <c r="H76" s="120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16"/>
      <c r="O76" s="115"/>
      <c r="P76" s="115"/>
    </row>
    <row r="77" spans="1:16" s="21" customFormat="1" x14ac:dyDescent="0.25">
      <c r="A77" s="122" t="s">
        <v>368</v>
      </c>
      <c r="B77" s="123" t="s">
        <v>376</v>
      </c>
      <c r="C77" s="115">
        <v>24043</v>
      </c>
      <c r="D77" s="115">
        <v>1770</v>
      </c>
      <c r="E77" s="21">
        <v>0</v>
      </c>
      <c r="F77" s="21">
        <v>0</v>
      </c>
      <c r="G77" s="21">
        <v>0</v>
      </c>
      <c r="H77" s="119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115"/>
      <c r="O77" s="115"/>
      <c r="P77" s="115"/>
    </row>
    <row r="78" spans="1:16" s="21" customFormat="1" x14ac:dyDescent="0.25">
      <c r="A78" s="122" t="s">
        <v>270</v>
      </c>
      <c r="B78" s="123" t="s">
        <v>369</v>
      </c>
      <c r="C78" s="116">
        <v>47960</v>
      </c>
      <c r="D78" s="116">
        <v>59228</v>
      </c>
      <c r="E78" s="116">
        <v>0</v>
      </c>
      <c r="F78" s="116">
        <v>0</v>
      </c>
      <c r="G78" s="116">
        <v>0</v>
      </c>
      <c r="H78" s="120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16"/>
      <c r="O78" s="115"/>
      <c r="P78" s="115"/>
    </row>
    <row r="79" spans="1:16" s="21" customFormat="1" x14ac:dyDescent="0.25">
      <c r="A79" s="122" t="s">
        <v>368</v>
      </c>
      <c r="B79" s="123" t="s">
        <v>376</v>
      </c>
      <c r="C79" s="115">
        <v>18321</v>
      </c>
      <c r="D79" s="115">
        <v>15138</v>
      </c>
      <c r="E79" s="115">
        <v>2620</v>
      </c>
      <c r="F79" s="21">
        <v>0</v>
      </c>
      <c r="G79" s="21">
        <v>0</v>
      </c>
      <c r="H79" s="119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115"/>
      <c r="O79" s="115"/>
      <c r="P79" s="115"/>
    </row>
    <row r="80" spans="1:16" s="21" customFormat="1" x14ac:dyDescent="0.25">
      <c r="A80" s="122" t="s">
        <v>231</v>
      </c>
      <c r="B80" s="123" t="s">
        <v>369</v>
      </c>
      <c r="C80" s="116">
        <v>51886</v>
      </c>
      <c r="D80" s="116">
        <v>64521</v>
      </c>
      <c r="E80" s="116">
        <v>75976</v>
      </c>
      <c r="F80" s="116">
        <v>0</v>
      </c>
      <c r="G80" s="116">
        <v>0</v>
      </c>
      <c r="H80" s="120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16"/>
      <c r="O80" s="115"/>
      <c r="P80" s="115"/>
    </row>
    <row r="81" spans="1:16" s="21" customFormat="1" x14ac:dyDescent="0.25">
      <c r="A81" s="122" t="s">
        <v>368</v>
      </c>
      <c r="B81" s="123" t="s">
        <v>376</v>
      </c>
      <c r="C81" s="115">
        <v>9081</v>
      </c>
      <c r="D81" s="115">
        <v>9732</v>
      </c>
      <c r="E81" s="115">
        <v>17288</v>
      </c>
      <c r="F81" s="115">
        <v>2175</v>
      </c>
      <c r="G81" s="21">
        <v>1</v>
      </c>
      <c r="H81" s="119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115"/>
      <c r="O81" s="115"/>
      <c r="P81" s="115"/>
    </row>
    <row r="82" spans="1:16" s="21" customFormat="1" x14ac:dyDescent="0.25">
      <c r="A82" s="122" t="s">
        <v>232</v>
      </c>
      <c r="B82" s="123" t="s">
        <v>369</v>
      </c>
      <c r="C82" s="116">
        <v>52286</v>
      </c>
      <c r="D82" s="116">
        <v>67391</v>
      </c>
      <c r="E82" s="116">
        <v>80931</v>
      </c>
      <c r="F82" s="116">
        <v>89440</v>
      </c>
      <c r="G82" s="116">
        <v>106592</v>
      </c>
      <c r="H82" s="120">
        <v>0</v>
      </c>
      <c r="I82" s="116">
        <v>0</v>
      </c>
      <c r="J82" s="116">
        <v>0</v>
      </c>
      <c r="K82" s="116">
        <v>0</v>
      </c>
      <c r="L82" s="116">
        <v>0</v>
      </c>
      <c r="M82" s="116">
        <v>0</v>
      </c>
      <c r="N82" s="116"/>
      <c r="O82" s="115"/>
      <c r="P82" s="115"/>
    </row>
    <row r="83" spans="1:16" s="21" customFormat="1" x14ac:dyDescent="0.25">
      <c r="A83" s="122" t="s">
        <v>368</v>
      </c>
      <c r="B83" s="123" t="s">
        <v>376</v>
      </c>
      <c r="C83" s="115">
        <v>6822</v>
      </c>
      <c r="D83" s="115">
        <v>6516</v>
      </c>
      <c r="E83" s="115">
        <v>11131</v>
      </c>
      <c r="F83" s="115">
        <v>13098</v>
      </c>
      <c r="G83" s="115">
        <v>1064</v>
      </c>
      <c r="H83" s="119">
        <v>2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115"/>
      <c r="O83" s="115"/>
      <c r="P83" s="115"/>
    </row>
    <row r="84" spans="1:16" s="21" customFormat="1" x14ac:dyDescent="0.25">
      <c r="A84" s="122" t="s">
        <v>233</v>
      </c>
      <c r="B84" s="123" t="s">
        <v>369</v>
      </c>
      <c r="C84" s="116">
        <v>48722</v>
      </c>
      <c r="D84" s="116">
        <v>64431</v>
      </c>
      <c r="E84" s="116">
        <v>83384</v>
      </c>
      <c r="F84" s="116">
        <v>92702</v>
      </c>
      <c r="G84" s="116">
        <v>96213</v>
      </c>
      <c r="H84" s="120">
        <v>135112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/>
      <c r="O84" s="115"/>
      <c r="P84" s="115"/>
    </row>
    <row r="85" spans="1:16" s="21" customFormat="1" x14ac:dyDescent="0.25">
      <c r="A85" s="122" t="s">
        <v>368</v>
      </c>
      <c r="B85" s="123" t="s">
        <v>376</v>
      </c>
      <c r="C85" s="115">
        <v>6498</v>
      </c>
      <c r="D85" s="115">
        <v>5912</v>
      </c>
      <c r="E85" s="115">
        <v>7177</v>
      </c>
      <c r="F85" s="115">
        <v>9657</v>
      </c>
      <c r="G85" s="115">
        <v>8214</v>
      </c>
      <c r="H85" s="121">
        <v>1078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15"/>
      <c r="O85" s="115"/>
      <c r="P85" s="115"/>
    </row>
    <row r="86" spans="1:16" s="21" customFormat="1" x14ac:dyDescent="0.25">
      <c r="A86" s="122" t="s">
        <v>234</v>
      </c>
      <c r="B86" s="123" t="s">
        <v>369</v>
      </c>
      <c r="C86" s="116">
        <v>44817</v>
      </c>
      <c r="D86" s="116">
        <v>57921</v>
      </c>
      <c r="E86" s="116">
        <v>78049</v>
      </c>
      <c r="F86" s="116">
        <v>91958</v>
      </c>
      <c r="G86" s="116">
        <v>98123</v>
      </c>
      <c r="H86" s="120">
        <v>99993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/>
      <c r="O86" s="115"/>
      <c r="P86" s="115"/>
    </row>
    <row r="87" spans="1:16" s="21" customFormat="1" x14ac:dyDescent="0.25">
      <c r="A87" s="122" t="s">
        <v>368</v>
      </c>
      <c r="B87" s="123" t="s">
        <v>376</v>
      </c>
      <c r="C87" s="115">
        <v>5210</v>
      </c>
      <c r="D87" s="115">
        <v>4863</v>
      </c>
      <c r="E87" s="115">
        <v>6133</v>
      </c>
      <c r="F87" s="115">
        <v>5381</v>
      </c>
      <c r="G87" s="115">
        <v>5301</v>
      </c>
      <c r="H87" s="121">
        <v>7011</v>
      </c>
      <c r="I87" s="21">
        <v>935</v>
      </c>
      <c r="J87" s="21">
        <v>2</v>
      </c>
      <c r="K87" s="21">
        <v>0</v>
      </c>
      <c r="L87" s="21">
        <v>0</v>
      </c>
      <c r="M87" s="21">
        <v>0</v>
      </c>
      <c r="N87" s="115"/>
      <c r="O87" s="115"/>
      <c r="P87" s="115"/>
    </row>
    <row r="88" spans="1:16" s="21" customFormat="1" x14ac:dyDescent="0.25">
      <c r="A88" s="122" t="s">
        <v>42</v>
      </c>
      <c r="B88" s="123" t="s">
        <v>369</v>
      </c>
      <c r="C88" s="116">
        <v>42783</v>
      </c>
      <c r="D88" s="116">
        <v>52044</v>
      </c>
      <c r="E88" s="116">
        <v>69475</v>
      </c>
      <c r="F88" s="116">
        <v>85117</v>
      </c>
      <c r="G88" s="116">
        <v>96712</v>
      </c>
      <c r="H88" s="120">
        <v>101305</v>
      </c>
      <c r="I88" s="116">
        <v>104501</v>
      </c>
      <c r="J88" s="116">
        <v>48635</v>
      </c>
      <c r="K88" s="116">
        <v>0</v>
      </c>
      <c r="L88" s="116">
        <v>0</v>
      </c>
      <c r="M88" s="116">
        <v>0</v>
      </c>
      <c r="N88" s="116"/>
      <c r="O88" s="115"/>
      <c r="P88" s="115"/>
    </row>
    <row r="89" spans="1:16" s="21" customFormat="1" x14ac:dyDescent="0.25">
      <c r="A89" s="122" t="s">
        <v>368</v>
      </c>
      <c r="B89" s="123" t="s">
        <v>376</v>
      </c>
      <c r="C89" s="115">
        <v>3574</v>
      </c>
      <c r="D89" s="115">
        <v>3098</v>
      </c>
      <c r="E89" s="115">
        <v>4639</v>
      </c>
      <c r="F89" s="115">
        <v>4619</v>
      </c>
      <c r="G89" s="115">
        <v>3642</v>
      </c>
      <c r="H89" s="121">
        <v>4603</v>
      </c>
      <c r="I89" s="115">
        <v>3012</v>
      </c>
      <c r="J89" s="21">
        <v>316</v>
      </c>
      <c r="K89" s="21">
        <v>1</v>
      </c>
      <c r="L89" s="21">
        <v>0</v>
      </c>
      <c r="M89" s="21">
        <v>0</v>
      </c>
      <c r="N89" s="115"/>
      <c r="O89" s="115"/>
      <c r="P89" s="115"/>
    </row>
    <row r="90" spans="1:16" s="21" customFormat="1" x14ac:dyDescent="0.25">
      <c r="A90" s="122" t="s">
        <v>43</v>
      </c>
      <c r="B90" s="123" t="s">
        <v>369</v>
      </c>
      <c r="C90" s="116">
        <v>45734</v>
      </c>
      <c r="D90" s="116">
        <v>51217</v>
      </c>
      <c r="E90" s="116">
        <v>64449</v>
      </c>
      <c r="F90" s="116">
        <v>77667</v>
      </c>
      <c r="G90" s="116">
        <v>89871</v>
      </c>
      <c r="H90" s="120">
        <v>101317</v>
      </c>
      <c r="I90" s="116">
        <v>106730</v>
      </c>
      <c r="J90" s="116">
        <v>112739</v>
      </c>
      <c r="K90" s="116">
        <v>122286</v>
      </c>
      <c r="L90" s="116">
        <v>0</v>
      </c>
      <c r="M90" s="116">
        <v>0</v>
      </c>
      <c r="N90" s="116"/>
      <c r="O90" s="115"/>
      <c r="P90" s="115"/>
    </row>
    <row r="91" spans="1:16" s="21" customFormat="1" x14ac:dyDescent="0.25">
      <c r="A91" s="122" t="s">
        <v>368</v>
      </c>
      <c r="B91" s="123" t="s">
        <v>376</v>
      </c>
      <c r="C91" s="115">
        <v>2072</v>
      </c>
      <c r="D91" s="115">
        <v>1532</v>
      </c>
      <c r="E91" s="115">
        <v>2329</v>
      </c>
      <c r="F91" s="115">
        <v>3269</v>
      </c>
      <c r="G91" s="115">
        <v>2917</v>
      </c>
      <c r="H91" s="121">
        <v>2748</v>
      </c>
      <c r="I91" s="115">
        <v>1200</v>
      </c>
      <c r="J91" s="21">
        <v>816</v>
      </c>
      <c r="K91" s="21">
        <v>98</v>
      </c>
      <c r="L91" s="21">
        <v>1</v>
      </c>
      <c r="M91" s="21">
        <v>0</v>
      </c>
      <c r="N91" s="115"/>
      <c r="O91" s="115"/>
      <c r="P91" s="115"/>
    </row>
    <row r="92" spans="1:16" s="21" customFormat="1" x14ac:dyDescent="0.25">
      <c r="A92" s="122" t="s">
        <v>44</v>
      </c>
      <c r="B92" s="123" t="s">
        <v>369</v>
      </c>
      <c r="C92" s="116">
        <v>51340</v>
      </c>
      <c r="D92" s="116">
        <v>52720</v>
      </c>
      <c r="E92" s="116">
        <v>66435</v>
      </c>
      <c r="F92" s="116">
        <v>79151</v>
      </c>
      <c r="G92" s="116">
        <v>88828</v>
      </c>
      <c r="H92" s="120">
        <v>98981</v>
      </c>
      <c r="I92" s="116">
        <v>107928</v>
      </c>
      <c r="J92" s="116">
        <v>116174</v>
      </c>
      <c r="K92" s="116">
        <v>131307</v>
      </c>
      <c r="L92" s="116">
        <v>185137</v>
      </c>
      <c r="M92" s="116">
        <v>0</v>
      </c>
      <c r="N92" s="116"/>
      <c r="O92" s="115"/>
      <c r="P92" s="115"/>
    </row>
    <row r="93" spans="1:16" s="21" customFormat="1" x14ac:dyDescent="0.25">
      <c r="A93" s="122" t="s">
        <v>368</v>
      </c>
      <c r="B93" s="123" t="s">
        <v>376</v>
      </c>
      <c r="C93" s="21">
        <v>869</v>
      </c>
      <c r="D93" s="21">
        <v>492</v>
      </c>
      <c r="E93" s="21">
        <v>598</v>
      </c>
      <c r="F93" s="21">
        <v>769</v>
      </c>
      <c r="G93" s="21">
        <v>725</v>
      </c>
      <c r="H93" s="119">
        <v>646</v>
      </c>
      <c r="I93" s="21">
        <v>302</v>
      </c>
      <c r="J93" s="21">
        <v>159</v>
      </c>
      <c r="K93" s="21">
        <v>152</v>
      </c>
      <c r="L93" s="21">
        <v>32</v>
      </c>
      <c r="M93" s="21">
        <v>0</v>
      </c>
      <c r="N93" s="115"/>
      <c r="O93" s="115"/>
      <c r="P93" s="115"/>
    </row>
    <row r="94" spans="1:16" s="21" customFormat="1" x14ac:dyDescent="0.25">
      <c r="A94" s="122" t="s">
        <v>45</v>
      </c>
      <c r="B94" s="123" t="s">
        <v>369</v>
      </c>
      <c r="C94" s="116">
        <v>68969</v>
      </c>
      <c r="D94" s="116">
        <v>50023</v>
      </c>
      <c r="E94" s="116">
        <v>63592</v>
      </c>
      <c r="F94" s="116">
        <v>77761</v>
      </c>
      <c r="G94" s="116">
        <v>84935</v>
      </c>
      <c r="H94" s="120">
        <v>92134</v>
      </c>
      <c r="I94" s="116">
        <v>111024</v>
      </c>
      <c r="J94" s="116">
        <v>116286</v>
      </c>
      <c r="K94" s="116">
        <v>123717</v>
      </c>
      <c r="L94" s="116">
        <v>140424</v>
      </c>
      <c r="M94" s="116">
        <v>0</v>
      </c>
      <c r="N94" s="116"/>
      <c r="O94" s="115"/>
      <c r="P94" s="115"/>
    </row>
    <row r="95" spans="1:16" s="21" customFormat="1" x14ac:dyDescent="0.25">
      <c r="A95" s="122" t="s">
        <v>368</v>
      </c>
      <c r="B95" s="123" t="s">
        <v>376</v>
      </c>
      <c r="C95" s="21">
        <v>456</v>
      </c>
      <c r="D95" s="21">
        <v>119</v>
      </c>
      <c r="E95" s="21">
        <v>129</v>
      </c>
      <c r="F95" s="21">
        <v>131</v>
      </c>
      <c r="G95" s="21">
        <v>115</v>
      </c>
      <c r="H95" s="119">
        <v>100</v>
      </c>
      <c r="I95" s="21">
        <v>96</v>
      </c>
      <c r="J95" s="21">
        <v>40</v>
      </c>
      <c r="K95" s="21">
        <v>39</v>
      </c>
      <c r="L95" s="21">
        <v>43</v>
      </c>
      <c r="M95" s="21">
        <v>18</v>
      </c>
      <c r="N95" s="115"/>
      <c r="O95" s="115"/>
      <c r="P95" s="115"/>
    </row>
    <row r="96" spans="1:16" s="21" customFormat="1" x14ac:dyDescent="0.25">
      <c r="A96" s="122" t="s">
        <v>370</v>
      </c>
      <c r="B96" s="123" t="s">
        <v>369</v>
      </c>
      <c r="C96" s="116">
        <v>30961</v>
      </c>
      <c r="D96" s="116">
        <v>53660</v>
      </c>
      <c r="E96" s="116">
        <v>59739</v>
      </c>
      <c r="F96" s="116">
        <v>63397</v>
      </c>
      <c r="G96" s="116">
        <v>87936</v>
      </c>
      <c r="H96" s="120">
        <v>76428</v>
      </c>
      <c r="I96" s="116">
        <v>93326</v>
      </c>
      <c r="J96" s="116">
        <v>104959</v>
      </c>
      <c r="K96" s="116">
        <v>110314</v>
      </c>
      <c r="L96" s="116">
        <v>121738</v>
      </c>
      <c r="M96" s="116">
        <v>111292</v>
      </c>
      <c r="N96" s="116"/>
      <c r="O96" s="115"/>
      <c r="P96" s="115"/>
    </row>
    <row r="97" spans="1:13" s="21" customFormat="1" x14ac:dyDescent="0.25">
      <c r="A97" s="122" t="s">
        <v>368</v>
      </c>
      <c r="B97" s="123" t="s">
        <v>376</v>
      </c>
      <c r="C97" s="115">
        <v>81971</v>
      </c>
      <c r="D97" s="115">
        <v>49172</v>
      </c>
      <c r="E97" s="115">
        <v>52044</v>
      </c>
      <c r="F97" s="115">
        <v>39099</v>
      </c>
      <c r="G97" s="115">
        <v>21979</v>
      </c>
      <c r="H97" s="121">
        <v>16188</v>
      </c>
      <c r="I97" s="115">
        <v>5545</v>
      </c>
      <c r="J97" s="115">
        <v>1333</v>
      </c>
      <c r="K97" s="21">
        <v>290</v>
      </c>
      <c r="L97" s="21">
        <v>76</v>
      </c>
      <c r="M97" s="21">
        <v>18</v>
      </c>
    </row>
    <row r="98" spans="1:13" s="21" customFormat="1" x14ac:dyDescent="0.25">
      <c r="A98" s="122" t="s">
        <v>250</v>
      </c>
      <c r="B98" s="123" t="s">
        <v>369</v>
      </c>
      <c r="C98" s="116">
        <v>48400</v>
      </c>
      <c r="D98" s="116">
        <v>62277</v>
      </c>
      <c r="E98" s="116">
        <v>77422</v>
      </c>
      <c r="F98" s="116">
        <v>88108</v>
      </c>
      <c r="G98" s="116">
        <v>94627</v>
      </c>
      <c r="H98" s="120">
        <v>100326</v>
      </c>
      <c r="I98" s="116">
        <v>106629</v>
      </c>
      <c r="J98" s="116">
        <v>114992</v>
      </c>
      <c r="K98" s="116">
        <v>124453</v>
      </c>
      <c r="L98" s="116">
        <v>130440</v>
      </c>
      <c r="M98" s="116">
        <v>111292</v>
      </c>
    </row>
    <row r="99" spans="1:13" s="21" customFormat="1" x14ac:dyDescent="0.25">
      <c r="A99" s="122" t="s">
        <v>368</v>
      </c>
    </row>
    <row r="100" spans="1:13" s="21" customFormat="1" x14ac:dyDescent="0.25">
      <c r="A100" s="49"/>
    </row>
    <row r="101" spans="1:13" s="21" customFormat="1" x14ac:dyDescent="0.25">
      <c r="A101" s="49"/>
    </row>
    <row r="102" spans="1:13" s="21" customFormat="1" x14ac:dyDescent="0.25">
      <c r="A102" s="49"/>
    </row>
    <row r="103" spans="1:13" s="21" customFormat="1" x14ac:dyDescent="0.25">
      <c r="A103" s="49"/>
    </row>
    <row r="104" spans="1:13" s="21" customFormat="1" x14ac:dyDescent="0.25">
      <c r="A104" s="49"/>
    </row>
    <row r="105" spans="1:13" s="21" customFormat="1" x14ac:dyDescent="0.25">
      <c r="A105" s="49"/>
    </row>
    <row r="106" spans="1:13" s="21" customFormat="1" x14ac:dyDescent="0.25">
      <c r="A106" s="49"/>
    </row>
    <row r="107" spans="1:13" s="21" customFormat="1" x14ac:dyDescent="0.25">
      <c r="A107" s="49"/>
    </row>
    <row r="108" spans="1:13" s="21" customFormat="1" x14ac:dyDescent="0.25">
      <c r="A108" s="49"/>
    </row>
    <row r="109" spans="1:13" s="21" customFormat="1" x14ac:dyDescent="0.25">
      <c r="A109" s="49"/>
    </row>
    <row r="110" spans="1:13" s="21" customFormat="1" x14ac:dyDescent="0.25">
      <c r="A110" s="49"/>
    </row>
    <row r="111" spans="1:13" s="21" customFormat="1" x14ac:dyDescent="0.25">
      <c r="A111" s="49"/>
    </row>
    <row r="112" spans="1:13" s="21" customFormat="1" x14ac:dyDescent="0.25">
      <c r="A112" s="49"/>
    </row>
    <row r="113" spans="1:16" s="21" customFormat="1" x14ac:dyDescent="0.25">
      <c r="A113" s="49"/>
    </row>
    <row r="114" spans="1:16" s="21" customFormat="1" x14ac:dyDescent="0.25">
      <c r="A114" s="49"/>
    </row>
    <row r="115" spans="1:16" s="21" customFormat="1" x14ac:dyDescent="0.25">
      <c r="A115" s="49"/>
    </row>
    <row r="116" spans="1:16" s="21" customFormat="1" x14ac:dyDescent="0.25">
      <c r="A116" s="49"/>
    </row>
    <row r="117" spans="1:16" s="21" customFormat="1" x14ac:dyDescent="0.25">
      <c r="A117" s="49"/>
    </row>
    <row r="118" spans="1:16" s="21" customFormat="1" x14ac:dyDescent="0.25">
      <c r="A118" s="49"/>
    </row>
    <row r="119" spans="1:16" s="21" customFormat="1" x14ac:dyDescent="0.25">
      <c r="A119" s="49"/>
    </row>
    <row r="120" spans="1:16" s="21" customFormat="1" x14ac:dyDescent="0.25">
      <c r="A120" s="49"/>
    </row>
    <row r="121" spans="1:16" s="21" customFormat="1" x14ac:dyDescent="0.25">
      <c r="A121" s="49"/>
    </row>
    <row r="122" spans="1:16" s="21" customFormat="1" x14ac:dyDescent="0.25">
      <c r="A122" s="49"/>
    </row>
    <row r="123" spans="1:16" s="21" customFormat="1" x14ac:dyDescent="0.25">
      <c r="A123" s="49"/>
      <c r="B123" s="50"/>
    </row>
    <row r="124" spans="1:16" s="21" customFormat="1" x14ac:dyDescent="0.25">
      <c r="A124" s="49"/>
      <c r="C124" s="48"/>
      <c r="D124" s="48"/>
      <c r="E124" s="48"/>
      <c r="F124" t="s">
        <v>353</v>
      </c>
      <c r="G124"/>
      <c r="H124"/>
      <c r="I124"/>
      <c r="J124"/>
      <c r="K124"/>
      <c r="L124"/>
      <c r="M124"/>
      <c r="N124"/>
      <c r="O124"/>
      <c r="P124"/>
    </row>
    <row r="125" spans="1:16" s="21" customFormat="1" x14ac:dyDescent="0.25">
      <c r="C125" s="48"/>
      <c r="D125" s="48"/>
      <c r="E125" s="110"/>
      <c r="F125" s="110" t="s">
        <v>361</v>
      </c>
      <c r="G125" s="110" t="s">
        <v>362</v>
      </c>
      <c r="H125"/>
      <c r="I125"/>
      <c r="J125"/>
      <c r="K125"/>
      <c r="L125"/>
      <c r="M125"/>
      <c r="N125"/>
      <c r="O125"/>
      <c r="P125"/>
    </row>
    <row r="126" spans="1:16" s="21" customFormat="1" x14ac:dyDescent="0.25">
      <c r="C126" s="48"/>
      <c r="D126" s="48"/>
      <c r="E126" s="110" t="s">
        <v>354</v>
      </c>
      <c r="F126" s="110" t="s">
        <v>361</v>
      </c>
      <c r="G126" s="110" t="s">
        <v>362</v>
      </c>
      <c r="H126"/>
      <c r="I126"/>
      <c r="J126"/>
      <c r="K126"/>
      <c r="L126"/>
      <c r="M126"/>
      <c r="N126"/>
      <c r="O126"/>
      <c r="P126"/>
    </row>
    <row r="127" spans="1:16" s="21" customFormat="1" x14ac:dyDescent="0.25">
      <c r="C127" s="111" t="s">
        <v>355</v>
      </c>
      <c r="D127" s="110" t="s">
        <v>356</v>
      </c>
      <c r="E127" s="110" t="s">
        <v>357</v>
      </c>
      <c r="F127" s="110" t="s">
        <v>361</v>
      </c>
      <c r="G127" s="110" t="s">
        <v>362</v>
      </c>
      <c r="H127" s="48"/>
      <c r="I127" s="48"/>
      <c r="J127" s="48"/>
      <c r="K127" s="48"/>
      <c r="L127" s="48"/>
      <c r="M127" s="48"/>
      <c r="N127" s="48"/>
      <c r="O127" s="48"/>
      <c r="P127" s="48"/>
    </row>
    <row r="128" spans="1:16" s="21" customFormat="1" x14ac:dyDescent="0.25">
      <c r="B128" s="104" t="s">
        <v>267</v>
      </c>
      <c r="C128" s="110" t="s">
        <v>358</v>
      </c>
      <c r="D128" s="48"/>
      <c r="E128" s="48"/>
      <c r="F128"/>
      <c r="G128" s="48"/>
      <c r="H128"/>
      <c r="I128"/>
      <c r="J128"/>
      <c r="K128"/>
      <c r="L128"/>
      <c r="M128"/>
      <c r="N128"/>
      <c r="O128"/>
      <c r="P128"/>
    </row>
    <row r="129" spans="2:10" s="21" customFormat="1" x14ac:dyDescent="0.25">
      <c r="B129" s="21" t="s">
        <v>268</v>
      </c>
      <c r="C129" s="48" t="s">
        <v>359</v>
      </c>
      <c r="D129" s="21">
        <v>17</v>
      </c>
      <c r="E129" s="21" t="s">
        <v>268</v>
      </c>
      <c r="F129" s="21">
        <v>39</v>
      </c>
    </row>
    <row r="130" spans="2:10" s="21" customFormat="1" x14ac:dyDescent="0.25">
      <c r="B130" s="21" t="s">
        <v>269</v>
      </c>
      <c r="C130" s="48" t="s">
        <v>359</v>
      </c>
      <c r="D130" s="21">
        <v>22</v>
      </c>
      <c r="E130" s="21" t="s">
        <v>269</v>
      </c>
      <c r="F130" s="21">
        <v>4840</v>
      </c>
      <c r="G130" s="21">
        <v>0</v>
      </c>
    </row>
    <row r="131" spans="2:10" s="21" customFormat="1" x14ac:dyDescent="0.25">
      <c r="B131" s="21" t="s">
        <v>270</v>
      </c>
      <c r="C131" s="48" t="s">
        <v>359</v>
      </c>
      <c r="D131" s="21">
        <v>27</v>
      </c>
      <c r="E131" s="21" t="s">
        <v>270</v>
      </c>
      <c r="F131" s="21">
        <v>24364</v>
      </c>
      <c r="G131" s="21">
        <v>1</v>
      </c>
    </row>
    <row r="132" spans="2:10" s="21" customFormat="1" x14ac:dyDescent="0.25">
      <c r="B132" s="21" t="s">
        <v>231</v>
      </c>
      <c r="C132" s="48" t="s">
        <v>359</v>
      </c>
      <c r="D132" s="21">
        <v>32</v>
      </c>
      <c r="E132" s="21" t="s">
        <v>231</v>
      </c>
      <c r="F132" s="21">
        <v>30838</v>
      </c>
      <c r="G132" s="21">
        <v>3904</v>
      </c>
    </row>
    <row r="133" spans="2:10" s="21" customFormat="1" x14ac:dyDescent="0.25">
      <c r="B133" s="21" t="s">
        <v>232</v>
      </c>
      <c r="C133" s="48" t="s">
        <v>359</v>
      </c>
      <c r="D133" s="21">
        <v>37</v>
      </c>
      <c r="E133" s="21" t="s">
        <v>232</v>
      </c>
      <c r="F133" s="21">
        <v>17129</v>
      </c>
      <c r="G133" s="21">
        <v>21255</v>
      </c>
    </row>
    <row r="134" spans="2:10" s="21" customFormat="1" x14ac:dyDescent="0.25">
      <c r="B134" s="21" t="s">
        <v>233</v>
      </c>
      <c r="C134" s="48" t="s">
        <v>359</v>
      </c>
      <c r="D134" s="21">
        <v>42</v>
      </c>
      <c r="E134" s="21" t="s">
        <v>233</v>
      </c>
      <c r="F134" s="21">
        <v>11727</v>
      </c>
      <c r="G134" s="21">
        <v>26382</v>
      </c>
    </row>
    <row r="135" spans="2:10" s="21" customFormat="1" x14ac:dyDescent="0.25">
      <c r="B135" s="21" t="s">
        <v>234</v>
      </c>
      <c r="C135" s="48" t="s">
        <v>359</v>
      </c>
      <c r="D135" s="21">
        <v>47</v>
      </c>
      <c r="E135" s="21" t="s">
        <v>234</v>
      </c>
      <c r="F135" s="21">
        <v>11489</v>
      </c>
      <c r="G135" s="21">
        <v>28657</v>
      </c>
      <c r="I135" s="48"/>
      <c r="J135" s="48"/>
    </row>
    <row r="136" spans="2:10" s="21" customFormat="1" x14ac:dyDescent="0.25">
      <c r="B136" s="21" t="s">
        <v>42</v>
      </c>
      <c r="C136" s="48" t="s">
        <v>359</v>
      </c>
      <c r="D136" s="21">
        <v>52</v>
      </c>
      <c r="E136" s="21" t="s">
        <v>42</v>
      </c>
      <c r="F136" s="21">
        <v>9089</v>
      </c>
      <c r="G136" s="21">
        <v>25835</v>
      </c>
    </row>
    <row r="137" spans="2:10" s="21" customFormat="1" x14ac:dyDescent="0.25">
      <c r="B137" s="21" t="s">
        <v>43</v>
      </c>
      <c r="C137" s="48" t="s">
        <v>359</v>
      </c>
      <c r="D137" s="21">
        <v>57</v>
      </c>
      <c r="E137" s="21" t="s">
        <v>43</v>
      </c>
      <c r="F137" s="21">
        <v>6149</v>
      </c>
      <c r="G137" s="21">
        <v>21526</v>
      </c>
    </row>
    <row r="138" spans="2:10" s="21" customFormat="1" x14ac:dyDescent="0.25">
      <c r="B138" s="21" t="s">
        <v>44</v>
      </c>
      <c r="C138" s="48" t="s">
        <v>359</v>
      </c>
      <c r="D138" s="21">
        <v>62</v>
      </c>
      <c r="E138" s="21" t="s">
        <v>44</v>
      </c>
      <c r="F138" s="21">
        <v>3277</v>
      </c>
      <c r="G138" s="21">
        <v>13415</v>
      </c>
    </row>
    <row r="139" spans="2:10" s="21" customFormat="1" x14ac:dyDescent="0.25">
      <c r="B139" s="21" t="s">
        <v>45</v>
      </c>
      <c r="C139" s="48" t="s">
        <v>359</v>
      </c>
      <c r="D139" s="21">
        <v>67</v>
      </c>
      <c r="E139" s="21" t="s">
        <v>45</v>
      </c>
      <c r="F139" s="21">
        <v>1318</v>
      </c>
      <c r="G139" s="21">
        <v>3759</v>
      </c>
    </row>
    <row r="140" spans="2:10" s="21" customFormat="1" x14ac:dyDescent="0.25">
      <c r="B140" s="21" t="s">
        <v>46</v>
      </c>
      <c r="C140" s="48" t="s">
        <v>359</v>
      </c>
      <c r="D140" s="21">
        <v>72</v>
      </c>
      <c r="E140" s="21" t="s">
        <v>46</v>
      </c>
      <c r="F140" s="21">
        <v>408</v>
      </c>
      <c r="G140" s="21">
        <v>589</v>
      </c>
    </row>
    <row r="141" spans="2:10" s="21" customFormat="1" x14ac:dyDescent="0.25">
      <c r="B141" s="21" t="s">
        <v>47</v>
      </c>
      <c r="C141" s="48" t="s">
        <v>359</v>
      </c>
      <c r="D141" s="21">
        <v>77</v>
      </c>
      <c r="E141" s="21" t="s">
        <v>47</v>
      </c>
      <c r="F141" s="21">
        <v>116</v>
      </c>
      <c r="G141" s="21">
        <v>147</v>
      </c>
    </row>
    <row r="142" spans="2:10" s="21" customFormat="1" x14ac:dyDescent="0.25">
      <c r="B142" s="21" t="s">
        <v>48</v>
      </c>
      <c r="C142" s="48" t="s">
        <v>359</v>
      </c>
      <c r="D142" s="21">
        <v>82</v>
      </c>
      <c r="E142" s="21" t="s">
        <v>48</v>
      </c>
      <c r="F142" s="21">
        <v>47</v>
      </c>
      <c r="G142" s="21">
        <v>30</v>
      </c>
    </row>
    <row r="143" spans="2:10" s="21" customFormat="1" x14ac:dyDescent="0.25">
      <c r="B143" s="21" t="s">
        <v>291</v>
      </c>
      <c r="C143" s="48" t="s">
        <v>359</v>
      </c>
      <c r="D143" s="21">
        <v>87</v>
      </c>
      <c r="E143" s="21" t="s">
        <v>360</v>
      </c>
      <c r="F143" s="21">
        <v>10</v>
      </c>
      <c r="G143" s="71">
        <v>10</v>
      </c>
    </row>
    <row r="144" spans="2:10" s="21" customFormat="1" x14ac:dyDescent="0.25"/>
    <row r="145" spans="1:4" s="21" customFormat="1" x14ac:dyDescent="0.25"/>
    <row r="146" spans="1:4" s="21" customFormat="1" x14ac:dyDescent="0.25"/>
    <row r="147" spans="1:4" s="21" customFormat="1" x14ac:dyDescent="0.25"/>
    <row r="148" spans="1:4" s="21" customFormat="1" x14ac:dyDescent="0.25"/>
    <row r="149" spans="1:4" s="21" customFormat="1" x14ac:dyDescent="0.25"/>
    <row r="150" spans="1:4" s="21" customFormat="1" x14ac:dyDescent="0.25"/>
    <row r="151" spans="1:4" s="21" customFormat="1" ht="24" x14ac:dyDescent="0.25">
      <c r="B151" s="51" t="s">
        <v>294</v>
      </c>
      <c r="C151" s="51" t="s">
        <v>295</v>
      </c>
      <c r="D151" s="51" t="s">
        <v>296</v>
      </c>
    </row>
    <row r="152" spans="1:4" s="21" customFormat="1" x14ac:dyDescent="0.25">
      <c r="A152" s="104" t="s">
        <v>267</v>
      </c>
      <c r="B152" s="63">
        <v>39</v>
      </c>
      <c r="C152" s="63">
        <v>0</v>
      </c>
      <c r="D152" s="63">
        <v>39</v>
      </c>
    </row>
    <row r="153" spans="1:4" s="21" customFormat="1" x14ac:dyDescent="0.25">
      <c r="A153" s="21" t="s">
        <v>268</v>
      </c>
      <c r="B153" s="70">
        <v>4840</v>
      </c>
      <c r="C153" s="70">
        <v>0</v>
      </c>
      <c r="D153" s="70">
        <v>4840</v>
      </c>
    </row>
    <row r="154" spans="1:4" s="21" customFormat="1" x14ac:dyDescent="0.25">
      <c r="A154" s="21" t="s">
        <v>269</v>
      </c>
      <c r="B154" s="63">
        <v>24364</v>
      </c>
      <c r="C154" s="63">
        <v>1</v>
      </c>
      <c r="D154" s="63">
        <v>24365</v>
      </c>
    </row>
    <row r="155" spans="1:4" s="21" customFormat="1" x14ac:dyDescent="0.25">
      <c r="A155" s="21" t="s">
        <v>270</v>
      </c>
      <c r="B155" s="70">
        <v>30838</v>
      </c>
      <c r="C155" s="70">
        <v>3904</v>
      </c>
      <c r="D155" s="70">
        <v>34742</v>
      </c>
    </row>
    <row r="156" spans="1:4" s="21" customFormat="1" x14ac:dyDescent="0.25">
      <c r="A156" s="21" t="s">
        <v>231</v>
      </c>
      <c r="B156" s="63">
        <v>17129</v>
      </c>
      <c r="C156" s="63">
        <v>21255</v>
      </c>
      <c r="D156" s="63">
        <v>38384</v>
      </c>
    </row>
    <row r="157" spans="1:4" s="21" customFormat="1" x14ac:dyDescent="0.25">
      <c r="A157" s="21" t="s">
        <v>232</v>
      </c>
      <c r="B157" s="70">
        <v>11727</v>
      </c>
      <c r="C157" s="70">
        <v>26382</v>
      </c>
      <c r="D157" s="70">
        <v>38109</v>
      </c>
    </row>
    <row r="158" spans="1:4" s="21" customFormat="1" x14ac:dyDescent="0.25">
      <c r="A158" s="21" t="s">
        <v>233</v>
      </c>
      <c r="B158" s="63">
        <v>11489</v>
      </c>
      <c r="C158" s="63">
        <v>28657</v>
      </c>
      <c r="D158" s="63">
        <v>40146</v>
      </c>
    </row>
    <row r="159" spans="1:4" s="21" customFormat="1" x14ac:dyDescent="0.25">
      <c r="A159" s="21" t="s">
        <v>234</v>
      </c>
      <c r="B159" s="70">
        <v>9089</v>
      </c>
      <c r="C159" s="70">
        <v>25835</v>
      </c>
      <c r="D159" s="70">
        <v>34924</v>
      </c>
    </row>
    <row r="160" spans="1:4" s="21" customFormat="1" x14ac:dyDescent="0.25">
      <c r="A160" s="21" t="s">
        <v>42</v>
      </c>
      <c r="B160" s="63">
        <v>6149</v>
      </c>
      <c r="C160" s="63">
        <v>21526</v>
      </c>
      <c r="D160" s="63">
        <v>27675</v>
      </c>
    </row>
    <row r="161" spans="1:4" s="21" customFormat="1" x14ac:dyDescent="0.25">
      <c r="A161" s="21" t="s">
        <v>43</v>
      </c>
      <c r="B161" s="70">
        <v>3277</v>
      </c>
      <c r="C161" s="70">
        <v>13415</v>
      </c>
      <c r="D161" s="70">
        <v>16692</v>
      </c>
    </row>
    <row r="162" spans="1:4" s="21" customFormat="1" x14ac:dyDescent="0.25">
      <c r="A162" s="21" t="s">
        <v>44</v>
      </c>
      <c r="B162" s="63">
        <v>1318</v>
      </c>
      <c r="C162" s="63">
        <v>3759</v>
      </c>
      <c r="D162" s="63">
        <v>5077</v>
      </c>
    </row>
    <row r="163" spans="1:4" s="21" customFormat="1" x14ac:dyDescent="0.25">
      <c r="A163" s="21" t="s">
        <v>45</v>
      </c>
      <c r="B163" s="70">
        <v>408</v>
      </c>
      <c r="C163" s="70">
        <v>589</v>
      </c>
      <c r="D163" s="70">
        <v>997</v>
      </c>
    </row>
    <row r="164" spans="1:4" s="21" customFormat="1" x14ac:dyDescent="0.25">
      <c r="A164" s="21" t="s">
        <v>46</v>
      </c>
      <c r="B164" s="63">
        <v>116</v>
      </c>
      <c r="C164" s="63">
        <v>147</v>
      </c>
      <c r="D164" s="63">
        <v>263</v>
      </c>
    </row>
    <row r="165" spans="1:4" s="21" customFormat="1" x14ac:dyDescent="0.25">
      <c r="A165" s="21" t="s">
        <v>47</v>
      </c>
      <c r="B165" s="70">
        <v>47</v>
      </c>
      <c r="C165" s="70">
        <v>30</v>
      </c>
      <c r="D165" s="70">
        <v>77</v>
      </c>
    </row>
    <row r="166" spans="1:4" s="21" customFormat="1" x14ac:dyDescent="0.25">
      <c r="A166" s="21" t="s">
        <v>48</v>
      </c>
      <c r="B166" s="63">
        <v>10</v>
      </c>
      <c r="C166" s="63">
        <v>10</v>
      </c>
      <c r="D166" s="105">
        <v>20</v>
      </c>
    </row>
    <row r="167" spans="1:4" s="21" customFormat="1" x14ac:dyDescent="0.25">
      <c r="A167" s="21" t="s">
        <v>291</v>
      </c>
      <c r="B167" s="63"/>
      <c r="C167" s="63"/>
      <c r="D167" s="105"/>
    </row>
    <row r="168" spans="1:4" s="21" customFormat="1" x14ac:dyDescent="0.25">
      <c r="B168" s="21">
        <v>120840</v>
      </c>
      <c r="C168" s="21">
        <v>145510</v>
      </c>
      <c r="D168" s="21">
        <v>266350</v>
      </c>
    </row>
    <row r="169" spans="1:4" s="21" customFormat="1" x14ac:dyDescent="0.25">
      <c r="A169" s="21" t="s">
        <v>250</v>
      </c>
    </row>
    <row r="170" spans="1:4" s="21" customFormat="1" x14ac:dyDescent="0.25"/>
    <row r="171" spans="1:4" s="21" customFormat="1" x14ac:dyDescent="0.25"/>
    <row r="172" spans="1:4" s="21" customFormat="1" x14ac:dyDescent="0.25"/>
  </sheetData>
  <mergeCells count="4">
    <mergeCell ref="B30:D30"/>
    <mergeCell ref="G30:I30"/>
    <mergeCell ref="M30:O30"/>
    <mergeCell ref="M48:O48"/>
  </mergeCells>
  <hyperlinks>
    <hyperlink ref="AC1" location="TOC!A1" display="TOC" xr:uid="{00000000-0004-0000-0900-000000000000}"/>
    <hyperlink ref="A1" location="TOC!A1" display="TOC" xr:uid="{816F0287-B748-4B36-9C9F-F7000EB86FD8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U29" sqref="U29"/>
    </sheetView>
  </sheetViews>
  <sheetFormatPr defaultRowHeight="15" x14ac:dyDescent="0.25"/>
  <sheetData>
    <row r="1" spans="1:4" x14ac:dyDescent="0.25">
      <c r="A1" s="9" t="s">
        <v>0</v>
      </c>
    </row>
    <row r="3" spans="1:4" x14ac:dyDescent="0.25">
      <c r="D3" s="33" t="s">
        <v>348</v>
      </c>
    </row>
  </sheetData>
  <hyperlinks>
    <hyperlink ref="A1" location="TOC!A1" display="TOC" xr:uid="{910E2EA1-F824-432E-8365-7FD8FA339C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2F12-77A2-4946-9B02-1C54211EC95F}">
  <dimension ref="A1:D4"/>
  <sheetViews>
    <sheetView workbookViewId="0"/>
  </sheetViews>
  <sheetFormatPr defaultRowHeight="15" x14ac:dyDescent="0.25"/>
  <sheetData>
    <row r="1" spans="1:4" x14ac:dyDescent="0.25">
      <c r="A1" s="9" t="s">
        <v>0</v>
      </c>
    </row>
    <row r="4" spans="1:4" x14ac:dyDescent="0.25">
      <c r="D4" s="33" t="s">
        <v>348</v>
      </c>
    </row>
  </sheetData>
  <hyperlinks>
    <hyperlink ref="A1" location="TOC!A1" display="TOC" xr:uid="{F9CD1578-C257-4A69-8060-6B08B467E9B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3"/>
  <sheetViews>
    <sheetView zoomScale="80" zoomScaleNormal="80" workbookViewId="0">
      <selection activeCell="C48" sqref="C48"/>
    </sheetView>
  </sheetViews>
  <sheetFormatPr defaultRowHeight="15" x14ac:dyDescent="0.25"/>
  <cols>
    <col min="3" max="3" width="21.42578125" customWidth="1"/>
    <col min="4" max="4" width="27.28515625" customWidth="1"/>
    <col min="9" max="9" width="11.42578125" customWidth="1"/>
    <col min="10" max="10" width="8.7109375" customWidth="1"/>
    <col min="11" max="11" width="10.5703125" bestFit="1" customWidth="1"/>
    <col min="12" max="12" width="8.7109375" customWidth="1"/>
  </cols>
  <sheetData>
    <row r="1" spans="1:37" x14ac:dyDescent="0.25">
      <c r="A1" s="1" t="s">
        <v>0</v>
      </c>
      <c r="C1" s="29" t="s">
        <v>309</v>
      </c>
      <c r="D1" s="29"/>
    </row>
    <row r="2" spans="1:37" x14ac:dyDescent="0.25">
      <c r="A2" s="49" t="s">
        <v>35</v>
      </c>
      <c r="B2" s="50" t="s">
        <v>352</v>
      </c>
      <c r="C2" s="29" t="s">
        <v>310</v>
      </c>
      <c r="D2" s="132" t="s">
        <v>306</v>
      </c>
    </row>
    <row r="3" spans="1:37" x14ac:dyDescent="0.25">
      <c r="A3" s="49" t="s">
        <v>36</v>
      </c>
      <c r="B3" s="50" t="s">
        <v>418</v>
      </c>
      <c r="C3" s="29"/>
      <c r="D3" s="29"/>
    </row>
    <row r="4" spans="1:37" x14ac:dyDescent="0.25">
      <c r="C4" s="29" t="s">
        <v>347</v>
      </c>
      <c r="D4" s="29"/>
    </row>
    <row r="6" spans="1:37" x14ac:dyDescent="0.25">
      <c r="C6" t="s">
        <v>307</v>
      </c>
      <c r="D6" t="s">
        <v>308</v>
      </c>
    </row>
    <row r="10" spans="1:37" x14ac:dyDescent="0.25">
      <c r="C10" s="111" t="s">
        <v>355</v>
      </c>
      <c r="D10" s="110" t="s">
        <v>356</v>
      </c>
      <c r="E10" s="110" t="s">
        <v>357</v>
      </c>
      <c r="F10">
        <v>15</v>
      </c>
      <c r="G10">
        <v>45</v>
      </c>
    </row>
    <row r="11" spans="1:37" x14ac:dyDescent="0.25">
      <c r="B11" t="s">
        <v>300</v>
      </c>
      <c r="C11" s="110" t="s">
        <v>358</v>
      </c>
      <c r="D11" s="48"/>
      <c r="E11" s="48"/>
    </row>
    <row r="12" spans="1:37" x14ac:dyDescent="0.25">
      <c r="B12" s="130">
        <v>55</v>
      </c>
      <c r="C12" s="131" t="s">
        <v>417</v>
      </c>
      <c r="D12" s="130">
        <v>55</v>
      </c>
      <c r="E12" s="130">
        <v>55</v>
      </c>
      <c r="F12">
        <v>3.3947120518115256E-2</v>
      </c>
      <c r="G12">
        <v>0.312257897469495</v>
      </c>
    </row>
    <row r="13" spans="1:37" x14ac:dyDescent="0.25">
      <c r="B13" s="130">
        <v>56</v>
      </c>
      <c r="C13" s="131" t="s">
        <v>417</v>
      </c>
      <c r="D13" s="130">
        <v>56</v>
      </c>
      <c r="E13" s="130">
        <v>56</v>
      </c>
      <c r="F13">
        <v>3.4815406746761784E-2</v>
      </c>
      <c r="G13">
        <v>0.28637239163131217</v>
      </c>
    </row>
    <row r="14" spans="1:37" x14ac:dyDescent="0.25">
      <c r="B14" s="130">
        <v>57</v>
      </c>
      <c r="C14" s="131" t="s">
        <v>417</v>
      </c>
      <c r="D14" s="130">
        <v>57</v>
      </c>
      <c r="E14" s="130">
        <v>57</v>
      </c>
      <c r="F14">
        <v>4.0445799001314064E-2</v>
      </c>
      <c r="G14">
        <v>0.26542707762342782</v>
      </c>
    </row>
    <row r="15" spans="1:37" x14ac:dyDescent="0.25">
      <c r="B15" s="130">
        <v>58</v>
      </c>
      <c r="C15" s="131" t="s">
        <v>417</v>
      </c>
      <c r="D15" s="130">
        <v>58</v>
      </c>
      <c r="E15" s="130">
        <v>58</v>
      </c>
      <c r="F15">
        <v>4.5766767411300924E-2</v>
      </c>
      <c r="G15">
        <v>0.26064075703773232</v>
      </c>
    </row>
    <row r="16" spans="1:37" x14ac:dyDescent="0.25">
      <c r="B16" s="130">
        <v>59</v>
      </c>
      <c r="C16" s="131" t="s">
        <v>417</v>
      </c>
      <c r="D16" s="130">
        <v>59</v>
      </c>
      <c r="E16" s="130">
        <v>59</v>
      </c>
      <c r="F16">
        <v>5.9402437293035473E-2</v>
      </c>
      <c r="G16">
        <v>0.27300559215318193</v>
      </c>
      <c r="AF16" s="90"/>
      <c r="AG16" s="90"/>
      <c r="AH16" s="90"/>
      <c r="AI16" s="90"/>
      <c r="AJ16" s="90"/>
      <c r="AK16" s="90"/>
    </row>
    <row r="17" spans="2:37" x14ac:dyDescent="0.25">
      <c r="B17" s="130">
        <v>60</v>
      </c>
      <c r="C17" s="131" t="s">
        <v>417</v>
      </c>
      <c r="D17" s="130">
        <v>60</v>
      </c>
      <c r="E17" s="130">
        <v>60</v>
      </c>
      <c r="F17">
        <v>6.8790214608597702E-2</v>
      </c>
      <c r="G17">
        <v>0.28691984981039981</v>
      </c>
      <c r="AF17" s="90"/>
      <c r="AG17" s="90"/>
      <c r="AH17" s="90"/>
      <c r="AI17" s="90"/>
      <c r="AJ17" s="90"/>
      <c r="AK17" s="90"/>
    </row>
    <row r="18" spans="2:37" x14ac:dyDescent="0.25">
      <c r="B18" s="130">
        <v>61</v>
      </c>
      <c r="C18" s="131" t="s">
        <v>417</v>
      </c>
      <c r="D18" s="130">
        <v>61</v>
      </c>
      <c r="E18" s="130">
        <v>61</v>
      </c>
      <c r="F18">
        <v>8.0124898513234469E-2</v>
      </c>
      <c r="G18">
        <v>0.28740046067955705</v>
      </c>
    </row>
    <row r="19" spans="2:37" x14ac:dyDescent="0.25">
      <c r="B19" s="130">
        <v>62</v>
      </c>
      <c r="C19" s="131" t="s">
        <v>417</v>
      </c>
      <c r="D19" s="130">
        <v>62</v>
      </c>
      <c r="E19" s="130">
        <v>62</v>
      </c>
      <c r="G19">
        <v>0.2602810937187911</v>
      </c>
      <c r="AF19" s="112"/>
      <c r="AG19" s="112"/>
      <c r="AH19" s="112"/>
      <c r="AI19" s="112"/>
      <c r="AJ19" s="112"/>
      <c r="AK19" s="112"/>
    </row>
    <row r="20" spans="2:37" x14ac:dyDescent="0.25">
      <c r="B20" s="130">
        <v>63</v>
      </c>
      <c r="C20" s="131" t="s">
        <v>417</v>
      </c>
      <c r="D20" s="130">
        <v>63</v>
      </c>
      <c r="E20" s="130">
        <v>63</v>
      </c>
      <c r="G20">
        <v>0.23209266279331706</v>
      </c>
      <c r="AF20" s="112"/>
      <c r="AG20" s="112"/>
      <c r="AH20" s="112"/>
      <c r="AI20" s="112"/>
      <c r="AJ20" s="112"/>
      <c r="AK20" s="112"/>
    </row>
    <row r="21" spans="2:37" x14ac:dyDescent="0.25">
      <c r="B21" s="130">
        <v>64</v>
      </c>
      <c r="C21" s="131" t="s">
        <v>417</v>
      </c>
      <c r="D21" s="130">
        <v>64</v>
      </c>
      <c r="E21" s="130">
        <v>64</v>
      </c>
      <c r="G21">
        <v>0.21628645835554719</v>
      </c>
    </row>
    <row r="22" spans="2:37" x14ac:dyDescent="0.25">
      <c r="B22" s="130">
        <v>65</v>
      </c>
      <c r="C22" s="131" t="s">
        <v>417</v>
      </c>
      <c r="D22" s="130">
        <v>65</v>
      </c>
      <c r="E22" s="130">
        <v>65</v>
      </c>
      <c r="G22">
        <v>0.23147675157499531</v>
      </c>
    </row>
    <row r="23" spans="2:37" x14ac:dyDescent="0.25">
      <c r="B23" s="130">
        <v>66</v>
      </c>
      <c r="C23" s="131" t="s">
        <v>417</v>
      </c>
      <c r="D23" s="130">
        <v>66</v>
      </c>
      <c r="E23" s="130">
        <v>66</v>
      </c>
      <c r="G23">
        <v>0.23808612167448848</v>
      </c>
    </row>
    <row r="24" spans="2:37" x14ac:dyDescent="0.25">
      <c r="B24" s="130">
        <v>67</v>
      </c>
      <c r="C24" s="131" t="s">
        <v>417</v>
      </c>
      <c r="D24" s="130">
        <v>67</v>
      </c>
      <c r="E24" s="130">
        <v>67</v>
      </c>
      <c r="G24">
        <v>0.23207206428008259</v>
      </c>
    </row>
    <row r="25" spans="2:37" x14ac:dyDescent="0.25">
      <c r="B25" s="130">
        <v>68</v>
      </c>
      <c r="C25" s="131" t="s">
        <v>417</v>
      </c>
      <c r="D25" s="130">
        <v>68</v>
      </c>
      <c r="E25" s="130">
        <v>68</v>
      </c>
      <c r="G25">
        <v>0.21749790039046368</v>
      </c>
    </row>
    <row r="26" spans="2:37" x14ac:dyDescent="0.25">
      <c r="B26" s="130">
        <v>69</v>
      </c>
      <c r="C26" s="131" t="s">
        <v>417</v>
      </c>
      <c r="D26" s="130">
        <v>69</v>
      </c>
      <c r="E26" s="130">
        <v>69</v>
      </c>
      <c r="G26">
        <v>0.22051446253801388</v>
      </c>
    </row>
    <row r="27" spans="2:37" x14ac:dyDescent="0.25">
      <c r="B27" s="130">
        <v>70</v>
      </c>
      <c r="C27" s="131" t="s">
        <v>417</v>
      </c>
      <c r="D27" s="130">
        <v>70</v>
      </c>
      <c r="E27" s="130">
        <v>70</v>
      </c>
      <c r="G27">
        <v>0.21367215494649897</v>
      </c>
    </row>
    <row r="28" spans="2:37" ht="14.25" customHeight="1" x14ac:dyDescent="0.25">
      <c r="B28" s="130">
        <v>71</v>
      </c>
      <c r="C28" s="131" t="s">
        <v>417</v>
      </c>
      <c r="D28" s="130">
        <v>71</v>
      </c>
      <c r="E28" s="130">
        <v>71</v>
      </c>
      <c r="G28">
        <v>0.19652940155810025</v>
      </c>
    </row>
    <row r="29" spans="2:37" ht="14.45" customHeight="1" x14ac:dyDescent="0.25">
      <c r="B29" s="130">
        <v>72</v>
      </c>
      <c r="C29" s="131" t="s">
        <v>417</v>
      </c>
      <c r="D29" s="130">
        <v>72</v>
      </c>
      <c r="E29" s="130">
        <v>72</v>
      </c>
      <c r="G29">
        <v>0.17787277903885865</v>
      </c>
    </row>
    <row r="30" spans="2:37" x14ac:dyDescent="0.25">
      <c r="B30" s="130">
        <v>73</v>
      </c>
      <c r="C30" s="131" t="s">
        <v>417</v>
      </c>
      <c r="D30" s="130">
        <v>73</v>
      </c>
      <c r="E30" s="130">
        <v>73</v>
      </c>
      <c r="G30">
        <v>0.17936882913459734</v>
      </c>
    </row>
    <row r="31" spans="2:37" x14ac:dyDescent="0.25">
      <c r="B31" s="130">
        <v>74</v>
      </c>
      <c r="C31" s="131" t="s">
        <v>417</v>
      </c>
      <c r="D31" s="130">
        <v>74</v>
      </c>
      <c r="E31" s="130">
        <v>74</v>
      </c>
      <c r="G31">
        <v>0.1854949155134222</v>
      </c>
    </row>
    <row r="32" spans="2:37" x14ac:dyDescent="0.25">
      <c r="B32" s="130">
        <v>75</v>
      </c>
      <c r="C32" s="131" t="s">
        <v>417</v>
      </c>
      <c r="D32" s="130">
        <v>75</v>
      </c>
      <c r="E32" s="130">
        <v>75</v>
      </c>
      <c r="G32">
        <v>0.17714825559977476</v>
      </c>
    </row>
    <row r="33" spans="2:7" x14ac:dyDescent="0.25">
      <c r="B33" s="130" t="s">
        <v>320</v>
      </c>
      <c r="C33" s="131" t="s">
        <v>417</v>
      </c>
      <c r="D33" s="130">
        <v>76</v>
      </c>
      <c r="E33" s="130">
        <v>76</v>
      </c>
      <c r="G33" s="100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187"/>
  <sheetViews>
    <sheetView zoomScale="70" zoomScaleNormal="70" workbookViewId="0">
      <selection activeCell="BR34" sqref="BR34"/>
    </sheetView>
  </sheetViews>
  <sheetFormatPr defaultColWidth="9.140625" defaultRowHeight="15" x14ac:dyDescent="0.25"/>
  <cols>
    <col min="1" max="1" width="11.42578125" style="10" customWidth="1"/>
    <col min="2" max="2" width="15" style="10" bestFit="1" customWidth="1"/>
    <col min="3" max="3" width="15" style="10" customWidth="1"/>
    <col min="4" max="5" width="15" style="10" bestFit="1" customWidth="1"/>
    <col min="6" max="6" width="8.7109375" style="10" customWidth="1"/>
    <col min="7" max="18" width="9.140625" style="10" hidden="1" customWidth="1"/>
    <col min="19" max="19" width="9.5703125" style="10" hidden="1" customWidth="1"/>
    <col min="20" max="20" width="9.140625" style="10"/>
    <col min="21" max="21" width="6.7109375" style="10" bestFit="1" customWidth="1"/>
    <col min="22" max="30" width="9.140625" style="10" hidden="1" customWidth="1"/>
    <col min="31" max="31" width="9.140625" style="10"/>
    <col min="32" max="32" width="7.7109375" style="10" bestFit="1" customWidth="1"/>
    <col min="33" max="41" width="9.140625" style="10" hidden="1" customWidth="1"/>
    <col min="42" max="42" width="7.140625" style="10" bestFit="1" customWidth="1"/>
    <col min="43" max="43" width="10" style="10" customWidth="1"/>
    <col min="44" max="44" width="9.140625" style="10" hidden="1" customWidth="1"/>
    <col min="45" max="45" width="8.42578125" style="10" hidden="1" customWidth="1"/>
    <col min="46" max="53" width="9.140625" style="10" hidden="1" customWidth="1"/>
    <col min="54" max="54" width="4" style="10" hidden="1" customWidth="1"/>
    <col min="55" max="55" width="8.7109375" style="10" customWidth="1"/>
    <col min="56" max="56" width="9.140625" style="10"/>
    <col min="57" max="57" width="1.42578125" style="10" customWidth="1"/>
    <col min="58" max="68" width="9.140625" style="10" hidden="1" customWidth="1"/>
    <col min="69" max="69" width="9.140625" style="10" customWidth="1"/>
    <col min="70" max="70" width="4.5703125" style="10" customWidth="1"/>
    <col min="71" max="77" width="9.140625" style="10" hidden="1" customWidth="1"/>
    <col min="78" max="16384" width="9.140625" style="10"/>
  </cols>
  <sheetData>
    <row r="1" spans="1:86" x14ac:dyDescent="0.25">
      <c r="A1" s="9" t="s">
        <v>0</v>
      </c>
      <c r="T1" s="1"/>
      <c r="AE1" s="54"/>
    </row>
    <row r="2" spans="1:86" x14ac:dyDescent="0.25">
      <c r="A2" s="11" t="s">
        <v>35</v>
      </c>
      <c r="B2" s="11"/>
      <c r="C2" s="11"/>
      <c r="CH2" s="39" t="s">
        <v>304</v>
      </c>
    </row>
    <row r="3" spans="1:86" x14ac:dyDescent="0.25">
      <c r="A3" s="11" t="s">
        <v>36</v>
      </c>
      <c r="B3" s="12"/>
      <c r="C3" s="11"/>
    </row>
    <row r="4" spans="1:86" x14ac:dyDescent="0.25">
      <c r="A4" s="11" t="s">
        <v>37</v>
      </c>
      <c r="B4" s="11"/>
      <c r="C4" s="11"/>
    </row>
    <row r="5" spans="1:86" x14ac:dyDescent="0.25">
      <c r="A5" s="11" t="s">
        <v>38</v>
      </c>
      <c r="B5" s="11" t="s">
        <v>39</v>
      </c>
      <c r="C5" s="11"/>
    </row>
    <row r="6" spans="1:86" x14ac:dyDescent="0.25">
      <c r="A6" s="11" t="s">
        <v>40</v>
      </c>
      <c r="B6" s="11" t="s">
        <v>41</v>
      </c>
      <c r="C6" s="11"/>
    </row>
    <row r="7" spans="1:86" ht="15.75" x14ac:dyDescent="0.25">
      <c r="D7" s="81">
        <v>1</v>
      </c>
      <c r="E7"/>
      <c r="F7"/>
      <c r="G7"/>
      <c r="H7"/>
      <c r="I7"/>
      <c r="J7"/>
      <c r="AF7" s="54" t="s">
        <v>302</v>
      </c>
      <c r="AP7" s="54" t="s">
        <v>299</v>
      </c>
      <c r="AQ7" s="54" t="s">
        <v>344</v>
      </c>
    </row>
    <row r="8" spans="1:86" x14ac:dyDescent="0.25">
      <c r="D8" t="s">
        <v>312</v>
      </c>
      <c r="E8"/>
      <c r="F8"/>
      <c r="G8"/>
      <c r="H8"/>
      <c r="I8"/>
      <c r="J8"/>
      <c r="AF8" s="10">
        <v>63297</v>
      </c>
      <c r="AG8" s="10">
        <v>203053</v>
      </c>
      <c r="AH8" s="10">
        <v>266350</v>
      </c>
      <c r="AI8" s="10">
        <v>63297</v>
      </c>
      <c r="AJ8" s="10">
        <v>203053</v>
      </c>
      <c r="AK8" s="10">
        <v>266350</v>
      </c>
      <c r="AL8" s="10">
        <v>63297</v>
      </c>
      <c r="AM8" s="10">
        <v>203053</v>
      </c>
      <c r="AN8" s="10">
        <v>266350</v>
      </c>
      <c r="AO8" s="10">
        <v>63297</v>
      </c>
      <c r="AP8" s="88">
        <v>203053</v>
      </c>
      <c r="AQ8" s="89">
        <v>266350</v>
      </c>
    </row>
    <row r="9" spans="1:86" x14ac:dyDescent="0.25">
      <c r="D9" t="s">
        <v>313</v>
      </c>
      <c r="E9"/>
      <c r="F9"/>
      <c r="G9"/>
      <c r="H9"/>
      <c r="I9"/>
      <c r="J9"/>
    </row>
    <row r="10" spans="1:86" x14ac:dyDescent="0.25">
      <c r="D10" t="s">
        <v>314</v>
      </c>
      <c r="E10"/>
      <c r="F10"/>
      <c r="G10"/>
      <c r="H10"/>
      <c r="I10"/>
      <c r="J10"/>
    </row>
    <row r="11" spans="1:86" x14ac:dyDescent="0.25">
      <c r="D11" t="s">
        <v>315</v>
      </c>
      <c r="E11"/>
      <c r="F11"/>
      <c r="G11"/>
      <c r="H11"/>
      <c r="I11"/>
      <c r="J11"/>
    </row>
    <row r="12" spans="1:86" x14ac:dyDescent="0.25">
      <c r="A12"/>
      <c r="B12" s="147"/>
      <c r="C12" s="147"/>
      <c r="D12" s="148" t="s">
        <v>316</v>
      </c>
      <c r="E12" s="148"/>
      <c r="F12" s="148" t="s">
        <v>317</v>
      </c>
      <c r="G12" s="148"/>
      <c r="H12"/>
      <c r="I12"/>
      <c r="J12"/>
      <c r="AF12" s="101" t="s">
        <v>343</v>
      </c>
    </row>
    <row r="13" spans="1:86" x14ac:dyDescent="0.25">
      <c r="A13"/>
      <c r="B13"/>
      <c r="C13"/>
      <c r="D13" s="95" t="s">
        <v>267</v>
      </c>
      <c r="E13" s="95" t="s">
        <v>318</v>
      </c>
      <c r="F13" s="95" t="s">
        <v>267</v>
      </c>
      <c r="G13" s="95" t="s">
        <v>318</v>
      </c>
      <c r="H13"/>
      <c r="I13"/>
      <c r="J13"/>
      <c r="AQ13" s="102" t="s">
        <v>345</v>
      </c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 t="s">
        <v>346</v>
      </c>
    </row>
    <row r="14" spans="1:86" ht="15" customHeight="1" x14ac:dyDescent="0.25">
      <c r="A14"/>
      <c r="B14" s="45"/>
      <c r="C14" s="45"/>
      <c r="D14" s="96">
        <v>55</v>
      </c>
      <c r="E14" s="78">
        <v>3.1965E-2</v>
      </c>
      <c r="F14" s="96">
        <v>55</v>
      </c>
      <c r="G14" s="78">
        <v>3.4564999999999999E-2</v>
      </c>
      <c r="H14"/>
      <c r="I14"/>
      <c r="J14"/>
      <c r="T14" s="78">
        <v>3.4564999999999999E-2</v>
      </c>
      <c r="AF14" s="10">
        <f>(E14*$AF$8+T14*$AP$8)/$AQ$8</f>
        <v>3.3947120518115256E-2</v>
      </c>
      <c r="AQ14" s="10">
        <v>3.3947120518115256E-2</v>
      </c>
      <c r="BC14" s="10">
        <v>0.312257897469495</v>
      </c>
    </row>
    <row r="15" spans="1:86" ht="15" customHeight="1" x14ac:dyDescent="0.25">
      <c r="A15"/>
      <c r="B15" s="45"/>
      <c r="C15" s="45"/>
      <c r="D15" s="96">
        <v>56</v>
      </c>
      <c r="E15" s="78">
        <v>3.1781999999999998E-2</v>
      </c>
      <c r="F15" s="96">
        <v>56</v>
      </c>
      <c r="G15" s="78">
        <v>3.5761000000000001E-2</v>
      </c>
      <c r="H15"/>
      <c r="I15"/>
      <c r="J15"/>
      <c r="T15" s="78">
        <v>3.5761000000000001E-2</v>
      </c>
      <c r="AF15" s="10">
        <f t="shared" ref="AF15:AF57" si="0">(E15*$AF$8+T15*$AP$8)/$AQ$8</f>
        <v>3.4815406746761784E-2</v>
      </c>
      <c r="AQ15" s="10">
        <v>3.4815406746761784E-2</v>
      </c>
      <c r="BC15" s="10">
        <v>0.28637239163131217</v>
      </c>
    </row>
    <row r="16" spans="1:86" ht="15" customHeight="1" x14ac:dyDescent="0.25">
      <c r="A16"/>
      <c r="B16" s="45"/>
      <c r="C16" s="45"/>
      <c r="D16" s="96">
        <v>57</v>
      </c>
      <c r="E16" s="78">
        <v>3.6262000000000003E-2</v>
      </c>
      <c r="F16" s="96">
        <v>57</v>
      </c>
      <c r="G16" s="78">
        <v>4.1750000000000002E-2</v>
      </c>
      <c r="H16"/>
      <c r="I16"/>
      <c r="J16"/>
      <c r="T16" s="78">
        <v>4.1750000000000002E-2</v>
      </c>
      <c r="AF16" s="10">
        <f t="shared" si="0"/>
        <v>4.0445799001314064E-2</v>
      </c>
      <c r="AQ16" s="10">
        <v>4.0445799001314064E-2</v>
      </c>
      <c r="BC16" s="10">
        <v>0.26542707762342782</v>
      </c>
    </row>
    <row r="17" spans="1:55" x14ac:dyDescent="0.25">
      <c r="A17"/>
      <c r="B17" s="45"/>
      <c r="C17" s="45"/>
      <c r="D17" s="96">
        <v>58</v>
      </c>
      <c r="E17" s="78">
        <v>4.3899000000000001E-2</v>
      </c>
      <c r="F17" s="96">
        <v>58</v>
      </c>
      <c r="G17" s="78">
        <v>4.6349000000000001E-2</v>
      </c>
      <c r="H17"/>
      <c r="I17"/>
      <c r="J17"/>
      <c r="T17" s="78">
        <v>4.6349000000000001E-2</v>
      </c>
      <c r="AF17" s="10">
        <f t="shared" si="0"/>
        <v>4.5766767411300924E-2</v>
      </c>
      <c r="AQ17" s="10">
        <v>4.5766767411300924E-2</v>
      </c>
      <c r="BC17" s="10">
        <v>0.26064075703773232</v>
      </c>
    </row>
    <row r="18" spans="1:55" x14ac:dyDescent="0.25">
      <c r="A18"/>
      <c r="B18" s="45"/>
      <c r="C18" s="45"/>
      <c r="D18" s="96">
        <v>59</v>
      </c>
      <c r="E18" s="78">
        <v>5.6397999999999997E-2</v>
      </c>
      <c r="F18" s="96">
        <v>59</v>
      </c>
      <c r="G18" s="78">
        <v>6.0338999999999997E-2</v>
      </c>
      <c r="H18"/>
      <c r="I18"/>
      <c r="J18"/>
      <c r="T18" s="78">
        <v>6.0338999999999997E-2</v>
      </c>
      <c r="AF18" s="10">
        <f t="shared" si="0"/>
        <v>5.9402437293035473E-2</v>
      </c>
      <c r="AQ18" s="10">
        <v>5.9402437293035473E-2</v>
      </c>
      <c r="BC18" s="10">
        <v>0.27300559215318193</v>
      </c>
    </row>
    <row r="19" spans="1:55" x14ac:dyDescent="0.25">
      <c r="A19"/>
      <c r="B19" s="45"/>
      <c r="C19" s="45"/>
      <c r="D19" s="96">
        <v>60</v>
      </c>
      <c r="E19" s="78">
        <v>6.3577999999999996E-2</v>
      </c>
      <c r="F19" s="96">
        <v>60</v>
      </c>
      <c r="G19" s="78">
        <v>7.0415000000000005E-2</v>
      </c>
      <c r="H19"/>
      <c r="I19"/>
      <c r="J19"/>
      <c r="T19" s="78">
        <v>7.0415000000000005E-2</v>
      </c>
      <c r="AF19" s="10">
        <f t="shared" si="0"/>
        <v>6.8790214608597702E-2</v>
      </c>
      <c r="AQ19" s="10">
        <v>6.8790214608597702E-2</v>
      </c>
      <c r="BC19" s="10">
        <v>0.28691984981039981</v>
      </c>
    </row>
    <row r="20" spans="1:55" x14ac:dyDescent="0.25">
      <c r="A20"/>
      <c r="B20" s="45"/>
      <c r="C20" s="45"/>
      <c r="D20" s="96">
        <v>61</v>
      </c>
      <c r="E20" s="78">
        <v>7.2217000000000003E-2</v>
      </c>
      <c r="F20" s="96">
        <v>61</v>
      </c>
      <c r="G20" s="78">
        <v>8.2589999999999997E-2</v>
      </c>
      <c r="H20"/>
      <c r="I20"/>
      <c r="J20"/>
      <c r="T20" s="78">
        <v>8.2589999999999997E-2</v>
      </c>
      <c r="AF20" s="10">
        <f t="shared" si="0"/>
        <v>8.0124898513234469E-2</v>
      </c>
      <c r="AQ20" s="10">
        <v>8.0124898513234469E-2</v>
      </c>
      <c r="BC20" s="10">
        <v>0.28740046067955705</v>
      </c>
    </row>
    <row r="21" spans="1:55" x14ac:dyDescent="0.25">
      <c r="A21"/>
      <c r="B21" s="45"/>
      <c r="C21" s="45"/>
      <c r="D21"/>
      <c r="E21"/>
      <c r="F21"/>
      <c r="G21"/>
      <c r="H21"/>
      <c r="I21"/>
      <c r="J21"/>
      <c r="AF21" s="10">
        <f t="shared" si="0"/>
        <v>0</v>
      </c>
      <c r="BC21" s="10">
        <v>0.2602810937187911</v>
      </c>
    </row>
    <row r="22" spans="1:55" x14ac:dyDescent="0.25">
      <c r="A22"/>
      <c r="B22" s="45"/>
      <c r="C22" s="45"/>
      <c r="D22"/>
      <c r="E22"/>
      <c r="F22"/>
      <c r="G22"/>
      <c r="H22"/>
      <c r="I22"/>
      <c r="J22"/>
      <c r="AF22" s="10">
        <f t="shared" si="0"/>
        <v>0</v>
      </c>
      <c r="BC22" s="10">
        <v>0.23209266279331706</v>
      </c>
    </row>
    <row r="23" spans="1:55" x14ac:dyDescent="0.25">
      <c r="A23"/>
      <c r="B23" s="45"/>
      <c r="C23" s="45"/>
      <c r="D23"/>
      <c r="E23"/>
      <c r="F23"/>
      <c r="G23"/>
      <c r="H23"/>
      <c r="I23"/>
      <c r="J23"/>
      <c r="AF23" s="10">
        <f t="shared" si="0"/>
        <v>0</v>
      </c>
      <c r="BC23" s="10">
        <v>0.21628645835554719</v>
      </c>
    </row>
    <row r="24" spans="1:55" x14ac:dyDescent="0.25">
      <c r="A24"/>
      <c r="B24" s="45"/>
      <c r="C24" s="45"/>
      <c r="D24"/>
      <c r="E24"/>
      <c r="F24"/>
      <c r="G24"/>
      <c r="H24"/>
      <c r="I24"/>
      <c r="J24"/>
      <c r="AF24" s="10">
        <f t="shared" si="0"/>
        <v>0</v>
      </c>
      <c r="BC24" s="10">
        <v>0.23147675157499531</v>
      </c>
    </row>
    <row r="25" spans="1:55" x14ac:dyDescent="0.25">
      <c r="A25"/>
      <c r="B25" s="45"/>
      <c r="C25" s="45"/>
      <c r="D25"/>
      <c r="E25"/>
      <c r="F25"/>
      <c r="G25"/>
      <c r="H25"/>
      <c r="I25"/>
      <c r="J25"/>
      <c r="AF25" s="10">
        <f t="shared" si="0"/>
        <v>0</v>
      </c>
      <c r="BC25" s="10">
        <v>0.23808612167448848</v>
      </c>
    </row>
    <row r="26" spans="1:55" ht="15.75" x14ac:dyDescent="0.25">
      <c r="A26"/>
      <c r="B26" s="45"/>
      <c r="C26" s="45"/>
      <c r="D26" s="81">
        <v>2</v>
      </c>
      <c r="E26"/>
      <c r="F26"/>
      <c r="G26"/>
      <c r="H26"/>
      <c r="I26"/>
      <c r="J26"/>
      <c r="AF26" s="10">
        <f t="shared" si="0"/>
        <v>0</v>
      </c>
      <c r="BC26" s="10">
        <v>0.23207206428008259</v>
      </c>
    </row>
    <row r="27" spans="1:55" x14ac:dyDescent="0.25">
      <c r="A27"/>
      <c r="B27" s="45"/>
      <c r="C27" s="45"/>
      <c r="D27"/>
      <c r="E27"/>
      <c r="F27"/>
      <c r="G27"/>
      <c r="H27"/>
      <c r="I27"/>
      <c r="J27"/>
      <c r="AF27" s="10">
        <f t="shared" si="0"/>
        <v>0</v>
      </c>
      <c r="BC27" s="10">
        <v>0.21749790039046368</v>
      </c>
    </row>
    <row r="28" spans="1:55" ht="14.25" customHeight="1" x14ac:dyDescent="0.25">
      <c r="B28" s="13"/>
      <c r="C28" s="13"/>
      <c r="D28" s="149" t="s">
        <v>321</v>
      </c>
      <c r="E28" s="149"/>
      <c r="F28" s="149"/>
      <c r="G28" s="149"/>
      <c r="H28"/>
      <c r="I28"/>
      <c r="J28"/>
      <c r="AF28" s="10">
        <f t="shared" si="0"/>
        <v>0</v>
      </c>
      <c r="BC28" s="10">
        <v>0.22051446253801388</v>
      </c>
    </row>
    <row r="29" spans="1:55" x14ac:dyDescent="0.25">
      <c r="B29" s="22"/>
      <c r="C29" s="23"/>
      <c r="D29" s="149"/>
      <c r="E29" s="149"/>
      <c r="F29" s="149"/>
      <c r="G29" s="149"/>
      <c r="H29" s="34"/>
      <c r="I29"/>
      <c r="J29"/>
      <c r="AF29" s="10">
        <f t="shared" si="0"/>
        <v>0</v>
      </c>
      <c r="BC29" s="10">
        <v>0.21367215494649897</v>
      </c>
    </row>
    <row r="30" spans="1:55" ht="15" customHeight="1" x14ac:dyDescent="0.25">
      <c r="B30" s="22"/>
      <c r="C30" s="23"/>
      <c r="D30" s="149"/>
      <c r="E30" s="149"/>
      <c r="F30" s="149"/>
      <c r="G30" s="149"/>
      <c r="H30"/>
      <c r="I30"/>
      <c r="J30"/>
      <c r="AF30" s="10">
        <f t="shared" si="0"/>
        <v>0</v>
      </c>
      <c r="BC30" s="10">
        <v>0.19652940155810025</v>
      </c>
    </row>
    <row r="31" spans="1:55" x14ac:dyDescent="0.25">
      <c r="B31" s="22"/>
      <c r="C31" s="23"/>
      <c r="D31" s="149"/>
      <c r="E31" s="149"/>
      <c r="F31" s="149"/>
      <c r="G31" s="149"/>
      <c r="H31"/>
      <c r="I31"/>
      <c r="J31"/>
      <c r="AF31" s="10">
        <f t="shared" si="0"/>
        <v>0</v>
      </c>
      <c r="BC31" s="10">
        <v>0.17787277903885865</v>
      </c>
    </row>
    <row r="32" spans="1:55" x14ac:dyDescent="0.25">
      <c r="B32" s="22"/>
      <c r="C32" s="24"/>
      <c r="D32" s="149"/>
      <c r="E32" s="149"/>
      <c r="F32" s="149"/>
      <c r="G32" s="149"/>
      <c r="H32"/>
      <c r="I32"/>
      <c r="J32"/>
      <c r="AF32" s="10">
        <f t="shared" si="0"/>
        <v>0</v>
      </c>
      <c r="BC32" s="10">
        <v>0.17936882913459734</v>
      </c>
    </row>
    <row r="33" spans="2:55" x14ac:dyDescent="0.25">
      <c r="B33" s="22"/>
      <c r="C33" s="24"/>
      <c r="D33"/>
      <c r="E33"/>
      <c r="F33"/>
      <c r="G33"/>
      <c r="H33"/>
      <c r="I33"/>
      <c r="J33"/>
      <c r="AF33" s="10">
        <f t="shared" si="0"/>
        <v>0</v>
      </c>
      <c r="BC33" s="10">
        <v>0.1854949155134222</v>
      </c>
    </row>
    <row r="34" spans="2:55" x14ac:dyDescent="0.25">
      <c r="B34" s="22"/>
      <c r="C34" s="24"/>
      <c r="D34" s="148" t="s">
        <v>316</v>
      </c>
      <c r="E34" s="148"/>
      <c r="F34" s="148" t="s">
        <v>317</v>
      </c>
      <c r="G34" s="148"/>
      <c r="H34"/>
      <c r="I34"/>
      <c r="J34"/>
      <c r="AF34" s="10">
        <f t="shared" si="0"/>
        <v>0</v>
      </c>
      <c r="BC34" s="10">
        <v>0.17714825559977476</v>
      </c>
    </row>
    <row r="35" spans="2:55" x14ac:dyDescent="0.25">
      <c r="B35" s="22"/>
      <c r="C35" s="24"/>
      <c r="D35" s="95" t="s">
        <v>267</v>
      </c>
      <c r="E35" s="95" t="s">
        <v>318</v>
      </c>
      <c r="F35" s="95" t="s">
        <v>267</v>
      </c>
      <c r="G35" s="95" t="s">
        <v>318</v>
      </c>
      <c r="H35"/>
      <c r="I35"/>
      <c r="J35"/>
      <c r="AF35" s="10" t="e">
        <f t="shared" si="0"/>
        <v>#VALUE!</v>
      </c>
      <c r="BC35" s="10">
        <v>1</v>
      </c>
    </row>
    <row r="36" spans="2:55" x14ac:dyDescent="0.25">
      <c r="B36" s="22"/>
      <c r="C36" s="24"/>
      <c r="D36" s="96">
        <v>55</v>
      </c>
      <c r="E36" s="78">
        <v>0.306695</v>
      </c>
      <c r="F36" s="96">
        <v>55</v>
      </c>
      <c r="G36" s="78">
        <v>0.31399199999999999</v>
      </c>
      <c r="H36"/>
      <c r="I36"/>
      <c r="J36"/>
      <c r="T36" s="78">
        <v>0.31399199999999999</v>
      </c>
      <c r="AF36" s="10">
        <f t="shared" si="0"/>
        <v>0.312257897469495</v>
      </c>
    </row>
    <row r="37" spans="2:55" x14ac:dyDescent="0.25">
      <c r="B37" s="22"/>
      <c r="C37" s="24"/>
      <c r="D37" s="96">
        <v>56</v>
      </c>
      <c r="E37" s="78">
        <v>0.280779</v>
      </c>
      <c r="F37" s="96">
        <v>56</v>
      </c>
      <c r="G37" s="78">
        <v>0.28811599999999998</v>
      </c>
      <c r="H37"/>
      <c r="I37"/>
      <c r="J37"/>
      <c r="T37" s="78">
        <v>0.28811599999999998</v>
      </c>
      <c r="AF37" s="10">
        <f t="shared" si="0"/>
        <v>0.28637239163131217</v>
      </c>
    </row>
    <row r="38" spans="2:55" x14ac:dyDescent="0.25">
      <c r="B38" s="22"/>
      <c r="C38" s="24"/>
      <c r="D38" s="96">
        <v>57</v>
      </c>
      <c r="E38" s="78">
        <v>0.25244800000000001</v>
      </c>
      <c r="F38" s="96">
        <v>57</v>
      </c>
      <c r="G38" s="78">
        <v>0.26947300000000002</v>
      </c>
      <c r="H38"/>
      <c r="I38"/>
      <c r="J38"/>
      <c r="T38" s="78">
        <v>0.26947300000000002</v>
      </c>
      <c r="AF38" s="10">
        <f t="shared" si="0"/>
        <v>0.26542707762342782</v>
      </c>
    </row>
    <row r="39" spans="2:55" x14ac:dyDescent="0.25">
      <c r="B39" s="22"/>
      <c r="C39" s="24"/>
      <c r="D39" s="96">
        <v>58</v>
      </c>
      <c r="E39" s="78">
        <v>0.25943699999999997</v>
      </c>
      <c r="F39" s="96">
        <v>58</v>
      </c>
      <c r="G39" s="78">
        <v>0.26101600000000003</v>
      </c>
      <c r="H39"/>
      <c r="I39"/>
      <c r="J39"/>
      <c r="T39" s="78">
        <v>0.26101600000000003</v>
      </c>
      <c r="AF39" s="10">
        <f t="shared" si="0"/>
        <v>0.26064075703773232</v>
      </c>
    </row>
    <row r="40" spans="2:55" x14ac:dyDescent="0.25">
      <c r="B40" s="22"/>
      <c r="C40" s="24"/>
      <c r="D40" s="96">
        <v>59</v>
      </c>
      <c r="E40" s="78">
        <v>0.28654499999999999</v>
      </c>
      <c r="F40" s="96">
        <v>59</v>
      </c>
      <c r="G40" s="78">
        <v>0.268785</v>
      </c>
      <c r="H40"/>
      <c r="I40"/>
      <c r="J40"/>
      <c r="T40" s="78">
        <v>0.268785</v>
      </c>
      <c r="AF40" s="10">
        <f t="shared" si="0"/>
        <v>0.27300559215318193</v>
      </c>
    </row>
    <row r="41" spans="2:55" x14ac:dyDescent="0.25">
      <c r="B41" s="22"/>
      <c r="C41" s="24"/>
      <c r="D41" s="96">
        <v>60</v>
      </c>
      <c r="E41" s="78">
        <v>0.31101099999999998</v>
      </c>
      <c r="F41" s="96">
        <v>60</v>
      </c>
      <c r="G41" s="78">
        <v>0.27940999999999999</v>
      </c>
      <c r="H41"/>
      <c r="I41"/>
      <c r="J41"/>
      <c r="T41" s="78">
        <v>0.27940999999999999</v>
      </c>
      <c r="AF41" s="10">
        <f t="shared" si="0"/>
        <v>0.28691984981039981</v>
      </c>
    </row>
    <row r="42" spans="2:55" x14ac:dyDescent="0.25">
      <c r="B42" s="25"/>
      <c r="C42" s="25"/>
      <c r="D42" s="96">
        <v>61</v>
      </c>
      <c r="E42" s="78">
        <v>0.32023200000000002</v>
      </c>
      <c r="F42" s="96">
        <v>61</v>
      </c>
      <c r="G42" s="78">
        <v>0.27716600000000002</v>
      </c>
      <c r="H42"/>
      <c r="I42"/>
      <c r="J42"/>
      <c r="T42" s="78">
        <v>0.27716600000000002</v>
      </c>
      <c r="AF42" s="10">
        <f t="shared" si="0"/>
        <v>0.28740046067955705</v>
      </c>
    </row>
    <row r="43" spans="2:55" x14ac:dyDescent="0.25">
      <c r="B43" s="26"/>
      <c r="C43" s="26"/>
      <c r="D43" s="96">
        <v>62</v>
      </c>
      <c r="E43" s="78">
        <v>0.27030300000000002</v>
      </c>
      <c r="F43" s="96">
        <v>62</v>
      </c>
      <c r="G43" s="78">
        <v>0.25715700000000002</v>
      </c>
      <c r="H43"/>
      <c r="I43"/>
      <c r="J43"/>
      <c r="T43" s="78">
        <v>0.25715700000000002</v>
      </c>
      <c r="AF43" s="10">
        <f t="shared" si="0"/>
        <v>0.2602810937187911</v>
      </c>
    </row>
    <row r="44" spans="2:55" x14ac:dyDescent="0.25">
      <c r="D44" s="96">
        <v>63</v>
      </c>
      <c r="E44" s="78">
        <v>0.229352</v>
      </c>
      <c r="F44" s="96">
        <v>63</v>
      </c>
      <c r="G44" s="78">
        <v>0.23294699999999999</v>
      </c>
      <c r="H44"/>
      <c r="I44"/>
      <c r="J44"/>
      <c r="T44" s="78">
        <v>0.23294699999999999</v>
      </c>
      <c r="AF44" s="10">
        <f t="shared" si="0"/>
        <v>0.23209266279331706</v>
      </c>
    </row>
    <row r="45" spans="2:55" x14ac:dyDescent="0.25">
      <c r="D45" s="96">
        <v>64</v>
      </c>
      <c r="E45" s="78">
        <v>0.20686299999999999</v>
      </c>
      <c r="F45" s="96">
        <v>64</v>
      </c>
      <c r="G45" s="78">
        <v>0.219224</v>
      </c>
      <c r="H45"/>
      <c r="I45"/>
      <c r="J45"/>
      <c r="T45" s="78">
        <v>0.219224</v>
      </c>
      <c r="AF45" s="10">
        <f t="shared" si="0"/>
        <v>0.21628645835554719</v>
      </c>
    </row>
    <row r="46" spans="2:55" x14ac:dyDescent="0.25">
      <c r="D46" s="96">
        <v>65</v>
      </c>
      <c r="E46" s="78">
        <v>0.209678</v>
      </c>
      <c r="F46" s="96">
        <v>65</v>
      </c>
      <c r="G46" s="78">
        <v>0.23827200000000001</v>
      </c>
      <c r="H46"/>
      <c r="I46"/>
      <c r="J46"/>
      <c r="T46" s="78">
        <v>0.23827200000000001</v>
      </c>
      <c r="AF46" s="10">
        <f t="shared" si="0"/>
        <v>0.23147675157499531</v>
      </c>
    </row>
    <row r="47" spans="2:55" x14ac:dyDescent="0.25">
      <c r="D47" s="96">
        <v>66</v>
      </c>
      <c r="E47" s="78">
        <v>0.21743699999999999</v>
      </c>
      <c r="F47" s="96">
        <v>66</v>
      </c>
      <c r="G47" s="78">
        <v>0.24452299999999999</v>
      </c>
      <c r="H47"/>
      <c r="I47"/>
      <c r="J47"/>
      <c r="T47" s="78">
        <v>0.24452299999999999</v>
      </c>
      <c r="AF47" s="10">
        <f t="shared" si="0"/>
        <v>0.23808612167448848</v>
      </c>
    </row>
    <row r="48" spans="2:55" x14ac:dyDescent="0.25">
      <c r="D48" s="96">
        <v>67</v>
      </c>
      <c r="E48" s="78">
        <v>0.21693399999999999</v>
      </c>
      <c r="F48" s="96">
        <v>67</v>
      </c>
      <c r="G48" s="78">
        <v>0.236791</v>
      </c>
      <c r="H48"/>
      <c r="I48"/>
      <c r="J48"/>
      <c r="T48" s="78">
        <v>0.236791</v>
      </c>
      <c r="AF48" s="10">
        <f t="shared" si="0"/>
        <v>0.23207206428008259</v>
      </c>
    </row>
    <row r="49" spans="4:55" x14ac:dyDescent="0.25">
      <c r="D49" s="96">
        <v>68</v>
      </c>
      <c r="E49" s="78">
        <v>0.20829400000000001</v>
      </c>
      <c r="F49" s="96">
        <v>68</v>
      </c>
      <c r="G49" s="78">
        <v>0.22036700000000001</v>
      </c>
      <c r="H49"/>
      <c r="I49"/>
      <c r="J49"/>
      <c r="T49" s="78">
        <v>0.22036700000000001</v>
      </c>
      <c r="AF49" s="10">
        <f t="shared" si="0"/>
        <v>0.21749790039046368</v>
      </c>
    </row>
    <row r="50" spans="4:55" x14ac:dyDescent="0.25">
      <c r="D50" s="96">
        <v>69</v>
      </c>
      <c r="E50" s="78">
        <v>0.187086</v>
      </c>
      <c r="F50" s="96">
        <v>69</v>
      </c>
      <c r="G50" s="78">
        <v>0.230935</v>
      </c>
      <c r="H50"/>
      <c r="I50"/>
      <c r="J50"/>
      <c r="T50" s="78">
        <v>0.230935</v>
      </c>
      <c r="AF50" s="10">
        <f t="shared" si="0"/>
        <v>0.22051446253801388</v>
      </c>
    </row>
    <row r="51" spans="4:55" x14ac:dyDescent="0.25">
      <c r="D51" s="96">
        <v>70</v>
      </c>
      <c r="E51" s="78">
        <v>0.16355500000000001</v>
      </c>
      <c r="F51" s="96">
        <v>70</v>
      </c>
      <c r="G51" s="78">
        <v>0.229295</v>
      </c>
      <c r="H51"/>
      <c r="I51"/>
      <c r="J51"/>
      <c r="T51" s="78">
        <v>0.229295</v>
      </c>
      <c r="AF51" s="10">
        <f t="shared" si="0"/>
        <v>0.21367215494649897</v>
      </c>
    </row>
    <row r="52" spans="4:55" x14ac:dyDescent="0.25">
      <c r="D52" s="96">
        <v>71</v>
      </c>
      <c r="E52" s="78">
        <v>0.14672099999999999</v>
      </c>
      <c r="F52" s="96">
        <v>71</v>
      </c>
      <c r="G52" s="78">
        <v>0.21205599999999999</v>
      </c>
      <c r="H52"/>
      <c r="I52"/>
      <c r="J52"/>
      <c r="T52" s="78">
        <v>0.21205599999999999</v>
      </c>
      <c r="AF52" s="10">
        <f t="shared" si="0"/>
        <v>0.19652940155810025</v>
      </c>
    </row>
    <row r="53" spans="4:55" x14ac:dyDescent="0.25">
      <c r="D53" s="96">
        <v>72</v>
      </c>
      <c r="E53" s="78">
        <v>0.169602</v>
      </c>
      <c r="F53" s="96">
        <v>72</v>
      </c>
      <c r="G53" s="78">
        <v>0.180451</v>
      </c>
      <c r="H53"/>
      <c r="I53"/>
      <c r="J53"/>
      <c r="T53" s="78">
        <v>0.180451</v>
      </c>
      <c r="AF53" s="10">
        <f t="shared" si="0"/>
        <v>0.17787277903885865</v>
      </c>
    </row>
    <row r="54" spans="4:55" x14ac:dyDescent="0.25">
      <c r="D54" s="96">
        <v>73</v>
      </c>
      <c r="E54" s="78">
        <v>0.167377</v>
      </c>
      <c r="F54" s="96">
        <v>73</v>
      </c>
      <c r="G54" s="78">
        <v>0.18310699999999999</v>
      </c>
      <c r="H54"/>
      <c r="I54"/>
      <c r="J54"/>
      <c r="T54" s="78">
        <v>0.18310699999999999</v>
      </c>
      <c r="AF54" s="10">
        <f t="shared" si="0"/>
        <v>0.17936882913459734</v>
      </c>
    </row>
    <row r="55" spans="4:55" x14ac:dyDescent="0.25">
      <c r="D55" s="96">
        <v>74</v>
      </c>
      <c r="E55" s="78">
        <v>0.16422600000000001</v>
      </c>
      <c r="F55" s="96">
        <v>74</v>
      </c>
      <c r="G55" s="78">
        <v>0.19212499999999999</v>
      </c>
      <c r="H55"/>
      <c r="I55"/>
      <c r="J55"/>
      <c r="T55" s="78">
        <v>0.19212499999999999</v>
      </c>
      <c r="AF55" s="10">
        <f t="shared" si="0"/>
        <v>0.1854949155134222</v>
      </c>
    </row>
    <row r="56" spans="4:55" x14ac:dyDescent="0.25">
      <c r="D56" s="96">
        <v>75</v>
      </c>
      <c r="E56" s="78">
        <v>0.13389000000000001</v>
      </c>
      <c r="F56" s="96">
        <v>75</v>
      </c>
      <c r="G56" s="78">
        <v>0.190633</v>
      </c>
      <c r="H56"/>
      <c r="I56"/>
      <c r="J56"/>
      <c r="T56" s="78">
        <v>0.190633</v>
      </c>
      <c r="AF56" s="10">
        <f t="shared" si="0"/>
        <v>0.17714825559977476</v>
      </c>
    </row>
    <row r="57" spans="4:55" x14ac:dyDescent="0.25">
      <c r="D57" s="96" t="s">
        <v>320</v>
      </c>
      <c r="E57" s="78">
        <v>1</v>
      </c>
      <c r="F57" s="96" t="s">
        <v>320</v>
      </c>
      <c r="G57" s="78">
        <v>1</v>
      </c>
      <c r="H57"/>
      <c r="I57"/>
      <c r="J57"/>
      <c r="T57" s="78">
        <v>1</v>
      </c>
      <c r="AF57" s="10">
        <f t="shared" si="0"/>
        <v>1</v>
      </c>
    </row>
    <row r="58" spans="4:55" x14ac:dyDescent="0.25">
      <c r="D58"/>
      <c r="E58"/>
      <c r="F58"/>
      <c r="G58"/>
      <c r="H58"/>
      <c r="I58"/>
      <c r="J58"/>
    </row>
    <row r="59" spans="4:55" x14ac:dyDescent="0.25">
      <c r="D59"/>
      <c r="E59"/>
      <c r="F59"/>
      <c r="G59"/>
      <c r="H59"/>
      <c r="I59"/>
      <c r="J59"/>
    </row>
    <row r="60" spans="4:55" x14ac:dyDescent="0.25">
      <c r="D60" s="96"/>
      <c r="E60" s="80"/>
      <c r="F60"/>
      <c r="G60"/>
      <c r="H60"/>
      <c r="I60"/>
      <c r="J60"/>
    </row>
    <row r="61" spans="4:55" x14ac:dyDescent="0.25">
      <c r="D61" s="96"/>
      <c r="E61" s="80"/>
      <c r="F61"/>
      <c r="G61"/>
      <c r="H61"/>
      <c r="I61"/>
      <c r="J61"/>
    </row>
    <row r="62" spans="4:55" x14ac:dyDescent="0.25">
      <c r="D62" s="96"/>
      <c r="E62" s="80"/>
      <c r="F62"/>
      <c r="G62"/>
      <c r="H62"/>
      <c r="I62"/>
      <c r="J62"/>
      <c r="BC62" s="54"/>
    </row>
    <row r="63" spans="4:55" x14ac:dyDescent="0.25">
      <c r="D63" s="96"/>
      <c r="E63" s="80"/>
      <c r="F63"/>
      <c r="G63"/>
      <c r="H63"/>
      <c r="I63"/>
      <c r="J63"/>
    </row>
    <row r="64" spans="4:55" x14ac:dyDescent="0.25">
      <c r="D64" s="96"/>
      <c r="E64" s="80"/>
      <c r="F64"/>
      <c r="G64"/>
      <c r="H64"/>
      <c r="I64"/>
      <c r="J64"/>
    </row>
    <row r="65" spans="3:10" x14ac:dyDescent="0.25">
      <c r="D65" s="96"/>
      <c r="E65" s="80"/>
      <c r="F65"/>
      <c r="G65"/>
      <c r="H65"/>
      <c r="I65"/>
      <c r="J65"/>
    </row>
    <row r="66" spans="3:10" x14ac:dyDescent="0.25">
      <c r="D66" s="96"/>
      <c r="E66" s="80"/>
      <c r="F66"/>
      <c r="G66"/>
      <c r="H66"/>
      <c r="I66"/>
      <c r="J66"/>
    </row>
    <row r="67" spans="3:10" x14ac:dyDescent="0.25">
      <c r="D67" s="96"/>
      <c r="E67" s="80"/>
      <c r="F67"/>
      <c r="G67"/>
      <c r="H67"/>
      <c r="I67"/>
      <c r="J67"/>
    </row>
    <row r="68" spans="3:10" x14ac:dyDescent="0.25">
      <c r="D68" s="96"/>
      <c r="E68" s="80"/>
      <c r="F68"/>
      <c r="G68"/>
      <c r="H68"/>
      <c r="I68"/>
      <c r="J68"/>
    </row>
    <row r="69" spans="3:10" x14ac:dyDescent="0.25">
      <c r="D69" s="96"/>
      <c r="E69" s="80"/>
      <c r="F69"/>
      <c r="G69"/>
      <c r="H69"/>
      <c r="I69"/>
      <c r="J69"/>
    </row>
    <row r="70" spans="3:10" x14ac:dyDescent="0.25">
      <c r="D70" s="96"/>
    </row>
    <row r="71" spans="3:10" x14ac:dyDescent="0.25">
      <c r="D71" s="96"/>
    </row>
    <row r="75" spans="3:10" x14ac:dyDescent="0.25">
      <c r="C75" s="101" t="s">
        <v>342</v>
      </c>
    </row>
    <row r="77" spans="3:10" ht="15.75" x14ac:dyDescent="0.25">
      <c r="C77" s="81">
        <v>1</v>
      </c>
      <c r="D77"/>
      <c r="E77"/>
      <c r="F77"/>
      <c r="G77"/>
      <c r="H77"/>
      <c r="I77"/>
    </row>
    <row r="78" spans="3:10" x14ac:dyDescent="0.25">
      <c r="C78" t="s">
        <v>312</v>
      </c>
      <c r="D78"/>
      <c r="E78"/>
      <c r="F78"/>
      <c r="G78"/>
      <c r="H78"/>
      <c r="I78"/>
    </row>
    <row r="79" spans="3:10" x14ac:dyDescent="0.25">
      <c r="C79" t="s">
        <v>313</v>
      </c>
      <c r="D79"/>
      <c r="E79"/>
      <c r="F79"/>
      <c r="G79"/>
      <c r="H79"/>
      <c r="I79"/>
    </row>
    <row r="80" spans="3:10" x14ac:dyDescent="0.25">
      <c r="C80" t="s">
        <v>314</v>
      </c>
      <c r="D80"/>
      <c r="E80"/>
      <c r="F80"/>
      <c r="G80"/>
      <c r="H80"/>
      <c r="I80"/>
    </row>
    <row r="81" spans="3:9" x14ac:dyDescent="0.25">
      <c r="C81" t="s">
        <v>315</v>
      </c>
      <c r="D81"/>
      <c r="E81"/>
      <c r="F81"/>
      <c r="G81"/>
      <c r="H81"/>
      <c r="I81"/>
    </row>
    <row r="82" spans="3:9" x14ac:dyDescent="0.25">
      <c r="C82" s="148" t="s">
        <v>316</v>
      </c>
      <c r="D82" s="148"/>
      <c r="E82" s="148" t="s">
        <v>317</v>
      </c>
      <c r="F82" s="148"/>
      <c r="G82"/>
      <c r="H82"/>
      <c r="I82"/>
    </row>
    <row r="83" spans="3:9" x14ac:dyDescent="0.25">
      <c r="C83" s="95" t="s">
        <v>267</v>
      </c>
      <c r="D83" s="95" t="s">
        <v>318</v>
      </c>
      <c r="E83" s="95" t="s">
        <v>267</v>
      </c>
      <c r="F83" s="95" t="s">
        <v>318</v>
      </c>
      <c r="G83"/>
      <c r="H83"/>
      <c r="I83"/>
    </row>
    <row r="84" spans="3:9" x14ac:dyDescent="0.25">
      <c r="C84" s="96">
        <v>55</v>
      </c>
      <c r="D84" s="78">
        <v>3.1965E-2</v>
      </c>
      <c r="E84" s="96">
        <v>55</v>
      </c>
      <c r="F84" s="78">
        <v>3.4564999999999999E-2</v>
      </c>
      <c r="G84"/>
      <c r="H84"/>
      <c r="I84"/>
    </row>
    <row r="85" spans="3:9" x14ac:dyDescent="0.25">
      <c r="C85" s="96">
        <v>56</v>
      </c>
      <c r="D85" s="78">
        <v>3.1781999999999998E-2</v>
      </c>
      <c r="E85" s="96">
        <v>56</v>
      </c>
      <c r="F85" s="78">
        <v>3.5761000000000001E-2</v>
      </c>
      <c r="G85"/>
      <c r="H85"/>
      <c r="I85"/>
    </row>
    <row r="86" spans="3:9" x14ac:dyDescent="0.25">
      <c r="C86" s="96">
        <v>57</v>
      </c>
      <c r="D86" s="78">
        <v>3.6262000000000003E-2</v>
      </c>
      <c r="E86" s="96">
        <v>57</v>
      </c>
      <c r="F86" s="78">
        <v>4.1750000000000002E-2</v>
      </c>
      <c r="G86"/>
      <c r="H86"/>
      <c r="I86"/>
    </row>
    <row r="87" spans="3:9" x14ac:dyDescent="0.25">
      <c r="C87" s="96">
        <v>58</v>
      </c>
      <c r="D87" s="78">
        <v>4.3899000000000001E-2</v>
      </c>
      <c r="E87" s="96">
        <v>58</v>
      </c>
      <c r="F87" s="78">
        <v>4.6349000000000001E-2</v>
      </c>
      <c r="G87"/>
      <c r="H87"/>
      <c r="I87"/>
    </row>
    <row r="88" spans="3:9" x14ac:dyDescent="0.25">
      <c r="C88" s="96">
        <v>59</v>
      </c>
      <c r="D88" s="78">
        <v>5.6397999999999997E-2</v>
      </c>
      <c r="E88" s="96">
        <v>59</v>
      </c>
      <c r="F88" s="78">
        <v>6.0338999999999997E-2</v>
      </c>
      <c r="G88"/>
      <c r="H88"/>
      <c r="I88"/>
    </row>
    <row r="89" spans="3:9" x14ac:dyDescent="0.25">
      <c r="C89" s="96">
        <v>60</v>
      </c>
      <c r="D89" s="78">
        <v>6.3577999999999996E-2</v>
      </c>
      <c r="E89" s="96">
        <v>60</v>
      </c>
      <c r="F89" s="78">
        <v>7.0415000000000005E-2</v>
      </c>
      <c r="G89"/>
      <c r="H89"/>
      <c r="I89"/>
    </row>
    <row r="90" spans="3:9" x14ac:dyDescent="0.25">
      <c r="C90" s="96">
        <v>61</v>
      </c>
      <c r="D90" s="78">
        <v>7.2217000000000003E-2</v>
      </c>
      <c r="E90" s="96">
        <v>61</v>
      </c>
      <c r="F90" s="78">
        <v>8.2589999999999997E-2</v>
      </c>
      <c r="G90"/>
      <c r="H90"/>
      <c r="I90"/>
    </row>
    <row r="91" spans="3:9" x14ac:dyDescent="0.25">
      <c r="C91"/>
      <c r="D91"/>
      <c r="E91"/>
      <c r="F91"/>
      <c r="G91"/>
      <c r="H91"/>
      <c r="I91"/>
    </row>
    <row r="92" spans="3:9" x14ac:dyDescent="0.25">
      <c r="C92"/>
      <c r="D92"/>
      <c r="E92"/>
      <c r="F92"/>
      <c r="G92"/>
      <c r="H92"/>
      <c r="I92"/>
    </row>
    <row r="93" spans="3:9" x14ac:dyDescent="0.25">
      <c r="C93"/>
      <c r="D93"/>
      <c r="E93"/>
      <c r="F93"/>
      <c r="G93"/>
      <c r="H93"/>
      <c r="I93"/>
    </row>
    <row r="94" spans="3:9" x14ac:dyDescent="0.25">
      <c r="C94"/>
      <c r="D94"/>
      <c r="E94"/>
      <c r="F94"/>
      <c r="G94"/>
      <c r="H94"/>
      <c r="I94"/>
    </row>
    <row r="95" spans="3:9" x14ac:dyDescent="0.25">
      <c r="C95"/>
      <c r="D95"/>
      <c r="E95"/>
      <c r="F95"/>
      <c r="G95"/>
      <c r="H95"/>
      <c r="I95"/>
    </row>
    <row r="96" spans="3:9" ht="15.75" x14ac:dyDescent="0.25">
      <c r="C96" s="81">
        <v>2</v>
      </c>
      <c r="D96"/>
      <c r="E96"/>
      <c r="F96"/>
      <c r="G96"/>
      <c r="H96"/>
      <c r="I96"/>
    </row>
    <row r="97" spans="3:9" x14ac:dyDescent="0.25">
      <c r="C97"/>
      <c r="D97"/>
      <c r="E97"/>
      <c r="F97"/>
      <c r="G97"/>
      <c r="H97"/>
      <c r="I97"/>
    </row>
    <row r="98" spans="3:9" ht="14.25" customHeight="1" x14ac:dyDescent="0.25">
      <c r="C98" s="149" t="s">
        <v>321</v>
      </c>
      <c r="D98" s="149"/>
      <c r="E98" s="149"/>
      <c r="F98" s="149"/>
      <c r="G98"/>
      <c r="H98"/>
      <c r="I98"/>
    </row>
    <row r="99" spans="3:9" x14ac:dyDescent="0.25">
      <c r="C99" s="149"/>
      <c r="D99" s="149"/>
      <c r="E99" s="149"/>
      <c r="F99" s="149"/>
      <c r="G99" s="34"/>
      <c r="H99"/>
      <c r="I99"/>
    </row>
    <row r="100" spans="3:9" x14ac:dyDescent="0.25">
      <c r="C100" s="149"/>
      <c r="D100" s="149"/>
      <c r="E100" s="149"/>
      <c r="F100" s="149"/>
      <c r="G100"/>
      <c r="H100"/>
      <c r="I100"/>
    </row>
    <row r="101" spans="3:9" x14ac:dyDescent="0.25">
      <c r="C101" s="149"/>
      <c r="D101" s="149"/>
      <c r="E101" s="149"/>
      <c r="F101" s="149"/>
      <c r="G101"/>
      <c r="H101"/>
      <c r="I101"/>
    </row>
    <row r="102" spans="3:9" x14ac:dyDescent="0.25">
      <c r="C102" s="149"/>
      <c r="D102" s="149"/>
      <c r="E102" s="149"/>
      <c r="F102" s="149"/>
      <c r="G102"/>
      <c r="H102"/>
      <c r="I102"/>
    </row>
    <row r="103" spans="3:9" x14ac:dyDescent="0.25">
      <c r="C103"/>
      <c r="D103"/>
      <c r="E103"/>
      <c r="F103"/>
      <c r="G103"/>
      <c r="H103"/>
      <c r="I103"/>
    </row>
    <row r="104" spans="3:9" x14ac:dyDescent="0.25">
      <c r="C104" s="148" t="s">
        <v>316</v>
      </c>
      <c r="D104" s="148"/>
      <c r="E104" s="148" t="s">
        <v>317</v>
      </c>
      <c r="F104" s="148"/>
      <c r="G104"/>
      <c r="H104"/>
      <c r="I104"/>
    </row>
    <row r="105" spans="3:9" x14ac:dyDescent="0.25">
      <c r="C105" s="77" t="s">
        <v>267</v>
      </c>
      <c r="D105" s="77" t="s">
        <v>318</v>
      </c>
      <c r="E105" s="77" t="s">
        <v>267</v>
      </c>
      <c r="F105" s="77" t="s">
        <v>318</v>
      </c>
      <c r="G105"/>
      <c r="H105"/>
      <c r="I105"/>
    </row>
    <row r="106" spans="3:9" x14ac:dyDescent="0.25">
      <c r="C106" s="75">
        <v>55</v>
      </c>
      <c r="D106" s="78">
        <v>0.306695</v>
      </c>
      <c r="E106" s="75">
        <v>55</v>
      </c>
      <c r="F106" s="78">
        <v>0.31399199999999999</v>
      </c>
      <c r="G106"/>
      <c r="H106"/>
      <c r="I106"/>
    </row>
    <row r="107" spans="3:9" x14ac:dyDescent="0.25">
      <c r="C107" s="75">
        <v>56</v>
      </c>
      <c r="D107" s="78">
        <v>0.280779</v>
      </c>
      <c r="E107" s="75">
        <v>56</v>
      </c>
      <c r="F107" s="78">
        <v>0.28811599999999998</v>
      </c>
      <c r="G107"/>
      <c r="H107"/>
      <c r="I107"/>
    </row>
    <row r="108" spans="3:9" x14ac:dyDescent="0.25">
      <c r="C108" s="75">
        <v>57</v>
      </c>
      <c r="D108" s="78">
        <v>0.25244800000000001</v>
      </c>
      <c r="E108" s="75">
        <v>57</v>
      </c>
      <c r="F108" s="78">
        <v>0.26947300000000002</v>
      </c>
      <c r="G108"/>
      <c r="H108"/>
      <c r="I108"/>
    </row>
    <row r="109" spans="3:9" x14ac:dyDescent="0.25">
      <c r="C109" s="75">
        <v>58</v>
      </c>
      <c r="D109" s="78">
        <v>0.25943699999999997</v>
      </c>
      <c r="E109" s="75">
        <v>58</v>
      </c>
      <c r="F109" s="78">
        <v>0.26101600000000003</v>
      </c>
      <c r="G109"/>
      <c r="H109"/>
      <c r="I109"/>
    </row>
    <row r="110" spans="3:9" x14ac:dyDescent="0.25">
      <c r="C110" s="75">
        <v>59</v>
      </c>
      <c r="D110" s="78">
        <v>0.28654499999999999</v>
      </c>
      <c r="E110" s="75">
        <v>59</v>
      </c>
      <c r="F110" s="78">
        <v>0.268785</v>
      </c>
      <c r="G110"/>
      <c r="H110"/>
      <c r="I110"/>
    </row>
    <row r="111" spans="3:9" x14ac:dyDescent="0.25">
      <c r="C111" s="75">
        <v>60</v>
      </c>
      <c r="D111" s="78">
        <v>0.31101099999999998</v>
      </c>
      <c r="E111" s="75">
        <v>60</v>
      </c>
      <c r="F111" s="78">
        <v>0.27940999999999999</v>
      </c>
      <c r="G111"/>
      <c r="H111"/>
      <c r="I111"/>
    </row>
    <row r="112" spans="3:9" x14ac:dyDescent="0.25">
      <c r="C112" s="75">
        <v>61</v>
      </c>
      <c r="D112" s="78">
        <v>0.32023200000000002</v>
      </c>
      <c r="E112" s="75">
        <v>61</v>
      </c>
      <c r="F112" s="78">
        <v>0.27716600000000002</v>
      </c>
      <c r="G112"/>
      <c r="H112"/>
      <c r="I112"/>
    </row>
    <row r="113" spans="3:9" x14ac:dyDescent="0.25">
      <c r="C113" s="75">
        <v>62</v>
      </c>
      <c r="D113" s="78">
        <v>0.27030300000000002</v>
      </c>
      <c r="E113" s="75">
        <v>62</v>
      </c>
      <c r="F113" s="78">
        <v>0.25715700000000002</v>
      </c>
      <c r="G113"/>
      <c r="H113"/>
      <c r="I113"/>
    </row>
    <row r="114" spans="3:9" x14ac:dyDescent="0.25">
      <c r="C114" s="75">
        <v>63</v>
      </c>
      <c r="D114" s="78">
        <v>0.229352</v>
      </c>
      <c r="E114" s="75">
        <v>63</v>
      </c>
      <c r="F114" s="78">
        <v>0.23294699999999999</v>
      </c>
      <c r="G114"/>
      <c r="H114"/>
      <c r="I114"/>
    </row>
    <row r="115" spans="3:9" x14ac:dyDescent="0.25">
      <c r="C115" s="75">
        <v>64</v>
      </c>
      <c r="D115" s="78">
        <v>0.20686299999999999</v>
      </c>
      <c r="E115" s="75">
        <v>64</v>
      </c>
      <c r="F115" s="78">
        <v>0.219224</v>
      </c>
      <c r="G115"/>
      <c r="H115"/>
      <c r="I115"/>
    </row>
    <row r="116" spans="3:9" x14ac:dyDescent="0.25">
      <c r="C116" s="75">
        <v>65</v>
      </c>
      <c r="D116" s="78">
        <v>0.209678</v>
      </c>
      <c r="E116" s="75">
        <v>65</v>
      </c>
      <c r="F116" s="78">
        <v>0.23827200000000001</v>
      </c>
      <c r="G116"/>
      <c r="H116"/>
      <c r="I116"/>
    </row>
    <row r="117" spans="3:9" x14ac:dyDescent="0.25">
      <c r="C117" s="75">
        <v>66</v>
      </c>
      <c r="D117" s="78">
        <v>0.21743699999999999</v>
      </c>
      <c r="E117" s="75">
        <v>66</v>
      </c>
      <c r="F117" s="78">
        <v>0.24452299999999999</v>
      </c>
      <c r="G117"/>
      <c r="H117"/>
      <c r="I117"/>
    </row>
    <row r="118" spans="3:9" x14ac:dyDescent="0.25">
      <c r="C118" s="75">
        <v>67</v>
      </c>
      <c r="D118" s="78">
        <v>0.21693399999999999</v>
      </c>
      <c r="E118" s="75">
        <v>67</v>
      </c>
      <c r="F118" s="78">
        <v>0.236791</v>
      </c>
      <c r="G118"/>
      <c r="H118"/>
      <c r="I118"/>
    </row>
    <row r="119" spans="3:9" x14ac:dyDescent="0.25">
      <c r="C119" s="75">
        <v>68</v>
      </c>
      <c r="D119" s="78">
        <v>0.20829400000000001</v>
      </c>
      <c r="E119" s="75">
        <v>68</v>
      </c>
      <c r="F119" s="78">
        <v>0.22036700000000001</v>
      </c>
      <c r="G119"/>
      <c r="H119"/>
      <c r="I119"/>
    </row>
    <row r="120" spans="3:9" x14ac:dyDescent="0.25">
      <c r="C120" s="75">
        <v>69</v>
      </c>
      <c r="D120" s="78">
        <v>0.187086</v>
      </c>
      <c r="E120" s="75">
        <v>69</v>
      </c>
      <c r="F120" s="78">
        <v>0.230935</v>
      </c>
      <c r="G120"/>
      <c r="H120"/>
      <c r="I120"/>
    </row>
    <row r="121" spans="3:9" x14ac:dyDescent="0.25">
      <c r="C121" s="75">
        <v>70</v>
      </c>
      <c r="D121" s="78">
        <v>0.16355500000000001</v>
      </c>
      <c r="E121" s="75">
        <v>70</v>
      </c>
      <c r="F121" s="78">
        <v>0.229295</v>
      </c>
      <c r="G121"/>
      <c r="H121"/>
      <c r="I121"/>
    </row>
    <row r="122" spans="3:9" x14ac:dyDescent="0.25">
      <c r="C122" s="75">
        <v>71</v>
      </c>
      <c r="D122" s="78">
        <v>0.14672099999999999</v>
      </c>
      <c r="E122" s="75">
        <v>71</v>
      </c>
      <c r="F122" s="78">
        <v>0.21205599999999999</v>
      </c>
      <c r="G122"/>
      <c r="H122"/>
      <c r="I122"/>
    </row>
    <row r="123" spans="3:9" x14ac:dyDescent="0.25">
      <c r="C123" s="75">
        <v>72</v>
      </c>
      <c r="D123" s="78">
        <v>0.169602</v>
      </c>
      <c r="E123" s="75">
        <v>72</v>
      </c>
      <c r="F123" s="78">
        <v>0.180451</v>
      </c>
      <c r="G123"/>
      <c r="H123"/>
      <c r="I123"/>
    </row>
    <row r="124" spans="3:9" x14ac:dyDescent="0.25">
      <c r="C124" s="75">
        <v>73</v>
      </c>
      <c r="D124" s="78">
        <v>0.167377</v>
      </c>
      <c r="E124" s="75">
        <v>73</v>
      </c>
      <c r="F124" s="78">
        <v>0.18310699999999999</v>
      </c>
      <c r="G124"/>
      <c r="H124"/>
      <c r="I124"/>
    </row>
    <row r="125" spans="3:9" x14ac:dyDescent="0.25">
      <c r="C125" s="75">
        <v>74</v>
      </c>
      <c r="D125" s="78">
        <v>0.16422600000000001</v>
      </c>
      <c r="E125" s="75">
        <v>74</v>
      </c>
      <c r="F125" s="78">
        <v>0.19212499999999999</v>
      </c>
      <c r="G125"/>
      <c r="H125"/>
      <c r="I125"/>
    </row>
    <row r="126" spans="3:9" x14ac:dyDescent="0.25">
      <c r="C126" s="75">
        <v>75</v>
      </c>
      <c r="D126" s="78">
        <v>0.13389000000000001</v>
      </c>
      <c r="E126" s="75">
        <v>75</v>
      </c>
      <c r="F126" s="78">
        <v>0.190633</v>
      </c>
      <c r="G126"/>
      <c r="H126"/>
      <c r="I126"/>
    </row>
    <row r="127" spans="3:9" x14ac:dyDescent="0.25">
      <c r="C127" s="75" t="s">
        <v>320</v>
      </c>
      <c r="D127" s="78">
        <v>1</v>
      </c>
      <c r="E127" s="75" t="s">
        <v>320</v>
      </c>
      <c r="F127" s="78">
        <v>1</v>
      </c>
      <c r="G127"/>
      <c r="H127"/>
      <c r="I127"/>
    </row>
    <row r="128" spans="3:9" x14ac:dyDescent="0.25">
      <c r="C128"/>
      <c r="D128"/>
      <c r="E128"/>
      <c r="F128"/>
      <c r="G128"/>
      <c r="H128"/>
      <c r="I128"/>
    </row>
    <row r="129" spans="3:9" x14ac:dyDescent="0.25">
      <c r="C129"/>
      <c r="D129"/>
      <c r="E129"/>
      <c r="F129"/>
      <c r="G129"/>
      <c r="H129"/>
      <c r="I129"/>
    </row>
    <row r="130" spans="3:9" ht="15.75" x14ac:dyDescent="0.25">
      <c r="C130" s="81">
        <v>3</v>
      </c>
      <c r="D130" s="82" t="s">
        <v>322</v>
      </c>
      <c r="E130"/>
      <c r="F130"/>
      <c r="G130"/>
      <c r="H130"/>
      <c r="I130"/>
    </row>
    <row r="131" spans="3:9" x14ac:dyDescent="0.25">
      <c r="C131"/>
      <c r="D131" s="83"/>
      <c r="E131"/>
      <c r="F131"/>
      <c r="G131"/>
      <c r="H131"/>
      <c r="I131"/>
    </row>
    <row r="132" spans="3:9" x14ac:dyDescent="0.25">
      <c r="C132" s="148" t="s">
        <v>316</v>
      </c>
      <c r="D132" s="148"/>
      <c r="E132" s="148" t="s">
        <v>317</v>
      </c>
      <c r="F132" s="148"/>
      <c r="G132"/>
      <c r="H132"/>
      <c r="I132"/>
    </row>
    <row r="133" spans="3:9" x14ac:dyDescent="0.25">
      <c r="C133" s="77" t="s">
        <v>267</v>
      </c>
      <c r="D133" s="77" t="s">
        <v>318</v>
      </c>
      <c r="E133" s="77" t="s">
        <v>267</v>
      </c>
      <c r="F133" s="77" t="s">
        <v>318</v>
      </c>
      <c r="G133"/>
      <c r="H133"/>
      <c r="I133"/>
    </row>
    <row r="134" spans="3:9" x14ac:dyDescent="0.25">
      <c r="C134" s="75">
        <v>55</v>
      </c>
      <c r="D134" s="78">
        <f t="shared" ref="D134:D140" si="1">D84+D106</f>
        <v>0.33866000000000002</v>
      </c>
      <c r="E134" s="75">
        <v>55</v>
      </c>
      <c r="F134" s="78">
        <f t="shared" ref="F134:F140" si="2">F84+F106</f>
        <v>0.34855700000000001</v>
      </c>
      <c r="G134"/>
      <c r="H134"/>
      <c r="I134"/>
    </row>
    <row r="135" spans="3:9" x14ac:dyDescent="0.25">
      <c r="C135" s="75">
        <v>56</v>
      </c>
      <c r="D135" s="78">
        <f t="shared" si="1"/>
        <v>0.31256099999999998</v>
      </c>
      <c r="E135" s="75">
        <v>56</v>
      </c>
      <c r="F135" s="78">
        <f t="shared" si="2"/>
        <v>0.32387699999999997</v>
      </c>
      <c r="G135"/>
      <c r="H135"/>
      <c r="I135"/>
    </row>
    <row r="136" spans="3:9" x14ac:dyDescent="0.25">
      <c r="C136" s="75">
        <v>57</v>
      </c>
      <c r="D136" s="78">
        <f t="shared" si="1"/>
        <v>0.28871000000000002</v>
      </c>
      <c r="E136" s="75">
        <v>57</v>
      </c>
      <c r="F136" s="78">
        <f t="shared" si="2"/>
        <v>0.31122300000000003</v>
      </c>
      <c r="G136"/>
      <c r="H136"/>
      <c r="I136"/>
    </row>
    <row r="137" spans="3:9" x14ac:dyDescent="0.25">
      <c r="C137" s="75">
        <v>58</v>
      </c>
      <c r="D137" s="78">
        <f t="shared" si="1"/>
        <v>0.30333599999999999</v>
      </c>
      <c r="E137" s="75">
        <v>58</v>
      </c>
      <c r="F137" s="78">
        <f t="shared" si="2"/>
        <v>0.307365</v>
      </c>
      <c r="G137"/>
      <c r="H137"/>
      <c r="I137"/>
    </row>
    <row r="138" spans="3:9" x14ac:dyDescent="0.25">
      <c r="C138" s="75">
        <v>59</v>
      </c>
      <c r="D138" s="78">
        <f t="shared" si="1"/>
        <v>0.342943</v>
      </c>
      <c r="E138" s="75">
        <v>59</v>
      </c>
      <c r="F138" s="78">
        <f t="shared" si="2"/>
        <v>0.32912399999999997</v>
      </c>
      <c r="G138"/>
      <c r="H138"/>
      <c r="I138"/>
    </row>
    <row r="139" spans="3:9" x14ac:dyDescent="0.25">
      <c r="C139" s="75">
        <v>60</v>
      </c>
      <c r="D139" s="78">
        <f t="shared" si="1"/>
        <v>0.37458899999999995</v>
      </c>
      <c r="E139" s="75">
        <v>60</v>
      </c>
      <c r="F139" s="78">
        <f t="shared" si="2"/>
        <v>0.349825</v>
      </c>
      <c r="G139"/>
      <c r="H139"/>
      <c r="I139"/>
    </row>
    <row r="140" spans="3:9" x14ac:dyDescent="0.25">
      <c r="C140" s="75">
        <v>61</v>
      </c>
      <c r="D140" s="78">
        <f t="shared" si="1"/>
        <v>0.39244900000000005</v>
      </c>
      <c r="E140" s="75">
        <v>61</v>
      </c>
      <c r="F140" s="78">
        <f t="shared" si="2"/>
        <v>0.35975600000000002</v>
      </c>
      <c r="G140"/>
      <c r="H140"/>
      <c r="I140"/>
    </row>
    <row r="141" spans="3:9" x14ac:dyDescent="0.25">
      <c r="C141" s="75">
        <v>62</v>
      </c>
      <c r="D141" s="78">
        <f t="shared" ref="D141:D155" si="3">D113</f>
        <v>0.27030300000000002</v>
      </c>
      <c r="E141" s="75">
        <v>62</v>
      </c>
      <c r="F141" s="78">
        <f t="shared" ref="F141:F155" si="4">F113</f>
        <v>0.25715700000000002</v>
      </c>
      <c r="G141"/>
      <c r="H141"/>
      <c r="I141"/>
    </row>
    <row r="142" spans="3:9" x14ac:dyDescent="0.25">
      <c r="C142" s="75">
        <v>63</v>
      </c>
      <c r="D142" s="78">
        <f t="shared" si="3"/>
        <v>0.229352</v>
      </c>
      <c r="E142" s="75">
        <v>63</v>
      </c>
      <c r="F142" s="78">
        <f t="shared" si="4"/>
        <v>0.23294699999999999</v>
      </c>
      <c r="G142"/>
      <c r="H142"/>
      <c r="I142"/>
    </row>
    <row r="143" spans="3:9" x14ac:dyDescent="0.25">
      <c r="C143" s="75">
        <v>64</v>
      </c>
      <c r="D143" s="78">
        <f t="shared" si="3"/>
        <v>0.20686299999999999</v>
      </c>
      <c r="E143" s="75">
        <v>64</v>
      </c>
      <c r="F143" s="78">
        <f t="shared" si="4"/>
        <v>0.219224</v>
      </c>
      <c r="G143"/>
      <c r="H143"/>
      <c r="I143"/>
    </row>
    <row r="144" spans="3:9" x14ac:dyDescent="0.25">
      <c r="C144" s="75">
        <v>65</v>
      </c>
      <c r="D144" s="78">
        <f t="shared" si="3"/>
        <v>0.209678</v>
      </c>
      <c r="E144" s="75">
        <v>65</v>
      </c>
      <c r="F144" s="78">
        <f t="shared" si="4"/>
        <v>0.23827200000000001</v>
      </c>
      <c r="G144"/>
      <c r="H144"/>
      <c r="I144"/>
    </row>
    <row r="145" spans="3:9" x14ac:dyDescent="0.25">
      <c r="C145" s="75">
        <v>66</v>
      </c>
      <c r="D145" s="78">
        <f t="shared" si="3"/>
        <v>0.21743699999999999</v>
      </c>
      <c r="E145" s="75">
        <v>66</v>
      </c>
      <c r="F145" s="78">
        <f t="shared" si="4"/>
        <v>0.24452299999999999</v>
      </c>
      <c r="G145"/>
      <c r="H145"/>
      <c r="I145"/>
    </row>
    <row r="146" spans="3:9" x14ac:dyDescent="0.25">
      <c r="C146" s="75">
        <v>67</v>
      </c>
      <c r="D146" s="78">
        <f t="shared" si="3"/>
        <v>0.21693399999999999</v>
      </c>
      <c r="E146" s="75">
        <v>67</v>
      </c>
      <c r="F146" s="78">
        <f t="shared" si="4"/>
        <v>0.236791</v>
      </c>
      <c r="G146"/>
      <c r="H146"/>
      <c r="I146"/>
    </row>
    <row r="147" spans="3:9" x14ac:dyDescent="0.25">
      <c r="C147" s="75">
        <v>68</v>
      </c>
      <c r="D147" s="78">
        <f t="shared" si="3"/>
        <v>0.20829400000000001</v>
      </c>
      <c r="E147" s="75">
        <v>68</v>
      </c>
      <c r="F147" s="78">
        <f t="shared" si="4"/>
        <v>0.22036700000000001</v>
      </c>
      <c r="G147"/>
      <c r="H147"/>
      <c r="I147"/>
    </row>
    <row r="148" spans="3:9" x14ac:dyDescent="0.25">
      <c r="C148" s="75">
        <v>69</v>
      </c>
      <c r="D148" s="78">
        <f t="shared" si="3"/>
        <v>0.187086</v>
      </c>
      <c r="E148" s="75">
        <v>69</v>
      </c>
      <c r="F148" s="78">
        <f t="shared" si="4"/>
        <v>0.230935</v>
      </c>
      <c r="G148"/>
      <c r="H148"/>
      <c r="I148"/>
    </row>
    <row r="149" spans="3:9" x14ac:dyDescent="0.25">
      <c r="C149" s="75">
        <v>70</v>
      </c>
      <c r="D149" s="78">
        <f t="shared" si="3"/>
        <v>0.16355500000000001</v>
      </c>
      <c r="E149" s="75">
        <v>70</v>
      </c>
      <c r="F149" s="78">
        <f t="shared" si="4"/>
        <v>0.229295</v>
      </c>
      <c r="G149"/>
      <c r="H149"/>
      <c r="I149"/>
    </row>
    <row r="150" spans="3:9" x14ac:dyDescent="0.25">
      <c r="C150" s="75">
        <v>71</v>
      </c>
      <c r="D150" s="78">
        <f t="shared" si="3"/>
        <v>0.14672099999999999</v>
      </c>
      <c r="E150" s="75">
        <v>71</v>
      </c>
      <c r="F150" s="78">
        <f t="shared" si="4"/>
        <v>0.21205599999999999</v>
      </c>
      <c r="G150"/>
      <c r="H150"/>
      <c r="I150"/>
    </row>
    <row r="151" spans="3:9" x14ac:dyDescent="0.25">
      <c r="C151" s="75">
        <v>72</v>
      </c>
      <c r="D151" s="78">
        <f t="shared" si="3"/>
        <v>0.169602</v>
      </c>
      <c r="E151" s="75">
        <v>72</v>
      </c>
      <c r="F151" s="78">
        <f t="shared" si="4"/>
        <v>0.180451</v>
      </c>
      <c r="G151"/>
      <c r="H151"/>
      <c r="I151"/>
    </row>
    <row r="152" spans="3:9" x14ac:dyDescent="0.25">
      <c r="C152" s="75">
        <v>73</v>
      </c>
      <c r="D152" s="78">
        <f t="shared" si="3"/>
        <v>0.167377</v>
      </c>
      <c r="E152" s="75">
        <v>73</v>
      </c>
      <c r="F152" s="78">
        <f t="shared" si="4"/>
        <v>0.18310699999999999</v>
      </c>
      <c r="G152"/>
      <c r="H152"/>
      <c r="I152"/>
    </row>
    <row r="153" spans="3:9" x14ac:dyDescent="0.25">
      <c r="C153" s="75">
        <v>74</v>
      </c>
      <c r="D153" s="78">
        <f t="shared" si="3"/>
        <v>0.16422600000000001</v>
      </c>
      <c r="E153" s="75">
        <v>74</v>
      </c>
      <c r="F153" s="78">
        <f t="shared" si="4"/>
        <v>0.19212499999999999</v>
      </c>
      <c r="G153"/>
      <c r="H153"/>
      <c r="I153"/>
    </row>
    <row r="154" spans="3:9" x14ac:dyDescent="0.25">
      <c r="C154" s="75">
        <v>75</v>
      </c>
      <c r="D154" s="78">
        <f t="shared" si="3"/>
        <v>0.13389000000000001</v>
      </c>
      <c r="E154" s="75">
        <v>75</v>
      </c>
      <c r="F154" s="78">
        <f t="shared" si="4"/>
        <v>0.190633</v>
      </c>
      <c r="G154"/>
      <c r="H154"/>
      <c r="I154"/>
    </row>
    <row r="155" spans="3:9" x14ac:dyDescent="0.25">
      <c r="C155" s="75" t="s">
        <v>320</v>
      </c>
      <c r="D155" s="78">
        <f t="shared" si="3"/>
        <v>1</v>
      </c>
      <c r="E155" s="75" t="s">
        <v>320</v>
      </c>
      <c r="F155" s="78">
        <f t="shared" si="4"/>
        <v>1</v>
      </c>
      <c r="G155"/>
      <c r="H155"/>
      <c r="I155"/>
    </row>
    <row r="156" spans="3:9" x14ac:dyDescent="0.25">
      <c r="C156"/>
      <c r="D156"/>
      <c r="E156"/>
      <c r="F156"/>
      <c r="G156"/>
      <c r="H156"/>
      <c r="I156"/>
    </row>
    <row r="157" spans="3:9" x14ac:dyDescent="0.25">
      <c r="C157"/>
      <c r="D157"/>
      <c r="E157"/>
      <c r="F157"/>
      <c r="G157"/>
      <c r="H157"/>
      <c r="I157"/>
    </row>
    <row r="158" spans="3:9" x14ac:dyDescent="0.25">
      <c r="C158"/>
      <c r="D158"/>
      <c r="E158"/>
      <c r="F158" s="84"/>
      <c r="G158" s="85" t="s">
        <v>316</v>
      </c>
      <c r="H158" s="85" t="s">
        <v>317</v>
      </c>
      <c r="I158" s="86" t="s">
        <v>250</v>
      </c>
    </row>
    <row r="159" spans="3:9" ht="15.75" x14ac:dyDescent="0.25">
      <c r="C159" s="81">
        <v>4</v>
      </c>
      <c r="D159" s="81" t="s">
        <v>323</v>
      </c>
      <c r="E159"/>
      <c r="F159" s="87"/>
      <c r="G159" s="88">
        <v>63297</v>
      </c>
      <c r="H159" s="88">
        <v>203053</v>
      </c>
      <c r="I159" s="89">
        <f>G159+H159</f>
        <v>266350</v>
      </c>
    </row>
    <row r="160" spans="3:9" x14ac:dyDescent="0.25">
      <c r="C160"/>
      <c r="D160"/>
      <c r="E160"/>
      <c r="F160"/>
      <c r="G160"/>
      <c r="H160"/>
      <c r="I160"/>
    </row>
    <row r="161" spans="3:9" x14ac:dyDescent="0.25">
      <c r="C161" s="77" t="s">
        <v>267</v>
      </c>
      <c r="D161" s="77" t="s">
        <v>318</v>
      </c>
      <c r="E161"/>
      <c r="F161"/>
      <c r="G161"/>
      <c r="H161"/>
      <c r="I161"/>
    </row>
    <row r="162" spans="3:9" x14ac:dyDescent="0.25">
      <c r="C162" s="75">
        <v>55</v>
      </c>
      <c r="D162" s="80">
        <f t="shared" ref="D162:D183" si="5">(D134*$G$159+F134*$H$159)/$I$159</f>
        <v>0.34620501798761033</v>
      </c>
      <c r="E162"/>
      <c r="F162"/>
      <c r="G162"/>
      <c r="H162"/>
      <c r="I162"/>
    </row>
    <row r="163" spans="3:9" x14ac:dyDescent="0.25">
      <c r="C163" s="75">
        <v>56</v>
      </c>
      <c r="D163" s="80">
        <f t="shared" si="5"/>
        <v>0.32118779837807393</v>
      </c>
      <c r="E163"/>
      <c r="F163"/>
      <c r="G163"/>
      <c r="H163"/>
      <c r="I163"/>
    </row>
    <row r="164" spans="3:9" x14ac:dyDescent="0.25">
      <c r="C164" s="75">
        <v>57</v>
      </c>
      <c r="D164" s="80">
        <f t="shared" si="5"/>
        <v>0.30587287662474194</v>
      </c>
      <c r="E164"/>
      <c r="F164"/>
      <c r="G164"/>
      <c r="H164"/>
      <c r="I164"/>
    </row>
    <row r="165" spans="3:9" x14ac:dyDescent="0.25">
      <c r="C165" s="75">
        <v>58</v>
      </c>
      <c r="D165" s="80">
        <f t="shared" si="5"/>
        <v>0.30640752444903319</v>
      </c>
      <c r="E165"/>
      <c r="F165"/>
      <c r="G165"/>
      <c r="H165"/>
      <c r="I165"/>
    </row>
    <row r="166" spans="3:9" x14ac:dyDescent="0.25">
      <c r="C166" s="75">
        <v>59</v>
      </c>
      <c r="D166" s="80">
        <f t="shared" si="5"/>
        <v>0.33240802944621739</v>
      </c>
      <c r="E166"/>
      <c r="F166"/>
      <c r="G166"/>
      <c r="H166"/>
      <c r="I166"/>
    </row>
    <row r="167" spans="3:9" x14ac:dyDescent="0.25">
      <c r="C167" s="75">
        <v>60</v>
      </c>
      <c r="D167" s="80">
        <f t="shared" si="5"/>
        <v>0.35571006441899755</v>
      </c>
      <c r="E167"/>
      <c r="F167"/>
      <c r="G167"/>
      <c r="H167"/>
      <c r="I167"/>
    </row>
    <row r="168" spans="3:9" x14ac:dyDescent="0.25">
      <c r="C168" s="75">
        <v>61</v>
      </c>
      <c r="D168" s="80">
        <f t="shared" si="5"/>
        <v>0.36752535919279145</v>
      </c>
      <c r="E168"/>
      <c r="F168"/>
      <c r="G168"/>
      <c r="H168"/>
      <c r="I168"/>
    </row>
    <row r="169" spans="3:9" x14ac:dyDescent="0.25">
      <c r="C169" s="75">
        <v>62</v>
      </c>
      <c r="D169" s="80">
        <f t="shared" si="5"/>
        <v>0.2602810937187911</v>
      </c>
      <c r="E169"/>
      <c r="F169"/>
      <c r="G169"/>
      <c r="H169"/>
      <c r="I169"/>
    </row>
    <row r="170" spans="3:9" x14ac:dyDescent="0.25">
      <c r="C170" s="75">
        <v>63</v>
      </c>
      <c r="D170" s="80">
        <f t="shared" si="5"/>
        <v>0.23209266279331706</v>
      </c>
      <c r="E170"/>
      <c r="F170"/>
      <c r="G170"/>
      <c r="H170"/>
      <c r="I170"/>
    </row>
    <row r="171" spans="3:9" x14ac:dyDescent="0.25">
      <c r="C171" s="75">
        <v>64</v>
      </c>
      <c r="D171" s="80">
        <f t="shared" si="5"/>
        <v>0.21628645835554719</v>
      </c>
      <c r="E171"/>
      <c r="F171"/>
      <c r="G171"/>
      <c r="H171"/>
      <c r="I171"/>
    </row>
    <row r="172" spans="3:9" x14ac:dyDescent="0.25">
      <c r="C172" s="75">
        <v>65</v>
      </c>
      <c r="D172" s="80">
        <f t="shared" si="5"/>
        <v>0.23147675157499531</v>
      </c>
      <c r="E172"/>
      <c r="F172"/>
      <c r="G172"/>
      <c r="H172"/>
      <c r="I172"/>
    </row>
    <row r="173" spans="3:9" x14ac:dyDescent="0.25">
      <c r="C173" s="75">
        <v>66</v>
      </c>
      <c r="D173" s="80">
        <f t="shared" si="5"/>
        <v>0.23808612167448848</v>
      </c>
      <c r="E173"/>
      <c r="F173"/>
      <c r="G173"/>
      <c r="H173"/>
      <c r="I173"/>
    </row>
    <row r="174" spans="3:9" x14ac:dyDescent="0.25">
      <c r="C174" s="75">
        <v>67</v>
      </c>
      <c r="D174" s="80">
        <f t="shared" si="5"/>
        <v>0.23207206428008259</v>
      </c>
      <c r="E174"/>
      <c r="F174"/>
      <c r="G174"/>
      <c r="H174"/>
      <c r="I174"/>
    </row>
    <row r="175" spans="3:9" x14ac:dyDescent="0.25">
      <c r="C175" s="75">
        <v>68</v>
      </c>
      <c r="D175" s="80">
        <f t="shared" si="5"/>
        <v>0.21749790039046368</v>
      </c>
      <c r="E175"/>
      <c r="F175"/>
      <c r="G175"/>
      <c r="H175"/>
      <c r="I175"/>
    </row>
    <row r="176" spans="3:9" x14ac:dyDescent="0.25">
      <c r="C176" s="75">
        <v>69</v>
      </c>
      <c r="D176" s="80">
        <f t="shared" si="5"/>
        <v>0.22051446253801388</v>
      </c>
      <c r="E176"/>
      <c r="F176"/>
      <c r="G176"/>
      <c r="H176"/>
      <c r="I176"/>
    </row>
    <row r="177" spans="3:9" x14ac:dyDescent="0.25">
      <c r="C177" s="75">
        <v>70</v>
      </c>
      <c r="D177" s="80">
        <f t="shared" si="5"/>
        <v>0.21367215494649897</v>
      </c>
      <c r="E177"/>
      <c r="F177"/>
      <c r="G177"/>
      <c r="H177"/>
      <c r="I177"/>
    </row>
    <row r="178" spans="3:9" x14ac:dyDescent="0.25">
      <c r="C178" s="75">
        <v>71</v>
      </c>
      <c r="D178" s="80">
        <f t="shared" si="5"/>
        <v>0.19652940155810025</v>
      </c>
      <c r="E178"/>
      <c r="F178"/>
      <c r="G178"/>
      <c r="H178"/>
      <c r="I178"/>
    </row>
    <row r="179" spans="3:9" x14ac:dyDescent="0.25">
      <c r="C179" s="75">
        <v>72</v>
      </c>
      <c r="D179" s="80">
        <f t="shared" si="5"/>
        <v>0.17787277903885865</v>
      </c>
      <c r="E179"/>
      <c r="F179"/>
      <c r="G179"/>
      <c r="H179"/>
      <c r="I179"/>
    </row>
    <row r="180" spans="3:9" x14ac:dyDescent="0.25">
      <c r="C180" s="75">
        <v>73</v>
      </c>
      <c r="D180" s="80">
        <f t="shared" si="5"/>
        <v>0.17936882913459734</v>
      </c>
      <c r="E180"/>
      <c r="F180"/>
      <c r="G180"/>
      <c r="H180"/>
      <c r="I180"/>
    </row>
    <row r="181" spans="3:9" x14ac:dyDescent="0.25">
      <c r="C181" s="75">
        <v>74</v>
      </c>
      <c r="D181" s="80">
        <f t="shared" si="5"/>
        <v>0.1854949155134222</v>
      </c>
      <c r="E181"/>
      <c r="F181"/>
      <c r="G181"/>
      <c r="H181"/>
      <c r="I181"/>
    </row>
    <row r="182" spans="3:9" x14ac:dyDescent="0.25">
      <c r="C182" s="75">
        <v>75</v>
      </c>
      <c r="D182" s="80">
        <f t="shared" si="5"/>
        <v>0.17714825559977476</v>
      </c>
      <c r="E182"/>
      <c r="F182"/>
      <c r="G182"/>
      <c r="H182"/>
      <c r="I182"/>
    </row>
    <row r="183" spans="3:9" x14ac:dyDescent="0.25">
      <c r="C183" s="75" t="s">
        <v>320</v>
      </c>
      <c r="D183" s="80">
        <f t="shared" si="5"/>
        <v>1</v>
      </c>
      <c r="E183"/>
      <c r="F183"/>
      <c r="G183"/>
      <c r="H183"/>
      <c r="I183"/>
    </row>
    <row r="184" spans="3:9" x14ac:dyDescent="0.25">
      <c r="C184"/>
      <c r="D184"/>
      <c r="E184"/>
      <c r="F184"/>
      <c r="G184"/>
      <c r="H184"/>
      <c r="I184"/>
    </row>
    <row r="185" spans="3:9" x14ac:dyDescent="0.25">
      <c r="C185"/>
      <c r="D185"/>
      <c r="E185"/>
      <c r="F185"/>
      <c r="G185"/>
      <c r="H185"/>
      <c r="I185"/>
    </row>
    <row r="186" spans="3:9" x14ac:dyDescent="0.25">
      <c r="C186"/>
      <c r="D186"/>
      <c r="E186"/>
      <c r="F186"/>
      <c r="G186"/>
      <c r="H186"/>
      <c r="I186"/>
    </row>
    <row r="187" spans="3:9" x14ac:dyDescent="0.25">
      <c r="C187"/>
      <c r="D187"/>
      <c r="E187"/>
      <c r="F187"/>
      <c r="G187"/>
      <c r="H187"/>
      <c r="I187"/>
    </row>
  </sheetData>
  <mergeCells count="13">
    <mergeCell ref="B12:C12"/>
    <mergeCell ref="D12:E12"/>
    <mergeCell ref="C104:D104"/>
    <mergeCell ref="E104:F104"/>
    <mergeCell ref="C132:D132"/>
    <mergeCell ref="E132:F132"/>
    <mergeCell ref="C82:D82"/>
    <mergeCell ref="E82:F82"/>
    <mergeCell ref="C98:F102"/>
    <mergeCell ref="F12:G12"/>
    <mergeCell ref="D28:G32"/>
    <mergeCell ref="D34:E34"/>
    <mergeCell ref="F34:G34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82"/>
  <sheetViews>
    <sheetView zoomScale="110" zoomScaleNormal="110" workbookViewId="0">
      <selection activeCell="Z23" sqref="Z23"/>
    </sheetView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31" x14ac:dyDescent="0.25">
      <c r="A1" s="9" t="s">
        <v>0</v>
      </c>
      <c r="D1" s="39"/>
    </row>
    <row r="2" spans="1:31" x14ac:dyDescent="0.25">
      <c r="A2" s="11" t="s">
        <v>35</v>
      </c>
      <c r="B2" s="12" t="s">
        <v>439</v>
      </c>
      <c r="C2" s="11"/>
    </row>
    <row r="3" spans="1:31" x14ac:dyDescent="0.25">
      <c r="A3" s="11" t="s">
        <v>36</v>
      </c>
      <c r="B3" s="12" t="s">
        <v>366</v>
      </c>
      <c r="C3" s="11"/>
      <c r="F3" s="54" t="s">
        <v>365</v>
      </c>
    </row>
    <row r="4" spans="1:31" x14ac:dyDescent="0.25">
      <c r="E4" s="110" t="s">
        <v>354</v>
      </c>
      <c r="F4" s="106">
        <v>0</v>
      </c>
      <c r="G4" s="90">
        <v>1</v>
      </c>
      <c r="H4" s="90">
        <v>2</v>
      </c>
      <c r="I4" s="90">
        <v>3</v>
      </c>
      <c r="J4" s="90">
        <v>4</v>
      </c>
      <c r="K4" s="90">
        <v>5</v>
      </c>
      <c r="L4" s="90">
        <v>6</v>
      </c>
      <c r="M4" s="90">
        <v>7</v>
      </c>
      <c r="N4" s="90">
        <v>8</v>
      </c>
      <c r="O4" s="90">
        <v>9</v>
      </c>
      <c r="P4" s="90">
        <v>10</v>
      </c>
    </row>
    <row r="5" spans="1:31" x14ac:dyDescent="0.25">
      <c r="B5" s="48"/>
      <c r="C5" s="111" t="s">
        <v>355</v>
      </c>
      <c r="D5" s="110" t="s">
        <v>356</v>
      </c>
      <c r="E5" s="110" t="s">
        <v>357</v>
      </c>
      <c r="F5" s="106">
        <v>0</v>
      </c>
      <c r="G5" s="90">
        <v>1</v>
      </c>
      <c r="H5" s="90">
        <v>2</v>
      </c>
      <c r="I5" s="90">
        <v>3</v>
      </c>
      <c r="J5" s="90">
        <v>4</v>
      </c>
      <c r="K5" s="90">
        <v>5</v>
      </c>
      <c r="L5" s="90">
        <v>6</v>
      </c>
      <c r="M5" s="90">
        <v>7</v>
      </c>
      <c r="N5" s="90">
        <v>8</v>
      </c>
      <c r="O5" s="90">
        <v>9</v>
      </c>
      <c r="P5" s="90">
        <v>10</v>
      </c>
    </row>
    <row r="6" spans="1:31" x14ac:dyDescent="0.25">
      <c r="B6" t="s">
        <v>267</v>
      </c>
      <c r="C6" s="110" t="s">
        <v>358</v>
      </c>
      <c r="D6" s="48"/>
      <c r="E6" s="48"/>
      <c r="F6"/>
      <c r="G6" s="48"/>
      <c r="H6"/>
      <c r="I6"/>
      <c r="J6"/>
      <c r="K6"/>
      <c r="L6"/>
      <c r="M6"/>
      <c r="N6"/>
      <c r="O6"/>
      <c r="P6"/>
      <c r="S6" s="97"/>
      <c r="T6" s="106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 spans="1:31" x14ac:dyDescent="0.25">
      <c r="B7" s="90">
        <v>20</v>
      </c>
      <c r="C7" s="110" t="s">
        <v>364</v>
      </c>
      <c r="D7" s="90">
        <v>20</v>
      </c>
      <c r="E7" s="90">
        <v>20</v>
      </c>
      <c r="F7" s="112">
        <v>0.22938337806269946</v>
      </c>
      <c r="G7" s="112">
        <v>0.12461129079406795</v>
      </c>
      <c r="H7" s="112">
        <v>0.10410112817345597</v>
      </c>
      <c r="I7" s="112">
        <v>6.8135375716162946E-2</v>
      </c>
      <c r="J7" s="112">
        <v>7.4094616459545723E-2</v>
      </c>
      <c r="K7" s="112">
        <v>5.1867350978036415E-2</v>
      </c>
      <c r="L7" s="112">
        <v>3.629794079219073E-2</v>
      </c>
      <c r="M7" s="112">
        <v>2.5781166187347479E-2</v>
      </c>
      <c r="N7" s="112">
        <v>3.0831351188286088E-2</v>
      </c>
      <c r="O7" s="112">
        <v>1.9208440060071337E-2</v>
      </c>
      <c r="P7" s="112">
        <v>1.6995119999999999E-2</v>
      </c>
      <c r="S7" s="90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</row>
    <row r="8" spans="1:31" x14ac:dyDescent="0.25">
      <c r="B8" s="90">
        <v>21</v>
      </c>
      <c r="C8" s="110" t="s">
        <v>364</v>
      </c>
      <c r="D8" s="90">
        <v>21</v>
      </c>
      <c r="E8" s="90">
        <v>21</v>
      </c>
      <c r="F8" s="112">
        <v>0.23011523794631125</v>
      </c>
      <c r="G8" s="112">
        <v>0.11116738233527315</v>
      </c>
      <c r="H8" s="112">
        <v>0.10410112817345597</v>
      </c>
      <c r="I8" s="112">
        <v>6.8135375716162946E-2</v>
      </c>
      <c r="J8" s="112">
        <v>7.4094616459545723E-2</v>
      </c>
      <c r="K8" s="112">
        <v>5.1867350978036415E-2</v>
      </c>
      <c r="L8" s="112">
        <v>3.629794079219073E-2</v>
      </c>
      <c r="M8" s="112">
        <v>2.5781166187347479E-2</v>
      </c>
      <c r="N8" s="112">
        <v>3.0831351188286088E-2</v>
      </c>
      <c r="O8" s="112">
        <v>1.9208440060071337E-2</v>
      </c>
      <c r="P8" s="112">
        <v>1.6995119999999999E-2</v>
      </c>
      <c r="S8" s="90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</row>
    <row r="9" spans="1:31" x14ac:dyDescent="0.25">
      <c r="B9" s="90">
        <v>22</v>
      </c>
      <c r="C9" s="110" t="s">
        <v>364</v>
      </c>
      <c r="D9" s="90">
        <v>22</v>
      </c>
      <c r="E9" s="90">
        <v>22</v>
      </c>
      <c r="F9" s="112">
        <v>0.23496258432889056</v>
      </c>
      <c r="G9" s="112">
        <v>0.10660467711657592</v>
      </c>
      <c r="H9" s="112">
        <v>0.10410112817345597</v>
      </c>
      <c r="I9" s="112">
        <v>6.8135375716162946E-2</v>
      </c>
      <c r="J9" s="112">
        <v>7.4094616459545723E-2</v>
      </c>
      <c r="K9" s="112">
        <v>5.1867350978036415E-2</v>
      </c>
      <c r="L9" s="112">
        <v>3.629794079219073E-2</v>
      </c>
      <c r="M9" s="112">
        <v>2.5781166187347479E-2</v>
      </c>
      <c r="N9" s="112">
        <v>3.0831351188286088E-2</v>
      </c>
      <c r="O9" s="112">
        <v>1.9208440060071337E-2</v>
      </c>
      <c r="P9" s="112">
        <v>1.6995119999999999E-2</v>
      </c>
      <c r="S9" s="90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</row>
    <row r="10" spans="1:31" ht="14.45" customHeight="1" x14ac:dyDescent="0.25">
      <c r="B10" s="90">
        <v>23</v>
      </c>
      <c r="C10" s="110" t="s">
        <v>364</v>
      </c>
      <c r="D10" s="90">
        <v>23</v>
      </c>
      <c r="E10" s="90">
        <v>23</v>
      </c>
      <c r="F10" s="112">
        <v>0.2481196515224329</v>
      </c>
      <c r="G10" s="112">
        <v>0.11184229258119016</v>
      </c>
      <c r="H10" s="112">
        <v>0.10410112817345597</v>
      </c>
      <c r="I10" s="112">
        <v>6.8135375716162946E-2</v>
      </c>
      <c r="J10" s="112">
        <v>7.4094616459545723E-2</v>
      </c>
      <c r="K10" s="112">
        <v>5.1867350978036415E-2</v>
      </c>
      <c r="L10" s="112">
        <v>3.629794079219073E-2</v>
      </c>
      <c r="M10" s="112">
        <v>2.5781166187347479E-2</v>
      </c>
      <c r="N10" s="112">
        <v>3.0831351188286088E-2</v>
      </c>
      <c r="O10" s="112">
        <v>1.9208440060071337E-2</v>
      </c>
      <c r="P10" s="112">
        <v>1.6995119999999999E-2</v>
      </c>
      <c r="S10" s="90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</row>
    <row r="11" spans="1:31" customFormat="1" ht="14.45" customHeight="1" x14ac:dyDescent="0.25">
      <c r="B11" s="90">
        <v>24</v>
      </c>
      <c r="C11" s="110" t="s">
        <v>364</v>
      </c>
      <c r="D11" s="90">
        <v>24</v>
      </c>
      <c r="E11" s="90">
        <v>24</v>
      </c>
      <c r="F11" s="112">
        <v>0.30039340414867655</v>
      </c>
      <c r="G11" s="112">
        <v>0.13119772675051622</v>
      </c>
      <c r="H11" s="112">
        <v>0.10475584277829922</v>
      </c>
      <c r="I11" s="112">
        <v>6.6406845432701339E-2</v>
      </c>
      <c r="J11" s="112">
        <v>7.4094616459545723E-2</v>
      </c>
      <c r="K11" s="112">
        <v>5.1867350978036415E-2</v>
      </c>
      <c r="L11" s="112">
        <v>3.629794079219073E-2</v>
      </c>
      <c r="M11" s="112">
        <v>2.5781166187347479E-2</v>
      </c>
      <c r="N11" s="112">
        <v>3.0831351188286088E-2</v>
      </c>
      <c r="O11" s="112">
        <v>1.9208440060071337E-2</v>
      </c>
      <c r="P11" s="112">
        <v>1.6995119999999999E-2</v>
      </c>
      <c r="S11" s="90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0"/>
    </row>
    <row r="12" spans="1:31" customFormat="1" ht="14.45" customHeight="1" x14ac:dyDescent="0.25">
      <c r="B12" s="90">
        <v>25</v>
      </c>
      <c r="C12" s="110" t="s">
        <v>364</v>
      </c>
      <c r="D12" s="90">
        <v>25</v>
      </c>
      <c r="E12" s="90">
        <v>25</v>
      </c>
      <c r="F12" s="112">
        <v>0.32340495909517553</v>
      </c>
      <c r="G12" s="112">
        <v>0.17407510279707153</v>
      </c>
      <c r="H12" s="112">
        <v>0.10748993113196922</v>
      </c>
      <c r="I12" s="112">
        <v>6.873923055002816E-2</v>
      </c>
      <c r="J12" s="112">
        <v>4.5887516778674677E-2</v>
      </c>
      <c r="K12" s="112">
        <v>4.7293226705462731E-2</v>
      </c>
      <c r="L12" s="112">
        <v>3.5680434015393281E-2</v>
      </c>
      <c r="M12" s="112">
        <v>2.5781166187347479E-2</v>
      </c>
      <c r="N12" s="112">
        <v>3.0831351188286088E-2</v>
      </c>
      <c r="O12" s="112">
        <v>1.9208440060071337E-2</v>
      </c>
      <c r="P12" s="112">
        <v>1.6995119999999999E-2</v>
      </c>
      <c r="S12" s="90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10"/>
    </row>
    <row r="13" spans="1:31" x14ac:dyDescent="0.25">
      <c r="B13" s="90">
        <v>26</v>
      </c>
      <c r="C13" s="110" t="s">
        <v>364</v>
      </c>
      <c r="D13" s="90">
        <v>26</v>
      </c>
      <c r="E13" s="90">
        <v>26</v>
      </c>
      <c r="F13" s="112">
        <v>0.34254146842875915</v>
      </c>
      <c r="G13" s="112">
        <v>0.18884295527689129</v>
      </c>
      <c r="H13" s="112">
        <v>0.11195047199924911</v>
      </c>
      <c r="I13" s="112">
        <v>7.3741869472498597E-2</v>
      </c>
      <c r="J13" s="112">
        <v>5.0633933065515301E-2</v>
      </c>
      <c r="K13" s="112">
        <v>4.4997412483574244E-2</v>
      </c>
      <c r="L13" s="112">
        <v>3.4569684171203305E-2</v>
      </c>
      <c r="M13" s="112">
        <v>2.5781166187347479E-2</v>
      </c>
      <c r="N13" s="112">
        <v>3.1068521850948001E-2</v>
      </c>
      <c r="O13" s="112">
        <v>1.9208440060071337E-2</v>
      </c>
      <c r="P13" s="112">
        <v>1.6995119999999999E-2</v>
      </c>
      <c r="S13" s="90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</row>
    <row r="14" spans="1:31" ht="14.45" customHeight="1" x14ac:dyDescent="0.25">
      <c r="B14" s="90">
        <v>27</v>
      </c>
      <c r="C14" s="110" t="s">
        <v>364</v>
      </c>
      <c r="D14" s="90">
        <v>27</v>
      </c>
      <c r="E14" s="90">
        <v>27</v>
      </c>
      <c r="F14" s="112">
        <v>0.35109825981603154</v>
      </c>
      <c r="G14" s="112">
        <v>0.19753329399662098</v>
      </c>
      <c r="H14" s="112">
        <v>0.12858934570302236</v>
      </c>
      <c r="I14" s="112">
        <v>8.0396336009010694E-2</v>
      </c>
      <c r="J14" s="112">
        <v>5.3348876091608786E-2</v>
      </c>
      <c r="K14" s="112">
        <v>3.8632367599023845E-2</v>
      </c>
      <c r="L14" s="112">
        <v>3.3680779354233151E-2</v>
      </c>
      <c r="M14" s="112">
        <v>2.5781166187347479E-2</v>
      </c>
      <c r="N14" s="112">
        <v>3.1318763041111322E-2</v>
      </c>
      <c r="O14" s="112">
        <v>1.9208440060071337E-2</v>
      </c>
      <c r="P14" s="112">
        <v>1.6995119999999999E-2</v>
      </c>
      <c r="S14" s="90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</row>
    <row r="15" spans="1:31" x14ac:dyDescent="0.25">
      <c r="B15" s="90">
        <v>28</v>
      </c>
      <c r="C15" s="110" t="s">
        <v>364</v>
      </c>
      <c r="D15" s="90">
        <v>28</v>
      </c>
      <c r="E15" s="90">
        <v>28</v>
      </c>
      <c r="F15" s="112">
        <v>0.35234706053313308</v>
      </c>
      <c r="G15" s="112">
        <v>0.20135701871597522</v>
      </c>
      <c r="H15" s="112">
        <v>0.13968194464426506</v>
      </c>
      <c r="I15" s="112">
        <v>8.705132725361367E-2</v>
      </c>
      <c r="J15" s="112">
        <v>5.6143905804392713E-2</v>
      </c>
      <c r="K15" s="112">
        <v>4.0808212731368497E-2</v>
      </c>
      <c r="L15" s="112">
        <v>3.3384985984606715E-2</v>
      </c>
      <c r="M15" s="112">
        <v>2.5781166187347479E-2</v>
      </c>
      <c r="N15" s="112">
        <v>3.0610544159939929E-2</v>
      </c>
      <c r="O15" s="112">
        <v>1.9208440060071337E-2</v>
      </c>
      <c r="P15" s="112">
        <v>1.6995119999999999E-2</v>
      </c>
      <c r="S15" s="90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</row>
    <row r="16" spans="1:31" x14ac:dyDescent="0.25">
      <c r="B16" s="90">
        <v>29</v>
      </c>
      <c r="C16" s="110" t="s">
        <v>364</v>
      </c>
      <c r="D16" s="90">
        <v>29</v>
      </c>
      <c r="E16" s="90">
        <v>29</v>
      </c>
      <c r="F16" s="112">
        <v>0.34822065618171583</v>
      </c>
      <c r="G16" s="112">
        <v>0.20248859529190913</v>
      </c>
      <c r="H16" s="112">
        <v>0.14013382329266005</v>
      </c>
      <c r="I16" s="112">
        <v>9.3706318498216645E-2</v>
      </c>
      <c r="J16" s="112">
        <v>5.9360994732494836E-2</v>
      </c>
      <c r="K16" s="112">
        <v>4.6246706739252866E-2</v>
      </c>
      <c r="L16" s="112">
        <v>3.4818974777548341E-2</v>
      </c>
      <c r="M16" s="112">
        <v>2.6878326112258304E-2</v>
      </c>
      <c r="N16" s="112">
        <v>2.816026679181528E-2</v>
      </c>
      <c r="O16" s="112">
        <v>1.9208440060071337E-2</v>
      </c>
      <c r="P16" s="112">
        <v>1.6995119999999999E-2</v>
      </c>
      <c r="S16" s="90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</row>
    <row r="17" spans="1:30" x14ac:dyDescent="0.25">
      <c r="A17" s="90"/>
      <c r="B17" s="90">
        <v>30</v>
      </c>
      <c r="C17" s="110" t="s">
        <v>364</v>
      </c>
      <c r="D17" s="90">
        <v>30</v>
      </c>
      <c r="E17" s="90">
        <v>30</v>
      </c>
      <c r="F17" s="112">
        <v>0.3429579729003191</v>
      </c>
      <c r="G17" s="112">
        <v>0.1994107782053689</v>
      </c>
      <c r="H17" s="112">
        <v>0.13908019245353856</v>
      </c>
      <c r="I17" s="112">
        <v>9.7384554841374135E-2</v>
      </c>
      <c r="J17" s="112">
        <v>7.2083749115825047E-2</v>
      </c>
      <c r="K17" s="112">
        <v>5.011867984231274E-2</v>
      </c>
      <c r="L17" s="112">
        <v>3.8247559170264685E-2</v>
      </c>
      <c r="M17" s="112">
        <v>3.041563183405294E-2</v>
      </c>
      <c r="N17" s="112">
        <v>2.5701958877416935E-2</v>
      </c>
      <c r="O17" s="112">
        <v>1.9208440060071337E-2</v>
      </c>
      <c r="P17" s="112">
        <v>1.6995119999999999E-2</v>
      </c>
      <c r="S17" s="90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</row>
    <row r="18" spans="1:30" x14ac:dyDescent="0.25">
      <c r="B18" s="90">
        <v>31</v>
      </c>
      <c r="C18" s="110" t="s">
        <v>364</v>
      </c>
      <c r="D18" s="90">
        <v>31</v>
      </c>
      <c r="E18" s="90">
        <v>31</v>
      </c>
      <c r="F18" s="112">
        <v>0.33859936041299044</v>
      </c>
      <c r="G18" s="112">
        <v>0.19674979212314625</v>
      </c>
      <c r="H18" s="112">
        <v>0.13551249082785807</v>
      </c>
      <c r="I18" s="112">
        <v>0.10300991795757462</v>
      </c>
      <c r="J18" s="112">
        <v>7.4536468413741314E-2</v>
      </c>
      <c r="K18" s="112">
        <v>5.6394675100431758E-2</v>
      </c>
      <c r="L18" s="112">
        <v>4.6807224674300728E-2</v>
      </c>
      <c r="M18" s="112">
        <v>3.3498446784306371E-2</v>
      </c>
      <c r="N18" s="112">
        <v>2.6452615205556598E-2</v>
      </c>
      <c r="O18" s="112">
        <v>2.0175867343720667E-2</v>
      </c>
      <c r="P18" s="112">
        <v>1.6995119999999999E-2</v>
      </c>
      <c r="S18" s="90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</row>
    <row r="19" spans="1:30" x14ac:dyDescent="0.25">
      <c r="B19" s="90">
        <v>32</v>
      </c>
      <c r="C19" s="110" t="s">
        <v>364</v>
      </c>
      <c r="D19" s="90">
        <v>32</v>
      </c>
      <c r="E19" s="90">
        <v>32</v>
      </c>
      <c r="F19" s="112">
        <v>0.330498351916651</v>
      </c>
      <c r="G19" s="112">
        <v>0.19331120491458606</v>
      </c>
      <c r="H19" s="112">
        <v>0.13176731709029471</v>
      </c>
      <c r="I19" s="112">
        <v>0.1062353905387648</v>
      </c>
      <c r="J19" s="112">
        <v>7.6988663003566729E-2</v>
      </c>
      <c r="K19" s="112">
        <v>6.2669908004505337E-2</v>
      </c>
      <c r="L19" s="112">
        <v>5.1748757878730997E-2</v>
      </c>
      <c r="M19" s="112">
        <v>3.6618689487516426E-2</v>
      </c>
      <c r="N19" s="112">
        <v>2.9154241926037168E-2</v>
      </c>
      <c r="O19" s="112">
        <v>2.2111484265064766E-2</v>
      </c>
      <c r="P19" s="112">
        <v>1.6995119999999999E-2</v>
      </c>
      <c r="S19" s="90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</row>
    <row r="20" spans="1:30" x14ac:dyDescent="0.25">
      <c r="B20" s="90">
        <v>33</v>
      </c>
      <c r="C20" s="110" t="s">
        <v>364</v>
      </c>
      <c r="D20" s="90">
        <v>33</v>
      </c>
      <c r="E20" s="90">
        <v>33</v>
      </c>
      <c r="F20" s="112">
        <v>0.3223975810662662</v>
      </c>
      <c r="G20" s="112">
        <v>0.18987285535198048</v>
      </c>
      <c r="H20" s="112">
        <v>0.12891450391214568</v>
      </c>
      <c r="I20" s="112">
        <v>0.10946086311995494</v>
      </c>
      <c r="J20" s="112">
        <v>7.944138230148301E-2</v>
      </c>
      <c r="K20" s="112">
        <v>6.6567596286840627E-2</v>
      </c>
      <c r="L20" s="112">
        <v>5.4048900705838183E-2</v>
      </c>
      <c r="M20" s="112">
        <v>3.8752190948000753E-2</v>
      </c>
      <c r="N20" s="112">
        <v>3.1855868646517738E-2</v>
      </c>
      <c r="O20" s="112">
        <v>2.3055665770602588E-2</v>
      </c>
      <c r="P20" s="112">
        <v>1.6995119999999999E-2</v>
      </c>
      <c r="S20" s="90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</row>
    <row r="21" spans="1:30" x14ac:dyDescent="0.25">
      <c r="B21" s="90">
        <v>34</v>
      </c>
      <c r="C21" s="110" t="s">
        <v>364</v>
      </c>
      <c r="D21" s="90">
        <v>34</v>
      </c>
      <c r="E21" s="90">
        <v>34</v>
      </c>
      <c r="F21" s="112">
        <v>0.31429657256992677</v>
      </c>
      <c r="G21" s="112">
        <v>0.18643426814342032</v>
      </c>
      <c r="H21" s="112">
        <v>0.12722824530880422</v>
      </c>
      <c r="I21" s="112">
        <v>0.11095631672611227</v>
      </c>
      <c r="J21" s="112">
        <v>8.1893576891308426E-2</v>
      </c>
      <c r="K21" s="112">
        <v>6.8085739947437593E-2</v>
      </c>
      <c r="L21" s="112">
        <v>5.6018240364182459E-2</v>
      </c>
      <c r="M21" s="112">
        <v>4.0067729209686501E-2</v>
      </c>
      <c r="N21" s="112">
        <v>3.455725772104374E-2</v>
      </c>
      <c r="O21" s="112">
        <v>2.602015320818472E-2</v>
      </c>
      <c r="P21" s="112">
        <v>1.6995119999999999E-2</v>
      </c>
      <c r="S21" s="90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</row>
    <row r="22" spans="1:30" x14ac:dyDescent="0.25">
      <c r="B22" s="90">
        <v>35</v>
      </c>
      <c r="C22" s="110" t="s">
        <v>364</v>
      </c>
      <c r="D22" s="90">
        <v>35</v>
      </c>
      <c r="E22" s="90">
        <v>35</v>
      </c>
      <c r="F22" s="112">
        <v>0.30619656407358736</v>
      </c>
      <c r="G22" s="112">
        <v>0.18066287755584759</v>
      </c>
      <c r="H22" s="112">
        <v>0.12630321611413553</v>
      </c>
      <c r="I22" s="112">
        <v>0.11170378117514548</v>
      </c>
      <c r="J22" s="112">
        <v>8.4345533835179287E-2</v>
      </c>
      <c r="K22" s="112">
        <v>6.8997812141918538E-2</v>
      </c>
      <c r="L22" s="112">
        <v>5.6550150497465736E-2</v>
      </c>
      <c r="M22" s="112">
        <v>4.1367542857142857E-2</v>
      </c>
      <c r="N22" s="112">
        <v>3.5991316572179459E-2</v>
      </c>
      <c r="O22" s="112">
        <v>2.9466348995682373E-2</v>
      </c>
      <c r="P22" s="112">
        <v>1.6348811357236717E-2</v>
      </c>
      <c r="S22" s="90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</row>
    <row r="23" spans="1:30" x14ac:dyDescent="0.25">
      <c r="B23" s="90">
        <v>36</v>
      </c>
      <c r="C23" s="110" t="s">
        <v>364</v>
      </c>
      <c r="D23" s="90">
        <v>36</v>
      </c>
      <c r="E23" s="90">
        <v>36</v>
      </c>
      <c r="F23" s="112">
        <v>0.30026447613290785</v>
      </c>
      <c r="G23" s="112">
        <v>0.17389612771165758</v>
      </c>
      <c r="H23" s="112">
        <v>0.12605801318190352</v>
      </c>
      <c r="I23" s="112">
        <v>0.10910860946874414</v>
      </c>
      <c r="J23" s="112">
        <v>8.3940988744133652E-2</v>
      </c>
      <c r="K23" s="112">
        <v>6.8120644238783556E-2</v>
      </c>
      <c r="L23" s="112">
        <v>5.4691231293410927E-2</v>
      </c>
      <c r="M23" s="112">
        <v>4.2666594150553787E-2</v>
      </c>
      <c r="N23" s="112">
        <v>3.683769621175146E-2</v>
      </c>
      <c r="O23" s="112">
        <v>3.1492207835554724E-2</v>
      </c>
      <c r="P23" s="112">
        <v>1.518153232213253E-2</v>
      </c>
      <c r="S23" s="90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</row>
    <row r="24" spans="1:30" x14ac:dyDescent="0.25">
      <c r="B24" s="90">
        <v>37</v>
      </c>
      <c r="C24" s="110" t="s">
        <v>364</v>
      </c>
      <c r="D24" s="90">
        <v>37</v>
      </c>
      <c r="E24" s="90">
        <v>37</v>
      </c>
      <c r="F24" s="112">
        <v>0.29433338819222832</v>
      </c>
      <c r="G24" s="112">
        <v>0.1671286155134222</v>
      </c>
      <c r="H24" s="112">
        <v>0.12401972210625117</v>
      </c>
      <c r="I24" s="112">
        <v>0.10461153164257556</v>
      </c>
      <c r="J24" s="112">
        <v>8.2807534094236898E-2</v>
      </c>
      <c r="K24" s="112">
        <v>6.7243238689694021E-2</v>
      </c>
      <c r="L24" s="112">
        <v>5.2833074443401538E-2</v>
      </c>
      <c r="M24" s="112">
        <v>4.2926556880045048E-2</v>
      </c>
      <c r="N24" s="112">
        <v>3.6551253238220394E-2</v>
      </c>
      <c r="O24" s="112">
        <v>3.1226462004880794E-2</v>
      </c>
      <c r="P24" s="112">
        <v>1.4013728578937488E-2</v>
      </c>
      <c r="S24" s="90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</row>
    <row r="25" spans="1:30" x14ac:dyDescent="0.25">
      <c r="B25" s="90">
        <v>38</v>
      </c>
      <c r="C25" s="110" t="s">
        <v>364</v>
      </c>
      <c r="D25" s="90">
        <v>38</v>
      </c>
      <c r="E25" s="90">
        <v>38</v>
      </c>
      <c r="F25" s="112">
        <v>0.2884013002515487</v>
      </c>
      <c r="G25" s="112">
        <v>0.16036186566923219</v>
      </c>
      <c r="H25" s="112">
        <v>0.12140447606908204</v>
      </c>
      <c r="I25" s="112">
        <v>0.10011545381640698</v>
      </c>
      <c r="J25" s="112">
        <v>8.1198370519992499E-2</v>
      </c>
      <c r="K25" s="112">
        <v>6.5822099196545886E-2</v>
      </c>
      <c r="L25" s="112">
        <v>5.0974155239346723E-2</v>
      </c>
      <c r="M25" s="112">
        <v>4.3502588729115825E-2</v>
      </c>
      <c r="N25" s="112">
        <v>3.6248462110005632E-2</v>
      </c>
      <c r="O25" s="112">
        <v>3.0825208563919661E-2</v>
      </c>
      <c r="P25" s="112">
        <v>1.2845687189787873E-2</v>
      </c>
      <c r="S25" s="90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</row>
    <row r="26" spans="1:30" x14ac:dyDescent="0.25">
      <c r="B26" s="90">
        <v>39</v>
      </c>
      <c r="C26" s="110" t="s">
        <v>364</v>
      </c>
      <c r="D26" s="90">
        <v>39</v>
      </c>
      <c r="E26" s="90">
        <v>39</v>
      </c>
      <c r="F26" s="112">
        <v>0.28247021231086916</v>
      </c>
      <c r="G26" s="112">
        <v>0.15359435347099681</v>
      </c>
      <c r="H26" s="112">
        <v>0.11986600385207433</v>
      </c>
      <c r="I26" s="112">
        <v>9.5618375990238424E-2</v>
      </c>
      <c r="J26" s="112">
        <v>7.8739759489393657E-2</v>
      </c>
      <c r="K26" s="112">
        <v>6.399344630749014E-2</v>
      </c>
      <c r="L26" s="112">
        <v>4.9115998389337341E-2</v>
      </c>
      <c r="M26" s="112">
        <v>4.5702256313121831E-2</v>
      </c>
      <c r="N26" s="112">
        <v>3.5936828665290028E-2</v>
      </c>
      <c r="O26" s="112">
        <v>2.9433573241974847E-2</v>
      </c>
      <c r="P26" s="112">
        <v>1.1118077931293411E-2</v>
      </c>
      <c r="S26" s="90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</row>
    <row r="27" spans="1:30" x14ac:dyDescent="0.25">
      <c r="B27" s="90">
        <v>40</v>
      </c>
      <c r="C27" s="110" t="s">
        <v>364</v>
      </c>
      <c r="D27" s="90">
        <v>40</v>
      </c>
      <c r="E27" s="90">
        <v>40</v>
      </c>
      <c r="F27" s="112">
        <v>0.27653888672423499</v>
      </c>
      <c r="G27" s="112">
        <v>0.14749966638633377</v>
      </c>
      <c r="H27" s="112">
        <v>0.11832653163506664</v>
      </c>
      <c r="I27" s="112">
        <v>9.3043430358550769E-2</v>
      </c>
      <c r="J27" s="112">
        <v>7.2849084186221144E-2</v>
      </c>
      <c r="K27" s="112">
        <v>6.2062080949877987E-2</v>
      </c>
      <c r="L27" s="112">
        <v>4.7257079185282526E-2</v>
      </c>
      <c r="M27" s="112">
        <v>4.6442133553594896E-2</v>
      </c>
      <c r="N27" s="112">
        <v>3.5960087786746767E-2</v>
      </c>
      <c r="O27" s="112">
        <v>2.8212621250234653E-2</v>
      </c>
      <c r="P27" s="112">
        <v>1.0509604411488644E-2</v>
      </c>
      <c r="S27" s="90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</row>
    <row r="28" spans="1:30" x14ac:dyDescent="0.25">
      <c r="B28" s="90">
        <v>41</v>
      </c>
      <c r="C28" s="110" t="s">
        <v>364</v>
      </c>
      <c r="D28" s="90">
        <v>41</v>
      </c>
      <c r="E28" s="90">
        <v>41</v>
      </c>
      <c r="F28" s="112">
        <v>0.27436295281772105</v>
      </c>
      <c r="G28" s="112">
        <v>0.14667967123333958</v>
      </c>
      <c r="H28" s="112">
        <v>0.11620676719354234</v>
      </c>
      <c r="I28" s="112">
        <v>9.1906476958888678E-2</v>
      </c>
      <c r="J28" s="112">
        <v>7.2681703348976917E-2</v>
      </c>
      <c r="K28" s="112">
        <v>6.1048942710718972E-2</v>
      </c>
      <c r="L28" s="112">
        <v>4.54567984831988E-2</v>
      </c>
      <c r="M28" s="112">
        <v>4.3222226754270697E-2</v>
      </c>
      <c r="N28" s="112">
        <v>3.5060778100244043E-2</v>
      </c>
      <c r="O28" s="112">
        <v>2.8113642830861652E-2</v>
      </c>
      <c r="P28" s="112">
        <v>1.0315067557724798E-2</v>
      </c>
      <c r="S28" s="90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</row>
    <row r="29" spans="1:30" x14ac:dyDescent="0.25">
      <c r="B29" s="90">
        <v>42</v>
      </c>
      <c r="C29" s="110" t="s">
        <v>364</v>
      </c>
      <c r="D29" s="90">
        <v>42</v>
      </c>
      <c r="E29" s="90">
        <v>42</v>
      </c>
      <c r="F29" s="112">
        <v>0.27218701891120706</v>
      </c>
      <c r="G29" s="112">
        <v>0.14653226354796317</v>
      </c>
      <c r="H29" s="112">
        <v>0.11408676510606346</v>
      </c>
      <c r="I29" s="112">
        <v>9.2690655753707524E-2</v>
      </c>
      <c r="J29" s="112">
        <v>7.2755820217758588E-2</v>
      </c>
      <c r="K29" s="112">
        <v>5.895166362680683E-2</v>
      </c>
      <c r="L29" s="112">
        <v>4.4006094980289089E-2</v>
      </c>
      <c r="M29" s="112">
        <v>3.9844998333020465E-2</v>
      </c>
      <c r="N29" s="112">
        <v>3.4160943705650461E-2</v>
      </c>
      <c r="O29" s="112">
        <v>2.7947410606345039E-2</v>
      </c>
      <c r="P29" s="112">
        <v>1.012861066641637E-2</v>
      </c>
      <c r="S29" s="90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</row>
    <row r="30" spans="1:30" x14ac:dyDescent="0.25">
      <c r="B30" s="90">
        <v>43</v>
      </c>
      <c r="C30" s="110" t="s">
        <v>364</v>
      </c>
      <c r="D30" s="90">
        <v>43</v>
      </c>
      <c r="E30" s="90">
        <v>43</v>
      </c>
      <c r="F30" s="112">
        <v>0.27001108500469306</v>
      </c>
      <c r="G30" s="112">
        <v>0.14638485586258682</v>
      </c>
      <c r="H30" s="112">
        <v>0.11196776301858458</v>
      </c>
      <c r="I30" s="112">
        <v>9.3475596902571803E-2</v>
      </c>
      <c r="J30" s="112">
        <v>7.2829174732494825E-2</v>
      </c>
      <c r="K30" s="112">
        <v>5.775767681621926E-2</v>
      </c>
      <c r="L30" s="112">
        <v>4.3253595291909142E-2</v>
      </c>
      <c r="M30" s="112">
        <v>3.6468532265815652E-2</v>
      </c>
      <c r="N30" s="112">
        <v>3.3261634019147744E-2</v>
      </c>
      <c r="O30" s="112">
        <v>2.7545195948939363E-2</v>
      </c>
      <c r="P30" s="112">
        <v>9.9547490107002069E-3</v>
      </c>
      <c r="S30" s="90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  <row r="31" spans="1:30" x14ac:dyDescent="0.25">
      <c r="B31" s="90">
        <v>44</v>
      </c>
      <c r="C31" s="110" t="s">
        <v>364</v>
      </c>
      <c r="D31" s="90">
        <v>44</v>
      </c>
      <c r="E31" s="90">
        <v>44</v>
      </c>
      <c r="F31" s="112">
        <v>0.26783515109817913</v>
      </c>
      <c r="G31" s="112">
        <v>0.14623744817721046</v>
      </c>
      <c r="H31" s="112">
        <v>0.10984799857706026</v>
      </c>
      <c r="I31" s="112">
        <v>9.4259775697390649E-2</v>
      </c>
      <c r="J31" s="112">
        <v>7.290329160127651E-2</v>
      </c>
      <c r="K31" s="112">
        <v>5.7354338096489578E-2</v>
      </c>
      <c r="L31" s="112">
        <v>4.2849910448657789E-2</v>
      </c>
      <c r="M31" s="112">
        <v>3.6046188124648014E-2</v>
      </c>
      <c r="N31" s="112">
        <v>3.2362324332645014E-2</v>
      </c>
      <c r="O31" s="112">
        <v>2.7016365413929041E-2</v>
      </c>
      <c r="P31" s="112">
        <v>9.8272283161254005E-3</v>
      </c>
      <c r="S31" s="90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</row>
    <row r="32" spans="1:30" x14ac:dyDescent="0.25">
      <c r="B32" s="90">
        <v>45</v>
      </c>
      <c r="C32" s="110" t="s">
        <v>364</v>
      </c>
      <c r="D32" s="90">
        <v>45</v>
      </c>
      <c r="E32" s="90">
        <v>45</v>
      </c>
      <c r="F32" s="112">
        <v>0.26516301243852075</v>
      </c>
      <c r="G32" s="112">
        <v>0.14658328355922659</v>
      </c>
      <c r="H32" s="112">
        <v>0.10909337258494461</v>
      </c>
      <c r="I32" s="112">
        <v>9.2560603683123716E-2</v>
      </c>
      <c r="J32" s="112">
        <v>7.2976646116012761E-2</v>
      </c>
      <c r="K32" s="112">
        <v>5.6996152108128403E-2</v>
      </c>
      <c r="L32" s="112">
        <v>4.4090628387460112E-2</v>
      </c>
      <c r="M32" s="112">
        <v>3.8156384122395345E-2</v>
      </c>
      <c r="N32" s="112">
        <v>3.1257926187347476E-2</v>
      </c>
      <c r="O32" s="112">
        <v>2.6658590550028158E-2</v>
      </c>
      <c r="P32" s="112">
        <v>9.7377309742819589E-3</v>
      </c>
      <c r="S32" s="90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</row>
    <row r="33" spans="1:31" x14ac:dyDescent="0.25">
      <c r="B33" s="90">
        <v>46</v>
      </c>
      <c r="C33" s="110" t="s">
        <v>364</v>
      </c>
      <c r="D33" s="90">
        <v>46</v>
      </c>
      <c r="E33" s="90">
        <v>46</v>
      </c>
      <c r="F33" s="112">
        <v>0.266818291424817</v>
      </c>
      <c r="G33" s="112">
        <v>0.14893738239159002</v>
      </c>
      <c r="H33" s="112">
        <v>0.10969919425943309</v>
      </c>
      <c r="I33" s="112">
        <v>9.0883539936174207E-2</v>
      </c>
      <c r="J33" s="112">
        <v>7.1941663108691573E-2</v>
      </c>
      <c r="K33" s="112">
        <v>5.7172987595269384E-2</v>
      </c>
      <c r="L33" s="112">
        <v>4.6634209389900504E-2</v>
      </c>
      <c r="M33" s="112">
        <v>3.8230332464801946E-2</v>
      </c>
      <c r="N33" s="112">
        <v>3.0787809423690631E-2</v>
      </c>
      <c r="O33" s="112">
        <v>2.5641642676928852E-2</v>
      </c>
      <c r="P33" s="112">
        <v>9.6971752506100992E-3</v>
      </c>
      <c r="S33" s="90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4" spans="1:31" x14ac:dyDescent="0.25">
      <c r="B34" s="90">
        <v>47</v>
      </c>
      <c r="C34" s="110" t="s">
        <v>364</v>
      </c>
      <c r="D34" s="90">
        <v>47</v>
      </c>
      <c r="E34" s="90">
        <v>47</v>
      </c>
      <c r="F34" s="113">
        <v>0.27251642164445272</v>
      </c>
      <c r="G34" s="113">
        <v>0.15039342815843815</v>
      </c>
      <c r="H34" s="113">
        <v>0.1116711543833302</v>
      </c>
      <c r="I34" s="113">
        <v>9.0736014969025711E-2</v>
      </c>
      <c r="J34" s="113">
        <v>7.1667622447906906E-2</v>
      </c>
      <c r="K34" s="113">
        <v>5.7121970028158442E-2</v>
      </c>
      <c r="L34" s="113">
        <v>4.9729734721231468E-2</v>
      </c>
      <c r="M34" s="113">
        <v>3.830428080720856E-2</v>
      </c>
      <c r="N34" s="113">
        <v>2.980485269006946E-2</v>
      </c>
      <c r="O34" s="113">
        <v>2.5138723003566735E-2</v>
      </c>
      <c r="P34" s="113">
        <v>9.6262008447531439E-3</v>
      </c>
      <c r="S34" s="90"/>
      <c r="T34" s="78"/>
      <c r="U34" s="94"/>
      <c r="V34" s="94"/>
      <c r="W34" s="78"/>
      <c r="X34" s="78"/>
      <c r="Y34" s="78"/>
      <c r="Z34" s="78"/>
      <c r="AA34" s="78"/>
      <c r="AB34" s="78"/>
      <c r="AC34" s="78"/>
      <c r="AD34" s="78"/>
    </row>
    <row r="35" spans="1:31" x14ac:dyDescent="0.25">
      <c r="A35"/>
      <c r="B35" s="90">
        <v>48</v>
      </c>
      <c r="C35" s="110" t="s">
        <v>364</v>
      </c>
      <c r="D35" s="90">
        <v>48</v>
      </c>
      <c r="E35" s="90">
        <v>48</v>
      </c>
      <c r="F35" s="113">
        <v>0.27821455186408861</v>
      </c>
      <c r="G35" s="113">
        <v>0.15342068561291533</v>
      </c>
      <c r="H35" s="113">
        <v>0.1136423521531819</v>
      </c>
      <c r="I35" s="113">
        <v>9.2116266427632806E-2</v>
      </c>
      <c r="J35" s="113">
        <v>7.139381943307678E-2</v>
      </c>
      <c r="K35" s="113">
        <v>5.7547907891871593E-2</v>
      </c>
      <c r="L35" s="113">
        <v>5.1929047741693261E-2</v>
      </c>
      <c r="M35" s="113">
        <v>3.8541680150178337E-2</v>
      </c>
      <c r="N35" s="113">
        <v>2.9206407110944247E-2</v>
      </c>
      <c r="O35" s="113">
        <v>2.5727261783367747E-2</v>
      </c>
      <c r="P35" s="113">
        <v>9.5397794518490703E-3</v>
      </c>
      <c r="Q35" s="45"/>
      <c r="R35"/>
      <c r="S35" s="90"/>
      <c r="T35" s="78"/>
      <c r="U35" s="94"/>
      <c r="V35" s="94"/>
      <c r="W35" s="94"/>
      <c r="X35" s="78"/>
      <c r="Y35" s="78"/>
      <c r="Z35" s="78"/>
      <c r="AA35" s="78"/>
      <c r="AB35" s="78"/>
      <c r="AC35" s="78"/>
      <c r="AD35" s="78"/>
    </row>
    <row r="36" spans="1:31" x14ac:dyDescent="0.25">
      <c r="A36"/>
      <c r="B36" s="90">
        <v>49</v>
      </c>
      <c r="C36" s="110" t="s">
        <v>364</v>
      </c>
      <c r="D36" s="90">
        <v>49</v>
      </c>
      <c r="E36" s="90">
        <v>49</v>
      </c>
      <c r="F36" s="113">
        <v>0.28391268208372444</v>
      </c>
      <c r="G36" s="113">
        <v>0.15748017044490334</v>
      </c>
      <c r="H36" s="113">
        <v>0.11561331227707904</v>
      </c>
      <c r="I36" s="113">
        <v>9.6363765744321386E-2</v>
      </c>
      <c r="J36" s="113">
        <v>7.0712215960202746E-2</v>
      </c>
      <c r="K36" s="113">
        <v>5.7845041648207252E-2</v>
      </c>
      <c r="L36" s="113">
        <v>5.3531156478318E-2</v>
      </c>
      <c r="M36" s="113">
        <v>3.9536031274638637E-2</v>
      </c>
      <c r="N36" s="113">
        <v>2.9185441201426694E-2</v>
      </c>
      <c r="O36" s="113">
        <v>2.553304420499343E-2</v>
      </c>
      <c r="P36" s="113">
        <v>9.4535957048995679E-3</v>
      </c>
      <c r="Q36" s="45"/>
      <c r="R36"/>
      <c r="S36" s="90"/>
      <c r="T36" s="78"/>
      <c r="U36" s="94"/>
      <c r="V36" s="94"/>
      <c r="W36" s="94"/>
      <c r="X36" s="78"/>
      <c r="Y36" s="78"/>
      <c r="Z36" s="78"/>
      <c r="AA36" s="78"/>
      <c r="AB36" s="78"/>
      <c r="AC36" s="78"/>
      <c r="AD36" s="78"/>
      <c r="AE36"/>
    </row>
    <row r="37" spans="1:31" x14ac:dyDescent="0.25">
      <c r="A37"/>
      <c r="B37" s="90">
        <v>50</v>
      </c>
      <c r="C37" s="110" t="s">
        <v>364</v>
      </c>
      <c r="D37" s="90">
        <v>50</v>
      </c>
      <c r="E37" s="90">
        <v>50</v>
      </c>
      <c r="F37" s="113">
        <v>0.28961004994931477</v>
      </c>
      <c r="G37" s="113">
        <v>0.16032851234465928</v>
      </c>
      <c r="H37" s="113">
        <v>0.11758527240097616</v>
      </c>
      <c r="I37" s="113">
        <v>9.8687709288530129E-2</v>
      </c>
      <c r="J37" s="113">
        <v>6.9622812029284789E-2</v>
      </c>
      <c r="K37" s="113">
        <v>5.7884091897878728E-2</v>
      </c>
      <c r="L37" s="113">
        <v>5.4835544250046935E-2</v>
      </c>
      <c r="M37" s="113">
        <v>4.0222819117702271E-2</v>
      </c>
      <c r="N37" s="113">
        <v>2.9933972892810211E-2</v>
      </c>
      <c r="O37" s="113">
        <v>2.5078129014454664E-2</v>
      </c>
      <c r="P37" s="113">
        <v>9.3657484362680687E-3</v>
      </c>
      <c r="Q37" s="45"/>
      <c r="R37"/>
      <c r="S37" s="90"/>
      <c r="T37" s="78"/>
      <c r="U37" s="94"/>
      <c r="V37" s="94"/>
      <c r="W37" s="94"/>
      <c r="X37" s="78"/>
      <c r="Y37" s="78"/>
      <c r="Z37" s="78"/>
      <c r="AA37" s="78"/>
      <c r="AB37" s="78"/>
      <c r="AC37" s="78"/>
      <c r="AD37" s="78"/>
      <c r="AE37"/>
    </row>
    <row r="38" spans="1:31" x14ac:dyDescent="0.25">
      <c r="A38"/>
      <c r="B38" s="90">
        <v>51</v>
      </c>
      <c r="C38" s="110" t="s">
        <v>364</v>
      </c>
      <c r="D38" s="90">
        <v>51</v>
      </c>
      <c r="E38" s="90">
        <v>51</v>
      </c>
      <c r="F38" s="113">
        <v>0.28963497900882301</v>
      </c>
      <c r="G38" s="113">
        <v>0.16261786154308239</v>
      </c>
      <c r="H38" s="113">
        <v>0.11955647017082785</v>
      </c>
      <c r="I38" s="113">
        <v>0.10039567076403227</v>
      </c>
      <c r="J38" s="113">
        <v>6.8533408098366819E-2</v>
      </c>
      <c r="K38" s="113">
        <v>5.7884091897878728E-2</v>
      </c>
      <c r="L38" s="113">
        <v>5.4835544250046935E-2</v>
      </c>
      <c r="M38" s="113">
        <v>4.042743228458795E-2</v>
      </c>
      <c r="N38" s="113">
        <v>3.0895963716913832E-2</v>
      </c>
      <c r="O38" s="113">
        <v>2.5078129014454664E-2</v>
      </c>
      <c r="P38" s="113">
        <v>9.3657484362680687E-3</v>
      </c>
      <c r="Q38" s="45"/>
      <c r="R38"/>
      <c r="S38" s="90"/>
      <c r="T38" s="78"/>
      <c r="U38" s="94"/>
      <c r="V38" s="94"/>
      <c r="W38" s="94"/>
      <c r="X38" s="78"/>
      <c r="Y38" s="78"/>
      <c r="Z38" s="78"/>
      <c r="AA38" s="78"/>
      <c r="AB38" s="78"/>
      <c r="AC38" s="78"/>
      <c r="AD38" s="78"/>
      <c r="AE38"/>
    </row>
    <row r="39" spans="1:31" x14ac:dyDescent="0.25">
      <c r="A39"/>
      <c r="B39" s="90">
        <v>52</v>
      </c>
      <c r="C39" s="110" t="s">
        <v>364</v>
      </c>
      <c r="D39" s="90">
        <v>52</v>
      </c>
      <c r="E39" s="90">
        <v>52</v>
      </c>
      <c r="F39" s="113">
        <v>0.28776827003566741</v>
      </c>
      <c r="G39" s="113">
        <v>0.16490721074150552</v>
      </c>
      <c r="H39" s="113">
        <v>0.11955647017082785</v>
      </c>
      <c r="I39" s="113">
        <v>0.10124977032476065</v>
      </c>
      <c r="J39" s="113">
        <v>6.8533408098366819E-2</v>
      </c>
      <c r="K39" s="113">
        <v>5.7884091897878728E-2</v>
      </c>
      <c r="L39" s="113">
        <v>5.4835544250046935E-2</v>
      </c>
      <c r="M39" s="113">
        <v>4.0836420972404731E-2</v>
      </c>
      <c r="N39" s="113">
        <v>3.1136699068894314E-2</v>
      </c>
      <c r="O39" s="113">
        <v>2.5078129014454664E-2</v>
      </c>
      <c r="P39" s="113">
        <v>9.3657484362680687E-3</v>
      </c>
      <c r="Q39" s="45"/>
      <c r="R39"/>
      <c r="S39" s="90"/>
      <c r="T39" s="78"/>
      <c r="U39" s="94"/>
      <c r="V39" s="94"/>
      <c r="W39" s="94"/>
      <c r="X39" s="78"/>
      <c r="Y39" s="78"/>
      <c r="Z39" s="78"/>
      <c r="AA39" s="78"/>
      <c r="AB39" s="78"/>
      <c r="AC39" s="78"/>
      <c r="AD39" s="78"/>
      <c r="AE39"/>
    </row>
    <row r="40" spans="1:31" x14ac:dyDescent="0.25">
      <c r="A40"/>
      <c r="B40" s="90">
        <v>53</v>
      </c>
      <c r="C40" s="110" t="s">
        <v>364</v>
      </c>
      <c r="D40" s="90">
        <v>53</v>
      </c>
      <c r="E40" s="90">
        <v>53</v>
      </c>
      <c r="F40" s="113">
        <v>0.28683479672611228</v>
      </c>
      <c r="G40" s="113">
        <v>0.1660522665177398</v>
      </c>
      <c r="H40" s="113">
        <v>0.11955647017082785</v>
      </c>
      <c r="I40" s="113">
        <v>0.10124977032476065</v>
      </c>
      <c r="J40" s="113">
        <v>6.8533408098366819E-2</v>
      </c>
      <c r="K40" s="113">
        <v>5.7884091897878728E-2</v>
      </c>
      <c r="L40" s="113">
        <v>5.4835544250046935E-2</v>
      </c>
      <c r="M40" s="113">
        <v>4.1041034139290403E-2</v>
      </c>
      <c r="N40" s="113">
        <v>3.1205378749765346E-2</v>
      </c>
      <c r="O40" s="113">
        <v>2.5078129014454664E-2</v>
      </c>
      <c r="P40" s="113">
        <v>9.3657484362680687E-3</v>
      </c>
      <c r="Q40" s="45"/>
      <c r="R40"/>
      <c r="S40" s="90"/>
      <c r="T40" s="78"/>
      <c r="U40" s="94"/>
      <c r="V40" s="94"/>
      <c r="W40" s="94"/>
      <c r="X40" s="78"/>
      <c r="Y40" s="78"/>
      <c r="Z40" s="78"/>
      <c r="AA40" s="78"/>
      <c r="AB40" s="78"/>
      <c r="AC40" s="78"/>
      <c r="AD40" s="78"/>
      <c r="AE40"/>
    </row>
    <row r="41" spans="1:31" x14ac:dyDescent="0.25">
      <c r="A41"/>
      <c r="B41" s="90">
        <v>54</v>
      </c>
      <c r="C41" s="110" t="s">
        <v>364</v>
      </c>
      <c r="D41" s="90">
        <v>54</v>
      </c>
      <c r="E41" s="90">
        <v>54</v>
      </c>
      <c r="F41" s="113">
        <v>0.28683479672611228</v>
      </c>
      <c r="G41" s="113">
        <v>0.1660522665177398</v>
      </c>
      <c r="H41" s="113">
        <v>0.11955647017082785</v>
      </c>
      <c r="I41" s="113">
        <v>0.10124977032476065</v>
      </c>
      <c r="J41" s="113">
        <v>6.8533408098366819E-2</v>
      </c>
      <c r="K41" s="113">
        <v>5.7884091897878728E-2</v>
      </c>
      <c r="L41" s="113">
        <v>5.4835544250046935E-2</v>
      </c>
      <c r="M41" s="113">
        <v>4.1705729874225647E-2</v>
      </c>
      <c r="N41" s="113">
        <v>3.1205378749765346E-2</v>
      </c>
      <c r="O41" s="113">
        <v>2.5078129014454664E-2</v>
      </c>
      <c r="P41" s="114">
        <v>9.3657484362680687E-3</v>
      </c>
      <c r="Q41"/>
      <c r="R41"/>
      <c r="S41" s="90"/>
      <c r="T41" s="78"/>
      <c r="U41" s="94"/>
      <c r="V41" s="94"/>
      <c r="W41" s="78"/>
      <c r="X41" s="78"/>
      <c r="Y41" s="78"/>
      <c r="Z41" s="78"/>
      <c r="AA41" s="78"/>
      <c r="AB41" s="78"/>
      <c r="AC41" s="78"/>
      <c r="AD41" s="98"/>
      <c r="AE41"/>
    </row>
    <row r="42" spans="1:31" x14ac:dyDescent="0.25">
      <c r="A42"/>
      <c r="O42" s="45"/>
      <c r="P42" s="45"/>
      <c r="Q42"/>
      <c r="R42"/>
    </row>
    <row r="43" spans="1:31" x14ac:dyDescent="0.25">
      <c r="A43"/>
      <c r="O43" s="27"/>
      <c r="P43"/>
      <c r="Q43"/>
      <c r="R43" s="34"/>
    </row>
    <row r="44" spans="1:31" x14ac:dyDescent="0.25">
      <c r="A44" s="34"/>
      <c r="O44" s="45"/>
      <c r="P44"/>
      <c r="Q44"/>
      <c r="R44"/>
    </row>
    <row r="45" spans="1:31" x14ac:dyDescent="0.25">
      <c r="A45"/>
      <c r="O45" s="45"/>
      <c r="P45" s="45"/>
      <c r="Q45"/>
      <c r="R45"/>
    </row>
    <row r="46" spans="1:31" x14ac:dyDescent="0.25">
      <c r="A46"/>
      <c r="O46" s="45"/>
      <c r="P46" s="45"/>
      <c r="Q46" s="45"/>
    </row>
    <row r="47" spans="1:31" x14ac:dyDescent="0.25">
      <c r="A47"/>
      <c r="O47" s="45"/>
      <c r="P47" s="45"/>
      <c r="Q47" s="45"/>
    </row>
    <row r="48" spans="1:31" x14ac:dyDescent="0.25">
      <c r="A48"/>
      <c r="O48" s="45"/>
      <c r="P48" s="45"/>
      <c r="Q48" s="45"/>
    </row>
    <row r="49" spans="1:17" x14ac:dyDescent="0.25">
      <c r="A49"/>
      <c r="O49" s="45"/>
      <c r="P49" s="45"/>
      <c r="Q49" s="45"/>
    </row>
    <row r="50" spans="1:17" x14ac:dyDescent="0.25">
      <c r="A50"/>
      <c r="O50" s="45"/>
      <c r="P50" s="45"/>
      <c r="Q50" s="45"/>
    </row>
    <row r="51" spans="1:17" x14ac:dyDescent="0.25">
      <c r="A51"/>
      <c r="O51" s="45"/>
      <c r="P51" s="45"/>
      <c r="Q51" s="45"/>
    </row>
    <row r="52" spans="1:17" x14ac:dyDescent="0.25">
      <c r="A52"/>
      <c r="C52" s="46"/>
      <c r="D52" s="45"/>
      <c r="E52" s="45"/>
      <c r="F52"/>
      <c r="G52"/>
      <c r="H52"/>
      <c r="I52"/>
      <c r="J52"/>
      <c r="K52"/>
      <c r="L52"/>
      <c r="M52"/>
      <c r="N52"/>
      <c r="O52" s="45"/>
      <c r="P52" s="45"/>
      <c r="Q52"/>
    </row>
    <row r="53" spans="1:17" x14ac:dyDescent="0.25">
      <c r="A53"/>
      <c r="C53" s="21"/>
      <c r="D53" s="21"/>
      <c r="E53" s="21"/>
      <c r="F53" s="21"/>
      <c r="G53"/>
      <c r="H53"/>
      <c r="I53"/>
      <c r="J53"/>
      <c r="K53"/>
      <c r="L53"/>
      <c r="M53"/>
      <c r="N53"/>
      <c r="O53" s="45"/>
      <c r="P53" s="45"/>
      <c r="Q53"/>
    </row>
    <row r="54" spans="1:17" x14ac:dyDescent="0.25">
      <c r="A54"/>
      <c r="B54" s="46"/>
      <c r="C54" s="21"/>
      <c r="D54" s="21"/>
      <c r="E54" s="21"/>
      <c r="F54" s="21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1"/>
      <c r="C55"/>
      <c r="D55" s="21"/>
      <c r="E55" s="21"/>
      <c r="F55" s="21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1"/>
      <c r="C56"/>
      <c r="D56" s="14"/>
      <c r="E56"/>
      <c r="F56" s="21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/>
      <c r="B57" s="21"/>
      <c r="C57"/>
      <c r="D57" s="14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 s="14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 s="44"/>
      <c r="D59" s="41"/>
      <c r="E59" s="43"/>
      <c r="F59"/>
      <c r="G59"/>
      <c r="H59" s="45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/>
      <c r="C60"/>
      <c r="D60" s="27"/>
      <c r="E60" s="45"/>
      <c r="F60"/>
      <c r="G60"/>
      <c r="H60" s="45"/>
      <c r="I60"/>
      <c r="J60"/>
      <c r="K60"/>
      <c r="L60"/>
      <c r="M60"/>
      <c r="N60"/>
      <c r="O60"/>
      <c r="P60"/>
      <c r="Q60"/>
    </row>
    <row r="61" spans="1:17" x14ac:dyDescent="0.25">
      <c r="A61" s="14"/>
      <c r="B61" s="46"/>
      <c r="C61" s="46"/>
      <c r="D61" s="27"/>
      <c r="E61" s="27"/>
      <c r="F61" s="45"/>
      <c r="G61"/>
      <c r="H61" s="45"/>
      <c r="I61"/>
      <c r="J61"/>
      <c r="K61"/>
      <c r="L61"/>
      <c r="M61"/>
      <c r="N61"/>
      <c r="O61"/>
      <c r="P61"/>
      <c r="Q61"/>
    </row>
    <row r="62" spans="1:17" x14ac:dyDescent="0.25">
      <c r="A62"/>
      <c r="B62" s="44"/>
      <c r="C62" s="46"/>
      <c r="D62" s="27"/>
      <c r="E62" s="27"/>
      <c r="F62" s="27"/>
      <c r="G62"/>
      <c r="H62" s="45"/>
      <c r="I62"/>
      <c r="J62"/>
      <c r="K62"/>
      <c r="L62"/>
      <c r="M62"/>
      <c r="N62"/>
      <c r="O62"/>
      <c r="P62"/>
      <c r="Q62"/>
    </row>
    <row r="63" spans="1:17" x14ac:dyDescent="0.25">
      <c r="A63"/>
      <c r="B63" s="44"/>
      <c r="C63" s="46"/>
      <c r="D63" s="27"/>
      <c r="E63" s="27"/>
      <c r="F63" s="27"/>
      <c r="G63"/>
      <c r="H63" s="45"/>
      <c r="I63"/>
      <c r="J63"/>
      <c r="K63"/>
      <c r="L63"/>
      <c r="M63"/>
      <c r="N63"/>
      <c r="O63"/>
      <c r="P63"/>
      <c r="Q63"/>
    </row>
    <row r="64" spans="1:17" x14ac:dyDescent="0.25">
      <c r="A64"/>
      <c r="B64" s="44"/>
      <c r="C64" s="46"/>
      <c r="D64" s="27"/>
      <c r="E64" s="27"/>
      <c r="F64" s="27"/>
      <c r="G64"/>
      <c r="H64" s="45"/>
      <c r="I64"/>
      <c r="J64"/>
      <c r="K64"/>
      <c r="L64"/>
      <c r="M64"/>
      <c r="N64"/>
      <c r="O64"/>
      <c r="P64"/>
      <c r="Q64"/>
    </row>
    <row r="65" spans="1:17" x14ac:dyDescent="0.25">
      <c r="A65"/>
      <c r="B65" s="44"/>
      <c r="C65" s="46"/>
      <c r="D65" s="27"/>
      <c r="E65" s="27"/>
      <c r="F65" s="27"/>
      <c r="G65"/>
      <c r="H65" s="45"/>
      <c r="I65"/>
      <c r="J65"/>
      <c r="K65"/>
      <c r="L65"/>
      <c r="M65"/>
      <c r="N65"/>
      <c r="O65"/>
      <c r="P65"/>
      <c r="Q65"/>
    </row>
    <row r="66" spans="1:17" x14ac:dyDescent="0.25">
      <c r="A66"/>
      <c r="B66" s="44"/>
      <c r="C66" s="46"/>
      <c r="D66" s="27"/>
      <c r="E66" s="27"/>
      <c r="F66" s="27"/>
      <c r="G66"/>
      <c r="H66" s="45"/>
      <c r="I66"/>
      <c r="J66"/>
      <c r="K66"/>
      <c r="L66"/>
      <c r="M66"/>
      <c r="N66"/>
      <c r="O66"/>
      <c r="P66"/>
      <c r="Q66"/>
    </row>
    <row r="67" spans="1:17" x14ac:dyDescent="0.25">
      <c r="A67"/>
      <c r="B67" s="44"/>
      <c r="C67" s="44"/>
      <c r="D67" s="27"/>
      <c r="E67" s="27"/>
      <c r="F67"/>
      <c r="G67"/>
      <c r="H67" s="45"/>
      <c r="I67"/>
      <c r="J67"/>
      <c r="K67"/>
      <c r="L67"/>
      <c r="M67"/>
      <c r="N67"/>
      <c r="O67"/>
      <c r="P67"/>
      <c r="Q67"/>
    </row>
    <row r="68" spans="1:17" x14ac:dyDescent="0.25">
      <c r="A68"/>
      <c r="B68" s="46"/>
      <c r="C68" s="44"/>
      <c r="D68" s="27"/>
      <c r="E68" s="27"/>
      <c r="F68"/>
      <c r="G68"/>
      <c r="H68"/>
      <c r="I68"/>
      <c r="J68"/>
      <c r="K68"/>
      <c r="L68"/>
      <c r="M68"/>
      <c r="N68"/>
      <c r="O68"/>
      <c r="P68"/>
      <c r="Q68"/>
    </row>
    <row r="69" spans="1:17" x14ac:dyDescent="0.25">
      <c r="A69"/>
      <c r="B69" s="44"/>
      <c r="C69" s="42"/>
      <c r="D69" s="27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/>
      <c r="B70" s="46"/>
      <c r="C70" s="44"/>
      <c r="D70" s="43"/>
      <c r="E70"/>
      <c r="F70"/>
      <c r="G70"/>
      <c r="H70" s="45"/>
      <c r="I70"/>
      <c r="J70"/>
      <c r="K70"/>
      <c r="L70"/>
      <c r="M70"/>
      <c r="N70"/>
      <c r="O70"/>
      <c r="P70"/>
      <c r="Q70"/>
    </row>
    <row r="71" spans="1:17" x14ac:dyDescent="0.25">
      <c r="A71" s="34"/>
      <c r="B71" s="42"/>
      <c r="C71" s="46"/>
      <c r="D71" s="27"/>
      <c r="E71" s="45"/>
      <c r="F71"/>
      <c r="G71"/>
      <c r="H71" s="45"/>
      <c r="I71"/>
      <c r="J71"/>
      <c r="K71"/>
      <c r="L71"/>
      <c r="M71"/>
      <c r="N71"/>
      <c r="O71"/>
      <c r="P71"/>
      <c r="Q71"/>
    </row>
    <row r="72" spans="1:17" x14ac:dyDescent="0.25">
      <c r="A72"/>
      <c r="B72" s="44"/>
      <c r="C72" s="46"/>
      <c r="D72" s="27"/>
      <c r="E72" s="27"/>
      <c r="F72" s="45"/>
      <c r="G72"/>
      <c r="H72" s="45"/>
      <c r="I72"/>
      <c r="J72"/>
      <c r="K72"/>
      <c r="L72"/>
      <c r="M72"/>
      <c r="N72"/>
      <c r="O72"/>
      <c r="P72"/>
      <c r="Q72"/>
    </row>
    <row r="73" spans="1:17" x14ac:dyDescent="0.25">
      <c r="A73"/>
      <c r="B73" s="46"/>
      <c r="C73" s="46"/>
      <c r="D73" s="27"/>
      <c r="E73" s="27"/>
      <c r="F73" s="27"/>
      <c r="G73"/>
      <c r="H73" s="45"/>
      <c r="I73"/>
      <c r="J73"/>
      <c r="K73"/>
      <c r="L73"/>
      <c r="M73"/>
      <c r="N73"/>
      <c r="O73"/>
      <c r="P73"/>
      <c r="Q73"/>
    </row>
    <row r="74" spans="1:17" x14ac:dyDescent="0.25">
      <c r="A74"/>
      <c r="B74" s="46"/>
      <c r="C74" s="46"/>
      <c r="D74" s="27"/>
      <c r="E74" s="27"/>
      <c r="F74" s="27"/>
      <c r="G74"/>
      <c r="H74" s="45"/>
      <c r="I74"/>
      <c r="J74"/>
      <c r="K74"/>
      <c r="L74"/>
      <c r="M74"/>
      <c r="N74"/>
      <c r="O74"/>
      <c r="P74"/>
      <c r="Q74"/>
    </row>
    <row r="75" spans="1:17" x14ac:dyDescent="0.25">
      <c r="A75"/>
      <c r="B75" s="46"/>
      <c r="C75" s="46"/>
      <c r="D75" s="27"/>
      <c r="E75" s="27"/>
      <c r="F75" s="27"/>
      <c r="G75"/>
      <c r="H75" s="45"/>
      <c r="I75"/>
      <c r="J75"/>
      <c r="K75"/>
      <c r="L75"/>
      <c r="M75"/>
      <c r="N75"/>
      <c r="O75"/>
      <c r="P75"/>
      <c r="Q75"/>
    </row>
    <row r="76" spans="1:17" x14ac:dyDescent="0.25">
      <c r="A76"/>
      <c r="B76" s="46"/>
      <c r="C76" s="46"/>
      <c r="D76" s="27"/>
      <c r="E76" s="27"/>
      <c r="F76" s="27"/>
      <c r="G76"/>
      <c r="H76" s="45"/>
      <c r="I76"/>
      <c r="J76"/>
      <c r="K76"/>
      <c r="L76"/>
      <c r="M76"/>
      <c r="N76"/>
      <c r="O76"/>
      <c r="P76"/>
      <c r="Q76"/>
    </row>
    <row r="77" spans="1:17" x14ac:dyDescent="0.25">
      <c r="A77"/>
      <c r="B77" s="46"/>
      <c r="C77" s="46"/>
      <c r="D77" s="27"/>
      <c r="E77" s="27"/>
      <c r="F77"/>
      <c r="G77"/>
      <c r="H77" s="45"/>
      <c r="I77"/>
      <c r="J77"/>
      <c r="K77"/>
      <c r="L77"/>
      <c r="M77"/>
      <c r="N77"/>
      <c r="O77"/>
      <c r="P77"/>
      <c r="Q77"/>
    </row>
    <row r="78" spans="1:17" x14ac:dyDescent="0.25">
      <c r="A78"/>
      <c r="B78" s="46"/>
      <c r="C78" s="46"/>
      <c r="D78" s="27"/>
      <c r="E78" s="27"/>
      <c r="F78"/>
      <c r="G78"/>
      <c r="H78" s="45"/>
      <c r="I78"/>
      <c r="J78"/>
      <c r="K78"/>
      <c r="L78"/>
      <c r="M78"/>
      <c r="N78"/>
      <c r="O78"/>
      <c r="P78"/>
      <c r="Q78"/>
    </row>
    <row r="79" spans="1:17" x14ac:dyDescent="0.25">
      <c r="A79"/>
      <c r="B79" s="46"/>
      <c r="C79" s="46"/>
      <c r="D79" s="27"/>
      <c r="E79" s="27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5">
      <c r="A80"/>
      <c r="B80" s="46"/>
      <c r="C80" s="21"/>
      <c r="D80" s="21"/>
      <c r="E80" s="21"/>
      <c r="F80" s="21"/>
      <c r="G80"/>
      <c r="H80"/>
      <c r="M80"/>
      <c r="N80"/>
      <c r="O80"/>
      <c r="P80"/>
      <c r="Q80"/>
    </row>
    <row r="81" spans="1:17" x14ac:dyDescent="0.25">
      <c r="A81"/>
      <c r="B81" s="46"/>
      <c r="N81"/>
      <c r="O81"/>
      <c r="P81"/>
      <c r="Q81"/>
    </row>
    <row r="82" spans="1:17" x14ac:dyDescent="0.25">
      <c r="A82"/>
      <c r="B82" s="21"/>
      <c r="N82"/>
      <c r="O82"/>
      <c r="P82"/>
      <c r="Q82"/>
    </row>
  </sheetData>
  <hyperlinks>
    <hyperlink ref="A1" location="TOC!A1" display="TOC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57"/>
  <sheetViews>
    <sheetView zoomScaleNormal="100" workbookViewId="0"/>
  </sheetViews>
  <sheetFormatPr defaultRowHeight="15" x14ac:dyDescent="0.25"/>
  <sheetData>
    <row r="1" spans="1:13" x14ac:dyDescent="0.25">
      <c r="A1" s="1" t="s">
        <v>0</v>
      </c>
      <c r="M1" s="33"/>
    </row>
    <row r="2" spans="1:13" x14ac:dyDescent="0.25">
      <c r="A2" s="1"/>
      <c r="M2" s="33"/>
    </row>
    <row r="4" spans="1:13" ht="13.5" customHeight="1" x14ac:dyDescent="0.25"/>
    <row r="27" spans="3:14" ht="15.75" x14ac:dyDescent="0.25">
      <c r="D27" s="81">
        <v>1</v>
      </c>
    </row>
    <row r="29" spans="3:14" ht="14.45" customHeight="1" x14ac:dyDescent="0.25">
      <c r="E29" s="14"/>
      <c r="F29" s="14"/>
      <c r="G29" s="14"/>
      <c r="H29" s="150" t="s">
        <v>328</v>
      </c>
      <c r="I29" s="150"/>
      <c r="J29" s="150"/>
      <c r="K29" s="150"/>
    </row>
    <row r="30" spans="3:14" x14ac:dyDescent="0.25">
      <c r="D30" s="14"/>
      <c r="E30" s="14"/>
      <c r="F30" s="14"/>
      <c r="G30" s="14"/>
      <c r="H30" s="150"/>
      <c r="I30" s="150"/>
      <c r="J30" s="150"/>
      <c r="K30" s="150"/>
    </row>
    <row r="31" spans="3:14" x14ac:dyDescent="0.25">
      <c r="C31" s="75"/>
      <c r="D31" s="75"/>
      <c r="E31" s="75"/>
      <c r="F31" s="75"/>
      <c r="G31" s="75"/>
      <c r="H31" s="150"/>
      <c r="I31" s="150"/>
      <c r="J31" s="150"/>
      <c r="K31" s="150"/>
      <c r="L31" s="75"/>
      <c r="M31" s="75"/>
      <c r="N31" s="75"/>
    </row>
    <row r="32" spans="3:14" x14ac:dyDescent="0.25">
      <c r="C32" s="75"/>
      <c r="D32" s="75"/>
      <c r="G32" s="75"/>
      <c r="H32" s="75"/>
      <c r="I32" s="147" t="s">
        <v>316</v>
      </c>
      <c r="J32" s="147"/>
      <c r="K32" s="75"/>
      <c r="L32" s="75"/>
      <c r="M32" s="75"/>
      <c r="N32" s="75"/>
    </row>
    <row r="33" spans="3:14" ht="45" x14ac:dyDescent="0.25">
      <c r="C33" s="75"/>
      <c r="D33" s="75" t="s">
        <v>329</v>
      </c>
      <c r="E33" s="75" t="s">
        <v>330</v>
      </c>
      <c r="F33" s="75" t="s">
        <v>331</v>
      </c>
      <c r="G33" s="75" t="s">
        <v>332</v>
      </c>
      <c r="H33" s="75" t="s">
        <v>333</v>
      </c>
      <c r="I33" s="75" t="s">
        <v>334</v>
      </c>
      <c r="J33" s="75" t="s">
        <v>335</v>
      </c>
      <c r="K33" s="75" t="s">
        <v>336</v>
      </c>
      <c r="L33" s="75" t="s">
        <v>337</v>
      </c>
      <c r="M33" s="75" t="s">
        <v>338</v>
      </c>
      <c r="N33" s="79" t="s">
        <v>339</v>
      </c>
    </row>
    <row r="34" spans="3:14" x14ac:dyDescent="0.25">
      <c r="C34" s="75"/>
      <c r="D34" s="75" t="s">
        <v>319</v>
      </c>
      <c r="E34" s="75" t="s">
        <v>319</v>
      </c>
      <c r="F34" s="75" t="s">
        <v>319</v>
      </c>
      <c r="G34" s="75" t="s">
        <v>319</v>
      </c>
      <c r="H34" s="75" t="s">
        <v>319</v>
      </c>
      <c r="I34" s="75" t="s">
        <v>319</v>
      </c>
      <c r="J34" s="75" t="s">
        <v>319</v>
      </c>
      <c r="K34" s="75" t="s">
        <v>319</v>
      </c>
      <c r="L34" s="75" t="s">
        <v>319</v>
      </c>
      <c r="M34" s="75" t="s">
        <v>319</v>
      </c>
      <c r="N34" s="75" t="s">
        <v>319</v>
      </c>
    </row>
    <row r="35" spans="3:14" x14ac:dyDescent="0.25">
      <c r="C35" s="75" t="s">
        <v>267</v>
      </c>
      <c r="D35" s="75" t="s">
        <v>248</v>
      </c>
      <c r="E35" s="75" t="s">
        <v>248</v>
      </c>
      <c r="F35" s="75" t="s">
        <v>248</v>
      </c>
      <c r="G35" s="75" t="s">
        <v>248</v>
      </c>
      <c r="H35" s="75" t="s">
        <v>248</v>
      </c>
      <c r="I35" s="75" t="s">
        <v>248</v>
      </c>
      <c r="J35" s="75" t="s">
        <v>248</v>
      </c>
      <c r="K35" s="75" t="s">
        <v>248</v>
      </c>
      <c r="L35" s="75" t="s">
        <v>248</v>
      </c>
      <c r="M35" s="75" t="s">
        <v>248</v>
      </c>
      <c r="N35" s="75" t="s">
        <v>248</v>
      </c>
    </row>
    <row r="36" spans="3:14" x14ac:dyDescent="0.25">
      <c r="C36" s="75">
        <v>20</v>
      </c>
      <c r="D36" s="75">
        <v>0.25427499999999997</v>
      </c>
      <c r="E36" s="75">
        <v>0.16589200000000001</v>
      </c>
      <c r="F36" s="75">
        <v>0.116327</v>
      </c>
      <c r="G36" s="75">
        <v>9.4646999999999995E-2</v>
      </c>
      <c r="H36" s="75">
        <v>5.7858E-2</v>
      </c>
      <c r="I36" s="75">
        <v>3.5353999999999997E-2</v>
      </c>
      <c r="J36" s="75">
        <v>2.0319E-2</v>
      </c>
      <c r="K36" s="75">
        <v>1.1762999999999999E-2</v>
      </c>
      <c r="L36" s="75">
        <v>1.0924E-2</v>
      </c>
      <c r="M36" s="75">
        <v>7.796E-3</v>
      </c>
      <c r="N36" s="75">
        <v>8.8730000000000007E-3</v>
      </c>
    </row>
    <row r="37" spans="3:14" x14ac:dyDescent="0.25">
      <c r="C37" s="75">
        <v>21</v>
      </c>
      <c r="D37" s="75">
        <v>0.25427499999999997</v>
      </c>
      <c r="E37" s="75">
        <v>0.13960700000000001</v>
      </c>
      <c r="F37" s="75">
        <v>0.116327</v>
      </c>
      <c r="G37" s="75">
        <v>9.4646999999999995E-2</v>
      </c>
      <c r="H37" s="75">
        <v>5.7858E-2</v>
      </c>
      <c r="I37" s="75">
        <v>3.5353999999999997E-2</v>
      </c>
      <c r="J37" s="75">
        <v>2.0319E-2</v>
      </c>
      <c r="K37" s="75">
        <v>1.1762999999999999E-2</v>
      </c>
      <c r="L37" s="75">
        <v>1.0924E-2</v>
      </c>
      <c r="M37" s="75">
        <v>7.796E-3</v>
      </c>
      <c r="N37" s="75">
        <v>8.8730000000000007E-3</v>
      </c>
    </row>
    <row r="38" spans="3:14" x14ac:dyDescent="0.25">
      <c r="C38" s="75">
        <v>22</v>
      </c>
      <c r="D38" s="75">
        <v>0.25877699999999998</v>
      </c>
      <c r="E38" s="75">
        <v>0.12646399999999999</v>
      </c>
      <c r="F38" s="75">
        <v>0.116327</v>
      </c>
      <c r="G38" s="75">
        <v>9.4646999999999995E-2</v>
      </c>
      <c r="H38" s="75">
        <v>5.7858E-2</v>
      </c>
      <c r="I38" s="75">
        <v>3.5353999999999997E-2</v>
      </c>
      <c r="J38" s="75">
        <v>2.0319E-2</v>
      </c>
      <c r="K38" s="75">
        <v>1.1762999999999999E-2</v>
      </c>
      <c r="L38" s="75">
        <v>1.0924E-2</v>
      </c>
      <c r="M38" s="75">
        <v>7.796E-3</v>
      </c>
      <c r="N38" s="75">
        <v>8.8730000000000007E-3</v>
      </c>
    </row>
    <row r="39" spans="3:14" x14ac:dyDescent="0.25">
      <c r="C39" s="75">
        <v>23</v>
      </c>
      <c r="D39" s="75">
        <v>0.26778000000000002</v>
      </c>
      <c r="E39" s="75">
        <v>0.124274</v>
      </c>
      <c r="F39" s="75">
        <v>0.116327</v>
      </c>
      <c r="G39" s="75">
        <v>9.4646999999999995E-2</v>
      </c>
      <c r="H39" s="75">
        <v>5.7858E-2</v>
      </c>
      <c r="I39" s="75">
        <v>3.5353999999999997E-2</v>
      </c>
      <c r="J39" s="75">
        <v>2.0319E-2</v>
      </c>
      <c r="K39" s="75">
        <v>1.1762999999999999E-2</v>
      </c>
      <c r="L39" s="75">
        <v>1.0924E-2</v>
      </c>
      <c r="M39" s="75">
        <v>7.796E-3</v>
      </c>
      <c r="N39" s="75">
        <v>8.8730000000000007E-3</v>
      </c>
    </row>
    <row r="40" spans="3:14" x14ac:dyDescent="0.25">
      <c r="C40" s="75">
        <v>24</v>
      </c>
      <c r="D40" s="75">
        <v>0.28128500000000001</v>
      </c>
      <c r="E40" s="75">
        <v>0.13303499999999999</v>
      </c>
      <c r="F40" s="75">
        <v>0.11908199999999999</v>
      </c>
      <c r="G40" s="75">
        <v>8.8647000000000004E-2</v>
      </c>
      <c r="H40" s="75">
        <v>5.7858E-2</v>
      </c>
      <c r="I40" s="75">
        <v>3.5353999999999997E-2</v>
      </c>
      <c r="J40" s="75">
        <v>2.0319E-2</v>
      </c>
      <c r="K40" s="75">
        <v>1.1762999999999999E-2</v>
      </c>
      <c r="L40" s="75">
        <v>1.0924E-2</v>
      </c>
      <c r="M40" s="75">
        <v>7.796E-3</v>
      </c>
      <c r="N40" s="75">
        <v>8.8730000000000007E-3</v>
      </c>
    </row>
    <row r="41" spans="3:14" x14ac:dyDescent="0.25">
      <c r="C41" s="75">
        <v>25</v>
      </c>
      <c r="D41" s="75">
        <v>0.29479</v>
      </c>
      <c r="E41" s="75">
        <v>0.16808300000000001</v>
      </c>
      <c r="F41" s="75">
        <v>0.124171</v>
      </c>
      <c r="G41" s="75">
        <v>8.1761E-2</v>
      </c>
      <c r="H41" s="75">
        <v>5.7858E-2</v>
      </c>
      <c r="I41" s="75">
        <v>3.5353999999999997E-2</v>
      </c>
      <c r="J41" s="75">
        <v>2.0319E-2</v>
      </c>
      <c r="K41" s="75">
        <v>1.1762999999999999E-2</v>
      </c>
      <c r="L41" s="75">
        <v>1.0924E-2</v>
      </c>
      <c r="M41" s="75">
        <v>7.796E-3</v>
      </c>
      <c r="N41" s="75">
        <v>8.8730000000000007E-3</v>
      </c>
    </row>
    <row r="42" spans="3:14" x14ac:dyDescent="0.25">
      <c r="C42" s="75">
        <v>26</v>
      </c>
      <c r="D42" s="75">
        <v>0.30829499999999999</v>
      </c>
      <c r="E42" s="75">
        <v>0.18560599999999999</v>
      </c>
      <c r="F42" s="75">
        <v>0.12884499999999999</v>
      </c>
      <c r="G42" s="75">
        <v>7.7760999999999997E-2</v>
      </c>
      <c r="H42" s="75">
        <v>5.7858E-2</v>
      </c>
      <c r="I42" s="75">
        <v>3.6379000000000002E-2</v>
      </c>
      <c r="J42" s="75">
        <v>2.0319E-2</v>
      </c>
      <c r="K42" s="75">
        <v>1.1762999999999999E-2</v>
      </c>
      <c r="L42" s="75">
        <v>1.1922E-2</v>
      </c>
      <c r="M42" s="75">
        <v>7.796E-3</v>
      </c>
      <c r="N42" s="75">
        <v>8.8730000000000007E-3</v>
      </c>
    </row>
    <row r="43" spans="3:14" x14ac:dyDescent="0.25">
      <c r="C43" s="75">
        <v>27</v>
      </c>
      <c r="D43" s="75">
        <v>0.31954900000000003</v>
      </c>
      <c r="E43" s="75">
        <v>0.19436800000000001</v>
      </c>
      <c r="F43" s="75">
        <v>0.131962</v>
      </c>
      <c r="G43" s="75">
        <v>8.0714999999999995E-2</v>
      </c>
      <c r="H43" s="75">
        <v>5.9296000000000001E-2</v>
      </c>
      <c r="I43" s="75">
        <v>3.6635000000000001E-2</v>
      </c>
      <c r="J43" s="75">
        <v>2.0319E-2</v>
      </c>
      <c r="K43" s="75">
        <v>1.1762999999999999E-2</v>
      </c>
      <c r="L43" s="75">
        <v>1.2975E-2</v>
      </c>
      <c r="M43" s="75">
        <v>7.796E-3</v>
      </c>
      <c r="N43" s="75">
        <v>8.8730000000000007E-3</v>
      </c>
    </row>
    <row r="44" spans="3:14" x14ac:dyDescent="0.25">
      <c r="C44" s="75">
        <v>28</v>
      </c>
      <c r="D44" s="75">
        <v>0.32517600000000002</v>
      </c>
      <c r="E44" s="75">
        <v>0.19655800000000001</v>
      </c>
      <c r="F44" s="75">
        <v>0.13403899999999999</v>
      </c>
      <c r="G44" s="75">
        <v>8.3668000000000006E-2</v>
      </c>
      <c r="H44" s="75">
        <v>6.1071E-2</v>
      </c>
      <c r="I44" s="75">
        <v>3.6892000000000001E-2</v>
      </c>
      <c r="J44" s="75">
        <v>2.0319E-2</v>
      </c>
      <c r="K44" s="75">
        <v>1.1762999999999999E-2</v>
      </c>
      <c r="L44" s="75">
        <v>1.3931000000000001E-2</v>
      </c>
      <c r="M44" s="75">
        <v>7.796E-3</v>
      </c>
      <c r="N44" s="75">
        <v>8.8730000000000007E-3</v>
      </c>
    </row>
    <row r="45" spans="3:14" x14ac:dyDescent="0.25">
      <c r="C45" s="75">
        <v>29</v>
      </c>
      <c r="D45" s="75">
        <v>0.32892700000000002</v>
      </c>
      <c r="E45" s="75">
        <v>0.19436800000000001</v>
      </c>
      <c r="F45" s="75">
        <v>0.13542399999999999</v>
      </c>
      <c r="G45" s="75">
        <v>8.6621000000000004E-2</v>
      </c>
      <c r="H45" s="75">
        <v>6.4621999999999999E-2</v>
      </c>
      <c r="I45" s="75">
        <v>3.7532999999999997E-2</v>
      </c>
      <c r="J45" s="75">
        <v>2.1368000000000002E-2</v>
      </c>
      <c r="K45" s="75">
        <v>1.2912E-2</v>
      </c>
      <c r="L45" s="75">
        <v>1.4537E-2</v>
      </c>
      <c r="M45" s="75">
        <v>7.796E-3</v>
      </c>
      <c r="N45" s="75">
        <v>8.8730000000000007E-3</v>
      </c>
    </row>
    <row r="46" spans="3:14" x14ac:dyDescent="0.25">
      <c r="C46" s="75">
        <v>30</v>
      </c>
      <c r="D46" s="75">
        <v>0.33080300000000001</v>
      </c>
      <c r="E46" s="75">
        <v>0.19009100000000001</v>
      </c>
      <c r="F46" s="75">
        <v>0.13616800000000001</v>
      </c>
      <c r="G46" s="75">
        <v>8.9575000000000002E-2</v>
      </c>
      <c r="H46" s="75">
        <v>6.8226999999999996E-2</v>
      </c>
      <c r="I46" s="75">
        <v>4.0481000000000003E-2</v>
      </c>
      <c r="J46" s="75">
        <v>2.5825000000000001E-2</v>
      </c>
      <c r="K46" s="75">
        <v>1.9809E-2</v>
      </c>
      <c r="L46" s="75">
        <v>1.5106E-2</v>
      </c>
      <c r="M46" s="75">
        <v>7.796E-3</v>
      </c>
      <c r="N46" s="75">
        <v>8.8730000000000007E-3</v>
      </c>
    </row>
    <row r="47" spans="3:14" x14ac:dyDescent="0.25">
      <c r="C47" s="75">
        <v>31</v>
      </c>
      <c r="D47" s="75">
        <v>0.32207000000000002</v>
      </c>
      <c r="E47" s="75">
        <v>0.18756800000000001</v>
      </c>
      <c r="F47" s="75">
        <v>0.13128600000000001</v>
      </c>
      <c r="G47" s="75">
        <v>9.3049000000000007E-2</v>
      </c>
      <c r="H47" s="75">
        <v>6.9540000000000005E-2</v>
      </c>
      <c r="I47" s="75">
        <v>4.3533000000000002E-2</v>
      </c>
      <c r="J47" s="75">
        <v>3.1397000000000001E-2</v>
      </c>
      <c r="K47" s="75">
        <v>2.2317E-2</v>
      </c>
      <c r="L47" s="75">
        <v>1.5955E-2</v>
      </c>
      <c r="M47" s="75">
        <v>7.796E-3</v>
      </c>
      <c r="N47" s="75">
        <v>8.8730000000000007E-3</v>
      </c>
    </row>
    <row r="48" spans="3:14" x14ac:dyDescent="0.25">
      <c r="C48" s="75">
        <v>32</v>
      </c>
      <c r="D48" s="75">
        <v>0.31333699999999998</v>
      </c>
      <c r="E48" s="75">
        <v>0.18504499999999999</v>
      </c>
      <c r="F48" s="75">
        <v>0.12565399999999999</v>
      </c>
      <c r="G48" s="75">
        <v>9.6522999999999998E-2</v>
      </c>
      <c r="H48" s="75">
        <v>7.0854E-2</v>
      </c>
      <c r="I48" s="75">
        <v>4.6585000000000001E-2</v>
      </c>
      <c r="J48" s="75">
        <v>3.6969000000000002E-2</v>
      </c>
      <c r="K48" s="75">
        <v>2.3571000000000002E-2</v>
      </c>
      <c r="L48" s="75">
        <v>1.8078E-2</v>
      </c>
      <c r="M48" s="75">
        <v>7.796E-3</v>
      </c>
      <c r="N48" s="75">
        <v>8.8730000000000007E-3</v>
      </c>
    </row>
    <row r="49" spans="3:14" x14ac:dyDescent="0.25">
      <c r="C49" s="75">
        <v>33</v>
      </c>
      <c r="D49" s="75">
        <v>0.30460500000000001</v>
      </c>
      <c r="E49" s="75">
        <v>0.18252299999999999</v>
      </c>
      <c r="F49" s="75">
        <v>0.123777</v>
      </c>
      <c r="G49" s="75">
        <v>9.9997000000000003E-2</v>
      </c>
      <c r="H49" s="75">
        <v>7.2166999999999995E-2</v>
      </c>
      <c r="I49" s="75">
        <v>4.9638000000000002E-2</v>
      </c>
      <c r="J49" s="75">
        <v>3.9753999999999998E-2</v>
      </c>
      <c r="K49" s="75">
        <v>2.3883999999999999E-2</v>
      </c>
      <c r="L49" s="75">
        <v>2.0201E-2</v>
      </c>
      <c r="M49" s="75">
        <v>8.5129999999999997E-3</v>
      </c>
      <c r="N49" s="75">
        <v>8.8730000000000007E-3</v>
      </c>
    </row>
    <row r="50" spans="3:14" x14ac:dyDescent="0.25">
      <c r="C50" s="75">
        <v>34</v>
      </c>
      <c r="D50" s="75">
        <v>0.29587200000000002</v>
      </c>
      <c r="E50" s="75">
        <v>0.18</v>
      </c>
      <c r="F50" s="75">
        <v>0.12681200000000001</v>
      </c>
      <c r="G50" s="75">
        <v>0.10347000000000001</v>
      </c>
      <c r="H50" s="75">
        <v>7.3481000000000005E-2</v>
      </c>
      <c r="I50" s="75">
        <v>5.2690000000000001E-2</v>
      </c>
      <c r="J50" s="75">
        <v>4.1147000000000003E-2</v>
      </c>
      <c r="K50" s="75">
        <v>2.3963000000000002E-2</v>
      </c>
      <c r="L50" s="75">
        <v>2.2322999999999999E-2</v>
      </c>
      <c r="M50" s="75">
        <v>1.1216E-2</v>
      </c>
      <c r="N50" s="75">
        <v>8.8730000000000007E-3</v>
      </c>
    </row>
    <row r="51" spans="3:14" x14ac:dyDescent="0.25">
      <c r="C51" s="75">
        <v>35</v>
      </c>
      <c r="D51" s="75">
        <v>0.28714000000000001</v>
      </c>
      <c r="E51" s="75">
        <v>0.177477</v>
      </c>
      <c r="F51" s="75">
        <v>0.133047</v>
      </c>
      <c r="G51" s="75">
        <v>0.10520699999999999</v>
      </c>
      <c r="H51" s="75">
        <v>7.4793999999999999E-2</v>
      </c>
      <c r="I51" s="75">
        <v>5.5742E-2</v>
      </c>
      <c r="J51" s="75">
        <v>4.1993000000000003E-2</v>
      </c>
      <c r="K51" s="75">
        <v>2.3963000000000002E-2</v>
      </c>
      <c r="L51" s="75">
        <v>2.3737999999999999E-2</v>
      </c>
      <c r="M51" s="75">
        <v>1.5945999999999998E-2</v>
      </c>
      <c r="N51" s="75">
        <v>8.5079999999999999E-3</v>
      </c>
    </row>
    <row r="52" spans="3:14" x14ac:dyDescent="0.25">
      <c r="C52" s="75">
        <v>36</v>
      </c>
      <c r="D52" s="75">
        <v>0.28669</v>
      </c>
      <c r="E52" s="75">
        <v>0.171821</v>
      </c>
      <c r="F52" s="75">
        <v>0.138075</v>
      </c>
      <c r="G52" s="75">
        <v>0.104196</v>
      </c>
      <c r="H52" s="75">
        <v>7.7091999999999994E-2</v>
      </c>
      <c r="I52" s="75">
        <v>6.0321E-2</v>
      </c>
      <c r="J52" s="75">
        <v>4.1209000000000003E-2</v>
      </c>
      <c r="K52" s="75">
        <v>2.3963000000000002E-2</v>
      </c>
      <c r="L52" s="75">
        <v>2.4021000000000001E-2</v>
      </c>
      <c r="M52" s="75">
        <v>1.9585000000000002E-2</v>
      </c>
      <c r="N52" s="75">
        <v>8.2990000000000008E-3</v>
      </c>
    </row>
    <row r="53" spans="3:14" x14ac:dyDescent="0.25">
      <c r="C53" s="75">
        <v>37</v>
      </c>
      <c r="D53" s="75">
        <v>0.28624100000000002</v>
      </c>
      <c r="E53" s="75">
        <v>0.16616500000000001</v>
      </c>
      <c r="F53" s="75">
        <v>0.13556099999999999</v>
      </c>
      <c r="G53" s="75">
        <v>0.101447</v>
      </c>
      <c r="H53" s="75">
        <v>7.6326000000000005E-2</v>
      </c>
      <c r="I53" s="75">
        <v>6.4898999999999998E-2</v>
      </c>
      <c r="J53" s="75">
        <v>4.0425000000000003E-2</v>
      </c>
      <c r="K53" s="75">
        <v>2.3963000000000002E-2</v>
      </c>
      <c r="L53" s="75">
        <v>2.4163E-2</v>
      </c>
      <c r="M53" s="75">
        <v>2.0908E-2</v>
      </c>
      <c r="N53" s="75">
        <v>8.0909999999999992E-3</v>
      </c>
    </row>
    <row r="54" spans="3:14" x14ac:dyDescent="0.25">
      <c r="C54" s="75">
        <v>38</v>
      </c>
      <c r="D54" s="75">
        <v>0.28579100000000002</v>
      </c>
      <c r="E54" s="75">
        <v>0.16050900000000001</v>
      </c>
      <c r="F54" s="75">
        <v>0.13061600000000001</v>
      </c>
      <c r="G54" s="75">
        <v>9.8698999999999995E-2</v>
      </c>
      <c r="H54" s="75">
        <v>7.5560000000000002E-2</v>
      </c>
      <c r="I54" s="75">
        <v>6.7188999999999999E-2</v>
      </c>
      <c r="J54" s="75">
        <v>3.9641000000000003E-2</v>
      </c>
      <c r="K54" s="75">
        <v>2.5293E-2</v>
      </c>
      <c r="L54" s="75">
        <v>2.4233000000000001E-2</v>
      </c>
      <c r="M54" s="75">
        <v>2.1663999999999999E-2</v>
      </c>
      <c r="N54" s="75">
        <v>7.8820000000000001E-3</v>
      </c>
    </row>
    <row r="55" spans="3:14" x14ac:dyDescent="0.25">
      <c r="C55" s="75">
        <v>39</v>
      </c>
      <c r="D55" s="75">
        <v>0.28534199999999998</v>
      </c>
      <c r="E55" s="75">
        <v>0.15485299999999999</v>
      </c>
      <c r="F55" s="75">
        <v>0.13020200000000001</v>
      </c>
      <c r="G55" s="75">
        <v>9.5949999999999994E-2</v>
      </c>
      <c r="H55" s="75">
        <v>7.4218999999999993E-2</v>
      </c>
      <c r="I55" s="75">
        <v>6.7761000000000002E-2</v>
      </c>
      <c r="J55" s="75">
        <v>3.8857000000000003E-2</v>
      </c>
      <c r="K55" s="75">
        <v>3.4439999999999998E-2</v>
      </c>
      <c r="L55" s="75">
        <v>2.4268999999999999E-2</v>
      </c>
      <c r="M55" s="75">
        <v>2.1916000000000001E-2</v>
      </c>
      <c r="N55" s="75">
        <v>7.6730000000000001E-3</v>
      </c>
    </row>
    <row r="56" spans="3:14" x14ac:dyDescent="0.25">
      <c r="C56" s="75">
        <v>40</v>
      </c>
      <c r="D56" s="75">
        <v>0.28489199999999998</v>
      </c>
      <c r="E56" s="75">
        <v>0.15202499999999999</v>
      </c>
      <c r="F56" s="75">
        <v>0.12978700000000001</v>
      </c>
      <c r="G56" s="75">
        <v>9.3201999999999993E-2</v>
      </c>
      <c r="H56" s="75">
        <v>6.9958999999999993E-2</v>
      </c>
      <c r="I56" s="75">
        <v>6.7904000000000006E-2</v>
      </c>
      <c r="J56" s="75">
        <v>3.8073000000000003E-2</v>
      </c>
      <c r="K56" s="75">
        <v>3.7085E-2</v>
      </c>
      <c r="L56" s="75">
        <v>2.5711000000000001E-2</v>
      </c>
      <c r="M56" s="75">
        <v>2.1663999999999999E-2</v>
      </c>
      <c r="N56" s="75">
        <v>7.4640000000000001E-3</v>
      </c>
    </row>
    <row r="57" spans="3:14" x14ac:dyDescent="0.25">
      <c r="C57" s="75">
        <v>41</v>
      </c>
      <c r="D57" s="75">
        <v>0.28906799999999999</v>
      </c>
      <c r="E57" s="75">
        <v>0.15273200000000001</v>
      </c>
      <c r="F57" s="75">
        <v>0.132358</v>
      </c>
      <c r="G57" s="75">
        <v>9.4006000000000006E-2</v>
      </c>
      <c r="H57" s="75">
        <v>6.7932999999999993E-2</v>
      </c>
      <c r="I57" s="75">
        <v>6.4863000000000004E-2</v>
      </c>
      <c r="J57" s="75">
        <v>3.5132999999999998E-2</v>
      </c>
      <c r="K57" s="75">
        <v>3.7747000000000003E-2</v>
      </c>
      <c r="L57" s="75">
        <v>2.7438000000000001E-2</v>
      </c>
      <c r="M57" s="75">
        <v>2.1285999999999999E-2</v>
      </c>
      <c r="N57" s="75">
        <v>7.5339999999999999E-3</v>
      </c>
    </row>
    <row r="58" spans="3:14" x14ac:dyDescent="0.25">
      <c r="C58" s="75">
        <v>42</v>
      </c>
      <c r="D58" s="75">
        <v>0.293244</v>
      </c>
      <c r="E58" s="75">
        <v>0.15626599999999999</v>
      </c>
      <c r="F58" s="75">
        <v>0.13492799999999999</v>
      </c>
      <c r="G58" s="75">
        <v>9.4810000000000005E-2</v>
      </c>
      <c r="H58" s="75">
        <v>6.6919999999999993E-2</v>
      </c>
      <c r="I58" s="75">
        <v>5.7259999999999998E-2</v>
      </c>
      <c r="J58" s="75">
        <v>3.3663999999999999E-2</v>
      </c>
      <c r="K58" s="75">
        <v>3.7747000000000003E-2</v>
      </c>
      <c r="L58" s="75">
        <v>2.9166000000000001E-2</v>
      </c>
      <c r="M58" s="75">
        <v>2.0625000000000001E-2</v>
      </c>
      <c r="N58" s="75">
        <v>7.6379999999999998E-3</v>
      </c>
    </row>
    <row r="59" spans="3:14" x14ac:dyDescent="0.25">
      <c r="C59" s="75">
        <v>43</v>
      </c>
      <c r="D59" s="75">
        <v>0.29742000000000002</v>
      </c>
      <c r="E59" s="75">
        <v>0.1598</v>
      </c>
      <c r="F59" s="75">
        <v>0.13749900000000001</v>
      </c>
      <c r="G59" s="75">
        <v>9.5614000000000005E-2</v>
      </c>
      <c r="H59" s="75">
        <v>6.5906999999999993E-2</v>
      </c>
      <c r="I59" s="75">
        <v>5.3457999999999999E-2</v>
      </c>
      <c r="J59" s="75">
        <v>3.5132999999999998E-2</v>
      </c>
      <c r="K59" s="75">
        <v>3.7747000000000003E-2</v>
      </c>
      <c r="L59" s="75">
        <v>3.0893E-2</v>
      </c>
      <c r="M59" s="75">
        <v>1.8970999999999998E-2</v>
      </c>
      <c r="N59" s="75">
        <v>7.7949999999999998E-3</v>
      </c>
    </row>
    <row r="60" spans="3:14" x14ac:dyDescent="0.25">
      <c r="C60" s="75">
        <v>44</v>
      </c>
      <c r="D60" s="75">
        <v>0.30159599999999998</v>
      </c>
      <c r="E60" s="75">
        <v>0.16333400000000001</v>
      </c>
      <c r="F60" s="75">
        <v>0.14007</v>
      </c>
      <c r="G60" s="75">
        <v>9.6418000000000004E-2</v>
      </c>
      <c r="H60" s="75">
        <v>6.4893999999999993E-2</v>
      </c>
      <c r="I60" s="75">
        <v>5.2983000000000002E-2</v>
      </c>
      <c r="J60" s="75">
        <v>3.8073000000000003E-2</v>
      </c>
      <c r="K60" s="75">
        <v>3.7747000000000003E-2</v>
      </c>
      <c r="L60" s="75">
        <v>3.2620000000000003E-2</v>
      </c>
      <c r="M60" s="75">
        <v>1.6781000000000001E-2</v>
      </c>
      <c r="N60" s="75">
        <v>8.1469999999999997E-3</v>
      </c>
    </row>
    <row r="61" spans="3:14" x14ac:dyDescent="0.25">
      <c r="C61" s="75">
        <v>45</v>
      </c>
      <c r="D61" s="75">
        <v>0.30368400000000001</v>
      </c>
      <c r="E61" s="75">
        <v>0.16686799999999999</v>
      </c>
      <c r="F61" s="75">
        <v>0.14263999999999999</v>
      </c>
      <c r="G61" s="75">
        <v>8.6768999999999999E-2</v>
      </c>
      <c r="H61" s="75">
        <v>6.3880999999999993E-2</v>
      </c>
      <c r="I61" s="75">
        <v>5.2698000000000002E-2</v>
      </c>
      <c r="J61" s="75">
        <v>4.5609999999999998E-2</v>
      </c>
      <c r="K61" s="75">
        <v>3.7747000000000003E-2</v>
      </c>
      <c r="L61" s="75">
        <v>3.3484E-2</v>
      </c>
      <c r="M61" s="75">
        <v>1.5313999999999999E-2</v>
      </c>
      <c r="N61" s="75">
        <v>8.659E-3</v>
      </c>
    </row>
    <row r="62" spans="3:14" x14ac:dyDescent="0.25">
      <c r="C62" s="75">
        <v>46</v>
      </c>
      <c r="D62" s="75">
        <v>0.29791699999999999</v>
      </c>
      <c r="E62" s="75">
        <v>0.16921600000000001</v>
      </c>
      <c r="F62" s="75">
        <v>0.142902</v>
      </c>
      <c r="G62" s="75">
        <v>7.7119999999999994E-2</v>
      </c>
      <c r="H62" s="75">
        <v>6.411E-2</v>
      </c>
      <c r="I62" s="75">
        <v>5.4365999999999998E-2</v>
      </c>
      <c r="J62" s="75">
        <v>5.3147E-2</v>
      </c>
      <c r="K62" s="75">
        <v>3.7747000000000003E-2</v>
      </c>
      <c r="L62" s="75">
        <v>3.2404000000000002E-2</v>
      </c>
      <c r="M62" s="75">
        <v>1.4047E-2</v>
      </c>
      <c r="N62" s="75">
        <v>8.9149999999999993E-3</v>
      </c>
    </row>
    <row r="63" spans="3:14" x14ac:dyDescent="0.25">
      <c r="C63" s="75">
        <v>47</v>
      </c>
      <c r="D63" s="75">
        <v>0.29006199999999999</v>
      </c>
      <c r="E63" s="75">
        <v>0.17156399999999999</v>
      </c>
      <c r="F63" s="75">
        <v>0.14316400000000001</v>
      </c>
      <c r="G63" s="75">
        <v>7.3903999999999997E-2</v>
      </c>
      <c r="H63" s="75">
        <v>6.7541000000000004E-2</v>
      </c>
      <c r="I63" s="75">
        <v>5.5072000000000003E-2</v>
      </c>
      <c r="J63" s="75">
        <v>6.0684000000000002E-2</v>
      </c>
      <c r="K63" s="75">
        <v>3.7747000000000003E-2</v>
      </c>
      <c r="L63" s="75">
        <v>2.9166000000000001E-2</v>
      </c>
      <c r="M63" s="75">
        <v>1.4943E-2</v>
      </c>
      <c r="N63" s="75">
        <v>9.0430000000000007E-3</v>
      </c>
    </row>
    <row r="64" spans="3:14" x14ac:dyDescent="0.25">
      <c r="C64" s="75">
        <v>48</v>
      </c>
      <c r="D64" s="75">
        <v>0.28220699999999999</v>
      </c>
      <c r="E64" s="75">
        <v>0.17391200000000001</v>
      </c>
      <c r="F64" s="75">
        <v>0.143426</v>
      </c>
      <c r="G64" s="75">
        <v>7.7119999999999994E-2</v>
      </c>
      <c r="H64" s="75">
        <v>7.0972999999999994E-2</v>
      </c>
      <c r="I64" s="75">
        <v>5.7785000000000003E-2</v>
      </c>
      <c r="J64" s="75">
        <v>6.4452999999999996E-2</v>
      </c>
      <c r="K64" s="75">
        <v>3.8438E-2</v>
      </c>
      <c r="L64" s="75">
        <v>2.7546000000000001E-2</v>
      </c>
      <c r="M64" s="75">
        <v>2.0434999999999998E-2</v>
      </c>
      <c r="N64" s="75">
        <v>9.1059999999999995E-3</v>
      </c>
    </row>
    <row r="65" spans="3:14" x14ac:dyDescent="0.25">
      <c r="C65" s="75">
        <v>49</v>
      </c>
      <c r="D65" s="75">
        <v>0.27435199999999998</v>
      </c>
      <c r="E65" s="75">
        <v>0.17626</v>
      </c>
      <c r="F65" s="75">
        <v>0.14368700000000001</v>
      </c>
      <c r="G65" s="75">
        <v>9.2397999999999994E-2</v>
      </c>
      <c r="H65" s="75">
        <v>7.2689000000000004E-2</v>
      </c>
      <c r="I65" s="75">
        <v>5.9956000000000002E-2</v>
      </c>
      <c r="J65" s="75">
        <v>6.5709000000000004E-2</v>
      </c>
      <c r="K65" s="75">
        <v>4.2311000000000001E-2</v>
      </c>
      <c r="L65" s="75">
        <v>2.8355999999999999E-2</v>
      </c>
      <c r="M65" s="75">
        <v>2.2630000000000001E-2</v>
      </c>
      <c r="N65" s="75">
        <v>9.1699999999999993E-3</v>
      </c>
    </row>
    <row r="66" spans="3:14" x14ac:dyDescent="0.25">
      <c r="C66" s="75">
        <v>50</v>
      </c>
      <c r="D66" s="75">
        <v>0.26649699999999998</v>
      </c>
      <c r="E66" s="75">
        <v>0.17860899999999999</v>
      </c>
      <c r="F66" s="75">
        <v>0.14394899999999999</v>
      </c>
      <c r="G66" s="75">
        <v>9.9585000000000007E-2</v>
      </c>
      <c r="H66" s="75">
        <v>7.2689000000000004E-2</v>
      </c>
      <c r="I66" s="75">
        <v>6.1040999999999998E-2</v>
      </c>
      <c r="J66" s="75">
        <v>6.5709000000000004E-2</v>
      </c>
      <c r="K66" s="75">
        <v>4.4893000000000002E-2</v>
      </c>
      <c r="L66" s="75">
        <v>3.2404000000000002E-2</v>
      </c>
      <c r="M66" s="75">
        <v>2.3727999999999999E-2</v>
      </c>
      <c r="N66" s="75">
        <v>9.2270000000000008E-3</v>
      </c>
    </row>
    <row r="67" spans="3:14" x14ac:dyDescent="0.25">
      <c r="C67" s="75">
        <v>51</v>
      </c>
      <c r="D67" s="75">
        <v>0.25864300000000001</v>
      </c>
      <c r="E67" s="75">
        <v>0.17860899999999999</v>
      </c>
      <c r="F67" s="75">
        <v>0.14421100000000001</v>
      </c>
      <c r="G67" s="75">
        <v>0.10677200000000001</v>
      </c>
      <c r="H67" s="75">
        <v>7.2689000000000004E-2</v>
      </c>
      <c r="I67" s="75">
        <v>6.1040999999999998E-2</v>
      </c>
      <c r="J67" s="75">
        <v>6.5709000000000004E-2</v>
      </c>
      <c r="K67" s="75">
        <v>4.5754000000000003E-2</v>
      </c>
      <c r="L67" s="75">
        <v>3.6451999999999998E-2</v>
      </c>
      <c r="M67" s="75">
        <v>2.3727999999999999E-2</v>
      </c>
      <c r="N67" s="75">
        <v>9.2270000000000008E-3</v>
      </c>
    </row>
    <row r="68" spans="3:14" x14ac:dyDescent="0.25">
      <c r="C68" s="75">
        <v>52</v>
      </c>
      <c r="D68" s="75">
        <v>0.25078800000000001</v>
      </c>
      <c r="E68" s="75">
        <v>0.17860899999999999</v>
      </c>
      <c r="F68" s="75">
        <v>0.14421100000000001</v>
      </c>
      <c r="G68" s="75">
        <v>0.11036600000000001</v>
      </c>
      <c r="H68" s="75">
        <v>7.2689000000000004E-2</v>
      </c>
      <c r="I68" s="75">
        <v>6.1040999999999998E-2</v>
      </c>
      <c r="J68" s="75">
        <v>6.5709000000000004E-2</v>
      </c>
      <c r="K68" s="75">
        <v>4.7475000000000003E-2</v>
      </c>
      <c r="L68" s="75">
        <v>3.7464999999999998E-2</v>
      </c>
      <c r="M68" s="75">
        <v>2.3727999999999999E-2</v>
      </c>
      <c r="N68" s="75">
        <v>9.2270000000000008E-3</v>
      </c>
    </row>
    <row r="69" spans="3:14" x14ac:dyDescent="0.25">
      <c r="C69" s="75">
        <v>53</v>
      </c>
      <c r="D69" s="75">
        <v>0.24686</v>
      </c>
      <c r="E69" s="75">
        <v>0.17860899999999999</v>
      </c>
      <c r="F69" s="75">
        <v>0.14421100000000001</v>
      </c>
      <c r="G69" s="75">
        <v>0.11036600000000001</v>
      </c>
      <c r="H69" s="75">
        <v>7.2689000000000004E-2</v>
      </c>
      <c r="I69" s="75">
        <v>6.1040999999999998E-2</v>
      </c>
      <c r="J69" s="75">
        <v>6.5709000000000004E-2</v>
      </c>
      <c r="K69" s="75">
        <v>4.8335999999999997E-2</v>
      </c>
      <c r="L69" s="75">
        <v>3.7754000000000003E-2</v>
      </c>
      <c r="M69" s="75">
        <v>2.3727999999999999E-2</v>
      </c>
      <c r="N69" s="75">
        <v>9.2270000000000008E-3</v>
      </c>
    </row>
    <row r="70" spans="3:14" x14ac:dyDescent="0.25">
      <c r="C70" s="75">
        <v>54</v>
      </c>
      <c r="D70" s="75">
        <v>0.24686</v>
      </c>
      <c r="E70" s="75">
        <v>0.17860899999999999</v>
      </c>
      <c r="F70" s="75">
        <v>0.14421100000000001</v>
      </c>
      <c r="G70" s="75">
        <v>0.11036600000000001</v>
      </c>
      <c r="H70" s="75">
        <v>7.2689000000000004E-2</v>
      </c>
      <c r="I70" s="75">
        <v>6.1040999999999998E-2</v>
      </c>
      <c r="J70" s="75">
        <v>6.5709000000000004E-2</v>
      </c>
      <c r="K70" s="75">
        <v>5.1132999999999998E-2</v>
      </c>
      <c r="L70" s="75">
        <v>3.7754000000000003E-2</v>
      </c>
      <c r="M70" s="75">
        <v>2.3727999999999999E-2</v>
      </c>
      <c r="N70" s="75">
        <v>9.2270000000000008E-3</v>
      </c>
    </row>
    <row r="71" spans="3:14" x14ac:dyDescent="0.25">
      <c r="N71" s="75"/>
    </row>
    <row r="72" spans="3:14" ht="14.45" customHeight="1" x14ac:dyDescent="0.25">
      <c r="E72" s="14"/>
      <c r="F72" s="14"/>
      <c r="G72" s="14"/>
      <c r="H72" s="150" t="s">
        <v>328</v>
      </c>
      <c r="I72" s="150"/>
      <c r="J72" s="150"/>
      <c r="K72" s="150"/>
    </row>
    <row r="73" spans="3:14" x14ac:dyDescent="0.25">
      <c r="D73" s="14"/>
      <c r="E73" s="14"/>
      <c r="F73" s="14"/>
      <c r="G73" s="14"/>
      <c r="H73" s="150"/>
      <c r="I73" s="150"/>
      <c r="J73" s="150"/>
      <c r="K73" s="150"/>
    </row>
    <row r="74" spans="3:14" x14ac:dyDescent="0.25">
      <c r="C74" s="75"/>
      <c r="D74" s="75"/>
      <c r="E74" s="75"/>
      <c r="F74" s="75"/>
      <c r="G74" s="75"/>
      <c r="H74" s="150"/>
      <c r="I74" s="150"/>
      <c r="J74" s="150"/>
      <c r="K74" s="150"/>
      <c r="L74" s="75"/>
      <c r="M74" s="75"/>
      <c r="N74" s="75"/>
    </row>
    <row r="75" spans="3:14" x14ac:dyDescent="0.25">
      <c r="C75" s="75"/>
      <c r="D75" s="75"/>
      <c r="G75" s="75"/>
      <c r="H75" s="75"/>
      <c r="I75" s="147" t="s">
        <v>317</v>
      </c>
      <c r="J75" s="147"/>
      <c r="K75" s="75"/>
      <c r="L75" s="75"/>
      <c r="M75" s="75"/>
      <c r="N75" s="75"/>
    </row>
    <row r="76" spans="3:14" ht="45" x14ac:dyDescent="0.25">
      <c r="C76" s="75"/>
      <c r="D76" s="75" t="s">
        <v>329</v>
      </c>
      <c r="E76" s="75" t="s">
        <v>330</v>
      </c>
      <c r="F76" s="75" t="s">
        <v>331</v>
      </c>
      <c r="G76" s="75" t="s">
        <v>332</v>
      </c>
      <c r="H76" s="75" t="s">
        <v>333</v>
      </c>
      <c r="I76" s="75" t="s">
        <v>334</v>
      </c>
      <c r="J76" s="75" t="s">
        <v>335</v>
      </c>
      <c r="K76" s="75" t="s">
        <v>336</v>
      </c>
      <c r="L76" s="75" t="s">
        <v>337</v>
      </c>
      <c r="M76" s="75" t="s">
        <v>338</v>
      </c>
      <c r="N76" s="79" t="s">
        <v>339</v>
      </c>
    </row>
    <row r="77" spans="3:14" x14ac:dyDescent="0.25">
      <c r="C77" s="75"/>
      <c r="D77" s="75" t="s">
        <v>319</v>
      </c>
      <c r="E77" s="75" t="s">
        <v>319</v>
      </c>
      <c r="F77" s="75" t="s">
        <v>319</v>
      </c>
      <c r="G77" s="75" t="s">
        <v>319</v>
      </c>
      <c r="H77" s="75" t="s">
        <v>319</v>
      </c>
      <c r="I77" s="75" t="s">
        <v>319</v>
      </c>
      <c r="J77" s="75" t="s">
        <v>319</v>
      </c>
      <c r="K77" s="75" t="s">
        <v>319</v>
      </c>
      <c r="L77" s="75" t="s">
        <v>319</v>
      </c>
      <c r="M77" s="75" t="s">
        <v>319</v>
      </c>
      <c r="N77" s="75" t="s">
        <v>319</v>
      </c>
    </row>
    <row r="78" spans="3:14" x14ac:dyDescent="0.25">
      <c r="C78" s="75" t="s">
        <v>267</v>
      </c>
      <c r="D78" s="75" t="s">
        <v>248</v>
      </c>
      <c r="E78" s="75" t="s">
        <v>248</v>
      </c>
      <c r="F78" s="75" t="s">
        <v>248</v>
      </c>
      <c r="G78" s="75" t="s">
        <v>248</v>
      </c>
      <c r="H78" s="75" t="s">
        <v>248</v>
      </c>
      <c r="I78" s="75" t="s">
        <v>248</v>
      </c>
      <c r="J78" s="75" t="s">
        <v>248</v>
      </c>
      <c r="K78" s="75" t="s">
        <v>248</v>
      </c>
      <c r="L78" s="75" t="s">
        <v>248</v>
      </c>
      <c r="M78" s="75" t="s">
        <v>248</v>
      </c>
      <c r="N78" s="75" t="s">
        <v>248</v>
      </c>
    </row>
    <row r="79" spans="3:14" x14ac:dyDescent="0.25">
      <c r="C79" s="75">
        <v>20</v>
      </c>
      <c r="D79">
        <v>0.22162399999999999</v>
      </c>
      <c r="E79">
        <v>0.111743</v>
      </c>
      <c r="F79">
        <v>0.10029</v>
      </c>
      <c r="G79">
        <v>5.9871000000000001E-2</v>
      </c>
      <c r="H79">
        <v>7.9156000000000004E-2</v>
      </c>
      <c r="I79">
        <v>5.7015000000000003E-2</v>
      </c>
      <c r="J79">
        <v>4.1279000000000003E-2</v>
      </c>
      <c r="K79">
        <v>3.0151000000000001E-2</v>
      </c>
      <c r="L79">
        <v>3.7037E-2</v>
      </c>
      <c r="M79">
        <v>2.2766000000000002E-2</v>
      </c>
      <c r="N79">
        <v>1.9526999999999999E-2</v>
      </c>
    </row>
    <row r="80" spans="3:14" x14ac:dyDescent="0.25">
      <c r="C80" s="75">
        <v>21</v>
      </c>
      <c r="D80">
        <v>0.222584</v>
      </c>
      <c r="E80">
        <v>0.102302</v>
      </c>
      <c r="F80">
        <v>0.10029</v>
      </c>
      <c r="G80">
        <v>5.9871000000000001E-2</v>
      </c>
      <c r="H80">
        <v>7.9156000000000004E-2</v>
      </c>
      <c r="I80">
        <v>5.7015000000000003E-2</v>
      </c>
      <c r="J80">
        <v>4.1279000000000003E-2</v>
      </c>
      <c r="K80">
        <v>3.0151000000000001E-2</v>
      </c>
      <c r="L80">
        <v>3.7037E-2</v>
      </c>
      <c r="M80">
        <v>2.2766000000000002E-2</v>
      </c>
      <c r="N80">
        <v>1.9526999999999999E-2</v>
      </c>
    </row>
    <row r="81" spans="3:14" x14ac:dyDescent="0.25">
      <c r="C81" s="75">
        <v>22</v>
      </c>
      <c r="D81">
        <v>0.22753899999999999</v>
      </c>
      <c r="E81">
        <v>0.100414</v>
      </c>
      <c r="F81">
        <v>0.10029</v>
      </c>
      <c r="G81">
        <v>5.9871000000000001E-2</v>
      </c>
      <c r="H81">
        <v>7.9156000000000004E-2</v>
      </c>
      <c r="I81">
        <v>5.7015000000000003E-2</v>
      </c>
      <c r="J81">
        <v>4.1279000000000003E-2</v>
      </c>
      <c r="K81">
        <v>3.0151000000000001E-2</v>
      </c>
      <c r="L81">
        <v>3.7037E-2</v>
      </c>
      <c r="M81">
        <v>2.2766000000000002E-2</v>
      </c>
      <c r="N81">
        <v>1.9526999999999999E-2</v>
      </c>
    </row>
    <row r="82" spans="3:14" x14ac:dyDescent="0.25">
      <c r="C82" s="75">
        <v>23</v>
      </c>
      <c r="D82">
        <v>0.24199100000000001</v>
      </c>
      <c r="E82">
        <v>0.10796699999999999</v>
      </c>
      <c r="F82">
        <v>0.10029</v>
      </c>
      <c r="G82">
        <v>5.9871000000000001E-2</v>
      </c>
      <c r="H82">
        <v>7.9156000000000004E-2</v>
      </c>
      <c r="I82">
        <v>5.7015000000000003E-2</v>
      </c>
      <c r="J82">
        <v>4.1279000000000003E-2</v>
      </c>
      <c r="K82">
        <v>3.0151000000000001E-2</v>
      </c>
      <c r="L82">
        <v>3.7037E-2</v>
      </c>
      <c r="M82">
        <v>2.2766000000000002E-2</v>
      </c>
      <c r="N82">
        <v>1.9526999999999999E-2</v>
      </c>
    </row>
    <row r="83" spans="3:14" x14ac:dyDescent="0.25">
      <c r="C83" s="75">
        <v>24</v>
      </c>
      <c r="D83">
        <v>0.30635000000000001</v>
      </c>
      <c r="E83">
        <v>0.13062499999999999</v>
      </c>
      <c r="F83">
        <v>0.10029</v>
      </c>
      <c r="G83">
        <v>5.9473999999999999E-2</v>
      </c>
      <c r="H83">
        <v>7.9156000000000004E-2</v>
      </c>
      <c r="I83">
        <v>5.7015000000000003E-2</v>
      </c>
      <c r="J83">
        <v>4.1279000000000003E-2</v>
      </c>
      <c r="K83">
        <v>3.0151000000000001E-2</v>
      </c>
      <c r="L83">
        <v>3.7037E-2</v>
      </c>
      <c r="M83">
        <v>2.2766000000000002E-2</v>
      </c>
      <c r="N83">
        <v>1.9526999999999999E-2</v>
      </c>
    </row>
    <row r="84" spans="3:14" x14ac:dyDescent="0.25">
      <c r="C84" s="75">
        <v>25</v>
      </c>
      <c r="D84">
        <v>0.33232499999999998</v>
      </c>
      <c r="E84">
        <v>0.17594299999999999</v>
      </c>
      <c r="F84">
        <v>0.10229000000000001</v>
      </c>
      <c r="G84">
        <v>6.4680000000000001E-2</v>
      </c>
      <c r="H84">
        <v>4.2155999999999999E-2</v>
      </c>
      <c r="I84">
        <v>5.1014999999999998E-2</v>
      </c>
      <c r="J84">
        <v>4.0468999999999998E-2</v>
      </c>
      <c r="K84">
        <v>3.0151000000000001E-2</v>
      </c>
      <c r="L84">
        <v>3.7037E-2</v>
      </c>
      <c r="M84">
        <v>2.2766000000000002E-2</v>
      </c>
      <c r="N84">
        <v>1.9526999999999999E-2</v>
      </c>
    </row>
    <row r="85" spans="3:14" x14ac:dyDescent="0.25">
      <c r="C85" s="75">
        <v>26</v>
      </c>
      <c r="D85">
        <v>0.353217</v>
      </c>
      <c r="E85">
        <v>0.18985199999999999</v>
      </c>
      <c r="F85">
        <v>0.106684</v>
      </c>
      <c r="G85">
        <v>7.2488999999999998E-2</v>
      </c>
      <c r="H85">
        <v>4.8382000000000001E-2</v>
      </c>
      <c r="I85">
        <v>4.7683999999999997E-2</v>
      </c>
      <c r="J85">
        <v>3.9011999999999998E-2</v>
      </c>
      <c r="K85">
        <v>3.0151000000000001E-2</v>
      </c>
      <c r="L85">
        <v>3.7037E-2</v>
      </c>
      <c r="M85">
        <v>2.2766000000000002E-2</v>
      </c>
      <c r="N85">
        <v>1.9526999999999999E-2</v>
      </c>
    </row>
    <row r="86" spans="3:14" x14ac:dyDescent="0.25">
      <c r="C86" s="75">
        <v>27</v>
      </c>
      <c r="D86">
        <v>0.360933</v>
      </c>
      <c r="E86">
        <v>0.19852</v>
      </c>
      <c r="F86">
        <v>0.12753800000000001</v>
      </c>
      <c r="G86">
        <v>8.0296999999999993E-2</v>
      </c>
      <c r="H86">
        <v>5.1494999999999999E-2</v>
      </c>
      <c r="I86">
        <v>3.9254999999999998E-2</v>
      </c>
      <c r="J86">
        <v>3.7845999999999998E-2</v>
      </c>
      <c r="K86">
        <v>3.0151000000000001E-2</v>
      </c>
      <c r="L86">
        <v>3.7037E-2</v>
      </c>
      <c r="M86">
        <v>2.2766000000000002E-2</v>
      </c>
      <c r="N86">
        <v>1.9526999999999999E-2</v>
      </c>
    </row>
    <row r="87" spans="3:14" x14ac:dyDescent="0.25">
      <c r="C87" s="75">
        <v>28</v>
      </c>
      <c r="D87">
        <v>0.360817</v>
      </c>
      <c r="E87">
        <v>0.20285300000000001</v>
      </c>
      <c r="F87">
        <v>0.14144100000000001</v>
      </c>
      <c r="G87">
        <v>8.8106000000000004E-2</v>
      </c>
      <c r="H87">
        <v>5.4607999999999997E-2</v>
      </c>
      <c r="I87">
        <v>4.2028999999999997E-2</v>
      </c>
      <c r="J87">
        <v>3.7457999999999998E-2</v>
      </c>
      <c r="K87">
        <v>3.0151000000000001E-2</v>
      </c>
      <c r="L87">
        <v>3.5810000000000002E-2</v>
      </c>
      <c r="M87">
        <v>2.2766000000000002E-2</v>
      </c>
      <c r="N87">
        <v>1.9526999999999999E-2</v>
      </c>
    </row>
    <row r="88" spans="3:14" x14ac:dyDescent="0.25">
      <c r="C88" s="75">
        <v>29</v>
      </c>
      <c r="D88">
        <v>0.35423500000000002</v>
      </c>
      <c r="E88">
        <v>0.20502000000000001</v>
      </c>
      <c r="F88">
        <v>0.14160200000000001</v>
      </c>
      <c r="G88">
        <v>9.5915E-2</v>
      </c>
      <c r="H88">
        <v>5.7721000000000001E-2</v>
      </c>
      <c r="I88">
        <v>4.8963E-2</v>
      </c>
      <c r="J88">
        <v>3.9011999999999998E-2</v>
      </c>
      <c r="K88">
        <v>3.1231999999999999E-2</v>
      </c>
      <c r="L88">
        <v>3.2406999999999998E-2</v>
      </c>
      <c r="M88">
        <v>2.2766000000000002E-2</v>
      </c>
      <c r="N88">
        <v>1.9526999999999999E-2</v>
      </c>
    </row>
    <row r="89" spans="3:14" x14ac:dyDescent="0.25">
      <c r="C89" s="75">
        <v>30</v>
      </c>
      <c r="D89">
        <v>0.34674700000000003</v>
      </c>
      <c r="E89">
        <v>0.202316</v>
      </c>
      <c r="F89">
        <v>0.139988</v>
      </c>
      <c r="G89">
        <v>9.9819000000000005E-2</v>
      </c>
      <c r="H89">
        <v>7.3286000000000004E-2</v>
      </c>
      <c r="I89">
        <v>5.3122999999999997E-2</v>
      </c>
      <c r="J89">
        <v>4.2119999999999998E-2</v>
      </c>
      <c r="K89">
        <v>3.3722000000000002E-2</v>
      </c>
      <c r="L89">
        <v>2.9005E-2</v>
      </c>
      <c r="M89">
        <v>2.2766000000000002E-2</v>
      </c>
      <c r="N89">
        <v>1.9526999999999999E-2</v>
      </c>
    </row>
    <row r="90" spans="3:14" x14ac:dyDescent="0.25">
      <c r="C90" s="75">
        <v>31</v>
      </c>
      <c r="D90">
        <v>0.343752</v>
      </c>
      <c r="E90">
        <v>0.19961200000000001</v>
      </c>
      <c r="F90">
        <v>0.13683000000000001</v>
      </c>
      <c r="G90">
        <v>0.106115</v>
      </c>
      <c r="H90">
        <v>7.6093999999999995E-2</v>
      </c>
      <c r="I90">
        <v>6.0403999999999999E-2</v>
      </c>
      <c r="J90">
        <v>5.1610999999999997E-2</v>
      </c>
      <c r="K90">
        <v>3.6984000000000003E-2</v>
      </c>
      <c r="L90">
        <v>2.9725000000000001E-2</v>
      </c>
      <c r="M90">
        <v>2.4035000000000001E-2</v>
      </c>
      <c r="N90">
        <v>1.9526999999999999E-2</v>
      </c>
    </row>
    <row r="91" spans="3:14" x14ac:dyDescent="0.25">
      <c r="C91" s="75">
        <v>32</v>
      </c>
      <c r="D91">
        <v>0.33584799999999998</v>
      </c>
      <c r="E91">
        <v>0.19588800000000001</v>
      </c>
      <c r="F91">
        <v>0.13367299999999999</v>
      </c>
      <c r="G91">
        <v>0.109263</v>
      </c>
      <c r="H91">
        <v>7.8900999999999999E-2</v>
      </c>
      <c r="I91">
        <v>6.7683999999999994E-2</v>
      </c>
      <c r="J91">
        <v>5.6356000000000003E-2</v>
      </c>
      <c r="K91">
        <v>4.0686E-2</v>
      </c>
      <c r="L91">
        <v>3.2606999999999997E-2</v>
      </c>
      <c r="M91">
        <v>2.6574E-2</v>
      </c>
      <c r="N91">
        <v>1.9526999999999999E-2</v>
      </c>
    </row>
    <row r="92" spans="3:14" x14ac:dyDescent="0.25">
      <c r="C92" s="75">
        <v>33</v>
      </c>
      <c r="D92">
        <v>0.32794400000000001</v>
      </c>
      <c r="E92">
        <v>0.192164</v>
      </c>
      <c r="F92">
        <v>0.13051599999999999</v>
      </c>
      <c r="G92">
        <v>0.112411</v>
      </c>
      <c r="H92">
        <v>8.1709000000000004E-2</v>
      </c>
      <c r="I92">
        <v>7.1845000000000006E-2</v>
      </c>
      <c r="J92">
        <v>5.8505000000000001E-2</v>
      </c>
      <c r="K92">
        <v>4.3387000000000002E-2</v>
      </c>
      <c r="L92">
        <v>3.5489E-2</v>
      </c>
      <c r="M92">
        <v>2.7588999999999999E-2</v>
      </c>
      <c r="N92">
        <v>1.9526999999999999E-2</v>
      </c>
    </row>
    <row r="93" spans="3:14" x14ac:dyDescent="0.25">
      <c r="C93" s="75">
        <v>34</v>
      </c>
      <c r="D93">
        <v>0.32003999999999999</v>
      </c>
      <c r="E93">
        <v>0.18844</v>
      </c>
      <c r="F93">
        <v>0.127358</v>
      </c>
      <c r="G93">
        <v>0.11329</v>
      </c>
      <c r="H93">
        <v>8.4515999999999994E-2</v>
      </c>
      <c r="I93">
        <v>7.2885000000000005E-2</v>
      </c>
      <c r="J93">
        <v>6.0654E-2</v>
      </c>
      <c r="K93">
        <v>4.5088000000000003E-2</v>
      </c>
      <c r="L93">
        <v>3.8371000000000002E-2</v>
      </c>
      <c r="M93">
        <v>3.0634999999999999E-2</v>
      </c>
      <c r="N93">
        <v>1.9526999999999999E-2</v>
      </c>
    </row>
    <row r="94" spans="3:14" x14ac:dyDescent="0.25">
      <c r="C94" s="75">
        <v>35</v>
      </c>
      <c r="D94">
        <v>0.312137</v>
      </c>
      <c r="E94">
        <v>0.18165600000000001</v>
      </c>
      <c r="F94">
        <v>0.12420100000000001</v>
      </c>
      <c r="G94">
        <v>0.113729</v>
      </c>
      <c r="H94">
        <v>8.7322999999999998E-2</v>
      </c>
      <c r="I94">
        <v>7.3130000000000001E-2</v>
      </c>
      <c r="J94">
        <v>6.1088000000000003E-2</v>
      </c>
      <c r="K94">
        <v>4.6793000000000001E-2</v>
      </c>
      <c r="L94">
        <v>3.9810999999999999E-2</v>
      </c>
      <c r="M94">
        <v>3.3681000000000003E-2</v>
      </c>
      <c r="N94">
        <v>1.8793000000000001E-2</v>
      </c>
    </row>
    <row r="95" spans="3:14" x14ac:dyDescent="0.25">
      <c r="C95" s="75">
        <v>36</v>
      </c>
      <c r="D95">
        <v>0.30449599999999999</v>
      </c>
      <c r="E95">
        <v>0.174543</v>
      </c>
      <c r="F95">
        <v>0.122312</v>
      </c>
      <c r="G95">
        <v>0.11064</v>
      </c>
      <c r="H95">
        <v>8.6076E-2</v>
      </c>
      <c r="I95">
        <v>7.0552000000000004E-2</v>
      </c>
      <c r="J95">
        <v>5.8894000000000002E-2</v>
      </c>
      <c r="K95">
        <v>4.8496999999999998E-2</v>
      </c>
      <c r="L95">
        <v>4.0833000000000001E-2</v>
      </c>
      <c r="M95">
        <v>3.5203999999999999E-2</v>
      </c>
      <c r="N95">
        <v>1.7326999999999999E-2</v>
      </c>
    </row>
    <row r="96" spans="3:14" x14ac:dyDescent="0.25">
      <c r="C96" s="75">
        <v>37</v>
      </c>
      <c r="D96">
        <v>0.29685600000000001</v>
      </c>
      <c r="E96">
        <v>0.16742899999999999</v>
      </c>
      <c r="F96">
        <v>0.120422</v>
      </c>
      <c r="G96">
        <v>0.105598</v>
      </c>
      <c r="H96">
        <v>8.4828000000000001E-2</v>
      </c>
      <c r="I96">
        <v>6.7974000000000007E-2</v>
      </c>
      <c r="J96">
        <v>5.6701000000000001E-2</v>
      </c>
      <c r="K96">
        <v>4.8837999999999999E-2</v>
      </c>
      <c r="L96">
        <v>4.0412999999999998E-2</v>
      </c>
      <c r="M96">
        <v>3.4443000000000001E-2</v>
      </c>
      <c r="N96">
        <v>1.5859999999999999E-2</v>
      </c>
    </row>
    <row r="97" spans="3:14" x14ac:dyDescent="0.25">
      <c r="C97" s="75">
        <v>38</v>
      </c>
      <c r="D97">
        <v>0.289215</v>
      </c>
      <c r="E97">
        <v>0.16031599999999999</v>
      </c>
      <c r="F97">
        <v>0.118533</v>
      </c>
      <c r="G97">
        <v>0.10055699999999999</v>
      </c>
      <c r="H97">
        <v>8.2956000000000002E-2</v>
      </c>
      <c r="I97">
        <v>6.5395999999999996E-2</v>
      </c>
      <c r="J97">
        <v>5.4507E-2</v>
      </c>
      <c r="K97">
        <v>4.9179E-2</v>
      </c>
      <c r="L97">
        <v>3.9994000000000002E-2</v>
      </c>
      <c r="M97">
        <v>3.3681000000000003E-2</v>
      </c>
      <c r="N97">
        <v>1.4393E-2</v>
      </c>
    </row>
    <row r="98" spans="3:14" x14ac:dyDescent="0.25">
      <c r="C98" s="75">
        <v>39</v>
      </c>
      <c r="D98">
        <v>0.28157500000000002</v>
      </c>
      <c r="E98">
        <v>0.153202</v>
      </c>
      <c r="F98">
        <v>0.116644</v>
      </c>
      <c r="G98">
        <v>9.5515000000000003E-2</v>
      </c>
      <c r="H98">
        <v>8.0148999999999998E-2</v>
      </c>
      <c r="I98">
        <v>6.2819E-2</v>
      </c>
      <c r="J98">
        <v>5.2313999999999999E-2</v>
      </c>
      <c r="K98">
        <v>4.9213E-2</v>
      </c>
      <c r="L98">
        <v>3.9573999999999998E-2</v>
      </c>
      <c r="M98">
        <v>3.1777E-2</v>
      </c>
      <c r="N98">
        <v>1.2192E-2</v>
      </c>
    </row>
    <row r="99" spans="3:14" x14ac:dyDescent="0.25">
      <c r="C99" s="75">
        <v>40</v>
      </c>
      <c r="D99">
        <v>0.27393499999999998</v>
      </c>
      <c r="E99">
        <v>0.146089</v>
      </c>
      <c r="F99">
        <v>0.11475399999999999</v>
      </c>
      <c r="G99">
        <v>9.2993999999999993E-2</v>
      </c>
      <c r="H99">
        <v>7.3749999999999996E-2</v>
      </c>
      <c r="I99">
        <v>6.0241000000000003E-2</v>
      </c>
      <c r="J99">
        <v>5.0119999999999998E-2</v>
      </c>
      <c r="K99">
        <v>4.9359E-2</v>
      </c>
      <c r="L99">
        <v>3.9155000000000002E-2</v>
      </c>
      <c r="M99">
        <v>3.0254E-2</v>
      </c>
      <c r="N99">
        <v>1.1459E-2</v>
      </c>
    </row>
    <row r="100" spans="3:14" x14ac:dyDescent="0.25">
      <c r="C100" s="75">
        <v>41</v>
      </c>
      <c r="D100">
        <v>0.26977899999999999</v>
      </c>
      <c r="E100">
        <v>0.14479300000000001</v>
      </c>
      <c r="F100">
        <v>0.11117200000000001</v>
      </c>
      <c r="G100">
        <v>9.1252E-2</v>
      </c>
      <c r="H100">
        <v>7.4162000000000006E-2</v>
      </c>
      <c r="I100">
        <v>5.9859999999999997E-2</v>
      </c>
      <c r="J100">
        <v>4.8675000000000003E-2</v>
      </c>
      <c r="K100">
        <v>4.4928999999999997E-2</v>
      </c>
      <c r="L100">
        <v>3.7436999999999998E-2</v>
      </c>
      <c r="M100">
        <v>3.0242000000000002E-2</v>
      </c>
      <c r="N100">
        <v>1.1181999999999999E-2</v>
      </c>
    </row>
    <row r="101" spans="3:14" x14ac:dyDescent="0.25">
      <c r="C101" s="75">
        <v>42</v>
      </c>
      <c r="D101">
        <v>0.265623</v>
      </c>
      <c r="E101">
        <v>0.14349799999999999</v>
      </c>
      <c r="F101">
        <v>0.10759000000000001</v>
      </c>
      <c r="G101">
        <v>9.2030000000000001E-2</v>
      </c>
      <c r="H101">
        <v>7.4575000000000002E-2</v>
      </c>
      <c r="I101">
        <v>5.9478999999999997E-2</v>
      </c>
      <c r="J101">
        <v>4.7230000000000001E-2</v>
      </c>
      <c r="K101">
        <v>4.0499E-2</v>
      </c>
      <c r="L101">
        <v>3.5718E-2</v>
      </c>
      <c r="M101">
        <v>3.023E-2</v>
      </c>
      <c r="N101">
        <v>1.0905E-2</v>
      </c>
    </row>
    <row r="102" spans="3:14" x14ac:dyDescent="0.25">
      <c r="C102" s="75">
        <v>43</v>
      </c>
      <c r="D102">
        <v>0.261467</v>
      </c>
      <c r="E102">
        <v>0.142203</v>
      </c>
      <c r="F102">
        <v>0.104009</v>
      </c>
      <c r="G102">
        <v>9.2809000000000003E-2</v>
      </c>
      <c r="H102">
        <v>7.4986999999999998E-2</v>
      </c>
      <c r="I102">
        <v>5.9097999999999998E-2</v>
      </c>
      <c r="J102">
        <v>4.5784999999999999E-2</v>
      </c>
      <c r="K102">
        <v>3.6069999999999998E-2</v>
      </c>
      <c r="L102">
        <v>3.4000000000000002E-2</v>
      </c>
      <c r="M102">
        <v>3.0217999999999998E-2</v>
      </c>
      <c r="N102">
        <v>1.0628E-2</v>
      </c>
    </row>
    <row r="103" spans="3:14" x14ac:dyDescent="0.25">
      <c r="C103" s="75">
        <v>44</v>
      </c>
      <c r="D103">
        <v>0.25731100000000001</v>
      </c>
      <c r="E103">
        <v>0.14090800000000001</v>
      </c>
      <c r="F103">
        <v>0.100427</v>
      </c>
      <c r="G103">
        <v>9.3587000000000004E-2</v>
      </c>
      <c r="H103">
        <v>7.5399999999999995E-2</v>
      </c>
      <c r="I103">
        <v>5.8716999999999998E-2</v>
      </c>
      <c r="J103">
        <v>4.4339000000000003E-2</v>
      </c>
      <c r="K103">
        <v>3.5515999999999999E-2</v>
      </c>
      <c r="L103">
        <v>3.2281999999999998E-2</v>
      </c>
      <c r="M103">
        <v>3.0207000000000001E-2</v>
      </c>
      <c r="N103">
        <v>1.0351000000000001E-2</v>
      </c>
    </row>
    <row r="104" spans="3:14" x14ac:dyDescent="0.25">
      <c r="C104" s="75">
        <v>45</v>
      </c>
      <c r="D104">
        <v>0.25315500000000002</v>
      </c>
      <c r="E104">
        <v>0.14026</v>
      </c>
      <c r="F104">
        <v>9.8636000000000001E-2</v>
      </c>
      <c r="G104">
        <v>9.4366000000000005E-2</v>
      </c>
      <c r="H104">
        <v>7.5812000000000004E-2</v>
      </c>
      <c r="I104">
        <v>5.8335999999999999E-2</v>
      </c>
      <c r="J104">
        <v>4.3617000000000003E-2</v>
      </c>
      <c r="K104">
        <v>3.8283999999999999E-2</v>
      </c>
      <c r="L104">
        <v>3.0564000000000001E-2</v>
      </c>
      <c r="M104">
        <v>3.0195E-2</v>
      </c>
      <c r="N104">
        <v>1.0074E-2</v>
      </c>
    </row>
    <row r="105" spans="3:14" x14ac:dyDescent="0.25">
      <c r="C105" s="75">
        <v>46</v>
      </c>
      <c r="D105">
        <v>0.25712400000000002</v>
      </c>
      <c r="E105">
        <v>0.14261599999999999</v>
      </c>
      <c r="F105">
        <v>9.9349000000000007E-2</v>
      </c>
      <c r="G105">
        <v>9.5173999999999995E-2</v>
      </c>
      <c r="H105">
        <v>7.4383000000000005E-2</v>
      </c>
      <c r="I105">
        <v>5.8048000000000002E-2</v>
      </c>
      <c r="J105">
        <v>4.4603999999999998E-2</v>
      </c>
      <c r="K105">
        <v>3.8380999999999998E-2</v>
      </c>
      <c r="L105">
        <v>3.0283999999999998E-2</v>
      </c>
      <c r="M105">
        <v>2.9256000000000001E-2</v>
      </c>
      <c r="N105">
        <v>9.9410000000000002E-3</v>
      </c>
    </row>
    <row r="106" spans="3:14" x14ac:dyDescent="0.25">
      <c r="C106" s="75">
        <v>47</v>
      </c>
      <c r="D106">
        <v>0.26704699999999998</v>
      </c>
      <c r="E106">
        <v>0.14379400000000001</v>
      </c>
      <c r="F106">
        <v>0.101854</v>
      </c>
      <c r="G106">
        <v>9.5982999999999999E-2</v>
      </c>
      <c r="H106">
        <v>7.2954000000000005E-2</v>
      </c>
      <c r="I106">
        <v>5.7761E-2</v>
      </c>
      <c r="J106">
        <v>4.6315000000000002E-2</v>
      </c>
      <c r="K106">
        <v>3.8477999999999998E-2</v>
      </c>
      <c r="L106">
        <v>3.0003999999999999E-2</v>
      </c>
      <c r="M106">
        <v>2.8316999999999998E-2</v>
      </c>
      <c r="N106">
        <v>9.8080000000000007E-3</v>
      </c>
    </row>
    <row r="107" spans="3:14" x14ac:dyDescent="0.25">
      <c r="C107" s="75">
        <v>48</v>
      </c>
      <c r="D107">
        <v>0.27696999999999999</v>
      </c>
      <c r="E107">
        <v>0.147033</v>
      </c>
      <c r="F107">
        <v>0.10435800000000001</v>
      </c>
      <c r="G107">
        <v>9.6791000000000002E-2</v>
      </c>
      <c r="H107">
        <v>7.1525000000000005E-2</v>
      </c>
      <c r="I107">
        <v>5.7473999999999997E-2</v>
      </c>
      <c r="J107">
        <v>4.8024999999999998E-2</v>
      </c>
      <c r="K107">
        <v>3.8573999999999997E-2</v>
      </c>
      <c r="L107">
        <v>2.9724E-2</v>
      </c>
      <c r="M107">
        <v>2.7376999999999999E-2</v>
      </c>
      <c r="N107">
        <v>9.6749999999999996E-3</v>
      </c>
    </row>
    <row r="108" spans="3:14" x14ac:dyDescent="0.25">
      <c r="C108" s="75">
        <v>49</v>
      </c>
      <c r="D108">
        <v>0.28689300000000001</v>
      </c>
      <c r="E108">
        <v>0.15162600000000001</v>
      </c>
      <c r="F108">
        <v>0.106862</v>
      </c>
      <c r="G108">
        <v>9.7600000000000006E-2</v>
      </c>
      <c r="H108">
        <v>7.0096000000000006E-2</v>
      </c>
      <c r="I108">
        <v>5.7187000000000002E-2</v>
      </c>
      <c r="J108">
        <v>4.9735000000000001E-2</v>
      </c>
      <c r="K108">
        <v>3.8670999999999997E-2</v>
      </c>
      <c r="L108">
        <v>2.9444000000000001E-2</v>
      </c>
      <c r="M108">
        <v>2.6438E-2</v>
      </c>
      <c r="N108">
        <v>9.5420000000000001E-3</v>
      </c>
    </row>
    <row r="109" spans="3:14" x14ac:dyDescent="0.25">
      <c r="C109" s="75">
        <v>50</v>
      </c>
      <c r="D109">
        <v>0.296815</v>
      </c>
      <c r="E109">
        <v>0.15462999999999999</v>
      </c>
      <c r="F109">
        <v>0.10936700000000001</v>
      </c>
      <c r="G109">
        <v>9.8407999999999995E-2</v>
      </c>
      <c r="H109">
        <v>6.8667000000000006E-2</v>
      </c>
      <c r="I109">
        <v>5.6899999999999999E-2</v>
      </c>
      <c r="J109">
        <v>5.1445999999999999E-2</v>
      </c>
      <c r="K109">
        <v>3.8767000000000003E-2</v>
      </c>
      <c r="L109">
        <v>2.9163999999999999E-2</v>
      </c>
      <c r="M109">
        <v>2.5499000000000001E-2</v>
      </c>
      <c r="N109">
        <v>9.4090000000000007E-3</v>
      </c>
    </row>
    <row r="110" spans="3:14" x14ac:dyDescent="0.25">
      <c r="C110" s="75">
        <v>51</v>
      </c>
      <c r="D110">
        <v>0.29929600000000001</v>
      </c>
      <c r="E110">
        <v>0.157633</v>
      </c>
      <c r="F110">
        <v>0.111871</v>
      </c>
      <c r="G110">
        <v>9.8407999999999995E-2</v>
      </c>
      <c r="H110">
        <v>6.7238000000000006E-2</v>
      </c>
      <c r="I110">
        <v>5.6899999999999999E-2</v>
      </c>
      <c r="J110">
        <v>5.1445999999999999E-2</v>
      </c>
      <c r="K110">
        <v>3.8767000000000003E-2</v>
      </c>
      <c r="L110">
        <v>2.9163999999999999E-2</v>
      </c>
      <c r="M110">
        <v>2.5499000000000001E-2</v>
      </c>
      <c r="N110">
        <v>9.4090000000000007E-3</v>
      </c>
    </row>
    <row r="111" spans="3:14" x14ac:dyDescent="0.25">
      <c r="C111" s="75">
        <v>52</v>
      </c>
      <c r="D111">
        <v>0.29929600000000001</v>
      </c>
      <c r="E111">
        <v>0.160636</v>
      </c>
      <c r="F111">
        <v>0.111871</v>
      </c>
      <c r="G111">
        <v>9.8407999999999995E-2</v>
      </c>
      <c r="H111">
        <v>6.7238000000000006E-2</v>
      </c>
      <c r="I111">
        <v>5.6899999999999999E-2</v>
      </c>
      <c r="J111">
        <v>5.1445999999999999E-2</v>
      </c>
      <c r="K111">
        <v>3.8767000000000003E-2</v>
      </c>
      <c r="L111">
        <v>2.9163999999999999E-2</v>
      </c>
      <c r="M111">
        <v>2.5499000000000001E-2</v>
      </c>
      <c r="N111">
        <v>9.4090000000000007E-3</v>
      </c>
    </row>
    <row r="112" spans="3:14" x14ac:dyDescent="0.25">
      <c r="C112" s="75">
        <v>53</v>
      </c>
      <c r="D112">
        <v>0.29929600000000001</v>
      </c>
      <c r="E112">
        <v>0.162138</v>
      </c>
      <c r="F112">
        <v>0.111871</v>
      </c>
      <c r="G112">
        <v>9.8407999999999995E-2</v>
      </c>
      <c r="H112">
        <v>6.7238000000000006E-2</v>
      </c>
      <c r="I112">
        <v>5.6899999999999999E-2</v>
      </c>
      <c r="J112">
        <v>5.1445999999999999E-2</v>
      </c>
      <c r="K112">
        <v>3.8767000000000003E-2</v>
      </c>
      <c r="L112">
        <v>2.9163999999999999E-2</v>
      </c>
      <c r="M112">
        <v>2.5499000000000001E-2</v>
      </c>
      <c r="N112">
        <v>9.4090000000000007E-3</v>
      </c>
    </row>
    <row r="113" spans="3:14" x14ac:dyDescent="0.25">
      <c r="C113" s="75">
        <v>54</v>
      </c>
      <c r="D113">
        <v>0.29929600000000001</v>
      </c>
      <c r="E113">
        <v>0.162138</v>
      </c>
      <c r="F113">
        <v>0.111871</v>
      </c>
      <c r="G113">
        <v>9.8407999999999995E-2</v>
      </c>
      <c r="H113">
        <v>6.7238000000000006E-2</v>
      </c>
      <c r="I113">
        <v>5.6899999999999999E-2</v>
      </c>
      <c r="J113">
        <v>5.1445999999999999E-2</v>
      </c>
      <c r="K113">
        <v>3.8767000000000003E-2</v>
      </c>
      <c r="L113">
        <v>2.9163999999999999E-2</v>
      </c>
      <c r="M113">
        <v>2.5499000000000001E-2</v>
      </c>
      <c r="N113">
        <v>9.4090000000000007E-3</v>
      </c>
    </row>
    <row r="117" spans="3:14" x14ac:dyDescent="0.25">
      <c r="F117" s="84"/>
      <c r="G117" s="85" t="s">
        <v>316</v>
      </c>
      <c r="H117" s="85" t="s">
        <v>317</v>
      </c>
      <c r="I117" s="86" t="s">
        <v>250</v>
      </c>
    </row>
    <row r="118" spans="3:14" ht="15.75" x14ac:dyDescent="0.25">
      <c r="C118" s="81">
        <v>2</v>
      </c>
      <c r="D118" s="81" t="s">
        <v>323</v>
      </c>
      <c r="F118" s="87" t="s">
        <v>324</v>
      </c>
      <c r="G118" s="88">
        <v>63297</v>
      </c>
      <c r="H118" s="88">
        <v>203053</v>
      </c>
      <c r="I118" s="89">
        <f>G118+H118</f>
        <v>266350</v>
      </c>
    </row>
    <row r="120" spans="3:14" ht="45" x14ac:dyDescent="0.25">
      <c r="D120" s="75" t="s">
        <v>329</v>
      </c>
      <c r="E120" s="75" t="s">
        <v>330</v>
      </c>
      <c r="F120" s="75" t="s">
        <v>331</v>
      </c>
      <c r="G120" s="75" t="s">
        <v>332</v>
      </c>
      <c r="H120" s="75" t="s">
        <v>333</v>
      </c>
      <c r="I120" s="75" t="s">
        <v>334</v>
      </c>
      <c r="J120" s="75" t="s">
        <v>335</v>
      </c>
      <c r="K120" s="75" t="s">
        <v>336</v>
      </c>
      <c r="L120" s="75" t="s">
        <v>337</v>
      </c>
      <c r="M120" s="75" t="s">
        <v>338</v>
      </c>
      <c r="N120" s="79" t="s">
        <v>339</v>
      </c>
    </row>
    <row r="121" spans="3:14" x14ac:dyDescent="0.25">
      <c r="D121" s="75" t="s">
        <v>319</v>
      </c>
      <c r="E121" s="75" t="s">
        <v>319</v>
      </c>
      <c r="F121" s="75" t="s">
        <v>319</v>
      </c>
      <c r="G121" s="75" t="s">
        <v>319</v>
      </c>
      <c r="H121" s="75" t="s">
        <v>319</v>
      </c>
      <c r="I121" s="75" t="s">
        <v>319</v>
      </c>
      <c r="J121" s="75" t="s">
        <v>319</v>
      </c>
      <c r="K121" s="75" t="s">
        <v>319</v>
      </c>
      <c r="L121" s="75" t="s">
        <v>319</v>
      </c>
      <c r="M121" s="75" t="s">
        <v>319</v>
      </c>
      <c r="N121" s="75" t="s">
        <v>319</v>
      </c>
    </row>
    <row r="122" spans="3:14" x14ac:dyDescent="0.25">
      <c r="C122" s="75" t="s">
        <v>267</v>
      </c>
      <c r="D122" s="75" t="s">
        <v>248</v>
      </c>
      <c r="E122" s="75" t="s">
        <v>248</v>
      </c>
      <c r="F122" s="75" t="s">
        <v>248</v>
      </c>
      <c r="G122" s="75" t="s">
        <v>248</v>
      </c>
      <c r="H122" s="75" t="s">
        <v>248</v>
      </c>
      <c r="I122" s="75" t="s">
        <v>248</v>
      </c>
      <c r="J122" s="75" t="s">
        <v>248</v>
      </c>
      <c r="K122" s="75" t="s">
        <v>248</v>
      </c>
      <c r="L122" s="75" t="s">
        <v>248</v>
      </c>
      <c r="M122" s="75" t="s">
        <v>248</v>
      </c>
      <c r="N122" s="75" t="s">
        <v>248</v>
      </c>
    </row>
    <row r="123" spans="3:14" x14ac:dyDescent="0.25">
      <c r="C123" s="75">
        <v>20</v>
      </c>
      <c r="D123">
        <f>(D36*$G$118+D79*$H$118)/$I$118</f>
        <v>0.22938337806269946</v>
      </c>
      <c r="E123">
        <f t="shared" ref="E123:N123" si="0">(E36*$G$118+E79*$H$118)/$I$118</f>
        <v>0.12461129079406795</v>
      </c>
      <c r="F123">
        <f t="shared" si="0"/>
        <v>0.10410112817345597</v>
      </c>
      <c r="G123">
        <f t="shared" si="0"/>
        <v>6.8135375716162946E-2</v>
      </c>
      <c r="H123">
        <f t="shared" si="0"/>
        <v>7.4094616459545723E-2</v>
      </c>
      <c r="I123">
        <f t="shared" si="0"/>
        <v>5.1867350978036415E-2</v>
      </c>
      <c r="J123">
        <f t="shared" si="0"/>
        <v>3.629794079219073E-2</v>
      </c>
      <c r="K123">
        <f t="shared" si="0"/>
        <v>2.5781166187347479E-2</v>
      </c>
      <c r="L123">
        <f t="shared" si="0"/>
        <v>3.0831351188286088E-2</v>
      </c>
      <c r="M123">
        <f t="shared" si="0"/>
        <v>1.9208440060071337E-2</v>
      </c>
      <c r="N123">
        <f t="shared" si="0"/>
        <v>1.6995119999999999E-2</v>
      </c>
    </row>
    <row r="124" spans="3:14" x14ac:dyDescent="0.25">
      <c r="C124" s="75">
        <v>21</v>
      </c>
      <c r="D124">
        <f t="shared" ref="D124:N124" si="1">(D37*$G$118+D80*$H$118)/$I$118</f>
        <v>0.23011523794631125</v>
      </c>
      <c r="E124">
        <f t="shared" si="1"/>
        <v>0.11116738233527315</v>
      </c>
      <c r="F124">
        <f t="shared" si="1"/>
        <v>0.10410112817345597</v>
      </c>
      <c r="G124">
        <f t="shared" si="1"/>
        <v>6.8135375716162946E-2</v>
      </c>
      <c r="H124">
        <f t="shared" si="1"/>
        <v>7.4094616459545723E-2</v>
      </c>
      <c r="I124">
        <f t="shared" si="1"/>
        <v>5.1867350978036415E-2</v>
      </c>
      <c r="J124">
        <f t="shared" si="1"/>
        <v>3.629794079219073E-2</v>
      </c>
      <c r="K124">
        <f t="shared" si="1"/>
        <v>2.5781166187347479E-2</v>
      </c>
      <c r="L124">
        <f t="shared" si="1"/>
        <v>3.0831351188286088E-2</v>
      </c>
      <c r="M124">
        <f t="shared" si="1"/>
        <v>1.9208440060071337E-2</v>
      </c>
      <c r="N124">
        <f t="shared" si="1"/>
        <v>1.6995119999999999E-2</v>
      </c>
    </row>
    <row r="125" spans="3:14" x14ac:dyDescent="0.25">
      <c r="C125" s="75">
        <v>22</v>
      </c>
      <c r="D125">
        <f t="shared" ref="D125:N125" si="2">(D38*$G$118+D81*$H$118)/$I$118</f>
        <v>0.23496258432889056</v>
      </c>
      <c r="E125">
        <f t="shared" si="2"/>
        <v>0.10660467711657592</v>
      </c>
      <c r="F125">
        <f t="shared" si="2"/>
        <v>0.10410112817345597</v>
      </c>
      <c r="G125">
        <f t="shared" si="2"/>
        <v>6.8135375716162946E-2</v>
      </c>
      <c r="H125">
        <f t="shared" si="2"/>
        <v>7.4094616459545723E-2</v>
      </c>
      <c r="I125">
        <f t="shared" si="2"/>
        <v>5.1867350978036415E-2</v>
      </c>
      <c r="J125">
        <f t="shared" si="2"/>
        <v>3.629794079219073E-2</v>
      </c>
      <c r="K125">
        <f t="shared" si="2"/>
        <v>2.5781166187347479E-2</v>
      </c>
      <c r="L125">
        <f t="shared" si="2"/>
        <v>3.0831351188286088E-2</v>
      </c>
      <c r="M125">
        <f t="shared" si="2"/>
        <v>1.9208440060071337E-2</v>
      </c>
      <c r="N125">
        <f t="shared" si="2"/>
        <v>1.6995119999999999E-2</v>
      </c>
    </row>
    <row r="126" spans="3:14" x14ac:dyDescent="0.25">
      <c r="C126" s="75">
        <v>23</v>
      </c>
      <c r="D126">
        <f t="shared" ref="D126:N126" si="3">(D39*$G$118+D82*$H$118)/$I$118</f>
        <v>0.2481196515224329</v>
      </c>
      <c r="E126">
        <f t="shared" si="3"/>
        <v>0.11184229258119016</v>
      </c>
      <c r="F126">
        <f t="shared" si="3"/>
        <v>0.10410112817345597</v>
      </c>
      <c r="G126">
        <f t="shared" si="3"/>
        <v>6.8135375716162946E-2</v>
      </c>
      <c r="H126">
        <f t="shared" si="3"/>
        <v>7.4094616459545723E-2</v>
      </c>
      <c r="I126">
        <f t="shared" si="3"/>
        <v>5.1867350978036415E-2</v>
      </c>
      <c r="J126">
        <f t="shared" si="3"/>
        <v>3.629794079219073E-2</v>
      </c>
      <c r="K126">
        <f t="shared" si="3"/>
        <v>2.5781166187347479E-2</v>
      </c>
      <c r="L126">
        <f t="shared" si="3"/>
        <v>3.0831351188286088E-2</v>
      </c>
      <c r="M126">
        <f t="shared" si="3"/>
        <v>1.9208440060071337E-2</v>
      </c>
      <c r="N126">
        <f t="shared" si="3"/>
        <v>1.6995119999999999E-2</v>
      </c>
    </row>
    <row r="127" spans="3:14" x14ac:dyDescent="0.25">
      <c r="C127" s="75">
        <v>24</v>
      </c>
      <c r="D127">
        <f t="shared" ref="D127:N127" si="4">(D40*$G$118+D83*$H$118)/$I$118</f>
        <v>0.30039340414867655</v>
      </c>
      <c r="E127">
        <f t="shared" si="4"/>
        <v>0.13119772675051622</v>
      </c>
      <c r="F127">
        <f t="shared" si="4"/>
        <v>0.10475584277829922</v>
      </c>
      <c r="G127">
        <f t="shared" si="4"/>
        <v>6.6406845432701339E-2</v>
      </c>
      <c r="H127">
        <f t="shared" si="4"/>
        <v>7.4094616459545723E-2</v>
      </c>
      <c r="I127">
        <f t="shared" si="4"/>
        <v>5.1867350978036415E-2</v>
      </c>
      <c r="J127">
        <f t="shared" si="4"/>
        <v>3.629794079219073E-2</v>
      </c>
      <c r="K127">
        <f t="shared" si="4"/>
        <v>2.5781166187347479E-2</v>
      </c>
      <c r="L127">
        <f t="shared" si="4"/>
        <v>3.0831351188286088E-2</v>
      </c>
      <c r="M127">
        <f t="shared" si="4"/>
        <v>1.9208440060071337E-2</v>
      </c>
      <c r="N127">
        <f t="shared" si="4"/>
        <v>1.6995119999999999E-2</v>
      </c>
    </row>
    <row r="128" spans="3:14" x14ac:dyDescent="0.25">
      <c r="C128" s="75">
        <v>25</v>
      </c>
      <c r="D128">
        <f t="shared" ref="D128:N128" si="5">(D41*$G$118+D84*$H$118)/$I$118</f>
        <v>0.32340495909517553</v>
      </c>
      <c r="E128">
        <f t="shared" si="5"/>
        <v>0.17407510279707153</v>
      </c>
      <c r="F128">
        <f t="shared" si="5"/>
        <v>0.10748993113196922</v>
      </c>
      <c r="G128">
        <f t="shared" si="5"/>
        <v>6.873923055002816E-2</v>
      </c>
      <c r="H128">
        <f t="shared" si="5"/>
        <v>4.5887516778674677E-2</v>
      </c>
      <c r="I128">
        <f t="shared" si="5"/>
        <v>4.7293226705462731E-2</v>
      </c>
      <c r="J128">
        <f t="shared" si="5"/>
        <v>3.5680434015393281E-2</v>
      </c>
      <c r="K128">
        <f t="shared" si="5"/>
        <v>2.5781166187347479E-2</v>
      </c>
      <c r="L128">
        <f t="shared" si="5"/>
        <v>3.0831351188286088E-2</v>
      </c>
      <c r="M128">
        <f t="shared" si="5"/>
        <v>1.9208440060071337E-2</v>
      </c>
      <c r="N128">
        <f t="shared" si="5"/>
        <v>1.6995119999999999E-2</v>
      </c>
    </row>
    <row r="129" spans="3:14" x14ac:dyDescent="0.25">
      <c r="C129" s="75">
        <v>26</v>
      </c>
      <c r="D129">
        <f t="shared" ref="D129:N129" si="6">(D42*$G$118+D85*$H$118)/$I$118</f>
        <v>0.34254146842875915</v>
      </c>
      <c r="E129">
        <f t="shared" si="6"/>
        <v>0.18884295527689129</v>
      </c>
      <c r="F129">
        <f t="shared" si="6"/>
        <v>0.11195047199924911</v>
      </c>
      <c r="G129">
        <f t="shared" si="6"/>
        <v>7.3741869472498597E-2</v>
      </c>
      <c r="H129">
        <f t="shared" si="6"/>
        <v>5.0633933065515301E-2</v>
      </c>
      <c r="I129">
        <f t="shared" si="6"/>
        <v>4.4997412483574244E-2</v>
      </c>
      <c r="J129">
        <f t="shared" si="6"/>
        <v>3.4569684171203305E-2</v>
      </c>
      <c r="K129">
        <f t="shared" si="6"/>
        <v>2.5781166187347479E-2</v>
      </c>
      <c r="L129">
        <f t="shared" si="6"/>
        <v>3.1068521850948001E-2</v>
      </c>
      <c r="M129">
        <f t="shared" si="6"/>
        <v>1.9208440060071337E-2</v>
      </c>
      <c r="N129">
        <f t="shared" si="6"/>
        <v>1.6995119999999999E-2</v>
      </c>
    </row>
    <row r="130" spans="3:14" x14ac:dyDescent="0.25">
      <c r="C130" s="75">
        <v>27</v>
      </c>
      <c r="D130">
        <f t="shared" ref="D130:N130" si="7">(D43*$G$118+D86*$H$118)/$I$118</f>
        <v>0.35109825981603154</v>
      </c>
      <c r="E130">
        <f t="shared" si="7"/>
        <v>0.19753329399662098</v>
      </c>
      <c r="F130">
        <f t="shared" si="7"/>
        <v>0.12858934570302236</v>
      </c>
      <c r="G130">
        <f t="shared" si="7"/>
        <v>8.0396336009010694E-2</v>
      </c>
      <c r="H130">
        <f t="shared" si="7"/>
        <v>5.3348876091608786E-2</v>
      </c>
      <c r="I130">
        <f t="shared" si="7"/>
        <v>3.8632367599023845E-2</v>
      </c>
      <c r="J130">
        <f t="shared" si="7"/>
        <v>3.3680779354233151E-2</v>
      </c>
      <c r="K130">
        <f t="shared" si="7"/>
        <v>2.5781166187347479E-2</v>
      </c>
      <c r="L130">
        <f t="shared" si="7"/>
        <v>3.1318763041111322E-2</v>
      </c>
      <c r="M130">
        <f t="shared" si="7"/>
        <v>1.9208440060071337E-2</v>
      </c>
      <c r="N130">
        <f t="shared" si="7"/>
        <v>1.6995119999999999E-2</v>
      </c>
    </row>
    <row r="131" spans="3:14" x14ac:dyDescent="0.25">
      <c r="C131" s="75">
        <v>28</v>
      </c>
      <c r="D131">
        <f t="shared" ref="D131:N131" si="8">(D44*$G$118+D87*$H$118)/$I$118</f>
        <v>0.35234706053313308</v>
      </c>
      <c r="E131">
        <f t="shared" si="8"/>
        <v>0.20135701871597522</v>
      </c>
      <c r="F131">
        <f t="shared" si="8"/>
        <v>0.13968194464426506</v>
      </c>
      <c r="G131">
        <f t="shared" si="8"/>
        <v>8.705132725361367E-2</v>
      </c>
      <c r="H131">
        <f t="shared" si="8"/>
        <v>5.6143905804392713E-2</v>
      </c>
      <c r="I131">
        <f t="shared" si="8"/>
        <v>4.0808212731368497E-2</v>
      </c>
      <c r="J131">
        <f t="shared" si="8"/>
        <v>3.3384985984606715E-2</v>
      </c>
      <c r="K131">
        <f t="shared" si="8"/>
        <v>2.5781166187347479E-2</v>
      </c>
      <c r="L131">
        <f t="shared" si="8"/>
        <v>3.0610544159939929E-2</v>
      </c>
      <c r="M131">
        <f t="shared" si="8"/>
        <v>1.9208440060071337E-2</v>
      </c>
      <c r="N131">
        <f t="shared" si="8"/>
        <v>1.6995119999999999E-2</v>
      </c>
    </row>
    <row r="132" spans="3:14" x14ac:dyDescent="0.25">
      <c r="C132" s="75">
        <v>29</v>
      </c>
      <c r="D132">
        <f t="shared" ref="D132:N132" si="9">(D45*$G$118+D88*$H$118)/$I$118</f>
        <v>0.34822065618171583</v>
      </c>
      <c r="E132">
        <f t="shared" si="9"/>
        <v>0.20248859529190913</v>
      </c>
      <c r="F132">
        <f t="shared" si="9"/>
        <v>0.14013382329266005</v>
      </c>
      <c r="G132">
        <f t="shared" si="9"/>
        <v>9.3706318498216645E-2</v>
      </c>
      <c r="H132">
        <f t="shared" si="9"/>
        <v>5.9360994732494836E-2</v>
      </c>
      <c r="I132">
        <f t="shared" si="9"/>
        <v>4.6246706739252866E-2</v>
      </c>
      <c r="J132">
        <f t="shared" si="9"/>
        <v>3.4818974777548341E-2</v>
      </c>
      <c r="K132">
        <f t="shared" si="9"/>
        <v>2.6878326112258304E-2</v>
      </c>
      <c r="L132">
        <f t="shared" si="9"/>
        <v>2.816026679181528E-2</v>
      </c>
      <c r="M132">
        <f t="shared" si="9"/>
        <v>1.9208440060071337E-2</v>
      </c>
      <c r="N132">
        <f t="shared" si="9"/>
        <v>1.6995119999999999E-2</v>
      </c>
    </row>
    <row r="133" spans="3:14" x14ac:dyDescent="0.25">
      <c r="C133" s="75">
        <v>30</v>
      </c>
      <c r="D133">
        <f t="shared" ref="D133:N133" si="10">(D46*$G$118+D89*$H$118)/$I$118</f>
        <v>0.3429579729003191</v>
      </c>
      <c r="E133">
        <f t="shared" si="10"/>
        <v>0.1994107782053689</v>
      </c>
      <c r="F133">
        <f t="shared" si="10"/>
        <v>0.13908019245353856</v>
      </c>
      <c r="G133">
        <f t="shared" si="10"/>
        <v>9.7384554841374135E-2</v>
      </c>
      <c r="H133">
        <f t="shared" si="10"/>
        <v>7.2083749115825047E-2</v>
      </c>
      <c r="I133">
        <f t="shared" si="10"/>
        <v>5.011867984231274E-2</v>
      </c>
      <c r="J133">
        <f t="shared" si="10"/>
        <v>3.8247559170264685E-2</v>
      </c>
      <c r="K133">
        <f t="shared" si="10"/>
        <v>3.041563183405294E-2</v>
      </c>
      <c r="L133">
        <f t="shared" si="10"/>
        <v>2.5701958877416935E-2</v>
      </c>
      <c r="M133">
        <f t="shared" si="10"/>
        <v>1.9208440060071337E-2</v>
      </c>
      <c r="N133">
        <f t="shared" si="10"/>
        <v>1.6995119999999999E-2</v>
      </c>
    </row>
    <row r="134" spans="3:14" x14ac:dyDescent="0.25">
      <c r="C134" s="75">
        <v>31</v>
      </c>
      <c r="D134">
        <f t="shared" ref="D134:N134" si="11">(D47*$G$118+D90*$H$118)/$I$118</f>
        <v>0.33859936041299044</v>
      </c>
      <c r="E134">
        <f t="shared" si="11"/>
        <v>0.19674979212314625</v>
      </c>
      <c r="F134">
        <f t="shared" si="11"/>
        <v>0.13551249082785807</v>
      </c>
      <c r="G134">
        <f t="shared" si="11"/>
        <v>0.10300991795757462</v>
      </c>
      <c r="H134">
        <f t="shared" si="11"/>
        <v>7.4536468413741314E-2</v>
      </c>
      <c r="I134">
        <f t="shared" si="11"/>
        <v>5.6394675100431758E-2</v>
      </c>
      <c r="J134">
        <f t="shared" si="11"/>
        <v>4.6807224674300728E-2</v>
      </c>
      <c r="K134">
        <f t="shared" si="11"/>
        <v>3.3498446784306371E-2</v>
      </c>
      <c r="L134">
        <f t="shared" si="11"/>
        <v>2.6452615205556598E-2</v>
      </c>
      <c r="M134">
        <f t="shared" si="11"/>
        <v>2.0175867343720667E-2</v>
      </c>
      <c r="N134">
        <f t="shared" si="11"/>
        <v>1.6995119999999999E-2</v>
      </c>
    </row>
    <row r="135" spans="3:14" x14ac:dyDescent="0.25">
      <c r="C135" s="75">
        <v>32</v>
      </c>
      <c r="D135">
        <f t="shared" ref="D135:N135" si="12">(D48*$G$118+D91*$H$118)/$I$118</f>
        <v>0.330498351916651</v>
      </c>
      <c r="E135">
        <f t="shared" si="12"/>
        <v>0.19331120491458606</v>
      </c>
      <c r="F135">
        <f t="shared" si="12"/>
        <v>0.13176731709029471</v>
      </c>
      <c r="G135">
        <f t="shared" si="12"/>
        <v>0.1062353905387648</v>
      </c>
      <c r="H135">
        <f t="shared" si="12"/>
        <v>7.6988663003566729E-2</v>
      </c>
      <c r="I135">
        <f t="shared" si="12"/>
        <v>6.2669908004505337E-2</v>
      </c>
      <c r="J135">
        <f t="shared" si="12"/>
        <v>5.1748757878730997E-2</v>
      </c>
      <c r="K135">
        <f t="shared" si="12"/>
        <v>3.6618689487516426E-2</v>
      </c>
      <c r="L135">
        <f t="shared" si="12"/>
        <v>2.9154241926037168E-2</v>
      </c>
      <c r="M135">
        <f t="shared" si="12"/>
        <v>2.2111484265064766E-2</v>
      </c>
      <c r="N135">
        <f t="shared" si="12"/>
        <v>1.6995119999999999E-2</v>
      </c>
    </row>
    <row r="136" spans="3:14" x14ac:dyDescent="0.25">
      <c r="C136" s="75">
        <v>33</v>
      </c>
      <c r="D136">
        <f t="shared" ref="D136:N136" si="13">(D49*$G$118+D92*$H$118)/$I$118</f>
        <v>0.3223975810662662</v>
      </c>
      <c r="E136">
        <f t="shared" si="13"/>
        <v>0.18987285535198048</v>
      </c>
      <c r="F136">
        <f t="shared" si="13"/>
        <v>0.12891450391214568</v>
      </c>
      <c r="G136">
        <f t="shared" si="13"/>
        <v>0.10946086311995494</v>
      </c>
      <c r="H136">
        <f t="shared" si="13"/>
        <v>7.944138230148301E-2</v>
      </c>
      <c r="I136">
        <f t="shared" si="13"/>
        <v>6.6567596286840627E-2</v>
      </c>
      <c r="J136">
        <f t="shared" si="13"/>
        <v>5.4048900705838183E-2</v>
      </c>
      <c r="K136">
        <f t="shared" si="13"/>
        <v>3.8752190948000753E-2</v>
      </c>
      <c r="L136">
        <f t="shared" si="13"/>
        <v>3.1855868646517738E-2</v>
      </c>
      <c r="M136">
        <f t="shared" si="13"/>
        <v>2.3055665770602588E-2</v>
      </c>
      <c r="N136">
        <f t="shared" si="13"/>
        <v>1.6995119999999999E-2</v>
      </c>
    </row>
    <row r="137" spans="3:14" x14ac:dyDescent="0.25">
      <c r="C137" s="75">
        <v>34</v>
      </c>
      <c r="D137">
        <f t="shared" ref="D137:N137" si="14">(D50*$G$118+D93*$H$118)/$I$118</f>
        <v>0.31429657256992677</v>
      </c>
      <c r="E137">
        <f t="shared" si="14"/>
        <v>0.18643426814342032</v>
      </c>
      <c r="F137">
        <f t="shared" si="14"/>
        <v>0.12722824530880422</v>
      </c>
      <c r="G137">
        <f t="shared" si="14"/>
        <v>0.11095631672611227</v>
      </c>
      <c r="H137">
        <f t="shared" si="14"/>
        <v>8.1893576891308426E-2</v>
      </c>
      <c r="I137">
        <f t="shared" si="14"/>
        <v>6.8085739947437593E-2</v>
      </c>
      <c r="J137">
        <f t="shared" si="14"/>
        <v>5.6018240364182459E-2</v>
      </c>
      <c r="K137">
        <f t="shared" si="14"/>
        <v>4.0067729209686501E-2</v>
      </c>
      <c r="L137">
        <f t="shared" si="14"/>
        <v>3.455725772104374E-2</v>
      </c>
      <c r="M137">
        <f t="shared" si="14"/>
        <v>2.602015320818472E-2</v>
      </c>
      <c r="N137">
        <f t="shared" si="14"/>
        <v>1.6995119999999999E-2</v>
      </c>
    </row>
    <row r="138" spans="3:14" x14ac:dyDescent="0.25">
      <c r="C138" s="75">
        <v>35</v>
      </c>
      <c r="D138">
        <f t="shared" ref="D138:N138" si="15">(D51*$G$118+D94*$H$118)/$I$118</f>
        <v>0.30619656407358736</v>
      </c>
      <c r="E138">
        <f t="shared" si="15"/>
        <v>0.18066287755584759</v>
      </c>
      <c r="F138">
        <f t="shared" si="15"/>
        <v>0.12630321611413553</v>
      </c>
      <c r="G138">
        <f t="shared" si="15"/>
        <v>0.11170378117514548</v>
      </c>
      <c r="H138">
        <f t="shared" si="15"/>
        <v>8.4345533835179287E-2</v>
      </c>
      <c r="I138">
        <f t="shared" si="15"/>
        <v>6.8997812141918538E-2</v>
      </c>
      <c r="J138">
        <f t="shared" si="15"/>
        <v>5.6550150497465736E-2</v>
      </c>
      <c r="K138">
        <f t="shared" si="15"/>
        <v>4.1367542857142857E-2</v>
      </c>
      <c r="L138">
        <f t="shared" si="15"/>
        <v>3.5991316572179459E-2</v>
      </c>
      <c r="M138">
        <f t="shared" si="15"/>
        <v>2.9466348995682373E-2</v>
      </c>
      <c r="N138">
        <f t="shared" si="15"/>
        <v>1.6348811357236717E-2</v>
      </c>
    </row>
    <row r="139" spans="3:14" x14ac:dyDescent="0.25">
      <c r="C139" s="75">
        <v>36</v>
      </c>
      <c r="D139">
        <f t="shared" ref="D139:N139" si="16">(D52*$G$118+D95*$H$118)/$I$118</f>
        <v>0.30026447613290785</v>
      </c>
      <c r="E139">
        <f t="shared" si="16"/>
        <v>0.17389612771165758</v>
      </c>
      <c r="F139">
        <f t="shared" si="16"/>
        <v>0.12605801318190352</v>
      </c>
      <c r="G139">
        <f t="shared" si="16"/>
        <v>0.10910860946874414</v>
      </c>
      <c r="H139">
        <f t="shared" si="16"/>
        <v>8.3940988744133652E-2</v>
      </c>
      <c r="I139">
        <f t="shared" si="16"/>
        <v>6.8120644238783556E-2</v>
      </c>
      <c r="J139">
        <f t="shared" si="16"/>
        <v>5.4691231293410927E-2</v>
      </c>
      <c r="K139">
        <f t="shared" si="16"/>
        <v>4.2666594150553787E-2</v>
      </c>
      <c r="L139">
        <f t="shared" si="16"/>
        <v>3.683769621175146E-2</v>
      </c>
      <c r="M139">
        <f t="shared" si="16"/>
        <v>3.1492207835554724E-2</v>
      </c>
      <c r="N139">
        <f t="shared" si="16"/>
        <v>1.518153232213253E-2</v>
      </c>
    </row>
    <row r="140" spans="3:14" x14ac:dyDescent="0.25">
      <c r="C140" s="75">
        <v>37</v>
      </c>
      <c r="D140">
        <f t="shared" ref="D140:N140" si="17">(D53*$G$118+D96*$H$118)/$I$118</f>
        <v>0.29433338819222832</v>
      </c>
      <c r="E140">
        <f t="shared" si="17"/>
        <v>0.1671286155134222</v>
      </c>
      <c r="F140">
        <f t="shared" si="17"/>
        <v>0.12401972210625117</v>
      </c>
      <c r="G140">
        <f t="shared" si="17"/>
        <v>0.10461153164257556</v>
      </c>
      <c r="H140">
        <f t="shared" si="17"/>
        <v>8.2807534094236898E-2</v>
      </c>
      <c r="I140">
        <f t="shared" si="17"/>
        <v>6.7243238689694021E-2</v>
      </c>
      <c r="J140">
        <f t="shared" si="17"/>
        <v>5.2833074443401538E-2</v>
      </c>
      <c r="K140">
        <f t="shared" si="17"/>
        <v>4.2926556880045048E-2</v>
      </c>
      <c r="L140">
        <f t="shared" si="17"/>
        <v>3.6551253238220394E-2</v>
      </c>
      <c r="M140">
        <f t="shared" si="17"/>
        <v>3.1226462004880794E-2</v>
      </c>
      <c r="N140">
        <f t="shared" si="17"/>
        <v>1.4013728578937488E-2</v>
      </c>
    </row>
    <row r="141" spans="3:14" x14ac:dyDescent="0.25">
      <c r="C141" s="75">
        <v>38</v>
      </c>
      <c r="D141">
        <f t="shared" ref="D141:N141" si="18">(D54*$G$118+D97*$H$118)/$I$118</f>
        <v>0.2884013002515487</v>
      </c>
      <c r="E141">
        <f t="shared" si="18"/>
        <v>0.16036186566923219</v>
      </c>
      <c r="F141">
        <f t="shared" si="18"/>
        <v>0.12140447606908204</v>
      </c>
      <c r="G141">
        <f t="shared" si="18"/>
        <v>0.10011545381640698</v>
      </c>
      <c r="H141">
        <f t="shared" si="18"/>
        <v>8.1198370519992499E-2</v>
      </c>
      <c r="I141">
        <f t="shared" si="18"/>
        <v>6.5822099196545886E-2</v>
      </c>
      <c r="J141">
        <f t="shared" si="18"/>
        <v>5.0974155239346723E-2</v>
      </c>
      <c r="K141">
        <f t="shared" si="18"/>
        <v>4.3502588729115825E-2</v>
      </c>
      <c r="L141">
        <f t="shared" si="18"/>
        <v>3.6248462110005632E-2</v>
      </c>
      <c r="M141">
        <f t="shared" si="18"/>
        <v>3.0825208563919661E-2</v>
      </c>
      <c r="N141">
        <f t="shared" si="18"/>
        <v>1.2845687189787873E-2</v>
      </c>
    </row>
    <row r="142" spans="3:14" x14ac:dyDescent="0.25">
      <c r="C142" s="75">
        <v>39</v>
      </c>
      <c r="D142">
        <f t="shared" ref="D142:N142" si="19">(D55*$G$118+D98*$H$118)/$I$118</f>
        <v>0.28247021231086916</v>
      </c>
      <c r="E142">
        <f t="shared" si="19"/>
        <v>0.15359435347099681</v>
      </c>
      <c r="F142">
        <f t="shared" si="19"/>
        <v>0.11986600385207433</v>
      </c>
      <c r="G142">
        <f t="shared" si="19"/>
        <v>9.5618375990238424E-2</v>
      </c>
      <c r="H142">
        <f t="shared" si="19"/>
        <v>7.8739759489393657E-2</v>
      </c>
      <c r="I142">
        <f t="shared" si="19"/>
        <v>6.399344630749014E-2</v>
      </c>
      <c r="J142">
        <f t="shared" si="19"/>
        <v>4.9115998389337341E-2</v>
      </c>
      <c r="K142">
        <f t="shared" si="19"/>
        <v>4.5702256313121831E-2</v>
      </c>
      <c r="L142">
        <f t="shared" si="19"/>
        <v>3.5936828665290028E-2</v>
      </c>
      <c r="M142">
        <f t="shared" si="19"/>
        <v>2.9433573241974847E-2</v>
      </c>
      <c r="N142">
        <f t="shared" si="19"/>
        <v>1.1118077931293411E-2</v>
      </c>
    </row>
    <row r="143" spans="3:14" x14ac:dyDescent="0.25">
      <c r="C143" s="75">
        <v>40</v>
      </c>
      <c r="D143">
        <f t="shared" ref="D143:N143" si="20">(D56*$G$118+D99*$H$118)/$I$118</f>
        <v>0.27653888672423499</v>
      </c>
      <c r="E143">
        <f t="shared" si="20"/>
        <v>0.14749966638633377</v>
      </c>
      <c r="F143">
        <f t="shared" si="20"/>
        <v>0.11832653163506664</v>
      </c>
      <c r="G143">
        <f t="shared" si="20"/>
        <v>9.3043430358550769E-2</v>
      </c>
      <c r="H143">
        <f t="shared" si="20"/>
        <v>7.2849084186221144E-2</v>
      </c>
      <c r="I143">
        <f t="shared" si="20"/>
        <v>6.2062080949877987E-2</v>
      </c>
      <c r="J143">
        <f t="shared" si="20"/>
        <v>4.7257079185282526E-2</v>
      </c>
      <c r="K143">
        <f t="shared" si="20"/>
        <v>4.6442133553594896E-2</v>
      </c>
      <c r="L143">
        <f t="shared" si="20"/>
        <v>3.5960087786746767E-2</v>
      </c>
      <c r="M143">
        <f t="shared" si="20"/>
        <v>2.8212621250234653E-2</v>
      </c>
      <c r="N143">
        <f t="shared" si="20"/>
        <v>1.0509604411488644E-2</v>
      </c>
    </row>
    <row r="144" spans="3:14" x14ac:dyDescent="0.25">
      <c r="C144" s="75">
        <v>41</v>
      </c>
      <c r="D144">
        <f t="shared" ref="D144:N144" si="21">(D57*$G$118+D100*$H$118)/$I$118</f>
        <v>0.27436295281772105</v>
      </c>
      <c r="E144">
        <f t="shared" si="21"/>
        <v>0.14667967123333958</v>
      </c>
      <c r="F144">
        <f t="shared" si="21"/>
        <v>0.11620676719354234</v>
      </c>
      <c r="G144">
        <f t="shared" si="21"/>
        <v>9.1906476958888678E-2</v>
      </c>
      <c r="H144">
        <f t="shared" si="21"/>
        <v>7.2681703348976917E-2</v>
      </c>
      <c r="I144">
        <f t="shared" si="21"/>
        <v>6.1048942710718972E-2</v>
      </c>
      <c r="J144">
        <f t="shared" si="21"/>
        <v>4.54567984831988E-2</v>
      </c>
      <c r="K144">
        <f t="shared" si="21"/>
        <v>4.3222226754270697E-2</v>
      </c>
      <c r="L144">
        <f t="shared" si="21"/>
        <v>3.5060778100244043E-2</v>
      </c>
      <c r="M144">
        <f t="shared" si="21"/>
        <v>2.8113642830861652E-2</v>
      </c>
      <c r="N144">
        <f t="shared" si="21"/>
        <v>1.0315067557724798E-2</v>
      </c>
    </row>
    <row r="145" spans="3:14" x14ac:dyDescent="0.25">
      <c r="C145" s="75">
        <v>42</v>
      </c>
      <c r="D145">
        <f t="shared" ref="D145:N145" si="22">(D58*$G$118+D101*$H$118)/$I$118</f>
        <v>0.27218701891120706</v>
      </c>
      <c r="E145">
        <f t="shared" si="22"/>
        <v>0.14653226354796317</v>
      </c>
      <c r="F145">
        <f t="shared" si="22"/>
        <v>0.11408676510606346</v>
      </c>
      <c r="G145">
        <f t="shared" si="22"/>
        <v>9.2690655753707524E-2</v>
      </c>
      <c r="H145">
        <f t="shared" si="22"/>
        <v>7.2755820217758588E-2</v>
      </c>
      <c r="I145">
        <f t="shared" si="22"/>
        <v>5.895166362680683E-2</v>
      </c>
      <c r="J145">
        <f t="shared" si="22"/>
        <v>4.4006094980289089E-2</v>
      </c>
      <c r="K145">
        <f t="shared" si="22"/>
        <v>3.9844998333020465E-2</v>
      </c>
      <c r="L145">
        <f t="shared" si="22"/>
        <v>3.4160943705650461E-2</v>
      </c>
      <c r="M145">
        <f t="shared" si="22"/>
        <v>2.7947410606345039E-2</v>
      </c>
      <c r="N145">
        <f t="shared" si="22"/>
        <v>1.012861066641637E-2</v>
      </c>
    </row>
    <row r="146" spans="3:14" x14ac:dyDescent="0.25">
      <c r="C146" s="75">
        <v>43</v>
      </c>
      <c r="D146">
        <f t="shared" ref="D146:N146" si="23">(D59*$G$118+D102*$H$118)/$I$118</f>
        <v>0.27001108500469306</v>
      </c>
      <c r="E146">
        <f t="shared" si="23"/>
        <v>0.14638485586258682</v>
      </c>
      <c r="F146">
        <f t="shared" si="23"/>
        <v>0.11196776301858458</v>
      </c>
      <c r="G146">
        <f t="shared" si="23"/>
        <v>9.3475596902571803E-2</v>
      </c>
      <c r="H146">
        <f t="shared" si="23"/>
        <v>7.2829174732494825E-2</v>
      </c>
      <c r="I146">
        <f t="shared" si="23"/>
        <v>5.775767681621926E-2</v>
      </c>
      <c r="J146">
        <f t="shared" si="23"/>
        <v>4.3253595291909142E-2</v>
      </c>
      <c r="K146">
        <f t="shared" si="23"/>
        <v>3.6468532265815652E-2</v>
      </c>
      <c r="L146">
        <f t="shared" si="23"/>
        <v>3.3261634019147744E-2</v>
      </c>
      <c r="M146">
        <f t="shared" si="23"/>
        <v>2.7545195948939363E-2</v>
      </c>
      <c r="N146">
        <f t="shared" si="23"/>
        <v>9.9547490107002069E-3</v>
      </c>
    </row>
    <row r="147" spans="3:14" x14ac:dyDescent="0.25">
      <c r="C147" s="75">
        <v>44</v>
      </c>
      <c r="D147">
        <f t="shared" ref="D147:N147" si="24">(D60*$G$118+D103*$H$118)/$I$118</f>
        <v>0.26783515109817913</v>
      </c>
      <c r="E147">
        <f t="shared" si="24"/>
        <v>0.14623744817721046</v>
      </c>
      <c r="F147">
        <f t="shared" si="24"/>
        <v>0.10984799857706026</v>
      </c>
      <c r="G147">
        <f t="shared" si="24"/>
        <v>9.4259775697390649E-2</v>
      </c>
      <c r="H147">
        <f t="shared" si="24"/>
        <v>7.290329160127651E-2</v>
      </c>
      <c r="I147">
        <f t="shared" si="24"/>
        <v>5.7354338096489578E-2</v>
      </c>
      <c r="J147">
        <f t="shared" si="24"/>
        <v>4.2849910448657789E-2</v>
      </c>
      <c r="K147">
        <f t="shared" si="24"/>
        <v>3.6046188124648014E-2</v>
      </c>
      <c r="L147">
        <f t="shared" si="24"/>
        <v>3.2362324332645014E-2</v>
      </c>
      <c r="M147">
        <f t="shared" si="24"/>
        <v>2.7016365413929041E-2</v>
      </c>
      <c r="N147">
        <f t="shared" si="24"/>
        <v>9.8272283161254005E-3</v>
      </c>
    </row>
    <row r="148" spans="3:14" x14ac:dyDescent="0.25">
      <c r="C148" s="75">
        <v>45</v>
      </c>
      <c r="D148">
        <f t="shared" ref="D148:N148" si="25">(D61*$G$118+D104*$H$118)/$I$118</f>
        <v>0.26516301243852075</v>
      </c>
      <c r="E148">
        <f t="shared" si="25"/>
        <v>0.14658328355922659</v>
      </c>
      <c r="F148">
        <f t="shared" si="25"/>
        <v>0.10909337258494461</v>
      </c>
      <c r="G148">
        <f t="shared" si="25"/>
        <v>9.2560603683123716E-2</v>
      </c>
      <c r="H148">
        <f t="shared" si="25"/>
        <v>7.2976646116012761E-2</v>
      </c>
      <c r="I148">
        <f t="shared" si="25"/>
        <v>5.6996152108128403E-2</v>
      </c>
      <c r="J148">
        <f t="shared" si="25"/>
        <v>4.4090628387460112E-2</v>
      </c>
      <c r="K148">
        <f t="shared" si="25"/>
        <v>3.8156384122395345E-2</v>
      </c>
      <c r="L148">
        <f t="shared" si="25"/>
        <v>3.1257926187347476E-2</v>
      </c>
      <c r="M148">
        <f t="shared" si="25"/>
        <v>2.6658590550028158E-2</v>
      </c>
      <c r="N148">
        <f t="shared" si="25"/>
        <v>9.7377309742819589E-3</v>
      </c>
    </row>
    <row r="149" spans="3:14" x14ac:dyDescent="0.25">
      <c r="C149" s="75">
        <v>46</v>
      </c>
      <c r="D149">
        <f t="shared" ref="D149:N149" si="26">(D62*$G$118+D105*$H$118)/$I$118</f>
        <v>0.266818291424817</v>
      </c>
      <c r="E149">
        <f t="shared" si="26"/>
        <v>0.14893738239159002</v>
      </c>
      <c r="F149">
        <f t="shared" si="26"/>
        <v>0.10969919425943309</v>
      </c>
      <c r="G149">
        <f t="shared" si="26"/>
        <v>9.0883539936174207E-2</v>
      </c>
      <c r="H149">
        <f t="shared" si="26"/>
        <v>7.1941663108691573E-2</v>
      </c>
      <c r="I149">
        <f t="shared" si="26"/>
        <v>5.7172987595269384E-2</v>
      </c>
      <c r="J149">
        <f t="shared" si="26"/>
        <v>4.6634209389900504E-2</v>
      </c>
      <c r="K149">
        <f t="shared" si="26"/>
        <v>3.8230332464801946E-2</v>
      </c>
      <c r="L149">
        <f t="shared" si="26"/>
        <v>3.0787809423690631E-2</v>
      </c>
      <c r="M149">
        <f t="shared" si="26"/>
        <v>2.5641642676928852E-2</v>
      </c>
      <c r="N149">
        <f t="shared" si="26"/>
        <v>9.6971752506100992E-3</v>
      </c>
    </row>
    <row r="150" spans="3:14" x14ac:dyDescent="0.25">
      <c r="C150" s="75">
        <v>47</v>
      </c>
      <c r="D150">
        <f t="shared" ref="D150:N150" si="27">(D63*$G$118+D106*$H$118)/$I$118</f>
        <v>0.27251642164445272</v>
      </c>
      <c r="E150">
        <f t="shared" si="27"/>
        <v>0.15039342815843815</v>
      </c>
      <c r="F150">
        <f t="shared" si="27"/>
        <v>0.1116711543833302</v>
      </c>
      <c r="G150">
        <f t="shared" si="27"/>
        <v>9.0736014969025711E-2</v>
      </c>
      <c r="H150">
        <f t="shared" si="27"/>
        <v>7.1667622447906906E-2</v>
      </c>
      <c r="I150">
        <f t="shared" si="27"/>
        <v>5.7121970028158442E-2</v>
      </c>
      <c r="J150">
        <f t="shared" si="27"/>
        <v>4.9729734721231468E-2</v>
      </c>
      <c r="K150">
        <f t="shared" si="27"/>
        <v>3.830428080720856E-2</v>
      </c>
      <c r="L150">
        <f t="shared" si="27"/>
        <v>2.980485269006946E-2</v>
      </c>
      <c r="M150">
        <f t="shared" si="27"/>
        <v>2.5138723003566735E-2</v>
      </c>
      <c r="N150">
        <f t="shared" si="27"/>
        <v>9.6262008447531439E-3</v>
      </c>
    </row>
    <row r="151" spans="3:14" x14ac:dyDescent="0.25">
      <c r="C151" s="75">
        <v>48</v>
      </c>
      <c r="D151">
        <f t="shared" ref="D151:N151" si="28">(D64*$G$118+D107*$H$118)/$I$118</f>
        <v>0.27821455186408861</v>
      </c>
      <c r="E151">
        <f t="shared" si="28"/>
        <v>0.15342068561291533</v>
      </c>
      <c r="F151">
        <f t="shared" si="28"/>
        <v>0.1136423521531819</v>
      </c>
      <c r="G151">
        <f t="shared" si="28"/>
        <v>9.2116266427632806E-2</v>
      </c>
      <c r="H151">
        <f t="shared" si="28"/>
        <v>7.139381943307678E-2</v>
      </c>
      <c r="I151">
        <f t="shared" si="28"/>
        <v>5.7547907891871593E-2</v>
      </c>
      <c r="J151">
        <f t="shared" si="28"/>
        <v>5.1929047741693261E-2</v>
      </c>
      <c r="K151">
        <f t="shared" si="28"/>
        <v>3.8541680150178337E-2</v>
      </c>
      <c r="L151">
        <f t="shared" si="28"/>
        <v>2.9206407110944247E-2</v>
      </c>
      <c r="M151">
        <f t="shared" si="28"/>
        <v>2.5727261783367747E-2</v>
      </c>
      <c r="N151">
        <f t="shared" si="28"/>
        <v>9.5397794518490703E-3</v>
      </c>
    </row>
    <row r="152" spans="3:14" x14ac:dyDescent="0.25">
      <c r="C152" s="75">
        <v>49</v>
      </c>
      <c r="D152">
        <f t="shared" ref="D152:N152" si="29">(D65*$G$118+D108*$H$118)/$I$118</f>
        <v>0.28391268208372444</v>
      </c>
      <c r="E152">
        <f t="shared" si="29"/>
        <v>0.15748017044490334</v>
      </c>
      <c r="F152">
        <f t="shared" si="29"/>
        <v>0.11561331227707904</v>
      </c>
      <c r="G152">
        <f t="shared" si="29"/>
        <v>9.6363765744321386E-2</v>
      </c>
      <c r="H152">
        <f t="shared" si="29"/>
        <v>7.0712215960202746E-2</v>
      </c>
      <c r="I152">
        <f t="shared" si="29"/>
        <v>5.7845041648207252E-2</v>
      </c>
      <c r="J152">
        <f t="shared" si="29"/>
        <v>5.3531156478318E-2</v>
      </c>
      <c r="K152">
        <f t="shared" si="29"/>
        <v>3.9536031274638637E-2</v>
      </c>
      <c r="L152">
        <f t="shared" si="29"/>
        <v>2.9185441201426694E-2</v>
      </c>
      <c r="M152">
        <f t="shared" si="29"/>
        <v>2.553304420499343E-2</v>
      </c>
      <c r="N152">
        <f t="shared" si="29"/>
        <v>9.4535957048995679E-3</v>
      </c>
    </row>
    <row r="153" spans="3:14" x14ac:dyDescent="0.25">
      <c r="C153" s="75">
        <v>50</v>
      </c>
      <c r="D153">
        <f t="shared" ref="D153:N153" si="30">(D66*$G$118+D109*$H$118)/$I$118</f>
        <v>0.28961004994931477</v>
      </c>
      <c r="E153">
        <f t="shared" si="30"/>
        <v>0.16032851234465928</v>
      </c>
      <c r="F153">
        <f t="shared" si="30"/>
        <v>0.11758527240097616</v>
      </c>
      <c r="G153">
        <f t="shared" si="30"/>
        <v>9.8687709288530129E-2</v>
      </c>
      <c r="H153">
        <f t="shared" si="30"/>
        <v>6.9622812029284789E-2</v>
      </c>
      <c r="I153">
        <f t="shared" si="30"/>
        <v>5.7884091897878728E-2</v>
      </c>
      <c r="J153">
        <f t="shared" si="30"/>
        <v>5.4835544250046935E-2</v>
      </c>
      <c r="K153">
        <f t="shared" si="30"/>
        <v>4.0222819117702271E-2</v>
      </c>
      <c r="L153">
        <f t="shared" si="30"/>
        <v>2.9933972892810211E-2</v>
      </c>
      <c r="M153">
        <f t="shared" si="30"/>
        <v>2.5078129014454664E-2</v>
      </c>
      <c r="N153">
        <f t="shared" si="30"/>
        <v>9.3657484362680687E-3</v>
      </c>
    </row>
    <row r="154" spans="3:14" x14ac:dyDescent="0.25">
      <c r="C154" s="75">
        <v>51</v>
      </c>
      <c r="D154">
        <f t="shared" ref="D154:N154" si="31">(D67*$G$118+D110*$H$118)/$I$118</f>
        <v>0.28963497900882301</v>
      </c>
      <c r="E154">
        <f t="shared" si="31"/>
        <v>0.16261786154308239</v>
      </c>
      <c r="F154">
        <f t="shared" si="31"/>
        <v>0.11955647017082785</v>
      </c>
      <c r="G154">
        <f t="shared" si="31"/>
        <v>0.10039567076403227</v>
      </c>
      <c r="H154">
        <f t="shared" si="31"/>
        <v>6.8533408098366819E-2</v>
      </c>
      <c r="I154">
        <f t="shared" si="31"/>
        <v>5.7884091897878728E-2</v>
      </c>
      <c r="J154">
        <f t="shared" si="31"/>
        <v>5.4835544250046935E-2</v>
      </c>
      <c r="K154">
        <f t="shared" si="31"/>
        <v>4.042743228458795E-2</v>
      </c>
      <c r="L154">
        <f t="shared" si="31"/>
        <v>3.0895963716913832E-2</v>
      </c>
      <c r="M154">
        <f t="shared" si="31"/>
        <v>2.5078129014454664E-2</v>
      </c>
      <c r="N154">
        <f t="shared" si="31"/>
        <v>9.3657484362680687E-3</v>
      </c>
    </row>
    <row r="155" spans="3:14" x14ac:dyDescent="0.25">
      <c r="C155" s="75">
        <v>52</v>
      </c>
      <c r="D155">
        <f t="shared" ref="D155:N155" si="32">(D68*$G$118+D111*$H$118)/$I$118</f>
        <v>0.28776827003566741</v>
      </c>
      <c r="E155">
        <f t="shared" si="32"/>
        <v>0.16490721074150552</v>
      </c>
      <c r="F155">
        <f t="shared" si="32"/>
        <v>0.11955647017082785</v>
      </c>
      <c r="G155">
        <f t="shared" si="32"/>
        <v>0.10124977032476065</v>
      </c>
      <c r="H155">
        <f t="shared" si="32"/>
        <v>6.8533408098366819E-2</v>
      </c>
      <c r="I155">
        <f t="shared" si="32"/>
        <v>5.7884091897878728E-2</v>
      </c>
      <c r="J155">
        <f t="shared" si="32"/>
        <v>5.4835544250046935E-2</v>
      </c>
      <c r="K155">
        <f t="shared" si="32"/>
        <v>4.0836420972404731E-2</v>
      </c>
      <c r="L155">
        <f t="shared" si="32"/>
        <v>3.1136699068894314E-2</v>
      </c>
      <c r="M155">
        <f t="shared" si="32"/>
        <v>2.5078129014454664E-2</v>
      </c>
      <c r="N155">
        <f t="shared" si="32"/>
        <v>9.3657484362680687E-3</v>
      </c>
    </row>
    <row r="156" spans="3:14" x14ac:dyDescent="0.25">
      <c r="C156" s="75">
        <v>53</v>
      </c>
      <c r="D156">
        <f t="shared" ref="D156:N156" si="33">(D69*$G$118+D112*$H$118)/$I$118</f>
        <v>0.28683479672611228</v>
      </c>
      <c r="E156">
        <f t="shared" si="33"/>
        <v>0.1660522665177398</v>
      </c>
      <c r="F156">
        <f t="shared" si="33"/>
        <v>0.11955647017082785</v>
      </c>
      <c r="G156">
        <f t="shared" si="33"/>
        <v>0.10124977032476065</v>
      </c>
      <c r="H156">
        <f t="shared" si="33"/>
        <v>6.8533408098366819E-2</v>
      </c>
      <c r="I156">
        <f t="shared" si="33"/>
        <v>5.7884091897878728E-2</v>
      </c>
      <c r="J156">
        <f t="shared" si="33"/>
        <v>5.4835544250046935E-2</v>
      </c>
      <c r="K156">
        <f t="shared" si="33"/>
        <v>4.1041034139290403E-2</v>
      </c>
      <c r="L156">
        <f t="shared" si="33"/>
        <v>3.1205378749765346E-2</v>
      </c>
      <c r="M156">
        <f t="shared" si="33"/>
        <v>2.5078129014454664E-2</v>
      </c>
      <c r="N156">
        <f t="shared" si="33"/>
        <v>9.3657484362680687E-3</v>
      </c>
    </row>
    <row r="157" spans="3:14" x14ac:dyDescent="0.25">
      <c r="C157" s="75">
        <v>54</v>
      </c>
      <c r="D157">
        <f t="shared" ref="D157:N157" si="34">(D70*$G$118+D113*$H$118)/$I$118</f>
        <v>0.28683479672611228</v>
      </c>
      <c r="E157">
        <f t="shared" si="34"/>
        <v>0.1660522665177398</v>
      </c>
      <c r="F157">
        <f t="shared" si="34"/>
        <v>0.11955647017082785</v>
      </c>
      <c r="G157">
        <f t="shared" si="34"/>
        <v>0.10124977032476065</v>
      </c>
      <c r="H157">
        <f t="shared" si="34"/>
        <v>6.8533408098366819E-2</v>
      </c>
      <c r="I157">
        <f t="shared" si="34"/>
        <v>5.7884091897878728E-2</v>
      </c>
      <c r="J157">
        <f t="shared" si="34"/>
        <v>5.4835544250046935E-2</v>
      </c>
      <c r="K157">
        <f t="shared" si="34"/>
        <v>4.1705729874225647E-2</v>
      </c>
      <c r="L157">
        <f t="shared" si="34"/>
        <v>3.1205378749765346E-2</v>
      </c>
      <c r="M157">
        <f t="shared" si="34"/>
        <v>2.5078129014454664E-2</v>
      </c>
      <c r="N157">
        <f t="shared" si="34"/>
        <v>9.3657484362680687E-3</v>
      </c>
    </row>
  </sheetData>
  <mergeCells count="4">
    <mergeCell ref="I32:J32"/>
    <mergeCell ref="H29:K31"/>
    <mergeCell ref="H72:K74"/>
    <mergeCell ref="I75:J75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2"/>
  <sheetViews>
    <sheetView zoomScale="130" zoomScaleNormal="130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D1" t="s">
        <v>367</v>
      </c>
    </row>
    <row r="2" spans="1:7" x14ac:dyDescent="0.25">
      <c r="A2" s="11" t="s">
        <v>35</v>
      </c>
      <c r="B2" s="40" t="s">
        <v>303</v>
      </c>
      <c r="C2" s="40"/>
    </row>
    <row r="3" spans="1:7" x14ac:dyDescent="0.25">
      <c r="A3" s="11" t="s">
        <v>36</v>
      </c>
      <c r="B3" s="40" t="s">
        <v>352</v>
      </c>
      <c r="C3" s="40"/>
      <c r="D3" s="151"/>
      <c r="E3" s="151"/>
      <c r="F3" s="151"/>
      <c r="G3" s="151"/>
    </row>
    <row r="4" spans="1:7" x14ac:dyDescent="0.25">
      <c r="A4" s="11"/>
      <c r="B4" s="40"/>
      <c r="C4" s="40"/>
      <c r="D4" s="36"/>
      <c r="E4" s="36"/>
      <c r="F4" s="36"/>
      <c r="G4" s="36"/>
    </row>
    <row r="5" spans="1:7" x14ac:dyDescent="0.25">
      <c r="B5" s="21"/>
      <c r="C5" s="151"/>
      <c r="D5" s="151"/>
      <c r="E5" s="151"/>
      <c r="F5" s="151"/>
      <c r="G5" s="21"/>
    </row>
    <row r="6" spans="1:7" x14ac:dyDescent="0.25">
      <c r="B6" s="72" t="s">
        <v>301</v>
      </c>
      <c r="C6" t="s">
        <v>351</v>
      </c>
    </row>
    <row r="7" spans="1:7" x14ac:dyDescent="0.25">
      <c r="B7" s="21">
        <v>35</v>
      </c>
      <c r="C7">
        <v>1E-4</v>
      </c>
    </row>
    <row r="8" spans="1:7" x14ac:dyDescent="0.25">
      <c r="B8" s="21">
        <v>40</v>
      </c>
      <c r="C8">
        <v>2.0000000000000001E-4</v>
      </c>
    </row>
    <row r="9" spans="1:7" x14ac:dyDescent="0.25">
      <c r="B9" s="21">
        <v>45</v>
      </c>
      <c r="C9">
        <v>5.0000000000000001E-4</v>
      </c>
    </row>
    <row r="10" spans="1:7" x14ac:dyDescent="0.25">
      <c r="B10" s="21">
        <v>50</v>
      </c>
      <c r="C10" s="100">
        <v>9.5E-4</v>
      </c>
    </row>
    <row r="11" spans="1:7" x14ac:dyDescent="0.25">
      <c r="B11" s="21"/>
      <c r="C11" s="21"/>
      <c r="D11" s="21"/>
    </row>
    <row r="12" spans="1:7" x14ac:dyDescent="0.25">
      <c r="D12" s="13"/>
      <c r="E12" s="13"/>
      <c r="F12" s="13"/>
      <c r="G12" s="13"/>
    </row>
  </sheetData>
  <mergeCells count="4">
    <mergeCell ref="D3:E3"/>
    <mergeCell ref="F3:G3"/>
    <mergeCell ref="C5:D5"/>
    <mergeCell ref="E5:F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02"/>
  <sheetViews>
    <sheetView zoomScale="130" zoomScaleNormal="130" workbookViewId="0">
      <selection activeCell="N22" sqref="N22"/>
    </sheetView>
  </sheetViews>
  <sheetFormatPr defaultRowHeight="15" x14ac:dyDescent="0.25"/>
  <cols>
    <col min="2" max="3" width="9.140625" style="21"/>
    <col min="4" max="4" width="12.28515625" style="21" customWidth="1"/>
    <col min="5" max="5" width="11.42578125" style="21" customWidth="1"/>
    <col min="6" max="6" width="9.140625" style="21"/>
    <col min="15" max="15" width="11" bestFit="1" customWidth="1"/>
    <col min="16" max="16" width="11.140625" customWidth="1"/>
  </cols>
  <sheetData>
    <row r="1" spans="1:6" x14ac:dyDescent="0.25">
      <c r="A1" s="1" t="s">
        <v>0</v>
      </c>
    </row>
    <row r="2" spans="1:6" x14ac:dyDescent="0.25">
      <c r="B2"/>
      <c r="C2"/>
      <c r="D2"/>
      <c r="E2"/>
      <c r="F2"/>
    </row>
    <row r="3" spans="1:6" x14ac:dyDescent="0.25">
      <c r="B3"/>
      <c r="C3"/>
      <c r="D3"/>
      <c r="E3"/>
      <c r="F3"/>
    </row>
    <row r="4" spans="1:6" x14ac:dyDescent="0.25">
      <c r="B4" s="72" t="s">
        <v>301</v>
      </c>
      <c r="C4" s="76" t="s">
        <v>302</v>
      </c>
      <c r="D4" s="76" t="s">
        <v>299</v>
      </c>
      <c r="E4"/>
      <c r="F4"/>
    </row>
    <row r="5" spans="1:6" x14ac:dyDescent="0.25">
      <c r="B5" s="21">
        <v>35</v>
      </c>
      <c r="C5" s="21">
        <v>1E-4</v>
      </c>
      <c r="D5" s="21">
        <v>1E-4</v>
      </c>
      <c r="E5"/>
      <c r="F5"/>
    </row>
    <row r="6" spans="1:6" x14ac:dyDescent="0.25">
      <c r="B6" s="21">
        <v>40</v>
      </c>
      <c r="C6" s="21">
        <v>2.0000000000000001E-4</v>
      </c>
      <c r="D6" s="21">
        <v>2.0000000000000001E-4</v>
      </c>
      <c r="E6"/>
      <c r="F6"/>
    </row>
    <row r="7" spans="1:6" x14ac:dyDescent="0.25">
      <c r="B7" s="21">
        <v>45</v>
      </c>
      <c r="C7" s="21">
        <v>5.0000000000000001E-4</v>
      </c>
      <c r="D7" s="21">
        <v>5.0000000000000001E-4</v>
      </c>
      <c r="E7"/>
      <c r="F7"/>
    </row>
    <row r="8" spans="1:6" x14ac:dyDescent="0.25">
      <c r="B8" s="21">
        <v>50</v>
      </c>
      <c r="C8" s="21">
        <v>8.9999999999999998E-4</v>
      </c>
      <c r="D8" s="71">
        <v>1E-3</v>
      </c>
      <c r="E8"/>
      <c r="F8"/>
    </row>
    <row r="9" spans="1:6" x14ac:dyDescent="0.25">
      <c r="B9"/>
      <c r="C9"/>
      <c r="D9"/>
      <c r="E9"/>
      <c r="F9"/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  <row r="13" spans="1:6" x14ac:dyDescent="0.25">
      <c r="B13"/>
      <c r="C13"/>
      <c r="D13"/>
      <c r="E13"/>
      <c r="F13"/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/>
      <c r="C30"/>
      <c r="D30"/>
      <c r="E30"/>
      <c r="F30"/>
    </row>
    <row r="31" spans="2:6" x14ac:dyDescent="0.25">
      <c r="B31"/>
      <c r="C31"/>
      <c r="D31"/>
      <c r="E31"/>
      <c r="F31"/>
    </row>
    <row r="32" spans="2:6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28" x14ac:dyDescent="0.25">
      <c r="B49"/>
      <c r="C49"/>
      <c r="D49"/>
      <c r="E49"/>
      <c r="F49"/>
    </row>
    <row r="50" spans="2:28" x14ac:dyDescent="0.25">
      <c r="B50"/>
      <c r="C50"/>
      <c r="D50"/>
      <c r="E50"/>
      <c r="F50"/>
    </row>
    <row r="51" spans="2:28" ht="19.5" customHeight="1" x14ac:dyDescent="0.25">
      <c r="B51"/>
      <c r="C51"/>
      <c r="D51">
        <v>17</v>
      </c>
      <c r="E51"/>
      <c r="F51"/>
      <c r="N51">
        <v>12</v>
      </c>
      <c r="AB51" t="s">
        <v>249</v>
      </c>
    </row>
    <row r="52" spans="2:28" x14ac:dyDescent="0.25">
      <c r="B52"/>
      <c r="C52"/>
      <c r="D52"/>
      <c r="E52"/>
      <c r="F52"/>
    </row>
    <row r="53" spans="2:28" x14ac:dyDescent="0.25">
      <c r="B53"/>
      <c r="C53"/>
      <c r="D53"/>
      <c r="E53"/>
      <c r="F53"/>
    </row>
    <row r="54" spans="2:28" x14ac:dyDescent="0.25">
      <c r="B54"/>
      <c r="C54"/>
      <c r="D54"/>
      <c r="E54"/>
      <c r="F54"/>
    </row>
    <row r="55" spans="2:28" x14ac:dyDescent="0.25">
      <c r="B55"/>
      <c r="C55"/>
      <c r="D55"/>
      <c r="E55"/>
      <c r="F55"/>
    </row>
    <row r="56" spans="2:28" x14ac:dyDescent="0.25">
      <c r="B56"/>
      <c r="C56"/>
      <c r="D56"/>
      <c r="E56"/>
      <c r="F56"/>
    </row>
    <row r="57" spans="2:28" x14ac:dyDescent="0.25">
      <c r="B57"/>
      <c r="C57"/>
      <c r="D57"/>
      <c r="E57"/>
      <c r="F57"/>
    </row>
    <row r="58" spans="2:28" x14ac:dyDescent="0.25">
      <c r="B58"/>
      <c r="C58"/>
      <c r="D58"/>
      <c r="E58"/>
      <c r="F58"/>
    </row>
    <row r="59" spans="2:28" x14ac:dyDescent="0.25">
      <c r="B59"/>
      <c r="C59"/>
      <c r="D59"/>
      <c r="E59"/>
      <c r="F59"/>
    </row>
    <row r="60" spans="2:28" x14ac:dyDescent="0.25">
      <c r="B60"/>
      <c r="C60"/>
      <c r="D60"/>
      <c r="E60"/>
      <c r="F60"/>
    </row>
    <row r="61" spans="2:28" x14ac:dyDescent="0.25">
      <c r="B61"/>
      <c r="C61"/>
      <c r="D61"/>
      <c r="E61"/>
      <c r="F61"/>
    </row>
    <row r="62" spans="2:28" x14ac:dyDescent="0.25">
      <c r="B62"/>
      <c r="C62"/>
      <c r="D62"/>
      <c r="E62"/>
      <c r="F62"/>
    </row>
    <row r="63" spans="2:28" x14ac:dyDescent="0.25">
      <c r="B63"/>
      <c r="C63"/>
      <c r="D63"/>
      <c r="E63"/>
      <c r="F63"/>
    </row>
    <row r="64" spans="2:28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1:8" x14ac:dyDescent="0.25">
      <c r="B81"/>
      <c r="C81"/>
      <c r="D81"/>
      <c r="E81"/>
      <c r="F81"/>
    </row>
    <row r="82" spans="1:8" x14ac:dyDescent="0.25">
      <c r="B82"/>
      <c r="C82"/>
      <c r="D82"/>
      <c r="E82"/>
      <c r="F82"/>
    </row>
    <row r="83" spans="1:8" x14ac:dyDescent="0.25">
      <c r="B83"/>
      <c r="C83"/>
      <c r="D83"/>
      <c r="E83"/>
      <c r="F83"/>
    </row>
    <row r="84" spans="1:8" x14ac:dyDescent="0.25">
      <c r="B84"/>
      <c r="C84"/>
      <c r="D84"/>
      <c r="E84"/>
      <c r="F84"/>
    </row>
    <row r="85" spans="1:8" x14ac:dyDescent="0.25">
      <c r="B85"/>
      <c r="C85"/>
      <c r="D85"/>
      <c r="E85"/>
      <c r="F85"/>
    </row>
    <row r="86" spans="1:8" x14ac:dyDescent="0.25">
      <c r="B86"/>
      <c r="C86"/>
      <c r="D86"/>
      <c r="E86"/>
      <c r="F86"/>
    </row>
    <row r="87" spans="1:8" x14ac:dyDescent="0.25">
      <c r="B87"/>
      <c r="C87"/>
      <c r="D87"/>
      <c r="E87"/>
      <c r="F87"/>
    </row>
    <row r="88" spans="1:8" x14ac:dyDescent="0.25">
      <c r="B88"/>
      <c r="C88"/>
      <c r="D88"/>
      <c r="E88"/>
      <c r="F88"/>
    </row>
    <row r="89" spans="1:8" x14ac:dyDescent="0.25">
      <c r="A89">
        <v>55</v>
      </c>
      <c r="B89" s="46">
        <v>0.28100000000000003</v>
      </c>
      <c r="C89" s="46">
        <v>0.3</v>
      </c>
      <c r="D89" s="27">
        <v>11</v>
      </c>
      <c r="E89" s="27">
        <v>5.5</v>
      </c>
      <c r="F89" s="27">
        <v>3</v>
      </c>
      <c r="H89" s="45"/>
    </row>
    <row r="90" spans="1:8" x14ac:dyDescent="0.25">
      <c r="A90">
        <v>60</v>
      </c>
      <c r="B90" s="44">
        <v>0.40920000000000001</v>
      </c>
      <c r="C90" s="44" t="s">
        <v>249</v>
      </c>
      <c r="D90" s="27">
        <v>12</v>
      </c>
      <c r="E90" s="27">
        <v>5.5</v>
      </c>
      <c r="F90" t="s">
        <v>249</v>
      </c>
      <c r="H90" s="45"/>
    </row>
    <row r="91" spans="1:8" x14ac:dyDescent="0.25">
      <c r="A91">
        <v>64</v>
      </c>
      <c r="B91" s="46">
        <v>0.53300000000000003</v>
      </c>
      <c r="C91" s="44" t="s">
        <v>249</v>
      </c>
      <c r="D91" s="27">
        <v>13</v>
      </c>
      <c r="E91" s="27">
        <v>6.5</v>
      </c>
      <c r="F91" t="s">
        <v>249</v>
      </c>
    </row>
    <row r="92" spans="1:8" x14ac:dyDescent="0.25">
      <c r="A92" s="34" t="s">
        <v>252</v>
      </c>
      <c r="B92" s="42"/>
      <c r="C92" s="42"/>
      <c r="D92" s="27"/>
      <c r="E92"/>
      <c r="F92"/>
    </row>
    <row r="93" spans="1:8" x14ac:dyDescent="0.25">
      <c r="A93">
        <v>20</v>
      </c>
      <c r="B93" s="44">
        <v>1.77E-2</v>
      </c>
      <c r="C93" s="44">
        <v>1E-4</v>
      </c>
      <c r="D93" s="43">
        <v>0.28000000000000003</v>
      </c>
      <c r="E93" t="s">
        <v>253</v>
      </c>
      <c r="F93" t="s">
        <v>251</v>
      </c>
      <c r="H93" s="45"/>
    </row>
    <row r="94" spans="1:8" x14ac:dyDescent="0.25">
      <c r="A94">
        <v>25</v>
      </c>
      <c r="B94" s="46">
        <v>1.9199999999999998E-2</v>
      </c>
      <c r="C94" s="46">
        <v>1.2999999999999999E-2</v>
      </c>
      <c r="D94" s="27">
        <v>13.5</v>
      </c>
      <c r="E94" s="45">
        <v>0.16</v>
      </c>
      <c r="F94" t="s">
        <v>249</v>
      </c>
      <c r="H94" s="45"/>
    </row>
    <row r="95" spans="1:8" x14ac:dyDescent="0.25">
      <c r="A95">
        <v>30</v>
      </c>
      <c r="B95" s="46">
        <v>2.4500000000000001E-2</v>
      </c>
      <c r="C95" s="46">
        <v>1.4E-2</v>
      </c>
      <c r="D95" s="27">
        <v>13.5</v>
      </c>
      <c r="E95" s="27">
        <v>8</v>
      </c>
      <c r="F95" s="45">
        <v>0.06</v>
      </c>
      <c r="H95" s="45"/>
    </row>
    <row r="96" spans="1:8" x14ac:dyDescent="0.25">
      <c r="A96">
        <v>35</v>
      </c>
      <c r="B96" s="46">
        <v>4.41E-2</v>
      </c>
      <c r="C96" s="46">
        <v>1.9E-2</v>
      </c>
      <c r="D96" s="27">
        <v>13</v>
      </c>
      <c r="E96" s="27">
        <v>7</v>
      </c>
      <c r="F96" s="27">
        <v>3.5</v>
      </c>
      <c r="H96" s="45"/>
    </row>
    <row r="97" spans="1:8" x14ac:dyDescent="0.25">
      <c r="A97">
        <v>40</v>
      </c>
      <c r="B97" s="46">
        <v>6.5500000000000003E-2</v>
      </c>
      <c r="C97" s="46">
        <v>3.9E-2</v>
      </c>
      <c r="D97" s="27">
        <v>11</v>
      </c>
      <c r="E97" s="27">
        <v>6.5</v>
      </c>
      <c r="F97" s="27">
        <v>3</v>
      </c>
      <c r="H97" s="45"/>
    </row>
    <row r="98" spans="1:8" x14ac:dyDescent="0.25">
      <c r="A98">
        <v>45</v>
      </c>
      <c r="B98" s="46">
        <v>0.1043</v>
      </c>
      <c r="C98" s="46">
        <v>6.5000000000000002E-2</v>
      </c>
      <c r="D98" s="27">
        <v>10.5</v>
      </c>
      <c r="E98" s="27">
        <v>6</v>
      </c>
      <c r="F98" s="27">
        <v>2.2999999999999998</v>
      </c>
      <c r="H98" s="45"/>
    </row>
    <row r="99" spans="1:8" x14ac:dyDescent="0.25">
      <c r="A99">
        <v>50</v>
      </c>
      <c r="B99" s="46">
        <v>0.1555</v>
      </c>
      <c r="C99" s="46">
        <v>0.14000000000000001</v>
      </c>
      <c r="D99" s="27">
        <v>10</v>
      </c>
      <c r="E99" s="27">
        <v>5</v>
      </c>
      <c r="F99" s="27">
        <v>2.4</v>
      </c>
      <c r="H99" s="45"/>
    </row>
    <row r="100" spans="1:8" x14ac:dyDescent="0.25">
      <c r="A100">
        <v>55</v>
      </c>
      <c r="B100" s="46">
        <v>0.2228</v>
      </c>
      <c r="C100" s="46">
        <v>0.34</v>
      </c>
      <c r="D100" s="27">
        <v>10</v>
      </c>
      <c r="E100" s="27">
        <v>5</v>
      </c>
      <c r="F100">
        <v>2.75</v>
      </c>
      <c r="H100" s="45"/>
    </row>
    <row r="101" spans="1:8" x14ac:dyDescent="0.25">
      <c r="A101">
        <v>60</v>
      </c>
      <c r="B101" s="46">
        <v>0.30580000000000002</v>
      </c>
      <c r="C101" s="46" t="s">
        <v>249</v>
      </c>
      <c r="D101" s="27">
        <v>10.5</v>
      </c>
      <c r="E101" s="27">
        <v>5.5</v>
      </c>
      <c r="F101" t="s">
        <v>249</v>
      </c>
      <c r="H101" s="45"/>
    </row>
    <row r="102" spans="1:8" x14ac:dyDescent="0.25">
      <c r="A102">
        <v>64</v>
      </c>
      <c r="B102" s="46">
        <v>0.40150000000000002</v>
      </c>
      <c r="C102" s="46" t="s">
        <v>249</v>
      </c>
      <c r="D102" s="27">
        <v>13</v>
      </c>
      <c r="E102" s="27">
        <v>6.5</v>
      </c>
      <c r="F102" t="s">
        <v>249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/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7" customFormat="1" x14ac:dyDescent="0.25">
      <c r="A3" s="16" t="s">
        <v>77</v>
      </c>
    </row>
    <row r="4" spans="1:4" s="19" customFormat="1" x14ac:dyDescent="0.25">
      <c r="A4" s="18" t="s">
        <v>78</v>
      </c>
    </row>
    <row r="6" spans="1:4" x14ac:dyDescent="0.25">
      <c r="A6" s="15" t="s">
        <v>23</v>
      </c>
      <c r="B6" t="s">
        <v>15</v>
      </c>
      <c r="C6" t="s">
        <v>99</v>
      </c>
    </row>
    <row r="7" spans="1:4" x14ac:dyDescent="0.25">
      <c r="A7" s="15" t="s">
        <v>23</v>
      </c>
      <c r="B7" t="s">
        <v>16</v>
      </c>
      <c r="C7" t="s">
        <v>100</v>
      </c>
    </row>
    <row r="8" spans="1:4" x14ac:dyDescent="0.25">
      <c r="A8" s="15" t="s">
        <v>23</v>
      </c>
      <c r="B8" t="s">
        <v>79</v>
      </c>
      <c r="C8" t="s">
        <v>101</v>
      </c>
    </row>
    <row r="9" spans="1:4" x14ac:dyDescent="0.25">
      <c r="A9" s="15" t="s">
        <v>23</v>
      </c>
      <c r="B9" t="s">
        <v>17</v>
      </c>
      <c r="C9" t="s">
        <v>102</v>
      </c>
    </row>
    <row r="10" spans="1:4" x14ac:dyDescent="0.25">
      <c r="A10" s="15" t="s">
        <v>23</v>
      </c>
      <c r="B10" t="s">
        <v>18</v>
      </c>
      <c r="C10" t="s">
        <v>103</v>
      </c>
    </row>
    <row r="11" spans="1:4" x14ac:dyDescent="0.25">
      <c r="A11" s="15" t="s">
        <v>23</v>
      </c>
      <c r="B11" t="s">
        <v>108</v>
      </c>
      <c r="C11" t="s">
        <v>109</v>
      </c>
    </row>
    <row r="12" spans="1:4" x14ac:dyDescent="0.25">
      <c r="A12" s="15" t="s">
        <v>23</v>
      </c>
      <c r="B12" t="s">
        <v>70</v>
      </c>
      <c r="C12" t="s">
        <v>105</v>
      </c>
    </row>
    <row r="13" spans="1:4" x14ac:dyDescent="0.25">
      <c r="A13" s="15"/>
    </row>
    <row r="14" spans="1:4" x14ac:dyDescent="0.25">
      <c r="A14" s="15" t="s">
        <v>110</v>
      </c>
      <c r="B14" t="s">
        <v>27</v>
      </c>
      <c r="C14" t="s">
        <v>28</v>
      </c>
    </row>
    <row r="15" spans="1:4" x14ac:dyDescent="0.25">
      <c r="A15" s="15" t="s">
        <v>110</v>
      </c>
      <c r="B15" t="s">
        <v>53</v>
      </c>
      <c r="C15" t="s">
        <v>71</v>
      </c>
    </row>
    <row r="16" spans="1:4" x14ac:dyDescent="0.25">
      <c r="A16" s="15" t="s">
        <v>110</v>
      </c>
      <c r="B16" s="15" t="s">
        <v>111</v>
      </c>
      <c r="C16" t="s">
        <v>72</v>
      </c>
      <c r="D16" t="s">
        <v>49</v>
      </c>
    </row>
    <row r="17" spans="1:4" x14ac:dyDescent="0.25">
      <c r="A17" s="15"/>
    </row>
    <row r="18" spans="1:4" x14ac:dyDescent="0.25">
      <c r="A18" s="15" t="s">
        <v>74</v>
      </c>
      <c r="B18" t="s">
        <v>50</v>
      </c>
      <c r="C18" t="s">
        <v>104</v>
      </c>
      <c r="D18" t="s">
        <v>51</v>
      </c>
    </row>
    <row r="21" spans="1:4" s="19" customFormat="1" x14ac:dyDescent="0.25">
      <c r="A21" s="18" t="s">
        <v>80</v>
      </c>
    </row>
    <row r="22" spans="1:4" x14ac:dyDescent="0.25">
      <c r="A22">
        <v>1</v>
      </c>
      <c r="B22" t="s">
        <v>227</v>
      </c>
    </row>
    <row r="23" spans="1:4" x14ac:dyDescent="0.25">
      <c r="A23">
        <v>1</v>
      </c>
      <c r="B23" t="s">
        <v>81</v>
      </c>
    </row>
    <row r="24" spans="1:4" x14ac:dyDescent="0.25">
      <c r="C24" t="s">
        <v>82</v>
      </c>
    </row>
    <row r="25" spans="1:4" x14ac:dyDescent="0.25">
      <c r="C25" t="s">
        <v>83</v>
      </c>
    </row>
    <row r="26" spans="1:4" x14ac:dyDescent="0.25">
      <c r="C26" t="s">
        <v>84</v>
      </c>
    </row>
    <row r="28" spans="1:4" x14ac:dyDescent="0.25">
      <c r="A28">
        <v>2</v>
      </c>
      <c r="B28" t="s">
        <v>85</v>
      </c>
    </row>
    <row r="29" spans="1:4" x14ac:dyDescent="0.25">
      <c r="A29">
        <v>2</v>
      </c>
      <c r="B29" t="s">
        <v>86</v>
      </c>
    </row>
    <row r="31" spans="1:4" x14ac:dyDescent="0.25">
      <c r="A31">
        <v>3</v>
      </c>
      <c r="B31" t="s">
        <v>87</v>
      </c>
    </row>
    <row r="32" spans="1:4" x14ac:dyDescent="0.25">
      <c r="C32" t="s">
        <v>88</v>
      </c>
    </row>
    <row r="33" spans="1:3" x14ac:dyDescent="0.25">
      <c r="C33" t="s">
        <v>89</v>
      </c>
    </row>
    <row r="34" spans="1:3" x14ac:dyDescent="0.25">
      <c r="C34" t="s">
        <v>90</v>
      </c>
    </row>
    <row r="35" spans="1:3" x14ac:dyDescent="0.25">
      <c r="C35" t="s">
        <v>83</v>
      </c>
    </row>
    <row r="36" spans="1:3" x14ac:dyDescent="0.25">
      <c r="C36" t="s">
        <v>84</v>
      </c>
    </row>
    <row r="38" spans="1:3" x14ac:dyDescent="0.25">
      <c r="A38">
        <v>4</v>
      </c>
      <c r="B38" t="s">
        <v>91</v>
      </c>
    </row>
    <row r="39" spans="1:3" x14ac:dyDescent="0.25">
      <c r="A39">
        <v>4</v>
      </c>
      <c r="B39" t="s">
        <v>92</v>
      </c>
    </row>
    <row r="40" spans="1:3" x14ac:dyDescent="0.25">
      <c r="C40" t="s">
        <v>93</v>
      </c>
    </row>
    <row r="41" spans="1:3" x14ac:dyDescent="0.25">
      <c r="C41" t="s">
        <v>83</v>
      </c>
    </row>
    <row r="43" spans="1:3" x14ac:dyDescent="0.25">
      <c r="A43">
        <v>5</v>
      </c>
      <c r="B43" t="s">
        <v>94</v>
      </c>
    </row>
    <row r="44" spans="1:3" x14ac:dyDescent="0.25">
      <c r="A44">
        <v>6</v>
      </c>
      <c r="B44" t="s">
        <v>95</v>
      </c>
    </row>
    <row r="47" spans="1:3" s="19" customFormat="1" x14ac:dyDescent="0.25">
      <c r="A47" s="18" t="s">
        <v>96</v>
      </c>
    </row>
    <row r="48" spans="1:3" x14ac:dyDescent="0.25">
      <c r="B48" t="s">
        <v>97</v>
      </c>
    </row>
    <row r="49" spans="2:2" x14ac:dyDescent="0.25">
      <c r="B49" t="s">
        <v>98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11.42578125" style="10" customWidth="1"/>
    <col min="2" max="2" width="14.140625" style="10" bestFit="1" customWidth="1"/>
    <col min="3" max="3" width="26.140625" style="10" bestFit="1" customWidth="1"/>
    <col min="4" max="16384" width="9.140625" style="10"/>
  </cols>
  <sheetData>
    <row r="1" spans="1:3" x14ac:dyDescent="0.25">
      <c r="A1" s="9" t="s">
        <v>0</v>
      </c>
    </row>
    <row r="2" spans="1:3" x14ac:dyDescent="0.25">
      <c r="A2" s="49" t="s">
        <v>35</v>
      </c>
      <c r="B2" s="50" t="s">
        <v>340</v>
      </c>
    </row>
    <row r="3" spans="1:3" x14ac:dyDescent="0.25">
      <c r="A3" s="49" t="s">
        <v>36</v>
      </c>
      <c r="B3" s="50" t="s">
        <v>341</v>
      </c>
    </row>
    <row r="9" spans="1:3" x14ac:dyDescent="0.25">
      <c r="B9" s="73" t="s">
        <v>297</v>
      </c>
      <c r="C9" s="73" t="s">
        <v>298</v>
      </c>
    </row>
    <row r="10" spans="1:3" x14ac:dyDescent="0.25">
      <c r="B10" s="10">
        <v>0</v>
      </c>
      <c r="C10" s="10">
        <v>0.10000000000000009</v>
      </c>
    </row>
    <row r="11" spans="1:3" x14ac:dyDescent="0.25">
      <c r="B11" s="10">
        <v>1</v>
      </c>
      <c r="C11" s="10">
        <v>7.0000000000000062E-2</v>
      </c>
    </row>
    <row r="12" spans="1:3" x14ac:dyDescent="0.25">
      <c r="B12" s="10">
        <v>2</v>
      </c>
      <c r="C12" s="10">
        <v>6.0599999999999987E-2</v>
      </c>
    </row>
    <row r="13" spans="1:3" x14ac:dyDescent="0.25">
      <c r="B13" s="10">
        <v>3</v>
      </c>
      <c r="C13" s="10">
        <v>5.2200000000000024E-2</v>
      </c>
    </row>
    <row r="14" spans="1:3" x14ac:dyDescent="0.25">
      <c r="B14" s="10">
        <v>4</v>
      </c>
      <c r="C14" s="10">
        <v>4.7199999999999909E-2</v>
      </c>
    </row>
    <row r="15" spans="1:3" x14ac:dyDescent="0.25">
      <c r="B15" s="10">
        <v>5</v>
      </c>
      <c r="C15" s="10">
        <v>4.4499999999999984E-2</v>
      </c>
    </row>
    <row r="16" spans="1:3" x14ac:dyDescent="0.25">
      <c r="B16" s="10">
        <v>6</v>
      </c>
      <c r="C16" s="10">
        <v>4.3099999999999916E-2</v>
      </c>
    </row>
    <row r="17" spans="2:3" x14ac:dyDescent="0.25">
      <c r="B17" s="10">
        <v>7</v>
      </c>
      <c r="C17" s="10">
        <v>4.2200000000000015E-2</v>
      </c>
    </row>
    <row r="18" spans="2:3" x14ac:dyDescent="0.25">
      <c r="B18" s="10">
        <v>8</v>
      </c>
      <c r="C18" s="10">
        <v>4.1500000000000092E-2</v>
      </c>
    </row>
    <row r="19" spans="2:3" x14ac:dyDescent="0.25">
      <c r="B19" s="10">
        <v>9</v>
      </c>
      <c r="C19" s="10">
        <v>4.0699999999999958E-2</v>
      </c>
    </row>
    <row r="20" spans="2:3" x14ac:dyDescent="0.25">
      <c r="B20" s="10">
        <v>10</v>
      </c>
      <c r="C20" s="10">
        <v>3.9800000000000058E-2</v>
      </c>
    </row>
    <row r="21" spans="2:3" x14ac:dyDescent="0.25">
      <c r="B21" s="10">
        <v>11</v>
      </c>
      <c r="C21" s="10">
        <v>3.8699999999999957E-2</v>
      </c>
    </row>
    <row r="22" spans="2:3" x14ac:dyDescent="0.25">
      <c r="B22" s="10">
        <v>12</v>
      </c>
      <c r="C22" s="10">
        <v>3.7500000000000089E-2</v>
      </c>
    </row>
    <row r="23" spans="2:3" x14ac:dyDescent="0.25">
      <c r="B23" s="10">
        <v>13</v>
      </c>
      <c r="C23" s="10">
        <v>3.6100000000000021E-2</v>
      </c>
    </row>
    <row r="24" spans="2:3" x14ac:dyDescent="0.25">
      <c r="B24" s="10">
        <v>14</v>
      </c>
      <c r="C24" s="10">
        <v>3.4599999999999964E-2</v>
      </c>
    </row>
    <row r="25" spans="2:3" x14ac:dyDescent="0.25">
      <c r="B25" s="10">
        <v>15</v>
      </c>
      <c r="C25" s="10">
        <v>3.3099999999999907E-2</v>
      </c>
    </row>
    <row r="26" spans="2:3" x14ac:dyDescent="0.25">
      <c r="B26" s="10">
        <v>16</v>
      </c>
      <c r="C26" s="10">
        <v>3.1700000000000061E-2</v>
      </c>
    </row>
    <row r="27" spans="2:3" x14ac:dyDescent="0.25">
      <c r="B27" s="10">
        <v>17</v>
      </c>
      <c r="C27" s="10">
        <v>3.0399999999999983E-2</v>
      </c>
    </row>
    <row r="28" spans="2:3" x14ac:dyDescent="0.25">
      <c r="B28" s="10">
        <v>18</v>
      </c>
      <c r="C28" s="10">
        <v>2.9300000000000104E-2</v>
      </c>
    </row>
    <row r="29" spans="2:3" x14ac:dyDescent="0.25">
      <c r="B29" s="10">
        <v>19</v>
      </c>
      <c r="C29" s="10">
        <v>2.8200000000000003E-2</v>
      </c>
    </row>
    <row r="30" spans="2:3" x14ac:dyDescent="0.25">
      <c r="B30" s="10">
        <v>20</v>
      </c>
      <c r="C30" s="10">
        <v>2.7199999999999891E-2</v>
      </c>
    </row>
    <row r="31" spans="2:3" x14ac:dyDescent="0.25">
      <c r="B31" s="10">
        <v>21</v>
      </c>
      <c r="C31" s="10">
        <v>2.629999999999999E-2</v>
      </c>
    </row>
    <row r="32" spans="2:3" x14ac:dyDescent="0.25">
      <c r="B32" s="10">
        <v>22</v>
      </c>
      <c r="C32" s="10">
        <v>2.5400000000000089E-2</v>
      </c>
    </row>
    <row r="33" spans="2:3" x14ac:dyDescent="0.25">
      <c r="B33" s="10">
        <v>23</v>
      </c>
      <c r="C33" s="10">
        <v>2.4499999999999966E-2</v>
      </c>
    </row>
    <row r="34" spans="2:3" x14ac:dyDescent="0.25">
      <c r="B34" s="10">
        <v>24</v>
      </c>
      <c r="C34" s="10">
        <v>2.3700000000000054E-2</v>
      </c>
    </row>
    <row r="35" spans="2:3" x14ac:dyDescent="0.25">
      <c r="B35" s="10">
        <v>25</v>
      </c>
      <c r="C35" s="10">
        <v>2.289999999999992E-2</v>
      </c>
    </row>
    <row r="36" spans="2:3" x14ac:dyDescent="0.25">
      <c r="B36" s="10">
        <v>26</v>
      </c>
      <c r="C36" s="10">
        <v>2.2199999999999998E-2</v>
      </c>
    </row>
    <row r="37" spans="2:3" x14ac:dyDescent="0.25">
      <c r="B37" s="10">
        <v>27</v>
      </c>
      <c r="C37" s="10">
        <v>2.1500000000000075E-2</v>
      </c>
    </row>
    <row r="38" spans="2:3" x14ac:dyDescent="0.25">
      <c r="B38" s="10">
        <v>28</v>
      </c>
      <c r="C38" s="10">
        <v>2.0999999999999908E-2</v>
      </c>
    </row>
    <row r="39" spans="2:3" x14ac:dyDescent="0.25">
      <c r="B39" s="10">
        <v>29</v>
      </c>
      <c r="C39" s="10">
        <v>2.0599999999999952E-2</v>
      </c>
    </row>
    <row r="40" spans="2:3" x14ac:dyDescent="0.25">
      <c r="B40" s="10">
        <v>30</v>
      </c>
      <c r="C40" s="10">
        <v>2.0199999999999996E-2</v>
      </c>
    </row>
    <row r="41" spans="2:3" x14ac:dyDescent="0.25">
      <c r="B41" s="10">
        <v>31</v>
      </c>
      <c r="C41" s="10">
        <v>2.0000000000000018E-2</v>
      </c>
    </row>
    <row r="42" spans="2:3" x14ac:dyDescent="0.25">
      <c r="B42" s="10">
        <v>32</v>
      </c>
      <c r="C42" s="10">
        <v>1.9500000000000073E-2</v>
      </c>
    </row>
    <row r="43" spans="2:3" x14ac:dyDescent="0.25">
      <c r="B43" s="10">
        <v>33</v>
      </c>
      <c r="C43" s="10">
        <v>1.9300000000000095E-2</v>
      </c>
    </row>
    <row r="44" spans="2:3" x14ac:dyDescent="0.25">
      <c r="B44" s="10">
        <v>34</v>
      </c>
      <c r="C44" s="10">
        <v>1.8999999999999906E-2</v>
      </c>
    </row>
    <row r="45" spans="2:3" x14ac:dyDescent="0.25">
      <c r="B45" s="10">
        <v>35</v>
      </c>
      <c r="C45" s="10">
        <v>1.859999999999995E-2</v>
      </c>
    </row>
    <row r="46" spans="2:3" x14ac:dyDescent="0.25">
      <c r="B46" s="10">
        <v>36</v>
      </c>
      <c r="C46" s="10">
        <v>1.8000000000000016E-2</v>
      </c>
    </row>
    <row r="47" spans="2:3" x14ac:dyDescent="0.25">
      <c r="B47" s="10">
        <v>37</v>
      </c>
      <c r="C47" s="10">
        <v>1.760000000000006E-2</v>
      </c>
    </row>
    <row r="48" spans="2:3" x14ac:dyDescent="0.25">
      <c r="B48" s="10">
        <v>38</v>
      </c>
      <c r="C48" s="99">
        <v>1.760000000000006E-2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1"/>
  <sheetViews>
    <sheetView zoomScale="80" zoomScaleNormal="80" workbookViewId="0"/>
  </sheetViews>
  <sheetFormatPr defaultRowHeight="15" x14ac:dyDescent="0.25"/>
  <sheetData>
    <row r="1" spans="1:6" x14ac:dyDescent="0.25">
      <c r="A1" s="1" t="s">
        <v>0</v>
      </c>
    </row>
    <row r="3" spans="1:6" ht="15.75" x14ac:dyDescent="0.25">
      <c r="B3" s="81">
        <v>1</v>
      </c>
      <c r="C3" s="10"/>
      <c r="F3" s="10"/>
    </row>
    <row r="4" spans="1:6" x14ac:dyDescent="0.25">
      <c r="B4" s="152" t="s">
        <v>326</v>
      </c>
      <c r="C4" s="152"/>
      <c r="F4" s="10"/>
    </row>
    <row r="5" spans="1:6" x14ac:dyDescent="0.25">
      <c r="B5" s="91" t="s">
        <v>325</v>
      </c>
      <c r="C5" s="91" t="s">
        <v>318</v>
      </c>
      <c r="F5" s="10"/>
    </row>
    <row r="6" spans="1:6" x14ac:dyDescent="0.25">
      <c r="B6" s="90">
        <v>0</v>
      </c>
      <c r="C6" s="92">
        <v>1.1000000000000001</v>
      </c>
      <c r="F6" s="10"/>
    </row>
    <row r="7" spans="1:6" x14ac:dyDescent="0.25">
      <c r="B7" s="90">
        <v>1</v>
      </c>
      <c r="C7" s="92">
        <v>1.07</v>
      </c>
      <c r="F7" s="10"/>
    </row>
    <row r="8" spans="1:6" x14ac:dyDescent="0.25">
      <c r="B8" s="90">
        <v>2</v>
      </c>
      <c r="C8" s="92">
        <v>1.0606</v>
      </c>
      <c r="F8" s="10"/>
    </row>
    <row r="9" spans="1:6" x14ac:dyDescent="0.25">
      <c r="B9" s="90">
        <v>3</v>
      </c>
      <c r="C9" s="92">
        <v>1.0522</v>
      </c>
      <c r="F9" s="10"/>
    </row>
    <row r="10" spans="1:6" x14ac:dyDescent="0.25">
      <c r="B10" s="90">
        <v>4</v>
      </c>
      <c r="C10" s="92">
        <v>1.0471999999999999</v>
      </c>
      <c r="F10" s="10"/>
    </row>
    <row r="11" spans="1:6" x14ac:dyDescent="0.25">
      <c r="B11" s="90">
        <v>5</v>
      </c>
      <c r="C11" s="92">
        <v>1.0445</v>
      </c>
      <c r="F11" s="10"/>
    </row>
    <row r="12" spans="1:6" x14ac:dyDescent="0.25">
      <c r="B12" s="90">
        <v>6</v>
      </c>
      <c r="C12" s="92">
        <v>1.0430999999999999</v>
      </c>
      <c r="F12" s="10"/>
    </row>
    <row r="13" spans="1:6" x14ac:dyDescent="0.25">
      <c r="B13" s="90">
        <v>7</v>
      </c>
      <c r="C13" s="92">
        <v>1.0422</v>
      </c>
      <c r="F13" s="10"/>
    </row>
    <row r="14" spans="1:6" x14ac:dyDescent="0.25">
      <c r="B14" s="90">
        <v>8</v>
      </c>
      <c r="C14" s="92">
        <v>1.0415000000000001</v>
      </c>
      <c r="F14" s="10"/>
    </row>
    <row r="15" spans="1:6" x14ac:dyDescent="0.25">
      <c r="B15" s="90">
        <v>9</v>
      </c>
      <c r="C15" s="92">
        <v>1.0407</v>
      </c>
      <c r="F15" s="10"/>
    </row>
    <row r="16" spans="1:6" x14ac:dyDescent="0.25">
      <c r="B16" s="90">
        <v>10</v>
      </c>
      <c r="C16" s="92">
        <v>1.0398000000000001</v>
      </c>
      <c r="F16" s="10"/>
    </row>
    <row r="17" spans="2:6" x14ac:dyDescent="0.25">
      <c r="B17" s="90">
        <v>11</v>
      </c>
      <c r="C17" s="92">
        <v>1.0387</v>
      </c>
      <c r="F17" s="10"/>
    </row>
    <row r="18" spans="2:6" x14ac:dyDescent="0.25">
      <c r="B18" s="90">
        <v>12</v>
      </c>
      <c r="C18" s="92">
        <v>1.0375000000000001</v>
      </c>
      <c r="F18" s="10"/>
    </row>
    <row r="19" spans="2:6" x14ac:dyDescent="0.25">
      <c r="B19" s="90">
        <v>13</v>
      </c>
      <c r="C19" s="92">
        <v>1.0361</v>
      </c>
      <c r="F19" s="10"/>
    </row>
    <row r="20" spans="2:6" x14ac:dyDescent="0.25">
      <c r="B20" s="90">
        <v>14</v>
      </c>
      <c r="C20" s="92">
        <v>1.0346</v>
      </c>
      <c r="F20" s="10"/>
    </row>
    <row r="21" spans="2:6" x14ac:dyDescent="0.25">
      <c r="B21" s="90">
        <v>15</v>
      </c>
      <c r="C21" s="92">
        <v>1.0330999999999999</v>
      </c>
      <c r="F21" s="10"/>
    </row>
    <row r="22" spans="2:6" x14ac:dyDescent="0.25">
      <c r="B22" s="90">
        <v>16</v>
      </c>
      <c r="C22" s="92">
        <v>1.0317000000000001</v>
      </c>
      <c r="F22" s="10"/>
    </row>
    <row r="23" spans="2:6" x14ac:dyDescent="0.25">
      <c r="B23" s="90">
        <v>17</v>
      </c>
      <c r="C23" s="92">
        <v>1.0304</v>
      </c>
      <c r="F23" s="10"/>
    </row>
    <row r="24" spans="2:6" x14ac:dyDescent="0.25">
      <c r="B24" s="90">
        <v>18</v>
      </c>
      <c r="C24" s="92">
        <v>1.0293000000000001</v>
      </c>
      <c r="F24" s="10"/>
    </row>
    <row r="25" spans="2:6" ht="15" customHeight="1" x14ac:dyDescent="0.25">
      <c r="B25" s="90">
        <v>19</v>
      </c>
      <c r="C25" s="92">
        <v>1.0282</v>
      </c>
      <c r="F25" s="10"/>
    </row>
    <row r="26" spans="2:6" x14ac:dyDescent="0.25">
      <c r="B26" s="90">
        <v>20</v>
      </c>
      <c r="C26" s="92">
        <v>1.0271999999999999</v>
      </c>
      <c r="F26" s="10"/>
    </row>
    <row r="27" spans="2:6" x14ac:dyDescent="0.25">
      <c r="B27" s="90">
        <v>21</v>
      </c>
      <c r="C27" s="92">
        <v>1.0263</v>
      </c>
      <c r="F27" s="10"/>
    </row>
    <row r="28" spans="2:6" x14ac:dyDescent="0.25">
      <c r="B28" s="90">
        <v>22</v>
      </c>
      <c r="C28" s="92">
        <v>1.0254000000000001</v>
      </c>
      <c r="F28" s="10"/>
    </row>
    <row r="29" spans="2:6" x14ac:dyDescent="0.25">
      <c r="B29" s="90">
        <v>23</v>
      </c>
      <c r="C29" s="92">
        <v>1.0245</v>
      </c>
      <c r="F29" s="10"/>
    </row>
    <row r="30" spans="2:6" x14ac:dyDescent="0.25">
      <c r="B30" s="90">
        <v>24</v>
      </c>
      <c r="C30" s="92">
        <v>1.0237000000000001</v>
      </c>
      <c r="F30" s="10"/>
    </row>
    <row r="31" spans="2:6" x14ac:dyDescent="0.25">
      <c r="B31" s="90">
        <v>25</v>
      </c>
      <c r="C31" s="92">
        <v>1.0228999999999999</v>
      </c>
      <c r="F31" s="10"/>
    </row>
    <row r="32" spans="2:6" x14ac:dyDescent="0.25">
      <c r="B32" s="90">
        <v>26</v>
      </c>
      <c r="C32" s="92">
        <v>1.0222</v>
      </c>
      <c r="F32" s="10"/>
    </row>
    <row r="33" spans="2:6" x14ac:dyDescent="0.25">
      <c r="B33" s="90">
        <v>27</v>
      </c>
      <c r="C33" s="92">
        <v>1.0215000000000001</v>
      </c>
      <c r="F33" s="10"/>
    </row>
    <row r="34" spans="2:6" x14ac:dyDescent="0.25">
      <c r="B34" s="90">
        <v>28</v>
      </c>
      <c r="C34" s="92">
        <v>1.0209999999999999</v>
      </c>
      <c r="F34" s="10"/>
    </row>
    <row r="35" spans="2:6" x14ac:dyDescent="0.25">
      <c r="B35" s="90">
        <v>29</v>
      </c>
      <c r="C35" s="92">
        <v>1.0206</v>
      </c>
      <c r="F35" s="10"/>
    </row>
    <row r="36" spans="2:6" x14ac:dyDescent="0.25">
      <c r="B36" s="90">
        <v>30</v>
      </c>
      <c r="C36" s="92">
        <v>1.0202</v>
      </c>
      <c r="F36" s="10"/>
    </row>
    <row r="37" spans="2:6" x14ac:dyDescent="0.25">
      <c r="B37" s="90">
        <v>31</v>
      </c>
      <c r="C37" s="92">
        <v>1.02</v>
      </c>
      <c r="F37" s="10"/>
    </row>
    <row r="38" spans="2:6" x14ac:dyDescent="0.25">
      <c r="B38" s="90">
        <v>32</v>
      </c>
      <c r="C38" s="92">
        <v>1.0195000000000001</v>
      </c>
      <c r="F38" s="10"/>
    </row>
    <row r="39" spans="2:6" x14ac:dyDescent="0.25">
      <c r="B39" s="90">
        <v>33</v>
      </c>
      <c r="C39" s="92">
        <v>1.0193000000000001</v>
      </c>
      <c r="F39" s="10"/>
    </row>
    <row r="40" spans="2:6" x14ac:dyDescent="0.25">
      <c r="B40" s="90">
        <v>34</v>
      </c>
      <c r="C40" s="92">
        <v>1.0189999999999999</v>
      </c>
      <c r="F40" s="10"/>
    </row>
    <row r="41" spans="2:6" x14ac:dyDescent="0.25">
      <c r="B41" s="90">
        <v>35</v>
      </c>
      <c r="C41" s="92">
        <v>1.0185999999999999</v>
      </c>
      <c r="F41" s="10"/>
    </row>
    <row r="42" spans="2:6" x14ac:dyDescent="0.25">
      <c r="B42" s="90">
        <v>36</v>
      </c>
      <c r="C42" s="92">
        <v>1.018</v>
      </c>
      <c r="F42" s="10"/>
    </row>
    <row r="43" spans="2:6" x14ac:dyDescent="0.25">
      <c r="B43" s="90">
        <v>37</v>
      </c>
      <c r="C43" s="92">
        <v>1.0176000000000001</v>
      </c>
      <c r="F43" s="10"/>
    </row>
    <row r="44" spans="2:6" x14ac:dyDescent="0.25">
      <c r="B44" s="90">
        <v>38</v>
      </c>
      <c r="C44" s="92">
        <v>1.0176000000000001</v>
      </c>
      <c r="F44" s="10"/>
    </row>
    <row r="45" spans="2:6" x14ac:dyDescent="0.25">
      <c r="B45" s="10"/>
      <c r="C45" s="10"/>
      <c r="F45" s="10"/>
    </row>
    <row r="46" spans="2:6" x14ac:dyDescent="0.25">
      <c r="B46" s="10"/>
      <c r="C46" s="10"/>
      <c r="F46" s="10"/>
    </row>
    <row r="47" spans="2:6" x14ac:dyDescent="0.25">
      <c r="B47" s="10"/>
      <c r="C47" s="10"/>
      <c r="F47" s="10"/>
    </row>
    <row r="48" spans="2:6" x14ac:dyDescent="0.25">
      <c r="B48" s="10"/>
      <c r="C48" s="10"/>
      <c r="F48" s="10"/>
    </row>
    <row r="49" spans="2:6" ht="15.75" x14ac:dyDescent="0.25">
      <c r="B49" s="81">
        <v>2</v>
      </c>
      <c r="C49" s="54" t="s">
        <v>327</v>
      </c>
      <c r="F49" s="10"/>
    </row>
    <row r="50" spans="2:6" x14ac:dyDescent="0.25">
      <c r="B50" s="152" t="s">
        <v>326</v>
      </c>
      <c r="C50" s="152"/>
      <c r="F50" s="10"/>
    </row>
    <row r="51" spans="2:6" x14ac:dyDescent="0.25">
      <c r="B51" s="91" t="s">
        <v>325</v>
      </c>
      <c r="C51" s="91" t="s">
        <v>318</v>
      </c>
      <c r="F51" s="10"/>
    </row>
    <row r="52" spans="2:6" x14ac:dyDescent="0.25">
      <c r="B52" s="90">
        <v>0</v>
      </c>
      <c r="C52" s="92">
        <f t="shared" ref="C52:C90" si="0">C6-1</f>
        <v>0.10000000000000009</v>
      </c>
      <c r="F52" s="10"/>
    </row>
    <row r="53" spans="2:6" x14ac:dyDescent="0.25">
      <c r="B53" s="90">
        <v>1</v>
      </c>
      <c r="C53" s="92">
        <f t="shared" si="0"/>
        <v>7.0000000000000062E-2</v>
      </c>
      <c r="F53" s="10"/>
    </row>
    <row r="54" spans="2:6" x14ac:dyDescent="0.25">
      <c r="B54" s="90">
        <v>2</v>
      </c>
      <c r="C54" s="92">
        <f t="shared" si="0"/>
        <v>6.0599999999999987E-2</v>
      </c>
      <c r="F54" s="10"/>
    </row>
    <row r="55" spans="2:6" x14ac:dyDescent="0.25">
      <c r="B55" s="90">
        <v>3</v>
      </c>
      <c r="C55" s="92">
        <f t="shared" si="0"/>
        <v>5.2200000000000024E-2</v>
      </c>
      <c r="F55" s="10"/>
    </row>
    <row r="56" spans="2:6" x14ac:dyDescent="0.25">
      <c r="B56" s="90">
        <v>4</v>
      </c>
      <c r="C56" s="92">
        <f t="shared" si="0"/>
        <v>4.7199999999999909E-2</v>
      </c>
      <c r="F56" s="10"/>
    </row>
    <row r="57" spans="2:6" x14ac:dyDescent="0.25">
      <c r="B57" s="90">
        <v>5</v>
      </c>
      <c r="C57" s="92">
        <f t="shared" si="0"/>
        <v>4.4499999999999984E-2</v>
      </c>
      <c r="F57" s="10"/>
    </row>
    <row r="58" spans="2:6" x14ac:dyDescent="0.25">
      <c r="B58" s="90">
        <v>6</v>
      </c>
      <c r="C58" s="92">
        <f t="shared" si="0"/>
        <v>4.3099999999999916E-2</v>
      </c>
      <c r="F58" s="10"/>
    </row>
    <row r="59" spans="2:6" x14ac:dyDescent="0.25">
      <c r="B59" s="90">
        <v>7</v>
      </c>
      <c r="C59" s="92">
        <f t="shared" si="0"/>
        <v>4.2200000000000015E-2</v>
      </c>
      <c r="F59" s="10"/>
    </row>
    <row r="60" spans="2:6" x14ac:dyDescent="0.25">
      <c r="B60" s="90">
        <v>8</v>
      </c>
      <c r="C60" s="92">
        <f t="shared" si="0"/>
        <v>4.1500000000000092E-2</v>
      </c>
      <c r="F60" s="10"/>
    </row>
    <row r="61" spans="2:6" x14ac:dyDescent="0.25">
      <c r="B61" s="90">
        <v>9</v>
      </c>
      <c r="C61" s="92">
        <f t="shared" si="0"/>
        <v>4.0699999999999958E-2</v>
      </c>
      <c r="F61" s="10"/>
    </row>
    <row r="62" spans="2:6" x14ac:dyDescent="0.25">
      <c r="B62" s="90">
        <v>10</v>
      </c>
      <c r="C62" s="92">
        <f t="shared" si="0"/>
        <v>3.9800000000000058E-2</v>
      </c>
      <c r="F62" s="10"/>
    </row>
    <row r="63" spans="2:6" x14ac:dyDescent="0.25">
      <c r="B63" s="90">
        <v>11</v>
      </c>
      <c r="C63" s="92">
        <f t="shared" si="0"/>
        <v>3.8699999999999957E-2</v>
      </c>
      <c r="F63" s="10"/>
    </row>
    <row r="64" spans="2:6" x14ac:dyDescent="0.25">
      <c r="B64" s="90">
        <v>12</v>
      </c>
      <c r="C64" s="92">
        <f t="shared" si="0"/>
        <v>3.7500000000000089E-2</v>
      </c>
      <c r="F64" s="10"/>
    </row>
    <row r="65" spans="2:6" x14ac:dyDescent="0.25">
      <c r="B65" s="90">
        <v>13</v>
      </c>
      <c r="C65" s="92">
        <f t="shared" si="0"/>
        <v>3.6100000000000021E-2</v>
      </c>
      <c r="F65" s="10"/>
    </row>
    <row r="66" spans="2:6" x14ac:dyDescent="0.25">
      <c r="B66" s="90">
        <v>14</v>
      </c>
      <c r="C66" s="92">
        <f t="shared" si="0"/>
        <v>3.4599999999999964E-2</v>
      </c>
      <c r="F66" s="10"/>
    </row>
    <row r="67" spans="2:6" x14ac:dyDescent="0.25">
      <c r="B67" s="90">
        <v>15</v>
      </c>
      <c r="C67" s="92">
        <f t="shared" si="0"/>
        <v>3.3099999999999907E-2</v>
      </c>
      <c r="F67" s="10"/>
    </row>
    <row r="68" spans="2:6" x14ac:dyDescent="0.25">
      <c r="B68" s="90">
        <v>16</v>
      </c>
      <c r="C68" s="92">
        <f t="shared" si="0"/>
        <v>3.1700000000000061E-2</v>
      </c>
      <c r="F68" s="10"/>
    </row>
    <row r="69" spans="2:6" x14ac:dyDescent="0.25">
      <c r="B69" s="90">
        <v>17</v>
      </c>
      <c r="C69" s="92">
        <f t="shared" si="0"/>
        <v>3.0399999999999983E-2</v>
      </c>
      <c r="F69" s="10"/>
    </row>
    <row r="70" spans="2:6" x14ac:dyDescent="0.25">
      <c r="B70" s="90">
        <v>18</v>
      </c>
      <c r="C70" s="92">
        <f t="shared" si="0"/>
        <v>2.9300000000000104E-2</v>
      </c>
      <c r="F70" s="10"/>
    </row>
    <row r="71" spans="2:6" x14ac:dyDescent="0.25">
      <c r="B71" s="90">
        <v>19</v>
      </c>
      <c r="C71" s="92">
        <f t="shared" si="0"/>
        <v>2.8200000000000003E-2</v>
      </c>
      <c r="F71" s="10"/>
    </row>
    <row r="72" spans="2:6" x14ac:dyDescent="0.25">
      <c r="B72" s="90">
        <v>20</v>
      </c>
      <c r="C72" s="92">
        <f t="shared" si="0"/>
        <v>2.7199999999999891E-2</v>
      </c>
      <c r="F72" s="10"/>
    </row>
    <row r="73" spans="2:6" x14ac:dyDescent="0.25">
      <c r="B73" s="90">
        <v>21</v>
      </c>
      <c r="C73" s="92">
        <f t="shared" si="0"/>
        <v>2.629999999999999E-2</v>
      </c>
      <c r="F73" s="10"/>
    </row>
    <row r="74" spans="2:6" x14ac:dyDescent="0.25">
      <c r="B74" s="90">
        <v>22</v>
      </c>
      <c r="C74" s="92">
        <f t="shared" si="0"/>
        <v>2.5400000000000089E-2</v>
      </c>
      <c r="F74" s="10"/>
    </row>
    <row r="75" spans="2:6" x14ac:dyDescent="0.25">
      <c r="B75" s="90">
        <v>23</v>
      </c>
      <c r="C75" s="92">
        <f t="shared" si="0"/>
        <v>2.4499999999999966E-2</v>
      </c>
      <c r="F75" s="10"/>
    </row>
    <row r="76" spans="2:6" x14ac:dyDescent="0.25">
      <c r="B76" s="90">
        <v>24</v>
      </c>
      <c r="C76" s="92">
        <f t="shared" si="0"/>
        <v>2.3700000000000054E-2</v>
      </c>
      <c r="F76" s="10"/>
    </row>
    <row r="77" spans="2:6" x14ac:dyDescent="0.25">
      <c r="B77" s="90">
        <v>25</v>
      </c>
      <c r="C77" s="92">
        <f t="shared" si="0"/>
        <v>2.289999999999992E-2</v>
      </c>
      <c r="F77" s="10"/>
    </row>
    <row r="78" spans="2:6" x14ac:dyDescent="0.25">
      <c r="B78" s="90">
        <v>26</v>
      </c>
      <c r="C78" s="92">
        <f t="shared" si="0"/>
        <v>2.2199999999999998E-2</v>
      </c>
      <c r="F78" s="10"/>
    </row>
    <row r="79" spans="2:6" x14ac:dyDescent="0.25">
      <c r="B79" s="90">
        <v>27</v>
      </c>
      <c r="C79" s="92">
        <f t="shared" si="0"/>
        <v>2.1500000000000075E-2</v>
      </c>
      <c r="F79" s="10"/>
    </row>
    <row r="80" spans="2:6" x14ac:dyDescent="0.25">
      <c r="B80" s="90">
        <v>28</v>
      </c>
      <c r="C80" s="92">
        <f t="shared" si="0"/>
        <v>2.0999999999999908E-2</v>
      </c>
      <c r="F80" s="10"/>
    </row>
    <row r="81" spans="2:6" x14ac:dyDescent="0.25">
      <c r="B81" s="90">
        <v>29</v>
      </c>
      <c r="C81" s="92">
        <f t="shared" si="0"/>
        <v>2.0599999999999952E-2</v>
      </c>
      <c r="F81" s="10"/>
    </row>
    <row r="82" spans="2:6" x14ac:dyDescent="0.25">
      <c r="B82" s="90">
        <v>30</v>
      </c>
      <c r="C82" s="92">
        <f t="shared" si="0"/>
        <v>2.0199999999999996E-2</v>
      </c>
      <c r="F82" s="10"/>
    </row>
    <row r="83" spans="2:6" x14ac:dyDescent="0.25">
      <c r="B83" s="90">
        <v>31</v>
      </c>
      <c r="C83" s="92">
        <f t="shared" si="0"/>
        <v>2.0000000000000018E-2</v>
      </c>
      <c r="F83" s="10"/>
    </row>
    <row r="84" spans="2:6" x14ac:dyDescent="0.25">
      <c r="B84" s="90">
        <v>32</v>
      </c>
      <c r="C84" s="92">
        <f t="shared" si="0"/>
        <v>1.9500000000000073E-2</v>
      </c>
      <c r="F84" s="10"/>
    </row>
    <row r="85" spans="2:6" x14ac:dyDescent="0.25">
      <c r="B85" s="90">
        <v>33</v>
      </c>
      <c r="C85" s="92">
        <f t="shared" si="0"/>
        <v>1.9300000000000095E-2</v>
      </c>
      <c r="F85" s="10"/>
    </row>
    <row r="86" spans="2:6" x14ac:dyDescent="0.25">
      <c r="B86" s="90">
        <v>34</v>
      </c>
      <c r="C86" s="92">
        <f t="shared" si="0"/>
        <v>1.8999999999999906E-2</v>
      </c>
      <c r="F86" s="10"/>
    </row>
    <row r="87" spans="2:6" x14ac:dyDescent="0.25">
      <c r="B87" s="90">
        <v>35</v>
      </c>
      <c r="C87" s="92">
        <f t="shared" si="0"/>
        <v>1.859999999999995E-2</v>
      </c>
      <c r="F87" s="10"/>
    </row>
    <row r="88" spans="2:6" x14ac:dyDescent="0.25">
      <c r="B88" s="90">
        <v>36</v>
      </c>
      <c r="C88" s="92">
        <f t="shared" si="0"/>
        <v>1.8000000000000016E-2</v>
      </c>
      <c r="F88" s="10"/>
    </row>
    <row r="89" spans="2:6" x14ac:dyDescent="0.25">
      <c r="B89" s="90">
        <v>37</v>
      </c>
      <c r="C89" s="92">
        <f t="shared" si="0"/>
        <v>1.760000000000006E-2</v>
      </c>
      <c r="F89" s="10"/>
    </row>
    <row r="90" spans="2:6" x14ac:dyDescent="0.25">
      <c r="B90" s="90">
        <v>38</v>
      </c>
      <c r="C90" s="92">
        <f t="shared" si="0"/>
        <v>1.760000000000006E-2</v>
      </c>
      <c r="F90" s="10"/>
    </row>
    <row r="91" spans="2:6" x14ac:dyDescent="0.25">
      <c r="B91" s="10"/>
      <c r="C91" s="10"/>
      <c r="F91" s="10"/>
    </row>
  </sheetData>
  <mergeCells count="2">
    <mergeCell ref="B4:C4"/>
    <mergeCell ref="B50:C50"/>
  </mergeCells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zoomScale="120" zoomScaleNormal="120" workbookViewId="0">
      <selection activeCell="M33" sqref="M33"/>
    </sheetView>
  </sheetViews>
  <sheetFormatPr defaultRowHeight="15" x14ac:dyDescent="0.25"/>
  <cols>
    <col min="3" max="3" width="11.140625" customWidth="1"/>
  </cols>
  <sheetData>
    <row r="1" spans="1:3" x14ac:dyDescent="0.25">
      <c r="A1" s="1" t="s">
        <v>0</v>
      </c>
      <c r="C1" s="29" t="s">
        <v>264</v>
      </c>
    </row>
    <row r="2" spans="1:3" x14ac:dyDescent="0.25">
      <c r="C2" s="33"/>
    </row>
  </sheetData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112</v>
      </c>
    </row>
    <row r="4" spans="1:2" x14ac:dyDescent="0.25">
      <c r="A4" s="3"/>
      <c r="B4" s="2" t="s">
        <v>215</v>
      </c>
    </row>
    <row r="5" spans="1:2" x14ac:dyDescent="0.25">
      <c r="A5" s="3"/>
      <c r="B5" s="2" t="s">
        <v>210</v>
      </c>
    </row>
    <row r="6" spans="1:2" x14ac:dyDescent="0.25">
      <c r="A6" s="3"/>
      <c r="B6" s="2" t="s">
        <v>209</v>
      </c>
    </row>
    <row r="7" spans="1:2" x14ac:dyDescent="0.25">
      <c r="A7" s="3"/>
      <c r="B7" s="2" t="s">
        <v>211</v>
      </c>
    </row>
    <row r="8" spans="1:2" x14ac:dyDescent="0.25">
      <c r="A8" s="3"/>
      <c r="B8" s="2" t="s">
        <v>212</v>
      </c>
    </row>
    <row r="9" spans="1:2" x14ac:dyDescent="0.25">
      <c r="A9" s="3"/>
      <c r="B9" s="2" t="s">
        <v>213</v>
      </c>
    </row>
    <row r="10" spans="1:2" x14ac:dyDescent="0.25">
      <c r="A10" s="3"/>
      <c r="B10" s="2" t="s">
        <v>214</v>
      </c>
    </row>
    <row r="11" spans="1:2" x14ac:dyDescent="0.25">
      <c r="A11" s="3"/>
    </row>
    <row r="12" spans="1:2" x14ac:dyDescent="0.25">
      <c r="A12" s="3" t="s">
        <v>225</v>
      </c>
    </row>
    <row r="13" spans="1:2" x14ac:dyDescent="0.25">
      <c r="A13" s="3"/>
      <c r="B13" s="2" t="s">
        <v>226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zoomScale="120" zoomScaleNormal="120" workbookViewId="0"/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113</v>
      </c>
      <c r="C4" s="7"/>
    </row>
    <row r="5" spans="1:3" x14ac:dyDescent="0.25">
      <c r="A5" s="20" t="s">
        <v>114</v>
      </c>
      <c r="B5" s="20" t="s">
        <v>115</v>
      </c>
      <c r="C5" s="20" t="s">
        <v>116</v>
      </c>
    </row>
    <row r="6" spans="1:3" x14ac:dyDescent="0.25">
      <c r="A6">
        <v>9</v>
      </c>
      <c r="B6" t="s">
        <v>117</v>
      </c>
      <c r="C6" t="s">
        <v>118</v>
      </c>
    </row>
    <row r="7" spans="1:3" x14ac:dyDescent="0.25">
      <c r="A7">
        <v>83</v>
      </c>
      <c r="B7" t="s">
        <v>119</v>
      </c>
      <c r="C7" t="s">
        <v>120</v>
      </c>
    </row>
    <row r="8" spans="1:3" x14ac:dyDescent="0.25">
      <c r="A8">
        <v>26</v>
      </c>
      <c r="B8" t="s">
        <v>121</v>
      </c>
      <c r="C8" t="s">
        <v>122</v>
      </c>
    </row>
    <row r="9" spans="1:3" x14ac:dyDescent="0.25">
      <c r="A9">
        <v>125</v>
      </c>
      <c r="B9" t="s">
        <v>123</v>
      </c>
      <c r="C9" t="s">
        <v>124</v>
      </c>
    </row>
    <row r="10" spans="1:3" x14ac:dyDescent="0.25">
      <c r="A10">
        <v>85</v>
      </c>
      <c r="B10" t="s">
        <v>125</v>
      </c>
      <c r="C10" t="s">
        <v>126</v>
      </c>
    </row>
    <row r="11" spans="1:3" x14ac:dyDescent="0.25">
      <c r="A11">
        <v>115</v>
      </c>
      <c r="B11" t="s">
        <v>127</v>
      </c>
      <c r="C11" t="s">
        <v>128</v>
      </c>
    </row>
    <row r="12" spans="1:3" x14ac:dyDescent="0.25">
      <c r="A12">
        <v>80</v>
      </c>
      <c r="B12" t="s">
        <v>129</v>
      </c>
      <c r="C12" t="s">
        <v>130</v>
      </c>
    </row>
    <row r="13" spans="1:3" x14ac:dyDescent="0.25">
      <c r="A13">
        <v>91</v>
      </c>
      <c r="B13" t="s">
        <v>131</v>
      </c>
      <c r="C13" t="s">
        <v>132</v>
      </c>
    </row>
    <row r="14" spans="1:3" x14ac:dyDescent="0.25">
      <c r="A14">
        <v>76</v>
      </c>
      <c r="B14" t="s">
        <v>133</v>
      </c>
      <c r="C14" t="s">
        <v>134</v>
      </c>
    </row>
    <row r="15" spans="1:3" x14ac:dyDescent="0.25">
      <c r="A15">
        <v>43</v>
      </c>
      <c r="B15" t="s">
        <v>135</v>
      </c>
      <c r="C15" t="s">
        <v>136</v>
      </c>
    </row>
    <row r="16" spans="1:3" x14ac:dyDescent="0.25">
      <c r="A16">
        <v>32</v>
      </c>
      <c r="B16" t="s">
        <v>137</v>
      </c>
      <c r="C16" t="s">
        <v>138</v>
      </c>
    </row>
    <row r="17" spans="1:3" x14ac:dyDescent="0.25">
      <c r="A17">
        <v>6</v>
      </c>
      <c r="B17" t="s">
        <v>139</v>
      </c>
      <c r="C17" t="s">
        <v>140</v>
      </c>
    </row>
    <row r="18" spans="1:3" x14ac:dyDescent="0.25">
      <c r="A18">
        <v>119</v>
      </c>
      <c r="B18" t="s">
        <v>141</v>
      </c>
      <c r="C18" t="s">
        <v>142</v>
      </c>
    </row>
    <row r="19" spans="1:3" x14ac:dyDescent="0.25">
      <c r="A19">
        <v>38</v>
      </c>
      <c r="B19" t="s">
        <v>143</v>
      </c>
      <c r="C19" t="s">
        <v>144</v>
      </c>
    </row>
    <row r="20" spans="1:3" x14ac:dyDescent="0.25">
      <c r="A20">
        <v>69</v>
      </c>
      <c r="B20" t="s">
        <v>145</v>
      </c>
      <c r="C20" t="s">
        <v>146</v>
      </c>
    </row>
    <row r="22" spans="1:3" x14ac:dyDescent="0.25">
      <c r="A22" s="7" t="s">
        <v>147</v>
      </c>
      <c r="C22" s="7"/>
    </row>
    <row r="23" spans="1:3" x14ac:dyDescent="0.25">
      <c r="A23" s="20" t="s">
        <v>114</v>
      </c>
      <c r="B23" s="20"/>
      <c r="C23" s="20" t="s">
        <v>116</v>
      </c>
    </row>
    <row r="24" spans="1:3" x14ac:dyDescent="0.25">
      <c r="A24">
        <v>10</v>
      </c>
      <c r="B24" t="s">
        <v>148</v>
      </c>
      <c r="C24" t="s">
        <v>149</v>
      </c>
    </row>
    <row r="25" spans="1:3" x14ac:dyDescent="0.25">
      <c r="A25">
        <v>108</v>
      </c>
      <c r="B25" t="s">
        <v>150</v>
      </c>
      <c r="C25" t="s">
        <v>151</v>
      </c>
    </row>
    <row r="26" spans="1:3" x14ac:dyDescent="0.25">
      <c r="A26">
        <v>78</v>
      </c>
      <c r="B26" t="s">
        <v>152</v>
      </c>
      <c r="C26" t="s">
        <v>153</v>
      </c>
    </row>
    <row r="27" spans="1:3" x14ac:dyDescent="0.25">
      <c r="A27">
        <v>88</v>
      </c>
      <c r="B27" t="s">
        <v>154</v>
      </c>
      <c r="C27" t="s">
        <v>155</v>
      </c>
    </row>
    <row r="28" spans="1:3" x14ac:dyDescent="0.25">
      <c r="A28">
        <v>28</v>
      </c>
      <c r="B28" t="s">
        <v>156</v>
      </c>
      <c r="C28" t="s">
        <v>157</v>
      </c>
    </row>
    <row r="29" spans="1:3" x14ac:dyDescent="0.25">
      <c r="A29">
        <v>111</v>
      </c>
      <c r="B29" t="s">
        <v>158</v>
      </c>
      <c r="C29" t="s">
        <v>159</v>
      </c>
    </row>
    <row r="30" spans="1:3" x14ac:dyDescent="0.25">
      <c r="A30">
        <v>92</v>
      </c>
      <c r="B30" t="s">
        <v>160</v>
      </c>
      <c r="C30" t="s">
        <v>161</v>
      </c>
    </row>
    <row r="31" spans="1:3" x14ac:dyDescent="0.25">
      <c r="A31">
        <v>34</v>
      </c>
      <c r="B31" t="s">
        <v>162</v>
      </c>
      <c r="C31" t="s">
        <v>163</v>
      </c>
    </row>
    <row r="32" spans="1:3" x14ac:dyDescent="0.25">
      <c r="A32">
        <v>77</v>
      </c>
      <c r="B32" t="s">
        <v>164</v>
      </c>
      <c r="C32" t="s">
        <v>165</v>
      </c>
    </row>
    <row r="33" spans="1:3" x14ac:dyDescent="0.25">
      <c r="A33">
        <v>53</v>
      </c>
      <c r="B33" t="s">
        <v>166</v>
      </c>
      <c r="C33" t="s">
        <v>167</v>
      </c>
    </row>
    <row r="34" spans="1:3" x14ac:dyDescent="0.25">
      <c r="A34">
        <v>64</v>
      </c>
      <c r="B34" t="s">
        <v>168</v>
      </c>
      <c r="C34" t="s">
        <v>169</v>
      </c>
    </row>
    <row r="35" spans="1:3" x14ac:dyDescent="0.25">
      <c r="A35">
        <v>49</v>
      </c>
      <c r="B35" t="s">
        <v>170</v>
      </c>
      <c r="C35" t="s">
        <v>171</v>
      </c>
    </row>
    <row r="36" spans="1:3" x14ac:dyDescent="0.25">
      <c r="A36">
        <v>51</v>
      </c>
      <c r="B36" t="s">
        <v>172</v>
      </c>
      <c r="C36" t="s">
        <v>173</v>
      </c>
    </row>
    <row r="37" spans="1:3" x14ac:dyDescent="0.25">
      <c r="A37">
        <v>2</v>
      </c>
      <c r="B37" t="s">
        <v>174</v>
      </c>
      <c r="C37" t="s">
        <v>175</v>
      </c>
    </row>
    <row r="38" spans="1:3" x14ac:dyDescent="0.25">
      <c r="A38">
        <v>73</v>
      </c>
      <c r="B38" t="s">
        <v>176</v>
      </c>
      <c r="C38" t="s">
        <v>177</v>
      </c>
    </row>
    <row r="40" spans="1:3" x14ac:dyDescent="0.25">
      <c r="A40" s="7" t="s">
        <v>178</v>
      </c>
      <c r="C40" s="7"/>
    </row>
    <row r="41" spans="1:3" x14ac:dyDescent="0.25">
      <c r="A41" s="20" t="s">
        <v>114</v>
      </c>
      <c r="B41" s="20"/>
      <c r="C41" s="20" t="s">
        <v>116</v>
      </c>
    </row>
    <row r="42" spans="1:3" x14ac:dyDescent="0.25">
      <c r="A42">
        <v>150</v>
      </c>
      <c r="B42" t="s">
        <v>179</v>
      </c>
      <c r="C42" t="s">
        <v>180</v>
      </c>
    </row>
    <row r="43" spans="1:3" x14ac:dyDescent="0.25">
      <c r="A43">
        <v>84</v>
      </c>
      <c r="B43" t="s">
        <v>181</v>
      </c>
      <c r="C43" t="s">
        <v>182</v>
      </c>
    </row>
    <row r="44" spans="1:3" x14ac:dyDescent="0.25">
      <c r="A44">
        <v>72</v>
      </c>
      <c r="B44" t="s">
        <v>183</v>
      </c>
      <c r="C44" t="s">
        <v>184</v>
      </c>
    </row>
    <row r="45" spans="1:3" x14ac:dyDescent="0.25">
      <c r="A45">
        <v>140</v>
      </c>
      <c r="B45" t="s">
        <v>185</v>
      </c>
      <c r="C45" t="s">
        <v>186</v>
      </c>
    </row>
    <row r="46" spans="1:3" x14ac:dyDescent="0.25">
      <c r="A46">
        <v>86</v>
      </c>
      <c r="B46" t="s">
        <v>187</v>
      </c>
      <c r="C46" t="s">
        <v>188</v>
      </c>
    </row>
    <row r="47" spans="1:3" x14ac:dyDescent="0.25">
      <c r="A47">
        <v>149</v>
      </c>
      <c r="B47" t="s">
        <v>189</v>
      </c>
      <c r="C47" t="s">
        <v>190</v>
      </c>
    </row>
    <row r="48" spans="1:3" x14ac:dyDescent="0.25">
      <c r="A48">
        <v>117</v>
      </c>
      <c r="B48" t="s">
        <v>191</v>
      </c>
      <c r="C48" t="s">
        <v>192</v>
      </c>
    </row>
    <row r="49" spans="1:3" x14ac:dyDescent="0.25">
      <c r="A49">
        <v>68</v>
      </c>
      <c r="B49" t="s">
        <v>193</v>
      </c>
      <c r="C49" t="s">
        <v>194</v>
      </c>
    </row>
    <row r="50" spans="1:3" x14ac:dyDescent="0.25">
      <c r="A50">
        <v>133</v>
      </c>
      <c r="B50" t="s">
        <v>195</v>
      </c>
      <c r="C50" t="s">
        <v>196</v>
      </c>
    </row>
    <row r="51" spans="1:3" x14ac:dyDescent="0.25">
      <c r="A51">
        <v>5</v>
      </c>
      <c r="B51" t="s">
        <v>197</v>
      </c>
      <c r="C51" t="s">
        <v>198</v>
      </c>
    </row>
    <row r="52" spans="1:3" x14ac:dyDescent="0.25">
      <c r="A52">
        <v>19</v>
      </c>
      <c r="B52" t="s">
        <v>199</v>
      </c>
      <c r="C52" t="s">
        <v>200</v>
      </c>
    </row>
    <row r="53" spans="1:3" x14ac:dyDescent="0.25">
      <c r="A53">
        <v>99</v>
      </c>
      <c r="B53" t="s">
        <v>201</v>
      </c>
      <c r="C53" t="s">
        <v>202</v>
      </c>
    </row>
    <row r="54" spans="1:3" x14ac:dyDescent="0.25">
      <c r="A54">
        <v>30</v>
      </c>
      <c r="B54" t="s">
        <v>203</v>
      </c>
      <c r="C54" t="s">
        <v>204</v>
      </c>
    </row>
    <row r="55" spans="1:3" x14ac:dyDescent="0.25">
      <c r="A55">
        <v>135</v>
      </c>
      <c r="B55" t="s">
        <v>205</v>
      </c>
      <c r="C55" t="s">
        <v>206</v>
      </c>
    </row>
    <row r="56" spans="1:3" x14ac:dyDescent="0.25">
      <c r="A56">
        <v>146</v>
      </c>
      <c r="B56" t="s">
        <v>207</v>
      </c>
      <c r="C56" t="s">
        <v>208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abSelected="1" zoomScale="110" zoomScaleNormal="11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F11" sqref="F11"/>
    </sheetView>
  </sheetViews>
  <sheetFormatPr defaultRowHeight="15" x14ac:dyDescent="0.25"/>
  <cols>
    <col min="3" max="3" width="29.5703125" customWidth="1"/>
    <col min="4" max="4" width="17.85546875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x14ac:dyDescent="0.25">
      <c r="A2" s="49" t="s">
        <v>35</v>
      </c>
      <c r="B2" s="50" t="s">
        <v>423</v>
      </c>
    </row>
    <row r="3" spans="1:12" x14ac:dyDescent="0.25">
      <c r="A3" s="49" t="s">
        <v>36</v>
      </c>
      <c r="B3" s="50" t="s">
        <v>424</v>
      </c>
    </row>
    <row r="4" spans="1:12" x14ac:dyDescent="0.25">
      <c r="A4" s="1"/>
    </row>
    <row r="5" spans="1:12" x14ac:dyDescent="0.25">
      <c r="A5" s="1"/>
    </row>
    <row r="6" spans="1:12" ht="16.5" customHeight="1" x14ac:dyDescent="0.25">
      <c r="J6" s="14" t="s">
        <v>66</v>
      </c>
      <c r="K6" s="14"/>
      <c r="L6" s="14"/>
    </row>
    <row r="7" spans="1:12" s="7" customFormat="1" x14ac:dyDescent="0.25">
      <c r="B7" s="7" t="s">
        <v>24</v>
      </c>
      <c r="C7" s="7" t="s">
        <v>19</v>
      </c>
      <c r="D7" s="7" t="s">
        <v>433</v>
      </c>
      <c r="E7" s="7" t="s">
        <v>20</v>
      </c>
      <c r="F7" s="7" t="s">
        <v>52</v>
      </c>
      <c r="G7" s="7" t="s">
        <v>69</v>
      </c>
      <c r="H7" s="7" t="s">
        <v>67</v>
      </c>
      <c r="I7" s="7" t="s">
        <v>64</v>
      </c>
      <c r="J7" s="7" t="s">
        <v>65</v>
      </c>
      <c r="K7" s="7" t="s">
        <v>68</v>
      </c>
    </row>
    <row r="8" spans="1:12" s="7" customFormat="1" x14ac:dyDescent="0.25">
      <c r="B8" s="133" t="s">
        <v>425</v>
      </c>
      <c r="C8" s="133" t="s">
        <v>426</v>
      </c>
      <c r="D8" s="15" t="s">
        <v>427</v>
      </c>
      <c r="F8" t="s">
        <v>429</v>
      </c>
    </row>
    <row r="9" spans="1:12" s="7" customFormat="1" x14ac:dyDescent="0.25">
      <c r="B9" s="133" t="s">
        <v>425</v>
      </c>
      <c r="C9" s="133" t="s">
        <v>428</v>
      </c>
      <c r="D9" s="15" t="s">
        <v>427</v>
      </c>
      <c r="F9" s="133" t="s">
        <v>430</v>
      </c>
    </row>
    <row r="10" spans="1:12" s="7" customFormat="1" x14ac:dyDescent="0.25"/>
    <row r="11" spans="1:12" x14ac:dyDescent="0.25">
      <c r="B11" s="15" t="s">
        <v>23</v>
      </c>
      <c r="C11" s="15" t="s">
        <v>15</v>
      </c>
      <c r="D11" s="15" t="s">
        <v>431</v>
      </c>
      <c r="E11" s="15" t="s">
        <v>21</v>
      </c>
      <c r="F11" s="135">
        <v>40896.9</v>
      </c>
      <c r="G11" s="135">
        <v>1000000</v>
      </c>
      <c r="H11" s="28" t="s">
        <v>254</v>
      </c>
      <c r="I11" s="103" t="s">
        <v>255</v>
      </c>
      <c r="J11" s="30" t="s">
        <v>256</v>
      </c>
      <c r="K11" s="38"/>
    </row>
    <row r="12" spans="1:12" x14ac:dyDescent="0.25">
      <c r="B12" s="15" t="s">
        <v>23</v>
      </c>
      <c r="C12" s="15" t="s">
        <v>16</v>
      </c>
      <c r="D12" s="15" t="s">
        <v>431</v>
      </c>
      <c r="E12" s="15" t="s">
        <v>22</v>
      </c>
      <c r="F12" s="136">
        <v>64504.9</v>
      </c>
      <c r="G12" s="135">
        <v>1000000</v>
      </c>
      <c r="H12" s="28" t="s">
        <v>254</v>
      </c>
      <c r="I12" s="103" t="s">
        <v>255</v>
      </c>
      <c r="J12" s="30" t="s">
        <v>257</v>
      </c>
      <c r="K12" s="29"/>
    </row>
    <row r="13" spans="1:12" x14ac:dyDescent="0.25">
      <c r="B13" s="15" t="s">
        <v>23</v>
      </c>
      <c r="C13" t="s">
        <v>79</v>
      </c>
      <c r="D13" s="15" t="s">
        <v>431</v>
      </c>
      <c r="E13" t="s">
        <v>101</v>
      </c>
      <c r="F13" s="136">
        <v>105401.8</v>
      </c>
      <c r="G13" s="135">
        <v>1000000</v>
      </c>
      <c r="H13" s="28" t="s">
        <v>254</v>
      </c>
      <c r="I13" s="103" t="s">
        <v>255</v>
      </c>
      <c r="J13" s="30" t="s">
        <v>258</v>
      </c>
      <c r="K13" s="29"/>
    </row>
    <row r="14" spans="1:12" ht="60" x14ac:dyDescent="0.25">
      <c r="B14" s="15" t="s">
        <v>23</v>
      </c>
      <c r="C14" s="15" t="s">
        <v>17</v>
      </c>
      <c r="D14" s="15" t="s">
        <v>431</v>
      </c>
      <c r="E14" s="15" t="s">
        <v>25</v>
      </c>
      <c r="F14" s="136">
        <v>52185.042000000001</v>
      </c>
      <c r="G14" s="135">
        <v>1000000</v>
      </c>
      <c r="H14" s="28" t="s">
        <v>254</v>
      </c>
      <c r="I14" s="103" t="s">
        <v>255</v>
      </c>
      <c r="J14" s="30" t="s">
        <v>259</v>
      </c>
      <c r="K14" s="108" t="s">
        <v>262</v>
      </c>
    </row>
    <row r="15" spans="1:12" x14ac:dyDescent="0.25">
      <c r="B15" s="15" t="s">
        <v>23</v>
      </c>
      <c r="C15" s="15" t="s">
        <v>18</v>
      </c>
      <c r="D15" s="15" t="s">
        <v>431</v>
      </c>
      <c r="E15" s="15" t="s">
        <v>26</v>
      </c>
      <c r="F15" s="136">
        <f>F12</f>
        <v>64504.9</v>
      </c>
      <c r="G15" s="135">
        <v>1000000</v>
      </c>
      <c r="H15" s="28" t="s">
        <v>254</v>
      </c>
      <c r="I15" s="103" t="s">
        <v>255</v>
      </c>
      <c r="J15" s="30" t="s">
        <v>260</v>
      </c>
      <c r="K15" s="29"/>
    </row>
    <row r="16" spans="1:12" x14ac:dyDescent="0.25">
      <c r="B16" s="15" t="s">
        <v>23</v>
      </c>
      <c r="C16" t="s">
        <v>108</v>
      </c>
      <c r="D16" s="15" t="s">
        <v>431</v>
      </c>
      <c r="E16" t="s">
        <v>109</v>
      </c>
      <c r="F16" s="136">
        <f>F14-F11</f>
        <v>11288.142</v>
      </c>
      <c r="G16" s="135">
        <v>1000000</v>
      </c>
      <c r="H16" s="28" t="s">
        <v>254</v>
      </c>
      <c r="I16" s="103" t="s">
        <v>255</v>
      </c>
      <c r="J16" s="30" t="s">
        <v>261</v>
      </c>
      <c r="K16" s="109"/>
    </row>
    <row r="17" spans="2:11" ht="15.75" customHeight="1" x14ac:dyDescent="0.25">
      <c r="B17" s="15" t="s">
        <v>23</v>
      </c>
      <c r="C17" s="15" t="s">
        <v>70</v>
      </c>
      <c r="D17" s="15" t="s">
        <v>431</v>
      </c>
      <c r="E17" s="15" t="s">
        <v>73</v>
      </c>
      <c r="F17" s="136">
        <v>15431009</v>
      </c>
      <c r="G17" s="135">
        <v>1000</v>
      </c>
      <c r="H17" s="28" t="s">
        <v>254</v>
      </c>
      <c r="I17" s="103" t="s">
        <v>255</v>
      </c>
      <c r="J17" s="30" t="s">
        <v>265</v>
      </c>
      <c r="K17" s="29"/>
    </row>
    <row r="18" spans="2:11" ht="15.75" customHeight="1" x14ac:dyDescent="0.25">
      <c r="B18" s="15" t="s">
        <v>23</v>
      </c>
      <c r="C18" s="15" t="s">
        <v>349</v>
      </c>
      <c r="D18" s="15" t="s">
        <v>431</v>
      </c>
      <c r="E18" s="15" t="s">
        <v>350</v>
      </c>
      <c r="F18" s="137" t="s">
        <v>305</v>
      </c>
      <c r="G18" s="135">
        <v>1</v>
      </c>
      <c r="H18" s="28"/>
      <c r="I18" s="103"/>
      <c r="J18" s="30"/>
      <c r="K18" s="29"/>
    </row>
    <row r="19" spans="2:11" x14ac:dyDescent="0.25">
      <c r="B19" s="15"/>
      <c r="C19" s="15"/>
      <c r="D19" s="15"/>
      <c r="E19" s="15"/>
      <c r="F19" s="138"/>
      <c r="G19" s="47"/>
      <c r="H19" s="28"/>
      <c r="I19" s="103"/>
      <c r="J19" s="30"/>
      <c r="K19" s="29"/>
    </row>
    <row r="20" spans="2:11" x14ac:dyDescent="0.25">
      <c r="B20" s="15" t="s">
        <v>110</v>
      </c>
      <c r="C20" s="15" t="s">
        <v>27</v>
      </c>
      <c r="D20" s="15" t="s">
        <v>431</v>
      </c>
      <c r="E20" s="15" t="s">
        <v>28</v>
      </c>
      <c r="F20" s="137" t="s">
        <v>305</v>
      </c>
      <c r="G20" s="47"/>
      <c r="H20" s="28" t="s">
        <v>254</v>
      </c>
      <c r="I20" s="103" t="s">
        <v>255</v>
      </c>
      <c r="J20" s="30" t="s">
        <v>263</v>
      </c>
      <c r="K20" s="29" t="s">
        <v>236</v>
      </c>
    </row>
    <row r="21" spans="2:11" x14ac:dyDescent="0.25">
      <c r="B21" s="15" t="s">
        <v>110</v>
      </c>
      <c r="C21" s="15" t="s">
        <v>53</v>
      </c>
      <c r="D21" s="15" t="s">
        <v>431</v>
      </c>
      <c r="E21" s="15" t="s">
        <v>71</v>
      </c>
      <c r="F21" s="139">
        <v>2.5000000000000001E-2</v>
      </c>
      <c r="G21" s="47"/>
      <c r="H21" s="28" t="s">
        <v>254</v>
      </c>
      <c r="I21" s="103" t="s">
        <v>255</v>
      </c>
      <c r="J21" s="30" t="s">
        <v>263</v>
      </c>
      <c r="K21" s="31"/>
    </row>
    <row r="22" spans="2:11" x14ac:dyDescent="0.25">
      <c r="B22" s="15" t="s">
        <v>110</v>
      </c>
      <c r="C22" s="15" t="s">
        <v>111</v>
      </c>
      <c r="D22" s="15" t="s">
        <v>431</v>
      </c>
      <c r="E22" s="15" t="s">
        <v>72</v>
      </c>
      <c r="F22" s="140">
        <v>0.02</v>
      </c>
      <c r="G22" s="47"/>
      <c r="H22" s="28" t="s">
        <v>254</v>
      </c>
      <c r="I22" s="103" t="s">
        <v>255</v>
      </c>
      <c r="J22" s="30" t="s">
        <v>263</v>
      </c>
      <c r="K22" s="31"/>
    </row>
    <row r="23" spans="2:11" x14ac:dyDescent="0.25">
      <c r="B23" s="15" t="s">
        <v>23</v>
      </c>
      <c r="C23" s="15" t="s">
        <v>349</v>
      </c>
      <c r="D23" s="15"/>
      <c r="E23" s="15" t="s">
        <v>350</v>
      </c>
      <c r="F23" s="137" t="s">
        <v>305</v>
      </c>
      <c r="G23" s="47"/>
      <c r="H23" s="28"/>
      <c r="I23" s="103"/>
      <c r="J23" s="30"/>
      <c r="K23" s="31"/>
    </row>
    <row r="24" spans="2:11" x14ac:dyDescent="0.25">
      <c r="B24" s="15"/>
      <c r="C24" s="15"/>
      <c r="D24" s="15" t="s">
        <v>427</v>
      </c>
      <c r="E24" s="15"/>
      <c r="F24" s="74"/>
      <c r="G24" s="47"/>
      <c r="H24" s="28"/>
      <c r="I24" s="103"/>
      <c r="J24" s="30"/>
      <c r="K24" s="31"/>
    </row>
    <row r="25" spans="2:11" x14ac:dyDescent="0.25">
      <c r="B25" s="15" t="s">
        <v>74</v>
      </c>
      <c r="C25" s="15" t="s">
        <v>50</v>
      </c>
      <c r="E25" t="s">
        <v>104</v>
      </c>
      <c r="F25" s="35" t="s">
        <v>235</v>
      </c>
      <c r="G25" s="47"/>
      <c r="H25" s="28" t="s">
        <v>254</v>
      </c>
      <c r="I25" s="103" t="s">
        <v>255</v>
      </c>
      <c r="J25" s="30" t="s">
        <v>266</v>
      </c>
      <c r="K25" s="31"/>
    </row>
    <row r="26" spans="2:11" x14ac:dyDescent="0.25">
      <c r="D26" s="15" t="s">
        <v>427</v>
      </c>
      <c r="K26" s="29"/>
    </row>
    <row r="27" spans="2:11" x14ac:dyDescent="0.25">
      <c r="B27" s="15" t="s">
        <v>237</v>
      </c>
      <c r="C27" s="15" t="s">
        <v>238</v>
      </c>
      <c r="D27" s="15" t="s">
        <v>427</v>
      </c>
      <c r="E27" s="33"/>
      <c r="F27" s="35" t="s">
        <v>311</v>
      </c>
      <c r="K27" s="29" t="s">
        <v>239</v>
      </c>
    </row>
    <row r="28" spans="2:11" x14ac:dyDescent="0.25">
      <c r="B28" s="15" t="s">
        <v>237</v>
      </c>
      <c r="C28" s="15" t="s">
        <v>240</v>
      </c>
      <c r="D28" s="15" t="s">
        <v>427</v>
      </c>
      <c r="E28" s="33"/>
      <c r="F28" s="35" t="s">
        <v>311</v>
      </c>
      <c r="K28" s="29" t="s">
        <v>241</v>
      </c>
    </row>
    <row r="29" spans="2:11" x14ac:dyDescent="0.25">
      <c r="B29" s="15" t="s">
        <v>237</v>
      </c>
      <c r="C29" s="15" t="s">
        <v>242</v>
      </c>
      <c r="D29" s="15" t="s">
        <v>427</v>
      </c>
      <c r="E29" s="33"/>
      <c r="F29" s="35" t="s">
        <v>440</v>
      </c>
      <c r="K29" s="29"/>
    </row>
    <row r="30" spans="2:11" x14ac:dyDescent="0.25">
      <c r="B30" s="15" t="s">
        <v>237</v>
      </c>
      <c r="C30" s="15" t="s">
        <v>436</v>
      </c>
      <c r="D30" s="15" t="s">
        <v>427</v>
      </c>
      <c r="E30" s="33"/>
      <c r="F30" s="35" t="s">
        <v>438</v>
      </c>
      <c r="K30" s="29"/>
    </row>
    <row r="31" spans="2:11" x14ac:dyDescent="0.25">
      <c r="D31" s="134" t="s">
        <v>431</v>
      </c>
      <c r="E31" s="33"/>
      <c r="F31" s="35"/>
      <c r="K31" s="29"/>
    </row>
    <row r="32" spans="2:11" ht="30" x14ac:dyDescent="0.25">
      <c r="B32" s="15" t="s">
        <v>237</v>
      </c>
      <c r="C32" s="15" t="s">
        <v>243</v>
      </c>
      <c r="D32" s="134" t="s">
        <v>431</v>
      </c>
      <c r="E32" s="32" t="s">
        <v>244</v>
      </c>
      <c r="F32" s="35">
        <v>-1</v>
      </c>
      <c r="K32" s="29" t="s">
        <v>245</v>
      </c>
    </row>
    <row r="33" spans="2:6" ht="30" x14ac:dyDescent="0.25">
      <c r="B33" s="15" t="s">
        <v>237</v>
      </c>
      <c r="C33" s="15" t="s">
        <v>246</v>
      </c>
      <c r="D33" s="134" t="s">
        <v>431</v>
      </c>
      <c r="E33" s="32" t="s">
        <v>244</v>
      </c>
      <c r="F33" s="35">
        <v>-1</v>
      </c>
    </row>
    <row r="34" spans="2:6" ht="30" x14ac:dyDescent="0.25">
      <c r="B34" s="15" t="s">
        <v>237</v>
      </c>
      <c r="C34" s="15" t="s">
        <v>247</v>
      </c>
      <c r="D34" s="134" t="s">
        <v>431</v>
      </c>
      <c r="E34" s="32" t="s">
        <v>244</v>
      </c>
      <c r="F34" s="35">
        <v>-1</v>
      </c>
    </row>
    <row r="35" spans="2:6" ht="30" x14ac:dyDescent="0.25">
      <c r="B35" s="15" t="s">
        <v>237</v>
      </c>
      <c r="C35" s="15" t="s">
        <v>437</v>
      </c>
      <c r="D35" s="131" t="s">
        <v>431</v>
      </c>
      <c r="E35" s="32" t="s">
        <v>244</v>
      </c>
      <c r="F35" s="35">
        <v>-1</v>
      </c>
    </row>
    <row r="36" spans="2:6" x14ac:dyDescent="0.25">
      <c r="B36" s="134" t="s">
        <v>237</v>
      </c>
      <c r="C36" s="134" t="s">
        <v>409</v>
      </c>
      <c r="D36" s="134" t="s">
        <v>432</v>
      </c>
      <c r="F36" s="35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30" zoomScaleNormal="3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3" zoomScale="130" zoomScaleNormal="130" workbookViewId="0">
      <selection activeCell="Q30" sqref="Q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4"/>
  <sheetViews>
    <sheetView topLeftCell="A4" zoomScale="85" zoomScaleNormal="85" workbookViewId="0">
      <selection activeCell="K39" sqref="K39"/>
    </sheetView>
  </sheetViews>
  <sheetFormatPr defaultColWidth="8.7109375" defaultRowHeight="15" x14ac:dyDescent="0.25"/>
  <cols>
    <col min="1" max="1" width="10.42578125" style="21" bestFit="1" customWidth="1"/>
    <col min="2" max="2" width="18.42578125" style="21" customWidth="1"/>
    <col min="3" max="3" width="11.42578125" style="21" bestFit="1" customWidth="1"/>
    <col min="4" max="4" width="9" style="21" bestFit="1" customWidth="1"/>
    <col min="5" max="5" width="16.42578125" style="21" bestFit="1" customWidth="1"/>
    <col min="6" max="6" width="16.5703125" style="21" bestFit="1" customWidth="1"/>
    <col min="7" max="8" width="13.5703125" style="21" bestFit="1" customWidth="1"/>
    <col min="9" max="15" width="14.85546875" style="21" bestFit="1" customWidth="1"/>
    <col min="16" max="16384" width="8.7109375" style="21"/>
  </cols>
  <sheetData>
    <row r="1" spans="1:15" x14ac:dyDescent="0.25">
      <c r="A1" s="9" t="s">
        <v>0</v>
      </c>
      <c r="E1" s="107"/>
    </row>
    <row r="2" spans="1:15" x14ac:dyDescent="0.25">
      <c r="A2" s="49" t="s">
        <v>35</v>
      </c>
      <c r="B2" s="50" t="s">
        <v>340</v>
      </c>
      <c r="C2" s="107"/>
    </row>
    <row r="3" spans="1:15" x14ac:dyDescent="0.25">
      <c r="A3" s="49" t="s">
        <v>36</v>
      </c>
      <c r="B3" s="50" t="s">
        <v>435</v>
      </c>
    </row>
    <row r="4" spans="1:15" x14ac:dyDescent="0.25">
      <c r="A4" s="49"/>
      <c r="B4" s="50"/>
    </row>
    <row r="6" spans="1:15" x14ac:dyDescent="0.25">
      <c r="E6" t="s">
        <v>353</v>
      </c>
      <c r="F6"/>
      <c r="G6"/>
      <c r="H6"/>
      <c r="I6"/>
      <c r="J6"/>
      <c r="K6"/>
      <c r="L6"/>
      <c r="M6"/>
      <c r="N6"/>
      <c r="O6"/>
    </row>
    <row r="7" spans="1:15" x14ac:dyDescent="0.25">
      <c r="E7" t="s">
        <v>395</v>
      </c>
      <c r="F7" t="s">
        <v>396</v>
      </c>
      <c r="G7" t="s">
        <v>397</v>
      </c>
      <c r="H7" t="s">
        <v>398</v>
      </c>
      <c r="I7" t="s">
        <v>399</v>
      </c>
      <c r="J7" t="s">
        <v>400</v>
      </c>
      <c r="K7" t="s">
        <v>401</v>
      </c>
      <c r="L7" t="s">
        <v>402</v>
      </c>
      <c r="M7" t="s">
        <v>403</v>
      </c>
      <c r="N7" t="s">
        <v>404</v>
      </c>
      <c r="O7" t="s">
        <v>405</v>
      </c>
    </row>
    <row r="8" spans="1:15" x14ac:dyDescent="0.25">
      <c r="D8" s="110" t="s">
        <v>354</v>
      </c>
      <c r="E8" s="118" t="s">
        <v>371</v>
      </c>
      <c r="F8" s="117" t="s">
        <v>377</v>
      </c>
      <c r="G8" s="117" t="s">
        <v>378</v>
      </c>
      <c r="H8" s="117" t="s">
        <v>372</v>
      </c>
      <c r="I8" s="117" t="s">
        <v>373</v>
      </c>
      <c r="J8" s="118" t="s">
        <v>379</v>
      </c>
      <c r="K8" s="117" t="s">
        <v>380</v>
      </c>
      <c r="L8" s="117" t="s">
        <v>381</v>
      </c>
      <c r="M8" s="117" t="s">
        <v>382</v>
      </c>
      <c r="N8" s="117" t="s">
        <v>383</v>
      </c>
      <c r="O8" s="117" t="s">
        <v>384</v>
      </c>
    </row>
    <row r="9" spans="1:15" x14ac:dyDescent="0.25">
      <c r="A9" s="48"/>
      <c r="B9" s="111" t="s">
        <v>355</v>
      </c>
      <c r="C9" s="110" t="s">
        <v>356</v>
      </c>
      <c r="D9" s="110" t="s">
        <v>357</v>
      </c>
      <c r="E9" s="48">
        <v>2</v>
      </c>
      <c r="F9" s="48">
        <v>7</v>
      </c>
      <c r="G9" s="48">
        <v>12</v>
      </c>
      <c r="H9" s="48">
        <v>17</v>
      </c>
      <c r="I9" s="48">
        <v>22</v>
      </c>
      <c r="J9" s="48">
        <v>27</v>
      </c>
      <c r="K9" s="48">
        <v>32</v>
      </c>
      <c r="L9" s="48">
        <v>37</v>
      </c>
      <c r="M9" s="48">
        <v>42</v>
      </c>
      <c r="N9" s="48">
        <v>47</v>
      </c>
      <c r="O9" s="48">
        <v>52</v>
      </c>
    </row>
    <row r="10" spans="1:15" x14ac:dyDescent="0.25">
      <c r="A10" t="s">
        <v>267</v>
      </c>
      <c r="B10" s="110" t="s">
        <v>358</v>
      </c>
      <c r="C10" s="48"/>
      <c r="D10" s="49"/>
      <c r="E10" s="118" t="s">
        <v>371</v>
      </c>
      <c r="F10" s="117" t="s">
        <v>377</v>
      </c>
      <c r="G10" s="117" t="s">
        <v>378</v>
      </c>
      <c r="H10" s="117" t="s">
        <v>372</v>
      </c>
      <c r="I10" s="117" t="s">
        <v>373</v>
      </c>
      <c r="J10" s="118" t="s">
        <v>379</v>
      </c>
      <c r="K10" s="117" t="s">
        <v>380</v>
      </c>
      <c r="L10" s="117" t="s">
        <v>381</v>
      </c>
      <c r="M10" s="117" t="s">
        <v>382</v>
      </c>
      <c r="N10" s="117" t="s">
        <v>383</v>
      </c>
      <c r="O10" s="117" t="s">
        <v>434</v>
      </c>
    </row>
    <row r="11" spans="1:15" x14ac:dyDescent="0.25">
      <c r="A11" t="s">
        <v>386</v>
      </c>
      <c r="B11" s="48" t="s">
        <v>359</v>
      </c>
      <c r="C11" s="48">
        <v>22</v>
      </c>
      <c r="D11" s="122" t="s">
        <v>269</v>
      </c>
      <c r="E11" s="141">
        <v>5025</v>
      </c>
      <c r="F11" s="141">
        <v>0</v>
      </c>
      <c r="G11" s="141">
        <v>0</v>
      </c>
      <c r="H11" s="141">
        <v>0</v>
      </c>
      <c r="I11" s="141">
        <v>0</v>
      </c>
      <c r="J11" s="142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</row>
    <row r="12" spans="1:15" x14ac:dyDescent="0.25">
      <c r="A12" t="s">
        <v>387</v>
      </c>
      <c r="B12" s="48" t="s">
        <v>359</v>
      </c>
      <c r="C12" s="48">
        <v>27</v>
      </c>
      <c r="D12" s="122" t="s">
        <v>270</v>
      </c>
      <c r="E12" s="141">
        <v>24043</v>
      </c>
      <c r="F12" s="141">
        <v>1770</v>
      </c>
      <c r="G12" s="141">
        <v>0</v>
      </c>
      <c r="H12" s="141">
        <v>0</v>
      </c>
      <c r="I12" s="141">
        <v>0</v>
      </c>
      <c r="J12" s="142">
        <v>0</v>
      </c>
      <c r="K12" s="141">
        <v>0</v>
      </c>
      <c r="L12" s="141">
        <v>0</v>
      </c>
      <c r="M12" s="141">
        <v>0</v>
      </c>
      <c r="N12" s="141">
        <v>0</v>
      </c>
      <c r="O12" s="141">
        <v>0</v>
      </c>
    </row>
    <row r="13" spans="1:15" x14ac:dyDescent="0.25">
      <c r="A13" t="s">
        <v>388</v>
      </c>
      <c r="B13" s="48" t="s">
        <v>359</v>
      </c>
      <c r="C13" s="48">
        <v>32</v>
      </c>
      <c r="D13" s="122" t="s">
        <v>231</v>
      </c>
      <c r="E13" s="141">
        <v>18321</v>
      </c>
      <c r="F13" s="141">
        <v>15138</v>
      </c>
      <c r="G13" s="141">
        <v>2620</v>
      </c>
      <c r="H13" s="141">
        <v>0</v>
      </c>
      <c r="I13" s="141">
        <v>0</v>
      </c>
      <c r="J13" s="142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</row>
    <row r="14" spans="1:15" x14ac:dyDescent="0.25">
      <c r="A14" t="s">
        <v>389</v>
      </c>
      <c r="B14" s="48" t="s">
        <v>359</v>
      </c>
      <c r="C14" s="48">
        <v>37</v>
      </c>
      <c r="D14" s="122" t="s">
        <v>232</v>
      </c>
      <c r="E14" s="141">
        <v>9081</v>
      </c>
      <c r="F14" s="141">
        <v>9732</v>
      </c>
      <c r="G14" s="141">
        <v>17288</v>
      </c>
      <c r="H14" s="141">
        <v>2175</v>
      </c>
      <c r="I14" s="141">
        <v>1</v>
      </c>
      <c r="J14" s="142">
        <v>0</v>
      </c>
      <c r="K14" s="141">
        <v>0</v>
      </c>
      <c r="L14" s="141">
        <v>0</v>
      </c>
      <c r="M14" s="141">
        <v>0</v>
      </c>
      <c r="N14" s="141">
        <v>0</v>
      </c>
      <c r="O14" s="141">
        <v>0</v>
      </c>
    </row>
    <row r="15" spans="1:15" x14ac:dyDescent="0.25">
      <c r="A15" t="s">
        <v>390</v>
      </c>
      <c r="B15" s="48" t="s">
        <v>359</v>
      </c>
      <c r="C15" s="48">
        <v>42</v>
      </c>
      <c r="D15" s="122" t="s">
        <v>233</v>
      </c>
      <c r="E15" s="141">
        <v>6822</v>
      </c>
      <c r="F15" s="141">
        <v>6516</v>
      </c>
      <c r="G15" s="141">
        <v>11131</v>
      </c>
      <c r="H15" s="141">
        <v>13098</v>
      </c>
      <c r="I15" s="141">
        <v>1064</v>
      </c>
      <c r="J15" s="142">
        <v>2</v>
      </c>
      <c r="K15" s="141">
        <v>0</v>
      </c>
      <c r="L15" s="141">
        <v>0</v>
      </c>
      <c r="M15" s="141">
        <v>0</v>
      </c>
      <c r="N15" s="141">
        <v>0</v>
      </c>
      <c r="O15" s="141">
        <v>0</v>
      </c>
    </row>
    <row r="16" spans="1:15" x14ac:dyDescent="0.25">
      <c r="A16" t="s">
        <v>391</v>
      </c>
      <c r="B16" s="48" t="s">
        <v>359</v>
      </c>
      <c r="C16" s="48">
        <v>47</v>
      </c>
      <c r="D16" s="122" t="s">
        <v>234</v>
      </c>
      <c r="E16" s="141">
        <v>6498</v>
      </c>
      <c r="F16" s="141">
        <v>5912</v>
      </c>
      <c r="G16" s="141">
        <v>7177</v>
      </c>
      <c r="H16" s="141">
        <v>9657</v>
      </c>
      <c r="I16" s="141">
        <v>8214</v>
      </c>
      <c r="J16" s="142">
        <v>1078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</row>
    <row r="17" spans="1:15" x14ac:dyDescent="0.25">
      <c r="A17" t="s">
        <v>392</v>
      </c>
      <c r="B17" s="48" t="s">
        <v>359</v>
      </c>
      <c r="C17" s="48">
        <v>52</v>
      </c>
      <c r="D17" s="122" t="s">
        <v>42</v>
      </c>
      <c r="E17" s="141">
        <v>5210</v>
      </c>
      <c r="F17" s="141">
        <v>4863</v>
      </c>
      <c r="G17" s="141">
        <v>6133</v>
      </c>
      <c r="H17" s="141">
        <v>5381</v>
      </c>
      <c r="I17" s="141">
        <v>5301</v>
      </c>
      <c r="J17" s="142">
        <v>7011</v>
      </c>
      <c r="K17" s="141">
        <v>935</v>
      </c>
      <c r="L17" s="141">
        <v>2</v>
      </c>
      <c r="M17" s="141">
        <v>0</v>
      </c>
      <c r="N17" s="141">
        <v>0</v>
      </c>
      <c r="O17" s="141">
        <v>0</v>
      </c>
    </row>
    <row r="18" spans="1:15" x14ac:dyDescent="0.25">
      <c r="A18" t="s">
        <v>393</v>
      </c>
      <c r="B18" s="48" t="s">
        <v>359</v>
      </c>
      <c r="C18" s="48">
        <v>57</v>
      </c>
      <c r="D18" s="122" t="s">
        <v>43</v>
      </c>
      <c r="E18" s="141">
        <v>3574</v>
      </c>
      <c r="F18" s="141">
        <v>3098</v>
      </c>
      <c r="G18" s="141">
        <v>4639</v>
      </c>
      <c r="H18" s="141">
        <v>4619</v>
      </c>
      <c r="I18" s="141">
        <v>3642</v>
      </c>
      <c r="J18" s="142">
        <v>4603</v>
      </c>
      <c r="K18" s="141">
        <v>3012</v>
      </c>
      <c r="L18" s="141">
        <v>316</v>
      </c>
      <c r="M18" s="141">
        <v>1</v>
      </c>
      <c r="N18" s="141">
        <v>0</v>
      </c>
      <c r="O18" s="141">
        <v>0</v>
      </c>
    </row>
    <row r="19" spans="1:15" x14ac:dyDescent="0.25">
      <c r="A19" t="s">
        <v>394</v>
      </c>
      <c r="B19" s="48" t="s">
        <v>359</v>
      </c>
      <c r="C19" s="48">
        <v>62</v>
      </c>
      <c r="D19" s="122" t="s">
        <v>44</v>
      </c>
      <c r="E19" s="141">
        <v>2072</v>
      </c>
      <c r="F19" s="141">
        <v>1532</v>
      </c>
      <c r="G19" s="141">
        <v>2329</v>
      </c>
      <c r="H19" s="141">
        <v>3269</v>
      </c>
      <c r="I19" s="141">
        <v>2917</v>
      </c>
      <c r="J19" s="142">
        <v>2748</v>
      </c>
      <c r="K19" s="141">
        <v>1200</v>
      </c>
      <c r="L19" s="141">
        <v>816</v>
      </c>
      <c r="M19" s="141">
        <v>98</v>
      </c>
      <c r="N19" s="141">
        <v>1</v>
      </c>
      <c r="O19" s="141">
        <v>0</v>
      </c>
    </row>
    <row r="20" spans="1:15" x14ac:dyDescent="0.25">
      <c r="A20" t="s">
        <v>407</v>
      </c>
      <c r="B20" s="48" t="s">
        <v>359</v>
      </c>
      <c r="C20" s="48">
        <v>67</v>
      </c>
      <c r="D20" s="122" t="s">
        <v>45</v>
      </c>
      <c r="E20" s="141">
        <v>869</v>
      </c>
      <c r="F20" s="141">
        <v>492</v>
      </c>
      <c r="G20" s="141">
        <v>598</v>
      </c>
      <c r="H20" s="141">
        <v>769</v>
      </c>
      <c r="I20" s="141">
        <v>725</v>
      </c>
      <c r="J20" s="142">
        <v>646</v>
      </c>
      <c r="K20" s="141">
        <v>302</v>
      </c>
      <c r="L20" s="141">
        <v>159</v>
      </c>
      <c r="M20" s="141">
        <v>152</v>
      </c>
      <c r="N20" s="141">
        <v>32</v>
      </c>
      <c r="O20" s="141">
        <v>0</v>
      </c>
    </row>
    <row r="21" spans="1:15" x14ac:dyDescent="0.25">
      <c r="A21" s="21" t="s">
        <v>370</v>
      </c>
      <c r="B21" s="48" t="s">
        <v>359</v>
      </c>
      <c r="C21" s="48">
        <v>72</v>
      </c>
      <c r="D21" s="123" t="s">
        <v>46</v>
      </c>
      <c r="E21" s="141">
        <v>456</v>
      </c>
      <c r="F21" s="141">
        <v>119</v>
      </c>
      <c r="G21" s="141">
        <v>129</v>
      </c>
      <c r="H21" s="141">
        <v>131</v>
      </c>
      <c r="I21" s="141">
        <v>115</v>
      </c>
      <c r="J21" s="142">
        <v>100</v>
      </c>
      <c r="K21" s="141">
        <v>96</v>
      </c>
      <c r="L21" s="141">
        <v>40</v>
      </c>
      <c r="M21" s="141">
        <v>39</v>
      </c>
      <c r="N21" s="141">
        <v>43</v>
      </c>
      <c r="O21" s="141">
        <v>18</v>
      </c>
    </row>
    <row r="22" spans="1:15" x14ac:dyDescent="0.25">
      <c r="C22" s="115"/>
      <c r="D22" s="122"/>
      <c r="E22" s="141"/>
      <c r="F22" s="141"/>
      <c r="G22" s="141"/>
      <c r="H22" s="141"/>
      <c r="I22" s="141"/>
      <c r="J22" s="142"/>
      <c r="K22" s="141"/>
      <c r="L22" s="141"/>
      <c r="M22" s="141"/>
      <c r="N22" s="141"/>
      <c r="O22" s="141"/>
    </row>
    <row r="23" spans="1:15" x14ac:dyDescent="0.25">
      <c r="A23" t="s">
        <v>386</v>
      </c>
      <c r="B23" s="48" t="s">
        <v>406</v>
      </c>
      <c r="C23" s="48">
        <v>22</v>
      </c>
      <c r="D23" s="122" t="s">
        <v>269</v>
      </c>
      <c r="E23" s="141">
        <v>37728</v>
      </c>
      <c r="F23" s="143">
        <v>0</v>
      </c>
      <c r="G23" s="143">
        <v>0</v>
      </c>
      <c r="H23" s="143">
        <v>0</v>
      </c>
      <c r="I23" s="143">
        <v>0</v>
      </c>
      <c r="J23" s="144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</row>
    <row r="24" spans="1:15" x14ac:dyDescent="0.25">
      <c r="A24" t="s">
        <v>387</v>
      </c>
      <c r="B24" s="48" t="s">
        <v>406</v>
      </c>
      <c r="C24" s="48">
        <v>27</v>
      </c>
      <c r="D24" s="122" t="s">
        <v>270</v>
      </c>
      <c r="E24" s="141">
        <v>47960</v>
      </c>
      <c r="F24" s="143">
        <v>59228</v>
      </c>
      <c r="G24" s="143">
        <v>0</v>
      </c>
      <c r="H24" s="143">
        <v>0</v>
      </c>
      <c r="I24" s="143">
        <v>0</v>
      </c>
      <c r="J24" s="144">
        <v>0</v>
      </c>
      <c r="K24" s="143">
        <v>0</v>
      </c>
      <c r="L24" s="143">
        <v>0</v>
      </c>
      <c r="M24" s="143">
        <v>0</v>
      </c>
      <c r="N24" s="143">
        <v>0</v>
      </c>
      <c r="O24" s="143">
        <v>0</v>
      </c>
    </row>
    <row r="25" spans="1:15" x14ac:dyDescent="0.25">
      <c r="A25" t="s">
        <v>388</v>
      </c>
      <c r="B25" s="48" t="s">
        <v>406</v>
      </c>
      <c r="C25" s="48">
        <v>32</v>
      </c>
      <c r="D25" s="122" t="s">
        <v>231</v>
      </c>
      <c r="E25" s="141">
        <v>51886</v>
      </c>
      <c r="F25" s="143">
        <v>64521</v>
      </c>
      <c r="G25" s="143">
        <v>75976</v>
      </c>
      <c r="H25" s="143">
        <v>0</v>
      </c>
      <c r="I25" s="143">
        <v>0</v>
      </c>
      <c r="J25" s="144">
        <v>0</v>
      </c>
      <c r="K25" s="143">
        <v>0</v>
      </c>
      <c r="L25" s="143">
        <v>0</v>
      </c>
      <c r="M25" s="143">
        <v>0</v>
      </c>
      <c r="N25" s="143">
        <v>0</v>
      </c>
      <c r="O25" s="143">
        <v>0</v>
      </c>
    </row>
    <row r="26" spans="1:15" x14ac:dyDescent="0.25">
      <c r="A26" t="s">
        <v>389</v>
      </c>
      <c r="B26" s="48" t="s">
        <v>406</v>
      </c>
      <c r="C26" s="48">
        <v>37</v>
      </c>
      <c r="D26" s="122" t="s">
        <v>232</v>
      </c>
      <c r="E26" s="141">
        <v>52286</v>
      </c>
      <c r="F26" s="143">
        <v>67391</v>
      </c>
      <c r="G26" s="143">
        <v>80931</v>
      </c>
      <c r="H26" s="143">
        <v>89440</v>
      </c>
      <c r="I26" s="143">
        <v>106592</v>
      </c>
      <c r="J26" s="144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</row>
    <row r="27" spans="1:15" x14ac:dyDescent="0.25">
      <c r="A27" t="s">
        <v>390</v>
      </c>
      <c r="B27" s="48" t="s">
        <v>406</v>
      </c>
      <c r="C27" s="48">
        <v>42</v>
      </c>
      <c r="D27" s="122" t="s">
        <v>233</v>
      </c>
      <c r="E27" s="141">
        <v>48722</v>
      </c>
      <c r="F27" s="143">
        <v>64431</v>
      </c>
      <c r="G27" s="143">
        <v>83384</v>
      </c>
      <c r="H27" s="143">
        <v>92702</v>
      </c>
      <c r="I27" s="143">
        <v>96213</v>
      </c>
      <c r="J27" s="144">
        <v>135112</v>
      </c>
      <c r="K27" s="143">
        <v>0</v>
      </c>
      <c r="L27" s="143">
        <v>0</v>
      </c>
      <c r="M27" s="143">
        <v>0</v>
      </c>
      <c r="N27" s="143">
        <v>0</v>
      </c>
      <c r="O27" s="143">
        <v>0</v>
      </c>
    </row>
    <row r="28" spans="1:15" x14ac:dyDescent="0.25">
      <c r="A28" t="s">
        <v>391</v>
      </c>
      <c r="B28" s="48" t="s">
        <v>406</v>
      </c>
      <c r="C28" s="48">
        <v>47</v>
      </c>
      <c r="D28" s="122" t="s">
        <v>234</v>
      </c>
      <c r="E28" s="141">
        <v>44817</v>
      </c>
      <c r="F28" s="143">
        <v>57921</v>
      </c>
      <c r="G28" s="143">
        <v>78049</v>
      </c>
      <c r="H28" s="143">
        <v>91958</v>
      </c>
      <c r="I28" s="143">
        <v>98123</v>
      </c>
      <c r="J28" s="144">
        <v>99993</v>
      </c>
      <c r="K28" s="143">
        <v>0</v>
      </c>
      <c r="L28" s="143">
        <v>0</v>
      </c>
      <c r="M28" s="143">
        <v>0</v>
      </c>
      <c r="N28" s="143">
        <v>0</v>
      </c>
      <c r="O28" s="143">
        <v>0</v>
      </c>
    </row>
    <row r="29" spans="1:15" x14ac:dyDescent="0.25">
      <c r="A29" t="s">
        <v>392</v>
      </c>
      <c r="B29" s="48" t="s">
        <v>406</v>
      </c>
      <c r="C29" s="48">
        <v>52</v>
      </c>
      <c r="D29" s="122" t="s">
        <v>42</v>
      </c>
      <c r="E29" s="141">
        <v>42783</v>
      </c>
      <c r="F29" s="143">
        <v>52044</v>
      </c>
      <c r="G29" s="143">
        <v>69475</v>
      </c>
      <c r="H29" s="143">
        <v>85117</v>
      </c>
      <c r="I29" s="143">
        <v>96712</v>
      </c>
      <c r="J29" s="144">
        <v>101305</v>
      </c>
      <c r="K29" s="143">
        <v>104501</v>
      </c>
      <c r="L29" s="143">
        <v>48635</v>
      </c>
      <c r="M29" s="143">
        <v>0</v>
      </c>
      <c r="N29" s="143">
        <v>0</v>
      </c>
      <c r="O29" s="143">
        <v>0</v>
      </c>
    </row>
    <row r="30" spans="1:15" x14ac:dyDescent="0.25">
      <c r="A30" t="s">
        <v>393</v>
      </c>
      <c r="B30" s="48" t="s">
        <v>406</v>
      </c>
      <c r="C30" s="48">
        <v>57</v>
      </c>
      <c r="D30" s="122" t="s">
        <v>43</v>
      </c>
      <c r="E30" s="141">
        <v>45734</v>
      </c>
      <c r="F30" s="143">
        <v>51217</v>
      </c>
      <c r="G30" s="143">
        <v>64449</v>
      </c>
      <c r="H30" s="143">
        <v>77667</v>
      </c>
      <c r="I30" s="143">
        <v>89871</v>
      </c>
      <c r="J30" s="144">
        <v>101317</v>
      </c>
      <c r="K30" s="143">
        <v>106730</v>
      </c>
      <c r="L30" s="143">
        <v>112739</v>
      </c>
      <c r="M30" s="143">
        <v>122286</v>
      </c>
      <c r="N30" s="143">
        <v>0</v>
      </c>
      <c r="O30" s="143">
        <v>0</v>
      </c>
    </row>
    <row r="31" spans="1:15" x14ac:dyDescent="0.25">
      <c r="A31" t="s">
        <v>394</v>
      </c>
      <c r="B31" s="48" t="s">
        <v>406</v>
      </c>
      <c r="C31" s="48">
        <v>62</v>
      </c>
      <c r="D31" s="122" t="s">
        <v>44</v>
      </c>
      <c r="E31" s="141">
        <v>51340</v>
      </c>
      <c r="F31" s="143">
        <v>52720</v>
      </c>
      <c r="G31" s="143">
        <v>66435</v>
      </c>
      <c r="H31" s="143">
        <v>79151</v>
      </c>
      <c r="I31" s="143">
        <v>88828</v>
      </c>
      <c r="J31" s="144">
        <v>98981</v>
      </c>
      <c r="K31" s="143">
        <v>107928</v>
      </c>
      <c r="L31" s="143">
        <v>116174</v>
      </c>
      <c r="M31" s="143">
        <v>131307</v>
      </c>
      <c r="N31" s="143">
        <v>185137</v>
      </c>
      <c r="O31" s="143">
        <v>0</v>
      </c>
    </row>
    <row r="32" spans="1:15" x14ac:dyDescent="0.25">
      <c r="A32" t="s">
        <v>407</v>
      </c>
      <c r="B32" s="48" t="s">
        <v>406</v>
      </c>
      <c r="C32" s="48">
        <v>67</v>
      </c>
      <c r="D32" s="122" t="s">
        <v>45</v>
      </c>
      <c r="E32" s="141">
        <v>68969</v>
      </c>
      <c r="F32" s="143">
        <v>50023</v>
      </c>
      <c r="G32" s="143">
        <v>63592</v>
      </c>
      <c r="H32" s="143">
        <v>77761</v>
      </c>
      <c r="I32" s="143">
        <v>84935</v>
      </c>
      <c r="J32" s="144">
        <v>92134</v>
      </c>
      <c r="K32" s="143">
        <v>111024</v>
      </c>
      <c r="L32" s="143">
        <v>116286</v>
      </c>
      <c r="M32" s="143">
        <v>123717</v>
      </c>
      <c r="N32" s="143">
        <v>140424</v>
      </c>
      <c r="O32" s="143">
        <v>0</v>
      </c>
    </row>
    <row r="33" spans="1:15" x14ac:dyDescent="0.25">
      <c r="A33" s="21" t="s">
        <v>370</v>
      </c>
      <c r="B33" s="48" t="s">
        <v>406</v>
      </c>
      <c r="C33" s="48">
        <v>72</v>
      </c>
      <c r="D33" s="123" t="s">
        <v>46</v>
      </c>
      <c r="E33" s="141">
        <v>30961</v>
      </c>
      <c r="F33" s="143">
        <v>53660</v>
      </c>
      <c r="G33" s="143">
        <v>59739</v>
      </c>
      <c r="H33" s="143">
        <v>63397</v>
      </c>
      <c r="I33" s="143">
        <v>87936</v>
      </c>
      <c r="J33" s="144">
        <v>76428</v>
      </c>
      <c r="K33" s="143">
        <v>93326</v>
      </c>
      <c r="L33" s="143">
        <v>104959</v>
      </c>
      <c r="M33" s="143">
        <v>110314</v>
      </c>
      <c r="N33" s="143">
        <v>121738</v>
      </c>
      <c r="O33" s="145">
        <v>111292</v>
      </c>
    </row>
    <row r="34" spans="1:15" x14ac:dyDescent="0.25">
      <c r="B34" s="123"/>
      <c r="D34" s="116"/>
      <c r="E34" s="116"/>
      <c r="F34" s="116"/>
      <c r="G34" s="116"/>
      <c r="H34" s="116"/>
      <c r="I34" s="120"/>
      <c r="J34" s="116"/>
      <c r="K34" s="116"/>
      <c r="L34" s="116"/>
      <c r="M34" s="116"/>
      <c r="N34" s="116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RetireesSched_raw</vt:lpstr>
      <vt:lpstr>RetirementRatesSched_Matrix</vt:lpstr>
      <vt:lpstr>RetirementRates_raw</vt:lpstr>
      <vt:lpstr>TermRatesSched_Matrix</vt:lpstr>
      <vt:lpstr>TermRates_raw</vt:lpstr>
      <vt:lpstr>DisbRatesSched_SingleCol</vt:lpstr>
      <vt:lpstr>DisbRates_raw</vt:lpstr>
      <vt:lpstr>SalaryGrowthSched_SingleCol</vt:lpstr>
      <vt:lpstr>SalaryGrowth_raw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2017-11-14T03:22:56Z</dcterms:modified>
</cp:coreProperties>
</file>