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Git\PenSim-Projects\PPD150_Experiment\Inputs_Data_largePlans\"/>
    </mc:Choice>
  </mc:AlternateContent>
  <bookViews>
    <workbookView xWindow="0" yWindow="0" windowWidth="16500" windowHeight="5415" tabRatio="886" firstSheet="3" activeTab="6" xr2:uid="{00000000-000D-0000-FFFF-FFFF00000000}"/>
  </bookViews>
  <sheets>
    <sheet name="TOC" sheetId="42" r:id="rId1"/>
    <sheet name="checklist" sheetId="28" r:id="rId2"/>
    <sheet name="StepsAndLinks" sheetId="2" r:id="rId3"/>
    <sheet name="PlanNames" sheetId="35" r:id="rId4"/>
    <sheet name="singleValues" sheetId="1" r:id="rId5"/>
    <sheet name="singleValuesScreenshots" sheetId="26" r:id="rId6"/>
    <sheet name="erc_rule" sheetId="38" r:id="rId7"/>
    <sheet name="SummaryAssumptions" sheetId="13" r:id="rId8"/>
    <sheet name="ActivesSched" sheetId="45" r:id="rId9"/>
    <sheet name="Actives_raw (2)" sheetId="51" r:id="rId10"/>
    <sheet name="SalarySched_byAgeGrp" sheetId="48" r:id="rId11"/>
    <sheet name="Actives_raw" sheetId="46" r:id="rId12"/>
    <sheet name="RetireesSched" sheetId="47" r:id="rId13"/>
    <sheet name="Retirees_raw" sheetId="8" r:id="rId14"/>
    <sheet name="Retirees_raw (2)" sheetId="52" r:id="rId15"/>
    <sheet name="Sheet2" sheetId="53" r:id="rId16"/>
    <sheet name="RetirementRatesSched_Matrix" sheetId="50" r:id="rId17"/>
    <sheet name="RetirementRates_raw" sheetId="49" r:id="rId18"/>
    <sheet name="TermRatesSched_Matrix" sheetId="10" r:id="rId19"/>
    <sheet name="TermRates_raw" sheetId="40" r:id="rId20"/>
    <sheet name="DisbRatesSched_SingleCol" sheetId="29" r:id="rId21"/>
    <sheet name="DisbRates_raw" sheetId="41" r:id="rId22"/>
    <sheet name="SalaryGrowthSched_SingleCol" sheetId="9" r:id="rId23"/>
    <sheet name="SalaryGrowth_raw" sheetId="33" r:id="rId24"/>
    <sheet name="MortalityInfo" sheetId="30" r:id="rId25"/>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6" i="52" l="1"/>
  <c r="BA7" i="52"/>
  <c r="BA8" i="52"/>
  <c r="BA9" i="52"/>
  <c r="BA10" i="52"/>
  <c r="BA11" i="52"/>
  <c r="BA12" i="52"/>
  <c r="BA13" i="52"/>
  <c r="BA14" i="52"/>
  <c r="BA15" i="52"/>
  <c r="BA16" i="52"/>
  <c r="BA17" i="52"/>
  <c r="BA18" i="52"/>
  <c r="BA19" i="52"/>
  <c r="BA20" i="52"/>
  <c r="BA21" i="52"/>
  <c r="BA22" i="52"/>
  <c r="BA23" i="52"/>
  <c r="BA25" i="52"/>
  <c r="BA26" i="52"/>
  <c r="BA27" i="52"/>
  <c r="BA28" i="52"/>
  <c r="BA29" i="52"/>
  <c r="BA30" i="52"/>
  <c r="BA31" i="52"/>
  <c r="BA32" i="52"/>
  <c r="BA33" i="52"/>
  <c r="BA34" i="52"/>
  <c r="BA35" i="52"/>
  <c r="BA36" i="52"/>
  <c r="BA37" i="52"/>
  <c r="BA38" i="52"/>
  <c r="BA39" i="52"/>
  <c r="BA40" i="52"/>
  <c r="BA41" i="52"/>
  <c r="BA42" i="52"/>
  <c r="BA43" i="52"/>
  <c r="BA44" i="52"/>
  <c r="BA45" i="52"/>
  <c r="BA46" i="52"/>
  <c r="BA47" i="52"/>
  <c r="BA48" i="52"/>
  <c r="BA49" i="52"/>
  <c r="BA50" i="52"/>
  <c r="BA51" i="52"/>
  <c r="BA52" i="52"/>
  <c r="BA53" i="52"/>
  <c r="BA54" i="52"/>
  <c r="BA55" i="52"/>
  <c r="BA56" i="52"/>
  <c r="BA57" i="52"/>
  <c r="BA58" i="52"/>
  <c r="BA59" i="52"/>
  <c r="BA60" i="52"/>
  <c r="BA61" i="52"/>
  <c r="BA62" i="52"/>
  <c r="BA63" i="52"/>
  <c r="BA64" i="52"/>
  <c r="BA65" i="52"/>
  <c r="BA66" i="52"/>
  <c r="BA67" i="52"/>
  <c r="BA68" i="52"/>
  <c r="BA69" i="52"/>
  <c r="BA70" i="52"/>
  <c r="BA71" i="52"/>
  <c r="BA72" i="52"/>
  <c r="BA73" i="52"/>
  <c r="BA74" i="52"/>
  <c r="BA75" i="52"/>
  <c r="BA76" i="52"/>
  <c r="BA77" i="52"/>
  <c r="BA78" i="52"/>
  <c r="BA79" i="52"/>
  <c r="BA80" i="52"/>
  <c r="BA81" i="52"/>
  <c r="BA82" i="52"/>
  <c r="BA83" i="52"/>
  <c r="BA84" i="52"/>
  <c r="BA85" i="52"/>
  <c r="BA86" i="52"/>
  <c r="BA87" i="52"/>
  <c r="BA88" i="52"/>
  <c r="BA89" i="52"/>
  <c r="BA90" i="52"/>
  <c r="BA91" i="52"/>
  <c r="BA92" i="52"/>
  <c r="BA93" i="52"/>
  <c r="BA94" i="52"/>
  <c r="BA95" i="52"/>
  <c r="BA96" i="52"/>
  <c r="BA97" i="52"/>
  <c r="BA98" i="52"/>
  <c r="BA99" i="52"/>
  <c r="BA100" i="52"/>
  <c r="BA101" i="52"/>
  <c r="BA102" i="52"/>
  <c r="BA103" i="52"/>
  <c r="BA104" i="52"/>
  <c r="BA5" i="52"/>
  <c r="AY6" i="52"/>
  <c r="AZ6" i="52"/>
  <c r="AY7" i="52"/>
  <c r="AZ7" i="52"/>
  <c r="AY8" i="52"/>
  <c r="AZ8" i="52"/>
  <c r="AY9" i="52"/>
  <c r="AZ9" i="52"/>
  <c r="AY10" i="52"/>
  <c r="AZ10" i="52"/>
  <c r="AY11" i="52"/>
  <c r="AZ11" i="52"/>
  <c r="AY12" i="52"/>
  <c r="AZ12" i="52"/>
  <c r="AY13" i="52"/>
  <c r="AZ13" i="52"/>
  <c r="AY14" i="52"/>
  <c r="AZ14" i="52"/>
  <c r="AY15" i="52"/>
  <c r="AZ15" i="52"/>
  <c r="AY16" i="52"/>
  <c r="AZ16" i="52"/>
  <c r="AY17" i="52"/>
  <c r="AZ17" i="52"/>
  <c r="AY18" i="52"/>
  <c r="AZ18" i="52"/>
  <c r="AY19" i="52"/>
  <c r="AZ19" i="52"/>
  <c r="AY20" i="52"/>
  <c r="AZ20" i="52"/>
  <c r="AY21" i="52"/>
  <c r="AZ21" i="52"/>
  <c r="AY22" i="52"/>
  <c r="AZ22" i="52"/>
  <c r="AY23" i="52"/>
  <c r="AZ23" i="52"/>
  <c r="AY24" i="52"/>
  <c r="AZ24" i="52"/>
  <c r="AY25" i="52"/>
  <c r="AZ25" i="52"/>
  <c r="AY26" i="52"/>
  <c r="AZ26" i="52"/>
  <c r="AY27" i="52"/>
  <c r="AZ27" i="52"/>
  <c r="AY28" i="52"/>
  <c r="AZ28" i="52"/>
  <c r="AY29" i="52"/>
  <c r="AZ29" i="52"/>
  <c r="AY30" i="52"/>
  <c r="AZ30" i="52"/>
  <c r="AY31" i="52"/>
  <c r="AZ31" i="52"/>
  <c r="AY32" i="52"/>
  <c r="AZ32" i="52"/>
  <c r="AY33" i="52"/>
  <c r="AZ33" i="52"/>
  <c r="AY34" i="52"/>
  <c r="AZ34" i="52"/>
  <c r="AY35" i="52"/>
  <c r="AZ35" i="52"/>
  <c r="AY36" i="52"/>
  <c r="AZ36" i="52"/>
  <c r="AY37" i="52"/>
  <c r="AZ37" i="52"/>
  <c r="AY38" i="52"/>
  <c r="AZ38" i="52"/>
  <c r="AY39" i="52"/>
  <c r="AZ39" i="52"/>
  <c r="AY40" i="52"/>
  <c r="AZ40" i="52"/>
  <c r="AY41" i="52"/>
  <c r="AZ41" i="52"/>
  <c r="AY42" i="52"/>
  <c r="AZ42" i="52"/>
  <c r="AY43" i="52"/>
  <c r="AZ43" i="52"/>
  <c r="AY44" i="52"/>
  <c r="AZ44" i="52"/>
  <c r="AY45" i="52"/>
  <c r="AZ45" i="52"/>
  <c r="AY46" i="52"/>
  <c r="AZ46" i="52"/>
  <c r="AY47" i="52"/>
  <c r="AZ47" i="52"/>
  <c r="AY48" i="52"/>
  <c r="AZ48" i="52"/>
  <c r="AY49" i="52"/>
  <c r="AZ49" i="52"/>
  <c r="AY50" i="52"/>
  <c r="AZ50" i="52"/>
  <c r="AY51" i="52"/>
  <c r="AZ51" i="52"/>
  <c r="AY52" i="52"/>
  <c r="AZ52" i="52"/>
  <c r="AY53" i="52"/>
  <c r="AZ53" i="52"/>
  <c r="AY54" i="52"/>
  <c r="AZ54" i="52"/>
  <c r="AY55" i="52"/>
  <c r="AZ55" i="52"/>
  <c r="AY56" i="52"/>
  <c r="AZ56" i="52"/>
  <c r="AY57" i="52"/>
  <c r="AZ57" i="52"/>
  <c r="AY58" i="52"/>
  <c r="AZ58" i="52"/>
  <c r="AY59" i="52"/>
  <c r="AZ59" i="52"/>
  <c r="AY60" i="52"/>
  <c r="AZ60" i="52"/>
  <c r="AY61" i="52"/>
  <c r="AZ61" i="52"/>
  <c r="AY62" i="52"/>
  <c r="AZ62" i="52"/>
  <c r="AY63" i="52"/>
  <c r="AZ63" i="52"/>
  <c r="AY64" i="52"/>
  <c r="AZ64" i="52"/>
  <c r="AY65" i="52"/>
  <c r="AZ65" i="52"/>
  <c r="AY66" i="52"/>
  <c r="AZ66" i="52"/>
  <c r="AY67" i="52"/>
  <c r="AZ67" i="52"/>
  <c r="AY68" i="52"/>
  <c r="AZ68" i="52"/>
  <c r="AY69" i="52"/>
  <c r="AZ69" i="52"/>
  <c r="AY70" i="52"/>
  <c r="AZ70" i="52"/>
  <c r="AY71" i="52"/>
  <c r="AZ71" i="52"/>
  <c r="AY72" i="52"/>
  <c r="AZ72" i="52"/>
  <c r="AY73" i="52"/>
  <c r="AZ73" i="52"/>
  <c r="AY74" i="52"/>
  <c r="AZ74" i="52"/>
  <c r="AY75" i="52"/>
  <c r="AZ75" i="52"/>
  <c r="AY76" i="52"/>
  <c r="AZ76" i="52"/>
  <c r="AY77" i="52"/>
  <c r="AZ77" i="52"/>
  <c r="AY78" i="52"/>
  <c r="AZ78" i="52"/>
  <c r="AY79" i="52"/>
  <c r="AZ79" i="52"/>
  <c r="AY80" i="52"/>
  <c r="AZ80" i="52"/>
  <c r="AY81" i="52"/>
  <c r="AZ81" i="52"/>
  <c r="AY82" i="52"/>
  <c r="AZ82" i="52"/>
  <c r="AY83" i="52"/>
  <c r="AZ83" i="52"/>
  <c r="AY84" i="52"/>
  <c r="AZ84" i="52"/>
  <c r="AY85" i="52"/>
  <c r="AZ85" i="52"/>
  <c r="AY86" i="52"/>
  <c r="AZ86" i="52"/>
  <c r="AY87" i="52"/>
  <c r="AZ87" i="52"/>
  <c r="AY88" i="52"/>
  <c r="AZ88" i="52"/>
  <c r="AY89" i="52"/>
  <c r="AZ89" i="52"/>
  <c r="AY90" i="52"/>
  <c r="AZ90" i="52"/>
  <c r="AY91" i="52"/>
  <c r="AZ91" i="52"/>
  <c r="AY92" i="52"/>
  <c r="AZ92" i="52"/>
  <c r="AY93" i="52"/>
  <c r="AZ93" i="52"/>
  <c r="AY94" i="52"/>
  <c r="AZ94" i="52"/>
  <c r="AY95" i="52"/>
  <c r="AZ95" i="52"/>
  <c r="AY96" i="52"/>
  <c r="AZ96" i="52"/>
  <c r="AY97" i="52"/>
  <c r="AZ97" i="52"/>
  <c r="AY98" i="52"/>
  <c r="AZ98" i="52"/>
  <c r="AY99" i="52"/>
  <c r="AZ99" i="52"/>
  <c r="AY100" i="52"/>
  <c r="AZ100" i="52"/>
  <c r="AY101" i="52"/>
  <c r="AZ101" i="52"/>
  <c r="AY102" i="52"/>
  <c r="AZ102" i="52"/>
  <c r="AY103" i="52"/>
  <c r="AZ103" i="52"/>
  <c r="AY104" i="52"/>
  <c r="AZ104" i="52"/>
  <c r="AZ5" i="52"/>
  <c r="AY5" i="52"/>
  <c r="AV6" i="52"/>
  <c r="AW6" i="52"/>
  <c r="AV7" i="52"/>
  <c r="AW7" i="52"/>
  <c r="AV8" i="52"/>
  <c r="AW8" i="52"/>
  <c r="AV9" i="52"/>
  <c r="AW9" i="52"/>
  <c r="AV10" i="52"/>
  <c r="AW10" i="52"/>
  <c r="AV11" i="52"/>
  <c r="AW11" i="52"/>
  <c r="AV12" i="52"/>
  <c r="AW12" i="52"/>
  <c r="AV13" i="52"/>
  <c r="AW13" i="52"/>
  <c r="AV14" i="52"/>
  <c r="AW14" i="52"/>
  <c r="AV15" i="52"/>
  <c r="AW15" i="52"/>
  <c r="AV16" i="52"/>
  <c r="AW16" i="52"/>
  <c r="AV17" i="52"/>
  <c r="AW17" i="52"/>
  <c r="AV18" i="52"/>
  <c r="AW18" i="52"/>
  <c r="AV19" i="52"/>
  <c r="AW19" i="52"/>
  <c r="AV20" i="52"/>
  <c r="AW20" i="52"/>
  <c r="AV21" i="52"/>
  <c r="AW21" i="52"/>
  <c r="AV22" i="52"/>
  <c r="AW22" i="52"/>
  <c r="AV23" i="52"/>
  <c r="AW23" i="52"/>
  <c r="AV24" i="52"/>
  <c r="AW24" i="52"/>
  <c r="AV25" i="52"/>
  <c r="AW25" i="52"/>
  <c r="AV26" i="52"/>
  <c r="AW26" i="52"/>
  <c r="AV27" i="52"/>
  <c r="AW27" i="52"/>
  <c r="AV28" i="52"/>
  <c r="AW28" i="52"/>
  <c r="AV29" i="52"/>
  <c r="AW29" i="52"/>
  <c r="AV30" i="52"/>
  <c r="AW30" i="52"/>
  <c r="AV31" i="52"/>
  <c r="AW31" i="52"/>
  <c r="AV32" i="52"/>
  <c r="AW32" i="52"/>
  <c r="AV33" i="52"/>
  <c r="AW33" i="52"/>
  <c r="AV34" i="52"/>
  <c r="AW34" i="52"/>
  <c r="AV35" i="52"/>
  <c r="AW35" i="52"/>
  <c r="AV36" i="52"/>
  <c r="AW36" i="52"/>
  <c r="AV37" i="52"/>
  <c r="AW37" i="52"/>
  <c r="AV38" i="52"/>
  <c r="AW38" i="52"/>
  <c r="AV39" i="52"/>
  <c r="AW39" i="52"/>
  <c r="AV40" i="52"/>
  <c r="AW40" i="52"/>
  <c r="AV41" i="52"/>
  <c r="AW41" i="52"/>
  <c r="AV42" i="52"/>
  <c r="AW42" i="52"/>
  <c r="AV43" i="52"/>
  <c r="AW43" i="52"/>
  <c r="AV44" i="52"/>
  <c r="AW44" i="52"/>
  <c r="AV45" i="52"/>
  <c r="AW45" i="52"/>
  <c r="AV46" i="52"/>
  <c r="AW46" i="52"/>
  <c r="AV47" i="52"/>
  <c r="AW47" i="52"/>
  <c r="AV48" i="52"/>
  <c r="AW48" i="52"/>
  <c r="AV49" i="52"/>
  <c r="AW49" i="52"/>
  <c r="AV50" i="52"/>
  <c r="AW50" i="52"/>
  <c r="AV51" i="52"/>
  <c r="AW51" i="52"/>
  <c r="AV52" i="52"/>
  <c r="AW52" i="52"/>
  <c r="AV53" i="52"/>
  <c r="AW53" i="52"/>
  <c r="AV54" i="52"/>
  <c r="AW54" i="52"/>
  <c r="AV55" i="52"/>
  <c r="AW55" i="52"/>
  <c r="AV56" i="52"/>
  <c r="AW56" i="52"/>
  <c r="AV57" i="52"/>
  <c r="AW57" i="52"/>
  <c r="AV58" i="52"/>
  <c r="AW58" i="52"/>
  <c r="AV59" i="52"/>
  <c r="AW59" i="52"/>
  <c r="AV60" i="52"/>
  <c r="AW60" i="52"/>
  <c r="AV61" i="52"/>
  <c r="AW61" i="52"/>
  <c r="AV62" i="52"/>
  <c r="AW62" i="52"/>
  <c r="AV63" i="52"/>
  <c r="AW63" i="52"/>
  <c r="AV64" i="52"/>
  <c r="AW64" i="52"/>
  <c r="AV65" i="52"/>
  <c r="AW65" i="52"/>
  <c r="AV66" i="52"/>
  <c r="AW66" i="52"/>
  <c r="AV67" i="52"/>
  <c r="AW67" i="52"/>
  <c r="AV68" i="52"/>
  <c r="AW68" i="52"/>
  <c r="AV69" i="52"/>
  <c r="AW69" i="52"/>
  <c r="AV70" i="52"/>
  <c r="AW70" i="52"/>
  <c r="AV71" i="52"/>
  <c r="AW71" i="52"/>
  <c r="AV72" i="52"/>
  <c r="AW72" i="52"/>
  <c r="AV73" i="52"/>
  <c r="AW73" i="52"/>
  <c r="AV74" i="52"/>
  <c r="AW74" i="52"/>
  <c r="AV75" i="52"/>
  <c r="AW75" i="52"/>
  <c r="AV76" i="52"/>
  <c r="AW76" i="52"/>
  <c r="AV77" i="52"/>
  <c r="AW77" i="52"/>
  <c r="AV78" i="52"/>
  <c r="AW78" i="52"/>
  <c r="AV79" i="52"/>
  <c r="AW79" i="52"/>
  <c r="AV80" i="52"/>
  <c r="AW80" i="52"/>
  <c r="AV81" i="52"/>
  <c r="AW81" i="52"/>
  <c r="AV82" i="52"/>
  <c r="AW82" i="52"/>
  <c r="AV83" i="52"/>
  <c r="AW83" i="52"/>
  <c r="AV84" i="52"/>
  <c r="AW84" i="52"/>
  <c r="AV85" i="52"/>
  <c r="AW85" i="52"/>
  <c r="AV86" i="52"/>
  <c r="AW86" i="52"/>
  <c r="AV87" i="52"/>
  <c r="AW87" i="52"/>
  <c r="AV88" i="52"/>
  <c r="AW88" i="52"/>
  <c r="AV89" i="52"/>
  <c r="AW89" i="52"/>
  <c r="AV90" i="52"/>
  <c r="AW90" i="52"/>
  <c r="AV91" i="52"/>
  <c r="AW91" i="52"/>
  <c r="AV92" i="52"/>
  <c r="AW92" i="52"/>
  <c r="AV93" i="52"/>
  <c r="AW93" i="52"/>
  <c r="AV94" i="52"/>
  <c r="AW94" i="52"/>
  <c r="AV95" i="52"/>
  <c r="AW95" i="52"/>
  <c r="AV96" i="52"/>
  <c r="AW96" i="52"/>
  <c r="AV97" i="52"/>
  <c r="AW97" i="52"/>
  <c r="AV98" i="52"/>
  <c r="AW98" i="52"/>
  <c r="AV99" i="52"/>
  <c r="AW99" i="52"/>
  <c r="AV100" i="52"/>
  <c r="AW100" i="52"/>
  <c r="AV101" i="52"/>
  <c r="AW101" i="52"/>
  <c r="AV102" i="52"/>
  <c r="AW102" i="52"/>
  <c r="AV103" i="52"/>
  <c r="AW103" i="52"/>
  <c r="AV104" i="52"/>
  <c r="AW104" i="52"/>
  <c r="AW5" i="52"/>
  <c r="AV5" i="52"/>
  <c r="AO6" i="52"/>
  <c r="AP6" i="52"/>
  <c r="AO7" i="52"/>
  <c r="AP7" i="52"/>
  <c r="AO8" i="52"/>
  <c r="AP8" i="52"/>
  <c r="AO9" i="52"/>
  <c r="AP9" i="52"/>
  <c r="AO10" i="52"/>
  <c r="AP10" i="52"/>
  <c r="AO11" i="52"/>
  <c r="AP11" i="52"/>
  <c r="AO12" i="52"/>
  <c r="AP12" i="52"/>
  <c r="AO13" i="52"/>
  <c r="AP13" i="52"/>
  <c r="AO14" i="52"/>
  <c r="AP14" i="52"/>
  <c r="AO15" i="52"/>
  <c r="AP15" i="52"/>
  <c r="AO16" i="52"/>
  <c r="AP16" i="52"/>
  <c r="AO17" i="52"/>
  <c r="AP17" i="52"/>
  <c r="AO18" i="52"/>
  <c r="AP18" i="52"/>
  <c r="AO19" i="52"/>
  <c r="AP19" i="52"/>
  <c r="AO20" i="52"/>
  <c r="AP20" i="52"/>
  <c r="AO21" i="52"/>
  <c r="AP21" i="52"/>
  <c r="AO22" i="52"/>
  <c r="AP22" i="52"/>
  <c r="AO23" i="52"/>
  <c r="AP23" i="52"/>
  <c r="AO24" i="52"/>
  <c r="AP24" i="52"/>
  <c r="AO25" i="52"/>
  <c r="AP25" i="52"/>
  <c r="AO26" i="52"/>
  <c r="AP26" i="52"/>
  <c r="AO27" i="52"/>
  <c r="AP27" i="52"/>
  <c r="AO28" i="52"/>
  <c r="AP28" i="52"/>
  <c r="AO29" i="52"/>
  <c r="AP29" i="52"/>
  <c r="AO30" i="52"/>
  <c r="AP30" i="52"/>
  <c r="AO31" i="52"/>
  <c r="AP31" i="52"/>
  <c r="AO32" i="52"/>
  <c r="AP32" i="52"/>
  <c r="AO33" i="52"/>
  <c r="AP33" i="52"/>
  <c r="AO34" i="52"/>
  <c r="AP34" i="52"/>
  <c r="AO35" i="52"/>
  <c r="AP35" i="52"/>
  <c r="AO36" i="52"/>
  <c r="AP36" i="52"/>
  <c r="AO37" i="52"/>
  <c r="AP37" i="52"/>
  <c r="AO38" i="52"/>
  <c r="AP38" i="52"/>
  <c r="AO39" i="52"/>
  <c r="AP39" i="52"/>
  <c r="AO40" i="52"/>
  <c r="AP40" i="52"/>
  <c r="AO41" i="52"/>
  <c r="AP41" i="52"/>
  <c r="AO42" i="52"/>
  <c r="AP42" i="52"/>
  <c r="AO43" i="52"/>
  <c r="AP43" i="52"/>
  <c r="AO44" i="52"/>
  <c r="AP44" i="52"/>
  <c r="AO45" i="52"/>
  <c r="AP45" i="52"/>
  <c r="AO46" i="52"/>
  <c r="AP46" i="52"/>
  <c r="AO47" i="52"/>
  <c r="AP47" i="52"/>
  <c r="AO48" i="52"/>
  <c r="AP48" i="52"/>
  <c r="AO49" i="52"/>
  <c r="AP49" i="52"/>
  <c r="AO50" i="52"/>
  <c r="AP50" i="52"/>
  <c r="AO51" i="52"/>
  <c r="AP51" i="52"/>
  <c r="AO52" i="52"/>
  <c r="AP52" i="52"/>
  <c r="AO53" i="52"/>
  <c r="AP53" i="52"/>
  <c r="AO54" i="52"/>
  <c r="AP54" i="52"/>
  <c r="AO55" i="52"/>
  <c r="AP55" i="52"/>
  <c r="AO56" i="52"/>
  <c r="AP56" i="52"/>
  <c r="AO57" i="52"/>
  <c r="AP57" i="52"/>
  <c r="AO58" i="52"/>
  <c r="AP58" i="52"/>
  <c r="AO59" i="52"/>
  <c r="AP59" i="52"/>
  <c r="AO60" i="52"/>
  <c r="AP60" i="52"/>
  <c r="AO61" i="52"/>
  <c r="AP61" i="52"/>
  <c r="AO62" i="52"/>
  <c r="AP62" i="52"/>
  <c r="AO63" i="52"/>
  <c r="AP63" i="52"/>
  <c r="AO64" i="52"/>
  <c r="AP64" i="52"/>
  <c r="AO65" i="52"/>
  <c r="AP65" i="52"/>
  <c r="AO66" i="52"/>
  <c r="AP66" i="52"/>
  <c r="AO67" i="52"/>
  <c r="AP67" i="52"/>
  <c r="AO68" i="52"/>
  <c r="AP68" i="52"/>
  <c r="AO69" i="52"/>
  <c r="AP69" i="52"/>
  <c r="AO70" i="52"/>
  <c r="AP70" i="52"/>
  <c r="AO71" i="52"/>
  <c r="AP71" i="52"/>
  <c r="AO72" i="52"/>
  <c r="AP72" i="52"/>
  <c r="AO73" i="52"/>
  <c r="AP73" i="52"/>
  <c r="AO74" i="52"/>
  <c r="AP74" i="52"/>
  <c r="AO75" i="52"/>
  <c r="AP75" i="52"/>
  <c r="AO76" i="52"/>
  <c r="AP76" i="52"/>
  <c r="AO77" i="52"/>
  <c r="AP77" i="52"/>
  <c r="AO78" i="52"/>
  <c r="AP78" i="52"/>
  <c r="AO79" i="52"/>
  <c r="AP79" i="52"/>
  <c r="AO80" i="52"/>
  <c r="AP80" i="52"/>
  <c r="AO81" i="52"/>
  <c r="AP81" i="52"/>
  <c r="AO82" i="52"/>
  <c r="AP82" i="52"/>
  <c r="AO83" i="52"/>
  <c r="AP83" i="52"/>
  <c r="AO84" i="52"/>
  <c r="AP84" i="52"/>
  <c r="AO85" i="52"/>
  <c r="AP85" i="52"/>
  <c r="AO86" i="52"/>
  <c r="AP86" i="52"/>
  <c r="AO87" i="52"/>
  <c r="AP87" i="52"/>
  <c r="AO88" i="52"/>
  <c r="AP88" i="52"/>
  <c r="AO89" i="52"/>
  <c r="AP89" i="52"/>
  <c r="AO90" i="52"/>
  <c r="AP90" i="52"/>
  <c r="AO91" i="52"/>
  <c r="AP91" i="52"/>
  <c r="AO92" i="52"/>
  <c r="AP92" i="52"/>
  <c r="AO93" i="52"/>
  <c r="AP93" i="52"/>
  <c r="AO94" i="52"/>
  <c r="AP94" i="52"/>
  <c r="AO95" i="52"/>
  <c r="AP95" i="52"/>
  <c r="AO96" i="52"/>
  <c r="AP96" i="52"/>
  <c r="AO97" i="52"/>
  <c r="AP97" i="52"/>
  <c r="AO98" i="52"/>
  <c r="AP98" i="52"/>
  <c r="AO99" i="52"/>
  <c r="AP99" i="52"/>
  <c r="AO100" i="52"/>
  <c r="AP100" i="52"/>
  <c r="AO101" i="52"/>
  <c r="AP101" i="52"/>
  <c r="AO102" i="52"/>
  <c r="AP102" i="52"/>
  <c r="AO103" i="52"/>
  <c r="AP103" i="52"/>
  <c r="AO104" i="52"/>
  <c r="AP104" i="52"/>
  <c r="AP5" i="52"/>
  <c r="AO5" i="52"/>
  <c r="AH6" i="52"/>
  <c r="AI6" i="52"/>
  <c r="AH7" i="52"/>
  <c r="AI7" i="52"/>
  <c r="AH8" i="52"/>
  <c r="AI8" i="52"/>
  <c r="AH9" i="52"/>
  <c r="AI9" i="52"/>
  <c r="AH10" i="52"/>
  <c r="AI10" i="52"/>
  <c r="AH11" i="52"/>
  <c r="AI11" i="52"/>
  <c r="AH12" i="52"/>
  <c r="AI12" i="52"/>
  <c r="AH13" i="52"/>
  <c r="AI13" i="52"/>
  <c r="AH14" i="52"/>
  <c r="AI14" i="52"/>
  <c r="AH15" i="52"/>
  <c r="AI15" i="52"/>
  <c r="AH16" i="52"/>
  <c r="AI16" i="52"/>
  <c r="AH17" i="52"/>
  <c r="AI17" i="52"/>
  <c r="AH18" i="52"/>
  <c r="AI18" i="52"/>
  <c r="AH19" i="52"/>
  <c r="AI19" i="52"/>
  <c r="AH20" i="52"/>
  <c r="AI20" i="52"/>
  <c r="AH21" i="52"/>
  <c r="AI21" i="52"/>
  <c r="AH22" i="52"/>
  <c r="AI22" i="52"/>
  <c r="AH23" i="52"/>
  <c r="AI23" i="52"/>
  <c r="AH24" i="52"/>
  <c r="AI24" i="52"/>
  <c r="AH25" i="52"/>
  <c r="AI25" i="52"/>
  <c r="AH26" i="52"/>
  <c r="AI26" i="52"/>
  <c r="AH27" i="52"/>
  <c r="AI27" i="52"/>
  <c r="AH28" i="52"/>
  <c r="AI28" i="52"/>
  <c r="AH29" i="52"/>
  <c r="AI29" i="52"/>
  <c r="AH30" i="52"/>
  <c r="AI30" i="52"/>
  <c r="AH31" i="52"/>
  <c r="AI31" i="52"/>
  <c r="AH32" i="52"/>
  <c r="AI32" i="52"/>
  <c r="AH33" i="52"/>
  <c r="AI33" i="52"/>
  <c r="AH34" i="52"/>
  <c r="AI34" i="52"/>
  <c r="AH35" i="52"/>
  <c r="AI35" i="52"/>
  <c r="AH36" i="52"/>
  <c r="AI36" i="52"/>
  <c r="AH37" i="52"/>
  <c r="AI37" i="52"/>
  <c r="AH38" i="52"/>
  <c r="AI38" i="52"/>
  <c r="AH39" i="52"/>
  <c r="AI39" i="52"/>
  <c r="AH40" i="52"/>
  <c r="AI40" i="52"/>
  <c r="AH41" i="52"/>
  <c r="AI41" i="52"/>
  <c r="AH42" i="52"/>
  <c r="AI42" i="52"/>
  <c r="AH43" i="52"/>
  <c r="AI43" i="52"/>
  <c r="AH44" i="52"/>
  <c r="AI44" i="52"/>
  <c r="AH45" i="52"/>
  <c r="AI45" i="52"/>
  <c r="AH46" i="52"/>
  <c r="AI46" i="52"/>
  <c r="AH47" i="52"/>
  <c r="AI47" i="52"/>
  <c r="AH48" i="52"/>
  <c r="AI48" i="52"/>
  <c r="AH49" i="52"/>
  <c r="AI49" i="52"/>
  <c r="AH50" i="52"/>
  <c r="AI50" i="52"/>
  <c r="AH51" i="52"/>
  <c r="AI51" i="52"/>
  <c r="AH52" i="52"/>
  <c r="AI52" i="52"/>
  <c r="AH53" i="52"/>
  <c r="AI53" i="52"/>
  <c r="AH54" i="52"/>
  <c r="AI54" i="52"/>
  <c r="AH55" i="52"/>
  <c r="AI55" i="52"/>
  <c r="AH56" i="52"/>
  <c r="AI56" i="52"/>
  <c r="AH57" i="52"/>
  <c r="AI57" i="52"/>
  <c r="AH58" i="52"/>
  <c r="AI58" i="52"/>
  <c r="AH59" i="52"/>
  <c r="AI59" i="52"/>
  <c r="AH60" i="52"/>
  <c r="AI60" i="52"/>
  <c r="AH61" i="52"/>
  <c r="AI61" i="52"/>
  <c r="AH62" i="52"/>
  <c r="AI62" i="52"/>
  <c r="AH63" i="52"/>
  <c r="AI63" i="52"/>
  <c r="AH64" i="52"/>
  <c r="AI64" i="52"/>
  <c r="AH65" i="52"/>
  <c r="AI65" i="52"/>
  <c r="AH66" i="52"/>
  <c r="AI66" i="52"/>
  <c r="AH67" i="52"/>
  <c r="AI67" i="52"/>
  <c r="AH68" i="52"/>
  <c r="AI68" i="52"/>
  <c r="AH69" i="52"/>
  <c r="AI69" i="52"/>
  <c r="AH70" i="52"/>
  <c r="AI70" i="52"/>
  <c r="AH71" i="52"/>
  <c r="AI71" i="52"/>
  <c r="AH72" i="52"/>
  <c r="AI72" i="52"/>
  <c r="AH73" i="52"/>
  <c r="AI73" i="52"/>
  <c r="AH74" i="52"/>
  <c r="AI74" i="52"/>
  <c r="AH75" i="52"/>
  <c r="AI75" i="52"/>
  <c r="AH76" i="52"/>
  <c r="AI76" i="52"/>
  <c r="AH77" i="52"/>
  <c r="AI77" i="52"/>
  <c r="AH78" i="52"/>
  <c r="AI78" i="52"/>
  <c r="AH79" i="52"/>
  <c r="AI79" i="52"/>
  <c r="AH80" i="52"/>
  <c r="AI80" i="52"/>
  <c r="AH81" i="52"/>
  <c r="AI81" i="52"/>
  <c r="AH82" i="52"/>
  <c r="AI82" i="52"/>
  <c r="AH83" i="52"/>
  <c r="AI83" i="52"/>
  <c r="AH84" i="52"/>
  <c r="AI84" i="52"/>
  <c r="AH85" i="52"/>
  <c r="AI85" i="52"/>
  <c r="AH86" i="52"/>
  <c r="AI86" i="52"/>
  <c r="AH87" i="52"/>
  <c r="AI87" i="52"/>
  <c r="AH88" i="52"/>
  <c r="AI88" i="52"/>
  <c r="AH89" i="52"/>
  <c r="AI89" i="52"/>
  <c r="AH90" i="52"/>
  <c r="AI90" i="52"/>
  <c r="AH91" i="52"/>
  <c r="AI91" i="52"/>
  <c r="AH92" i="52"/>
  <c r="AI92" i="52"/>
  <c r="AH93" i="52"/>
  <c r="AI93" i="52"/>
  <c r="AH94" i="52"/>
  <c r="AI94" i="52"/>
  <c r="AH95" i="52"/>
  <c r="AI95" i="52"/>
  <c r="AH96" i="52"/>
  <c r="AI96" i="52"/>
  <c r="AH97" i="52"/>
  <c r="AI97" i="52"/>
  <c r="AH98" i="52"/>
  <c r="AI98" i="52"/>
  <c r="AH99" i="52"/>
  <c r="AI99" i="52"/>
  <c r="AH100" i="52"/>
  <c r="AI100" i="52"/>
  <c r="AH101" i="52"/>
  <c r="AI101" i="52"/>
  <c r="AH102" i="52"/>
  <c r="AI102" i="52"/>
  <c r="AH103" i="52"/>
  <c r="AI103" i="52"/>
  <c r="AH104" i="52"/>
  <c r="AI104" i="52"/>
  <c r="AI5" i="52"/>
  <c r="AH5" i="52"/>
  <c r="AA6" i="52"/>
  <c r="AB6" i="52"/>
  <c r="AA7" i="52"/>
  <c r="AB7" i="52"/>
  <c r="AA8" i="52"/>
  <c r="AB8" i="52"/>
  <c r="AA9" i="52"/>
  <c r="AB9" i="52"/>
  <c r="AA10" i="52"/>
  <c r="AB10" i="52"/>
  <c r="AA11" i="52"/>
  <c r="AB11" i="52"/>
  <c r="AA12" i="52"/>
  <c r="AB12" i="52"/>
  <c r="AA13" i="52"/>
  <c r="AB13" i="52"/>
  <c r="AA14" i="52"/>
  <c r="AB14" i="52"/>
  <c r="AA15" i="52"/>
  <c r="AB15" i="52"/>
  <c r="AA16" i="52"/>
  <c r="AB16" i="52"/>
  <c r="AA17" i="52"/>
  <c r="AB17" i="52"/>
  <c r="AA18" i="52"/>
  <c r="AB18" i="52"/>
  <c r="AA19" i="52"/>
  <c r="AB19" i="52"/>
  <c r="AA20" i="52"/>
  <c r="AB20" i="52"/>
  <c r="AA21" i="52"/>
  <c r="AB21" i="52"/>
  <c r="AA22" i="52"/>
  <c r="AB22" i="52"/>
  <c r="AA23" i="52"/>
  <c r="AB23" i="52"/>
  <c r="AA24" i="52"/>
  <c r="AB24" i="52"/>
  <c r="AA25" i="52"/>
  <c r="AB25" i="52"/>
  <c r="AA26" i="52"/>
  <c r="AB26" i="52"/>
  <c r="AA27" i="52"/>
  <c r="AB27" i="52"/>
  <c r="AA28" i="52"/>
  <c r="AB28" i="52"/>
  <c r="AA29" i="52"/>
  <c r="AB29" i="52"/>
  <c r="AA30" i="52"/>
  <c r="AB30" i="52"/>
  <c r="AA31" i="52"/>
  <c r="AB31" i="52"/>
  <c r="AA32" i="52"/>
  <c r="AB32" i="52"/>
  <c r="AA33" i="52"/>
  <c r="AB33" i="52"/>
  <c r="AA34" i="52"/>
  <c r="AB34" i="52"/>
  <c r="AA35" i="52"/>
  <c r="AB35" i="52"/>
  <c r="AA36" i="52"/>
  <c r="AB36" i="52"/>
  <c r="AA37" i="52"/>
  <c r="AB37" i="52"/>
  <c r="AA38" i="52"/>
  <c r="AB38" i="52"/>
  <c r="AA39" i="52"/>
  <c r="AB39" i="52"/>
  <c r="AA40" i="52"/>
  <c r="AB40" i="52"/>
  <c r="AA41" i="52"/>
  <c r="AB41" i="52"/>
  <c r="AA42" i="52"/>
  <c r="AB42" i="52"/>
  <c r="AA43" i="52"/>
  <c r="AB43" i="52"/>
  <c r="AA44" i="52"/>
  <c r="AB44" i="52"/>
  <c r="AA45" i="52"/>
  <c r="AB45" i="52"/>
  <c r="AA46" i="52"/>
  <c r="AB46" i="52"/>
  <c r="AA47" i="52"/>
  <c r="AB47" i="52"/>
  <c r="AA48" i="52"/>
  <c r="AB48" i="52"/>
  <c r="AA49" i="52"/>
  <c r="AB49" i="52"/>
  <c r="AA50" i="52"/>
  <c r="AB50" i="52"/>
  <c r="AA51" i="52"/>
  <c r="AB51" i="52"/>
  <c r="AA52" i="52"/>
  <c r="AB52" i="52"/>
  <c r="AA53" i="52"/>
  <c r="AB53" i="52"/>
  <c r="AA54" i="52"/>
  <c r="AB54" i="52"/>
  <c r="AA55" i="52"/>
  <c r="AB55" i="52"/>
  <c r="AA56" i="52"/>
  <c r="AB56" i="52"/>
  <c r="AA57" i="52"/>
  <c r="AB57" i="52"/>
  <c r="AA58" i="52"/>
  <c r="AB58" i="52"/>
  <c r="AA59" i="52"/>
  <c r="AB59" i="52"/>
  <c r="AA60" i="52"/>
  <c r="AB60" i="52"/>
  <c r="AA61" i="52"/>
  <c r="AB61" i="52"/>
  <c r="AA62" i="52"/>
  <c r="AB62" i="52"/>
  <c r="AA63" i="52"/>
  <c r="AB63" i="52"/>
  <c r="AA64" i="52"/>
  <c r="AB64" i="52"/>
  <c r="AA65" i="52"/>
  <c r="AB65" i="52"/>
  <c r="AA66" i="52"/>
  <c r="AB66" i="52"/>
  <c r="AA67" i="52"/>
  <c r="AB67" i="52"/>
  <c r="AA68" i="52"/>
  <c r="AB68" i="52"/>
  <c r="AA69" i="52"/>
  <c r="AB69" i="52"/>
  <c r="AA70" i="52"/>
  <c r="AB70" i="52"/>
  <c r="AA71" i="52"/>
  <c r="AB71" i="52"/>
  <c r="AA72" i="52"/>
  <c r="AB72" i="52"/>
  <c r="AA73" i="52"/>
  <c r="AB73" i="52"/>
  <c r="AA74" i="52"/>
  <c r="AB74" i="52"/>
  <c r="AA75" i="52"/>
  <c r="AB75" i="52"/>
  <c r="AA76" i="52"/>
  <c r="AB76" i="52"/>
  <c r="AA77" i="52"/>
  <c r="AB77" i="52"/>
  <c r="AA78" i="52"/>
  <c r="AB78" i="52"/>
  <c r="AA79" i="52"/>
  <c r="AB79" i="52"/>
  <c r="AA80" i="52"/>
  <c r="AB80" i="52"/>
  <c r="AA81" i="52"/>
  <c r="AB81" i="52"/>
  <c r="AA82" i="52"/>
  <c r="AB82" i="52"/>
  <c r="AA83" i="52"/>
  <c r="AB83" i="52"/>
  <c r="AA84" i="52"/>
  <c r="AB84" i="52"/>
  <c r="AA85" i="52"/>
  <c r="AB85" i="52"/>
  <c r="AA86" i="52"/>
  <c r="AB86" i="52"/>
  <c r="AA87" i="52"/>
  <c r="AB87" i="52"/>
  <c r="AA88" i="52"/>
  <c r="AB88" i="52"/>
  <c r="AA89" i="52"/>
  <c r="AB89" i="52"/>
  <c r="AA90" i="52"/>
  <c r="AB90" i="52"/>
  <c r="AA91" i="52"/>
  <c r="AB91" i="52"/>
  <c r="AA92" i="52"/>
  <c r="AB92" i="52"/>
  <c r="AA93" i="52"/>
  <c r="AB93" i="52"/>
  <c r="AA94" i="52"/>
  <c r="AB94" i="52"/>
  <c r="AA95" i="52"/>
  <c r="AB95" i="52"/>
  <c r="AA96" i="52"/>
  <c r="AB96" i="52"/>
  <c r="AA97" i="52"/>
  <c r="AB97" i="52"/>
  <c r="AA98" i="52"/>
  <c r="AB98" i="52"/>
  <c r="AA99" i="52"/>
  <c r="AB99" i="52"/>
  <c r="AA100" i="52"/>
  <c r="AB100" i="52"/>
  <c r="AA101" i="52"/>
  <c r="AB101" i="52"/>
  <c r="AA102" i="52"/>
  <c r="AB102" i="52"/>
  <c r="AA103" i="52"/>
  <c r="AB103" i="52"/>
  <c r="AA104" i="52"/>
  <c r="AB104" i="52"/>
  <c r="AB5" i="52"/>
  <c r="AA5" i="52"/>
  <c r="T6" i="52"/>
  <c r="U6" i="52"/>
  <c r="T7" i="52"/>
  <c r="U7" i="52"/>
  <c r="T8" i="52"/>
  <c r="U8" i="52"/>
  <c r="T9" i="52"/>
  <c r="U9" i="52"/>
  <c r="T10" i="52"/>
  <c r="U10" i="52"/>
  <c r="T11" i="52"/>
  <c r="U11" i="52"/>
  <c r="T12" i="52"/>
  <c r="U12" i="52"/>
  <c r="T13" i="52"/>
  <c r="U13" i="52"/>
  <c r="T14" i="52"/>
  <c r="U14" i="52"/>
  <c r="T15" i="52"/>
  <c r="U15" i="52"/>
  <c r="T16" i="52"/>
  <c r="U16" i="52"/>
  <c r="T17" i="52"/>
  <c r="U17" i="52"/>
  <c r="T18" i="52"/>
  <c r="U18" i="52"/>
  <c r="T19" i="52"/>
  <c r="U19" i="52"/>
  <c r="T20" i="52"/>
  <c r="U20" i="52"/>
  <c r="T21" i="52"/>
  <c r="U21" i="52"/>
  <c r="T22" i="52"/>
  <c r="U22" i="52"/>
  <c r="T23" i="52"/>
  <c r="U23" i="52"/>
  <c r="T24" i="52"/>
  <c r="U24" i="52"/>
  <c r="T25" i="52"/>
  <c r="U25" i="52"/>
  <c r="T26" i="52"/>
  <c r="U26" i="52"/>
  <c r="T27" i="52"/>
  <c r="U27" i="52"/>
  <c r="T28" i="52"/>
  <c r="U28" i="52"/>
  <c r="T29" i="52"/>
  <c r="U29" i="52"/>
  <c r="T30" i="52"/>
  <c r="U30" i="52"/>
  <c r="T31" i="52"/>
  <c r="U31" i="52"/>
  <c r="T32" i="52"/>
  <c r="U32" i="52"/>
  <c r="T33" i="52"/>
  <c r="U33" i="52"/>
  <c r="T34" i="52"/>
  <c r="U34" i="52"/>
  <c r="T35" i="52"/>
  <c r="U35" i="52"/>
  <c r="T36" i="52"/>
  <c r="U36" i="52"/>
  <c r="T37" i="52"/>
  <c r="U37" i="52"/>
  <c r="T38" i="52"/>
  <c r="U38" i="52"/>
  <c r="T39" i="52"/>
  <c r="U39" i="52"/>
  <c r="T40" i="52"/>
  <c r="U40" i="52"/>
  <c r="T41" i="52"/>
  <c r="U41" i="52"/>
  <c r="T42" i="52"/>
  <c r="U42" i="52"/>
  <c r="T43" i="52"/>
  <c r="U43" i="52"/>
  <c r="T44" i="52"/>
  <c r="U44" i="52"/>
  <c r="T45" i="52"/>
  <c r="U45" i="52"/>
  <c r="T46" i="52"/>
  <c r="U46" i="52"/>
  <c r="T47" i="52"/>
  <c r="U47" i="52"/>
  <c r="T48" i="52"/>
  <c r="U48" i="52"/>
  <c r="T49" i="52"/>
  <c r="U49" i="52"/>
  <c r="T50" i="52"/>
  <c r="U50" i="52"/>
  <c r="T51" i="52"/>
  <c r="U51" i="52"/>
  <c r="T52" i="52"/>
  <c r="U52" i="52"/>
  <c r="T53" i="52"/>
  <c r="U53" i="52"/>
  <c r="T54" i="52"/>
  <c r="U54" i="52"/>
  <c r="T55" i="52"/>
  <c r="U55" i="52"/>
  <c r="T56" i="52"/>
  <c r="U56" i="52"/>
  <c r="T57" i="52"/>
  <c r="U57" i="52"/>
  <c r="T58" i="52"/>
  <c r="U58" i="52"/>
  <c r="T59" i="52"/>
  <c r="U59" i="52"/>
  <c r="T60" i="52"/>
  <c r="U60" i="52"/>
  <c r="T61" i="52"/>
  <c r="U61" i="52"/>
  <c r="T62" i="52"/>
  <c r="U62" i="52"/>
  <c r="T63" i="52"/>
  <c r="U63" i="52"/>
  <c r="T64" i="52"/>
  <c r="U64" i="52"/>
  <c r="T65" i="52"/>
  <c r="U65" i="52"/>
  <c r="T66" i="52"/>
  <c r="U66" i="52"/>
  <c r="T67" i="52"/>
  <c r="U67" i="52"/>
  <c r="T68" i="52"/>
  <c r="U68" i="52"/>
  <c r="T69" i="52"/>
  <c r="U69" i="52"/>
  <c r="T70" i="52"/>
  <c r="U70" i="52"/>
  <c r="T71" i="52"/>
  <c r="U71" i="52"/>
  <c r="T72" i="52"/>
  <c r="U72" i="52"/>
  <c r="T73" i="52"/>
  <c r="U73" i="52"/>
  <c r="T74" i="52"/>
  <c r="U74" i="52"/>
  <c r="T75" i="52"/>
  <c r="U75" i="52"/>
  <c r="T76" i="52"/>
  <c r="U76" i="52"/>
  <c r="T77" i="52"/>
  <c r="U77" i="52"/>
  <c r="T78" i="52"/>
  <c r="U78" i="52"/>
  <c r="T79" i="52"/>
  <c r="U79" i="52"/>
  <c r="T80" i="52"/>
  <c r="U80" i="52"/>
  <c r="T81" i="52"/>
  <c r="U81" i="52"/>
  <c r="T82" i="52"/>
  <c r="U82" i="52"/>
  <c r="T83" i="52"/>
  <c r="U83" i="52"/>
  <c r="T84" i="52"/>
  <c r="U84" i="52"/>
  <c r="T85" i="52"/>
  <c r="U85" i="52"/>
  <c r="T86" i="52"/>
  <c r="U86" i="52"/>
  <c r="T87" i="52"/>
  <c r="U87" i="52"/>
  <c r="T88" i="52"/>
  <c r="U88" i="52"/>
  <c r="T89" i="52"/>
  <c r="U89" i="52"/>
  <c r="T90" i="52"/>
  <c r="U90" i="52"/>
  <c r="T91" i="52"/>
  <c r="U91" i="52"/>
  <c r="T92" i="52"/>
  <c r="U92" i="52"/>
  <c r="T93" i="52"/>
  <c r="U93" i="52"/>
  <c r="T94" i="52"/>
  <c r="U94" i="52"/>
  <c r="T95" i="52"/>
  <c r="U95" i="52"/>
  <c r="T96" i="52"/>
  <c r="U96" i="52"/>
  <c r="T97" i="52"/>
  <c r="U97" i="52"/>
  <c r="T98" i="52"/>
  <c r="U98" i="52"/>
  <c r="T99" i="52"/>
  <c r="U99" i="52"/>
  <c r="T100" i="52"/>
  <c r="U100" i="52"/>
  <c r="T101" i="52"/>
  <c r="U101" i="52"/>
  <c r="T102" i="52"/>
  <c r="U102" i="52"/>
  <c r="T103" i="52"/>
  <c r="U103" i="52"/>
  <c r="T104" i="52"/>
  <c r="U104" i="52"/>
  <c r="U5" i="52"/>
  <c r="T5" i="52"/>
  <c r="M6" i="52"/>
  <c r="N6" i="52"/>
  <c r="M7" i="52"/>
  <c r="N7" i="52"/>
  <c r="M8" i="52"/>
  <c r="N8" i="52"/>
  <c r="M9" i="52"/>
  <c r="N9" i="52"/>
  <c r="M10" i="52"/>
  <c r="N10" i="52"/>
  <c r="M11" i="52"/>
  <c r="N11" i="52"/>
  <c r="M12" i="52"/>
  <c r="N12" i="52"/>
  <c r="M13" i="52"/>
  <c r="N13" i="52"/>
  <c r="M14" i="52"/>
  <c r="N14" i="52"/>
  <c r="M15" i="52"/>
  <c r="N15" i="52"/>
  <c r="M16" i="52"/>
  <c r="N16" i="52"/>
  <c r="M17" i="52"/>
  <c r="N17" i="52"/>
  <c r="M18" i="52"/>
  <c r="N18" i="52"/>
  <c r="M19" i="52"/>
  <c r="N19" i="52"/>
  <c r="M20" i="52"/>
  <c r="N20" i="52"/>
  <c r="M21" i="52"/>
  <c r="N21" i="52"/>
  <c r="M22" i="52"/>
  <c r="N22" i="52"/>
  <c r="M23" i="52"/>
  <c r="N23" i="52"/>
  <c r="M24" i="52"/>
  <c r="N24" i="52"/>
  <c r="M25" i="52"/>
  <c r="N25" i="52"/>
  <c r="M26" i="52"/>
  <c r="N26" i="52"/>
  <c r="M27" i="52"/>
  <c r="N27" i="52"/>
  <c r="M28" i="52"/>
  <c r="N28" i="52"/>
  <c r="M29" i="52"/>
  <c r="N29" i="52"/>
  <c r="M30" i="52"/>
  <c r="N30" i="52"/>
  <c r="M31" i="52"/>
  <c r="N31" i="52"/>
  <c r="M32" i="52"/>
  <c r="N32" i="52"/>
  <c r="M33" i="52"/>
  <c r="N33" i="52"/>
  <c r="M34" i="52"/>
  <c r="N34" i="52"/>
  <c r="M35" i="52"/>
  <c r="N35" i="52"/>
  <c r="M36" i="52"/>
  <c r="N36" i="52"/>
  <c r="M37" i="52"/>
  <c r="N37" i="52"/>
  <c r="M38" i="52"/>
  <c r="N38" i="52"/>
  <c r="M39" i="52"/>
  <c r="N39" i="52"/>
  <c r="M40" i="52"/>
  <c r="N40" i="52"/>
  <c r="M41" i="52"/>
  <c r="N41" i="52"/>
  <c r="M42" i="52"/>
  <c r="N42" i="52"/>
  <c r="M43" i="52"/>
  <c r="N43" i="52"/>
  <c r="M44" i="52"/>
  <c r="N44" i="52"/>
  <c r="M45" i="52"/>
  <c r="N45" i="52"/>
  <c r="M46" i="52"/>
  <c r="N46" i="52"/>
  <c r="M47" i="52"/>
  <c r="N47" i="52"/>
  <c r="M48" i="52"/>
  <c r="N48" i="52"/>
  <c r="M49" i="52"/>
  <c r="N49" i="52"/>
  <c r="M50" i="52"/>
  <c r="N50" i="52"/>
  <c r="M51" i="52"/>
  <c r="N51" i="52"/>
  <c r="M52" i="52"/>
  <c r="N52" i="52"/>
  <c r="M53" i="52"/>
  <c r="N53" i="52"/>
  <c r="M54" i="52"/>
  <c r="N54" i="52"/>
  <c r="M55" i="52"/>
  <c r="N55" i="52"/>
  <c r="M56" i="52"/>
  <c r="N56" i="52"/>
  <c r="M57" i="52"/>
  <c r="N57" i="52"/>
  <c r="M58" i="52"/>
  <c r="N58" i="52"/>
  <c r="M59" i="52"/>
  <c r="N59" i="52"/>
  <c r="M60" i="52"/>
  <c r="N60" i="52"/>
  <c r="M61" i="52"/>
  <c r="N61" i="52"/>
  <c r="M62" i="52"/>
  <c r="N62" i="52"/>
  <c r="M63" i="52"/>
  <c r="N63" i="52"/>
  <c r="M64" i="52"/>
  <c r="N64" i="52"/>
  <c r="M65" i="52"/>
  <c r="N65" i="52"/>
  <c r="M66" i="52"/>
  <c r="N66" i="52"/>
  <c r="M67" i="52"/>
  <c r="N67" i="52"/>
  <c r="M68" i="52"/>
  <c r="N68" i="52"/>
  <c r="M69" i="52"/>
  <c r="N69" i="52"/>
  <c r="M70" i="52"/>
  <c r="N70" i="52"/>
  <c r="M71" i="52"/>
  <c r="N71" i="52"/>
  <c r="M72" i="52"/>
  <c r="N72" i="52"/>
  <c r="M73" i="52"/>
  <c r="N73" i="52"/>
  <c r="M74" i="52"/>
  <c r="N74" i="52"/>
  <c r="M75" i="52"/>
  <c r="N75" i="52"/>
  <c r="M76" i="52"/>
  <c r="N76" i="52"/>
  <c r="M77" i="52"/>
  <c r="N77" i="52"/>
  <c r="M78" i="52"/>
  <c r="N78" i="52"/>
  <c r="M79" i="52"/>
  <c r="N79" i="52"/>
  <c r="M80" i="52"/>
  <c r="N80" i="52"/>
  <c r="M81" i="52"/>
  <c r="N81" i="52"/>
  <c r="M82" i="52"/>
  <c r="N82" i="52"/>
  <c r="M83" i="52"/>
  <c r="N83" i="52"/>
  <c r="M84" i="52"/>
  <c r="N84" i="52"/>
  <c r="M85" i="52"/>
  <c r="N85" i="52"/>
  <c r="M86" i="52"/>
  <c r="N86" i="52"/>
  <c r="M87" i="52"/>
  <c r="N87" i="52"/>
  <c r="M88" i="52"/>
  <c r="N88" i="52"/>
  <c r="M89" i="52"/>
  <c r="N89" i="52"/>
  <c r="M90" i="52"/>
  <c r="N90" i="52"/>
  <c r="M91" i="52"/>
  <c r="N91" i="52"/>
  <c r="M92" i="52"/>
  <c r="N92" i="52"/>
  <c r="M93" i="52"/>
  <c r="N93" i="52"/>
  <c r="M94" i="52"/>
  <c r="N94" i="52"/>
  <c r="M95" i="52"/>
  <c r="N95" i="52"/>
  <c r="M96" i="52"/>
  <c r="N96" i="52"/>
  <c r="M97" i="52"/>
  <c r="N97" i="52"/>
  <c r="M98" i="52"/>
  <c r="N98" i="52"/>
  <c r="M99" i="52"/>
  <c r="N99" i="52"/>
  <c r="M100" i="52"/>
  <c r="N100" i="52"/>
  <c r="M101" i="52"/>
  <c r="N101" i="52"/>
  <c r="M102" i="52"/>
  <c r="N102" i="52"/>
  <c r="M103" i="52"/>
  <c r="N103" i="52"/>
  <c r="M104" i="52"/>
  <c r="N104" i="52"/>
  <c r="N5" i="52"/>
  <c r="M5" i="52"/>
  <c r="F6" i="52"/>
  <c r="G6" i="52"/>
  <c r="F7" i="52"/>
  <c r="G7" i="52"/>
  <c r="F8" i="52"/>
  <c r="G8" i="52"/>
  <c r="F9" i="52"/>
  <c r="G9" i="52"/>
  <c r="F10" i="52"/>
  <c r="G10" i="52"/>
  <c r="F11" i="52"/>
  <c r="G11" i="52"/>
  <c r="F12" i="52"/>
  <c r="G12" i="52"/>
  <c r="F13" i="52"/>
  <c r="G13" i="52"/>
  <c r="F14" i="52"/>
  <c r="G14" i="52"/>
  <c r="F15" i="52"/>
  <c r="G15" i="52"/>
  <c r="F16" i="52"/>
  <c r="G16" i="52"/>
  <c r="F17" i="52"/>
  <c r="G17" i="52"/>
  <c r="F18" i="52"/>
  <c r="G18" i="52"/>
  <c r="F19" i="52"/>
  <c r="G19" i="52"/>
  <c r="F20" i="52"/>
  <c r="G20" i="52"/>
  <c r="F21" i="52"/>
  <c r="G21" i="52"/>
  <c r="F22" i="52"/>
  <c r="G22" i="52"/>
  <c r="F23" i="52"/>
  <c r="G23" i="52"/>
  <c r="F24" i="52"/>
  <c r="G24" i="52"/>
  <c r="F25" i="52"/>
  <c r="G25" i="52"/>
  <c r="F26" i="52"/>
  <c r="G26" i="52"/>
  <c r="F27" i="52"/>
  <c r="G27" i="52"/>
  <c r="F28" i="52"/>
  <c r="G28" i="52"/>
  <c r="F29" i="52"/>
  <c r="G29" i="52"/>
  <c r="F30" i="52"/>
  <c r="G30" i="52"/>
  <c r="F31" i="52"/>
  <c r="G31" i="52"/>
  <c r="F32" i="52"/>
  <c r="G32" i="52"/>
  <c r="F33" i="52"/>
  <c r="G33" i="52"/>
  <c r="F34" i="52"/>
  <c r="G34" i="52"/>
  <c r="F35" i="52"/>
  <c r="G35" i="52"/>
  <c r="F36" i="52"/>
  <c r="G36" i="52"/>
  <c r="F37" i="52"/>
  <c r="G37" i="52"/>
  <c r="F38" i="52"/>
  <c r="G38" i="52"/>
  <c r="F39" i="52"/>
  <c r="G39" i="52"/>
  <c r="F40" i="52"/>
  <c r="G40" i="52"/>
  <c r="F41" i="52"/>
  <c r="G41" i="52"/>
  <c r="F42" i="52"/>
  <c r="G42" i="52"/>
  <c r="F43" i="52"/>
  <c r="G43" i="52"/>
  <c r="F44" i="52"/>
  <c r="G44" i="52"/>
  <c r="F45" i="52"/>
  <c r="G45" i="52"/>
  <c r="F46" i="52"/>
  <c r="G46" i="52"/>
  <c r="F47" i="52"/>
  <c r="G47" i="52"/>
  <c r="F48" i="52"/>
  <c r="G48" i="52"/>
  <c r="F49" i="52"/>
  <c r="G49" i="52"/>
  <c r="F50" i="52"/>
  <c r="G50" i="52"/>
  <c r="F51" i="52"/>
  <c r="G51" i="52"/>
  <c r="F52" i="52"/>
  <c r="G52" i="52"/>
  <c r="F53" i="52"/>
  <c r="G53" i="52"/>
  <c r="F54" i="52"/>
  <c r="G54" i="52"/>
  <c r="F55" i="52"/>
  <c r="G55" i="52"/>
  <c r="F56" i="52"/>
  <c r="G56" i="52"/>
  <c r="F57" i="52"/>
  <c r="G57" i="52"/>
  <c r="F58" i="52"/>
  <c r="G58" i="52"/>
  <c r="F59" i="52"/>
  <c r="G59" i="52"/>
  <c r="F60" i="52"/>
  <c r="G60" i="52"/>
  <c r="F61" i="52"/>
  <c r="G61" i="52"/>
  <c r="F62" i="52"/>
  <c r="G62" i="52"/>
  <c r="F63" i="52"/>
  <c r="G63" i="52"/>
  <c r="F64" i="52"/>
  <c r="G64" i="52"/>
  <c r="F65" i="52"/>
  <c r="G65" i="52"/>
  <c r="F66" i="52"/>
  <c r="G66" i="52"/>
  <c r="F67" i="52"/>
  <c r="G67" i="52"/>
  <c r="F68" i="52"/>
  <c r="G68" i="52"/>
  <c r="F69" i="52"/>
  <c r="G69" i="52"/>
  <c r="F70" i="52"/>
  <c r="G70" i="52"/>
  <c r="F71" i="52"/>
  <c r="G71" i="52"/>
  <c r="F72" i="52"/>
  <c r="G72" i="52"/>
  <c r="F73" i="52"/>
  <c r="G73" i="52"/>
  <c r="F74" i="52"/>
  <c r="G74" i="52"/>
  <c r="F75" i="52"/>
  <c r="G75" i="52"/>
  <c r="F76" i="52"/>
  <c r="G76" i="52"/>
  <c r="F77" i="52"/>
  <c r="G77" i="52"/>
  <c r="F78" i="52"/>
  <c r="G78" i="52"/>
  <c r="F79" i="52"/>
  <c r="G79" i="52"/>
  <c r="F80" i="52"/>
  <c r="G80" i="52"/>
  <c r="F81" i="52"/>
  <c r="G81" i="52"/>
  <c r="F82" i="52"/>
  <c r="G82" i="52"/>
  <c r="F83" i="52"/>
  <c r="G83" i="52"/>
  <c r="F84" i="52"/>
  <c r="G84" i="52"/>
  <c r="F85" i="52"/>
  <c r="G85" i="52"/>
  <c r="F86" i="52"/>
  <c r="G86" i="52"/>
  <c r="F87" i="52"/>
  <c r="G87" i="52"/>
  <c r="F88" i="52"/>
  <c r="G88" i="52"/>
  <c r="F89" i="52"/>
  <c r="G89" i="52"/>
  <c r="F90" i="52"/>
  <c r="G90" i="52"/>
  <c r="F91" i="52"/>
  <c r="G91" i="52"/>
  <c r="F92" i="52"/>
  <c r="G92" i="52"/>
  <c r="F93" i="52"/>
  <c r="G93" i="52"/>
  <c r="F94" i="52"/>
  <c r="G94" i="52"/>
  <c r="F95" i="52"/>
  <c r="G95" i="52"/>
  <c r="F96" i="52"/>
  <c r="G96" i="52"/>
  <c r="F97" i="52"/>
  <c r="G97" i="52"/>
  <c r="F98" i="52"/>
  <c r="G98" i="52"/>
  <c r="F99" i="52"/>
  <c r="G99" i="52"/>
  <c r="F100" i="52"/>
  <c r="G100" i="52"/>
  <c r="F101" i="52"/>
  <c r="G101" i="52"/>
  <c r="F102" i="52"/>
  <c r="G102" i="52"/>
  <c r="F103" i="52"/>
  <c r="G103" i="52"/>
  <c r="F104" i="52"/>
  <c r="G104" i="52"/>
  <c r="G5" i="52"/>
  <c r="F5" i="52"/>
  <c r="U43" i="8" l="1"/>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U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42" i="8"/>
  <c r="D31" i="8"/>
  <c r="W47" i="51"/>
  <c r="W43" i="51"/>
  <c r="W38" i="51"/>
  <c r="W33" i="51"/>
  <c r="W28" i="51"/>
  <c r="W23" i="51"/>
  <c r="W18" i="51"/>
  <c r="W13" i="51"/>
  <c r="W8" i="51"/>
  <c r="U44" i="51"/>
  <c r="U45" i="51"/>
  <c r="U46" i="51"/>
  <c r="U47" i="51"/>
  <c r="U48" i="51"/>
  <c r="U49" i="51"/>
  <c r="U6" i="51"/>
  <c r="U7" i="51"/>
  <c r="U8" i="51"/>
  <c r="U9" i="51"/>
  <c r="U10" i="51"/>
  <c r="U11" i="51"/>
  <c r="U12" i="51"/>
  <c r="U13" i="51"/>
  <c r="U14" i="51"/>
  <c r="U15" i="51"/>
  <c r="U16" i="51"/>
  <c r="U17" i="51"/>
  <c r="U18" i="51"/>
  <c r="U19" i="51"/>
  <c r="U20" i="51"/>
  <c r="U21" i="51"/>
  <c r="U22" i="51"/>
  <c r="U23" i="51"/>
  <c r="U24" i="51"/>
  <c r="U25" i="51"/>
  <c r="U26" i="51"/>
  <c r="U27" i="51"/>
  <c r="U28" i="51"/>
  <c r="U29" i="51"/>
  <c r="U30" i="51"/>
  <c r="U31" i="51"/>
  <c r="U32" i="51"/>
  <c r="U33" i="51"/>
  <c r="U34" i="51"/>
  <c r="U35" i="51"/>
  <c r="U36" i="51"/>
  <c r="U37" i="51"/>
  <c r="U38" i="51"/>
  <c r="U39" i="51"/>
  <c r="U40" i="51"/>
  <c r="U41" i="51"/>
  <c r="U42" i="51"/>
  <c r="U43" i="51"/>
  <c r="U5" i="51"/>
  <c r="N12" i="45"/>
  <c r="N13" i="45"/>
  <c r="N14" i="45"/>
  <c r="N15" i="45"/>
  <c r="N16" i="45"/>
  <c r="N17" i="45"/>
  <c r="N18" i="45"/>
  <c r="N19" i="45"/>
  <c r="N11" i="45"/>
  <c r="AB40" i="46"/>
  <c r="AB41" i="46"/>
  <c r="AB42" i="46"/>
  <c r="AB39" i="46"/>
  <c r="I12" i="33" l="1"/>
  <c r="I11" i="33"/>
  <c r="I10" i="33"/>
  <c r="I9" i="33"/>
  <c r="I8" i="33"/>
  <c r="I7" i="33"/>
  <c r="I6" i="33"/>
  <c r="I5" i="33"/>
  <c r="I4" i="33"/>
  <c r="G5" i="33"/>
  <c r="G6" i="33"/>
  <c r="G7" i="33"/>
  <c r="G8" i="33"/>
  <c r="G9" i="33"/>
  <c r="G10" i="33"/>
  <c r="G11" i="33"/>
  <c r="G12" i="33"/>
  <c r="G4" i="33"/>
  <c r="S28" i="41" l="1"/>
  <c r="S29" i="41"/>
  <c r="S30" i="41"/>
  <c r="S31" i="41"/>
  <c r="S32" i="41"/>
  <c r="S33" i="41"/>
  <c r="S34" i="41"/>
  <c r="S35" i="41"/>
  <c r="S36" i="41"/>
  <c r="S27" i="41"/>
  <c r="N28" i="41"/>
  <c r="N29" i="41"/>
  <c r="N30" i="41"/>
  <c r="N31" i="41"/>
  <c r="N32" i="41"/>
  <c r="N33" i="41"/>
  <c r="N34" i="41"/>
  <c r="N35" i="41"/>
  <c r="N36" i="41"/>
  <c r="M29" i="41"/>
  <c r="M30" i="41"/>
  <c r="M31" i="41"/>
  <c r="M32" i="41"/>
  <c r="M33" i="41"/>
  <c r="M34" i="41"/>
  <c r="M35" i="41"/>
  <c r="M36" i="41"/>
  <c r="M28" i="41"/>
  <c r="V43" i="49" l="1"/>
  <c r="W43" i="49"/>
  <c r="X43" i="49"/>
  <c r="Y43" i="49"/>
  <c r="V44" i="49"/>
  <c r="W44" i="49"/>
  <c r="X44" i="49"/>
  <c r="Y44" i="49"/>
  <c r="V45" i="49"/>
  <c r="W45" i="49"/>
  <c r="X45" i="49"/>
  <c r="Y45" i="49"/>
  <c r="V46" i="49"/>
  <c r="W46" i="49"/>
  <c r="X46" i="49"/>
  <c r="Y46" i="49"/>
  <c r="W42" i="49"/>
  <c r="X42" i="49"/>
  <c r="Y42" i="49"/>
  <c r="V42" i="49"/>
  <c r="AB23" i="48" l="1"/>
  <c r="AA23" i="48"/>
  <c r="AD9" i="48"/>
  <c r="AD10" i="48"/>
  <c r="AD11" i="48"/>
  <c r="AD12" i="48"/>
  <c r="AD13" i="48"/>
  <c r="AD14" i="48"/>
  <c r="AD15" i="48"/>
  <c r="AD16" i="48"/>
  <c r="AD17" i="48"/>
  <c r="AD18" i="48"/>
  <c r="AD8" i="48"/>
  <c r="I44" i="45"/>
  <c r="J44" i="45"/>
  <c r="K44" i="45"/>
  <c r="L44" i="45"/>
  <c r="M44" i="45"/>
  <c r="I45" i="45"/>
  <c r="J45" i="45"/>
  <c r="K45" i="45"/>
  <c r="L45" i="45"/>
  <c r="M45" i="45"/>
  <c r="I46" i="45"/>
  <c r="J46" i="45"/>
  <c r="K46" i="45"/>
  <c r="L46" i="45"/>
  <c r="M46" i="45"/>
  <c r="I47" i="45"/>
  <c r="J47" i="45"/>
  <c r="K47" i="45"/>
  <c r="L47" i="45"/>
  <c r="M47" i="45"/>
  <c r="I48" i="45"/>
  <c r="J48" i="45"/>
  <c r="K48" i="45"/>
  <c r="L48" i="45"/>
  <c r="M48" i="45"/>
  <c r="I49" i="45"/>
  <c r="J49" i="45"/>
  <c r="K49" i="45"/>
  <c r="L49" i="45"/>
  <c r="M49" i="45"/>
  <c r="I50" i="45"/>
  <c r="J50" i="45"/>
  <c r="K50" i="45"/>
  <c r="L50" i="45"/>
  <c r="M50" i="45"/>
  <c r="I51" i="45"/>
  <c r="J51" i="45"/>
  <c r="K51" i="45"/>
  <c r="L51" i="45"/>
  <c r="M51" i="45"/>
  <c r="I52" i="45"/>
  <c r="J52" i="45"/>
  <c r="K52" i="45"/>
  <c r="L52" i="45"/>
  <c r="M52" i="45"/>
  <c r="H45" i="45"/>
  <c r="H46" i="45"/>
  <c r="H47" i="45"/>
  <c r="H48" i="45"/>
  <c r="H49" i="45"/>
  <c r="H50" i="45"/>
  <c r="H51" i="45"/>
  <c r="H52" i="45"/>
  <c r="G45" i="45"/>
  <c r="G46" i="45"/>
  <c r="G47" i="45"/>
  <c r="G48" i="45"/>
  <c r="G49" i="45"/>
  <c r="G50" i="45"/>
  <c r="G51" i="45"/>
  <c r="G52" i="45"/>
  <c r="F45" i="45"/>
  <c r="F46" i="45"/>
  <c r="F47" i="45"/>
  <c r="F48" i="45"/>
  <c r="F49" i="45"/>
  <c r="F50" i="45"/>
  <c r="F51" i="45"/>
  <c r="F52" i="45"/>
  <c r="E45" i="45"/>
  <c r="E46" i="45"/>
  <c r="E47" i="45"/>
  <c r="E48" i="45"/>
  <c r="E49" i="45"/>
  <c r="E50" i="45"/>
  <c r="E51" i="45"/>
  <c r="E52" i="45"/>
  <c r="F44" i="45"/>
  <c r="G44" i="45"/>
  <c r="H44" i="45"/>
  <c r="E44" i="45"/>
  <c r="F37" i="8"/>
  <c r="E37" i="8"/>
  <c r="D37" i="8"/>
  <c r="C37" i="8"/>
  <c r="C24" i="8" s="1"/>
  <c r="F36" i="8"/>
  <c r="E36" i="8"/>
  <c r="D36" i="8"/>
  <c r="C36" i="8"/>
  <c r="C23" i="8" s="1"/>
  <c r="F35" i="8"/>
  <c r="E35" i="8"/>
  <c r="D35" i="8"/>
  <c r="C35" i="8"/>
  <c r="C22" i="8" s="1"/>
  <c r="D22" i="8" s="1"/>
  <c r="F34" i="8"/>
  <c r="E34" i="8"/>
  <c r="D34" i="8"/>
  <c r="C34" i="8"/>
  <c r="C21" i="8" s="1"/>
  <c r="F33" i="8"/>
  <c r="E33" i="8"/>
  <c r="D33" i="8"/>
  <c r="C33" i="8"/>
  <c r="C20" i="8" s="1"/>
  <c r="F32" i="8"/>
  <c r="E32" i="8"/>
  <c r="D32" i="8"/>
  <c r="C32" i="8"/>
  <c r="C19" i="8" s="1"/>
  <c r="D19" i="8" s="1"/>
  <c r="F31" i="8"/>
  <c r="E31" i="8"/>
  <c r="C31" i="8"/>
  <c r="F30" i="8"/>
  <c r="E30" i="8"/>
  <c r="D30" i="8"/>
  <c r="C30" i="8"/>
  <c r="C17" i="8" s="1"/>
  <c r="F24" i="8"/>
  <c r="F23" i="8"/>
  <c r="F22" i="8"/>
  <c r="S21" i="8"/>
  <c r="R21" i="8"/>
  <c r="Q21" i="8"/>
  <c r="P21" i="8"/>
  <c r="O21" i="8"/>
  <c r="N21" i="8"/>
  <c r="M21" i="8"/>
  <c r="L21" i="8"/>
  <c r="K21" i="8"/>
  <c r="J21" i="8"/>
  <c r="I21" i="8"/>
  <c r="F21" i="8"/>
  <c r="F20" i="8"/>
  <c r="D20" i="8" s="1"/>
  <c r="F19" i="8"/>
  <c r="F18" i="8"/>
  <c r="D18" i="8" s="1"/>
  <c r="C18" i="8"/>
  <c r="F17" i="8"/>
  <c r="D17" i="8" s="1"/>
  <c r="D21" i="8" l="1"/>
  <c r="D23" i="8"/>
  <c r="D24" i="8"/>
</calcChain>
</file>

<file path=xl/sharedStrings.xml><?xml version="1.0" encoding="utf-8"?>
<sst xmlns="http://schemas.openxmlformats.org/spreadsheetml/2006/main" count="1339" uniqueCount="478">
  <si>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</si>
  <si>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</si>
  <si>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</si>
  <si>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</si>
  <si>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</si>
  <si>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</si>
  <si>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</si>
  <si>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</si>
  <si>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</si>
  <si>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</si>
  <si>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</si>
  <si>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</si>
  <si>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</si>
  <si>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</si>
  <si>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</si>
  <si>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</si>
  <si>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</si>
  <si>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</si>
  <si>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</si>
  <si>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</si>
  <si>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</si>
  <si>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</si>
  <si>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</si>
  <si>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</si>
  <si>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</si>
  <si>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</si>
  <si>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</si>
  <si>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</si>
  <si>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</si>
  <si>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</si>
  <si>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</si>
  <si>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</si>
  <si>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</si>
  <si>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</si>
  <si>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</si>
  <si>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</si>
  <si>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endcell</t>
  </si>
  <si>
    <t>age.cell</t>
  </si>
  <si>
    <t>agegrp</t>
  </si>
  <si>
    <t>benperiod</t>
  </si>
  <si>
    <t>name_N</t>
  </si>
  <si>
    <t>nretirees</t>
  </si>
  <si>
    <t>name_V</t>
  </si>
  <si>
    <t>benefit</t>
  </si>
  <si>
    <t>N</t>
  </si>
  <si>
    <t>V</t>
  </si>
  <si>
    <t>50-54</t>
  </si>
  <si>
    <t>55-59</t>
  </si>
  <si>
    <t>60-64</t>
  </si>
  <si>
    <t>65-69</t>
  </si>
  <si>
    <t>70-74</t>
  </si>
  <si>
    <t>75-79</t>
  </si>
  <si>
    <t>80-84</t>
  </si>
  <si>
    <t>85-89</t>
  </si>
  <si>
    <t>use ppd when avail, use inflation + prod (+ empl growth) when not</t>
  </si>
  <si>
    <t>erc_rule</t>
  </si>
  <si>
    <t>a text description of erc payment</t>
  </si>
  <si>
    <t>value</t>
  </si>
  <si>
    <t>inflation</t>
  </si>
  <si>
    <t>SummaryAssumptions</t>
  </si>
  <si>
    <t>ActivesSched</t>
  </si>
  <si>
    <t>5</t>
  </si>
  <si>
    <t>RetireesSched</t>
  </si>
  <si>
    <t>6</t>
  </si>
  <si>
    <t>7</t>
  </si>
  <si>
    <t>8</t>
  </si>
  <si>
    <t>9</t>
  </si>
  <si>
    <t>10</t>
  </si>
  <si>
    <t>11</t>
  </si>
  <si>
    <t>sourcedoc</t>
  </si>
  <si>
    <t>sourcepage</t>
  </si>
  <si>
    <t>year or date</t>
  </si>
  <si>
    <t>comments</t>
  </si>
  <si>
    <t>units</t>
  </si>
  <si>
    <t>payroll</t>
  </si>
  <si>
    <t>inflation assumption</t>
  </si>
  <si>
    <t>payroll growth assumption</t>
  </si>
  <si>
    <t>total payroll</t>
  </si>
  <si>
    <t>funding</t>
  </si>
  <si>
    <t>singleValues</t>
  </si>
  <si>
    <t>singleValuesScreenshots</t>
  </si>
  <si>
    <t>Data items needed</t>
  </si>
  <si>
    <t>Single values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</si>
  <si>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</si>
  <si>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</si>
  <si>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</si>
  <si>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</si>
  <si>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</si>
  <si>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</si>
  <si>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</si>
  <si>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</si>
  <si>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</si>
  <si>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</si>
  <si>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</si>
  <si>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</si>
  <si>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</si>
  <si>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</si>
  <si>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</si>
  <si>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</si>
  <si>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</si>
  <si>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</si>
  <si>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</si>
  <si>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</si>
  <si>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actives</t>
  </si>
  <si>
    <t>Actuarial liability, retired</t>
  </si>
  <si>
    <t>Actuarial liability, total</t>
  </si>
  <si>
    <t>Present value of benefits, actives</t>
  </si>
  <si>
    <t>Present value of benefits, retired</t>
  </si>
  <si>
    <t>employer contribution "rule"</t>
  </si>
  <si>
    <t>payroll of covered employees</t>
  </si>
  <si>
    <t>checklist</t>
  </si>
  <si>
    <t>MortalityInfo</t>
  </si>
  <si>
    <t>PVFNC_active</t>
  </si>
  <si>
    <t>Present value of future normal cost, actives</t>
  </si>
  <si>
    <t>assume</t>
  </si>
  <si>
    <t>payroll_growth</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</si>
  <si>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</si>
  <si>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</si>
  <si>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</si>
  <si>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</si>
  <si>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</si>
  <si>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</si>
  <si>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</si>
  <si>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</si>
  <si>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</si>
  <si>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</si>
  <si>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</si>
  <si>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</si>
  <si>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</si>
  <si>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</si>
  <si>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</si>
  <si>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</si>
  <si>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</si>
  <si>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</si>
  <si>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</si>
  <si>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</si>
  <si>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</si>
  <si>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</si>
  <si>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</si>
  <si>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</si>
  <si>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</si>
  <si>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</si>
  <si>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</si>
  <si>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</si>
  <si>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</si>
  <si>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</si>
  <si>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</si>
  <si>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</si>
  <si>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</si>
  <si>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</si>
  <si>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</si>
  <si>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</si>
  <si>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</si>
  <si>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</si>
  <si>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</si>
  <si>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</si>
  <si>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</si>
  <si>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</si>
  <si>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</si>
  <si>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</si>
  <si>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</si>
  <si>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</si>
  <si>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</si>
  <si>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</si>
  <si>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</si>
  <si>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</si>
  <si>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</si>
  <si>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</si>
  <si>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</si>
  <si>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</si>
  <si>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</si>
  <si>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</si>
  <si>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</si>
  <si>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</si>
  <si>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</si>
  <si>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</si>
  <si>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</si>
  <si>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</si>
  <si>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</si>
  <si>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</si>
  <si>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</si>
  <si>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</si>
  <si>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</si>
  <si>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</si>
  <si>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</si>
  <si>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</si>
  <si>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</si>
  <si>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</si>
  <si>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</si>
  <si>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</si>
  <si>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</si>
  <si>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</si>
  <si>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</si>
  <si>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</si>
  <si>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</si>
  <si>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</si>
  <si>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</si>
  <si>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</si>
  <si>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</si>
  <si>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</si>
  <si>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</si>
  <si>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</si>
  <si>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</si>
  <si>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</si>
  <si>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</si>
  <si>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</si>
  <si>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</si>
  <si>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</si>
  <si>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</si>
  <si>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</si>
  <si>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</si>
  <si>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</si>
  <si>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</si>
  <si>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</si>
  <si>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</si>
  <si>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</si>
  <si>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</si>
  <si>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</si>
  <si>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</si>
  <si>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</si>
  <si>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</si>
  <si>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</si>
  <si>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</si>
  <si>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</si>
  <si>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</si>
  <si>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</si>
  <si>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</si>
  <si>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</si>
  <si>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</si>
  <si>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</si>
  <si>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</si>
  <si>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</si>
  <si>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</si>
  <si>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17</t>
  </si>
  <si>
    <t>18</t>
  </si>
  <si>
    <t>Male</t>
  </si>
  <si>
    <t>Female</t>
  </si>
  <si>
    <t>30-34</t>
  </si>
  <si>
    <t>35-39</t>
  </si>
  <si>
    <t>40-44</t>
  </si>
  <si>
    <t>45-49</t>
  </si>
  <si>
    <t>90-94</t>
  </si>
  <si>
    <t>95-99</t>
  </si>
  <si>
    <t>100-104</t>
  </si>
  <si>
    <t>schedule</t>
  </si>
  <si>
    <t>RetRatesType</t>
  </si>
  <si>
    <t>SingleCol</t>
  </si>
  <si>
    <t>TermRatesType</t>
  </si>
  <si>
    <t>DisbRatesType</t>
  </si>
  <si>
    <t>RetRates_LowYOSmax</t>
  </si>
  <si>
    <t>Max yos in the "*LowYOS" schedule</t>
  </si>
  <si>
    <t xml:space="preserve"> "-1" means not using; "9" means less than 9 then it is LowYOS; years,greater than 9, then it is "-1"</t>
  </si>
  <si>
    <t>TermRates_LowYOSmax</t>
  </si>
  <si>
    <t>DisbRatesType_LowYOSmax</t>
  </si>
  <si>
    <t>SalaryGrwothType_LowYOSmax</t>
  </si>
  <si>
    <t>SALARY INCREASES*:</t>
  </si>
  <si>
    <t>Service</t>
  </si>
  <si>
    <t>Annual Rate</t>
  </si>
  <si>
    <t>20 or more</t>
  </si>
  <si>
    <t>*includes price inflation component of 2.75% and a real rate of salary increase component of 0.50%</t>
  </si>
  <si>
    <t>—</t>
  </si>
  <si>
    <t>&lt;30 years service</t>
  </si>
  <si>
    <r>
      <rPr>
        <sz val="11"/>
        <color theme="1"/>
        <rFont val="Calibri"/>
        <family val="2"/>
      </rPr>
      <t>≥</t>
    </r>
    <r>
      <rPr>
        <sz val="11"/>
        <color theme="1"/>
        <rFont val="Calibri"/>
        <family val="2"/>
        <scheme val="minor"/>
      </rPr>
      <t>30 years service</t>
    </r>
  </si>
  <si>
    <t>C7</t>
  </si>
  <si>
    <t>RP-2000</t>
  </si>
  <si>
    <t>June 30 2016 AV</t>
  </si>
  <si>
    <t>AV2016</t>
  </si>
  <si>
    <t xml:space="preserve">AV2016
</t>
  </si>
  <si>
    <t>n19</t>
  </si>
  <si>
    <t>n13</t>
  </si>
  <si>
    <t>NA</t>
  </si>
  <si>
    <t xml:space="preserve">Age </t>
  </si>
  <si>
    <t>Age</t>
  </si>
  <si>
    <t>Service Retirements</t>
  </si>
  <si>
    <t xml:space="preserve">Salary Increases </t>
  </si>
  <si>
    <t>Length of Service</t>
  </si>
  <si>
    <t>Effective July 1, 2016</t>
  </si>
  <si>
    <t xml:space="preserve">   </t>
  </si>
  <si>
    <t xml:space="preserve">Effective July 1, 2015 </t>
  </si>
  <si>
    <t>Less Than 21 Years*</t>
  </si>
  <si>
    <t>21 to 24 Years</t>
  </si>
  <si>
    <t>25 Years</t>
  </si>
  <si>
    <t>26 or More Years</t>
  </si>
  <si>
    <t>FY2016 to FY2026</t>
  </si>
  <si>
    <t>FY2026 and thereafter</t>
  </si>
  <si>
    <t>FY2012 to FY2022</t>
  </si>
  <si>
    <t>FY2022 and thereafter</t>
  </si>
  <si>
    <t>65 and over</t>
  </si>
  <si>
    <t>1. Original Table</t>
  </si>
  <si>
    <t>my group</t>
  </si>
  <si>
    <t>type</t>
  </si>
  <si>
    <t>yosgrp</t>
  </si>
  <si>
    <t>Under 20</t>
  </si>
  <si>
    <t>grate</t>
  </si>
  <si>
    <t>20 to 24</t>
  </si>
  <si>
    <t>25 to 29</t>
  </si>
  <si>
    <t>30 to 34</t>
  </si>
  <si>
    <t>35 to 39</t>
  </si>
  <si>
    <t>40 to 44</t>
  </si>
  <si>
    <t>45 to 49</t>
  </si>
  <si>
    <t>50 to 54</t>
  </si>
  <si>
    <t>55 to 59</t>
  </si>
  <si>
    <t>60 to 64</t>
  </si>
  <si>
    <t>65 &amp; Up</t>
  </si>
  <si>
    <t>2. Use Template</t>
  </si>
  <si>
    <t xml:space="preserve">Select Withdrawal </t>
  </si>
  <si>
    <t>Annual Rates of</t>
  </si>
  <si>
    <t xml:space="preserve">Representative values of the assumed annual rates of separation and annual rates of salary increases are 
as follows: 
</t>
  </si>
  <si>
    <t xml:space="preserve">Separations From Service and Salary Increases
</t>
  </si>
  <si>
    <t xml:space="preserve">Ultimate Withdrawal </t>
  </si>
  <si>
    <t>Up to the 1st Year</t>
  </si>
  <si>
    <t xml:space="preserve"> 2nd Year</t>
  </si>
  <si>
    <t xml:space="preserve"> 3rd Year</t>
  </si>
  <si>
    <t xml:space="preserve"> 4th Year</t>
  </si>
  <si>
    <t xml:space="preserve"> After 9 Years </t>
  </si>
  <si>
    <t xml:space="preserve"> 5 to 9 Years</t>
  </si>
  <si>
    <t>termrates</t>
  </si>
  <si>
    <t>Table 7</t>
  </si>
  <si>
    <t>By Age As Of July 1, 2016</t>
  </si>
  <si>
    <t>Ordinary Disability Retirements</t>
  </si>
  <si>
    <t>Number</t>
  </si>
  <si>
    <t>Amount</t>
  </si>
  <si>
    <t>Men</t>
  </si>
  <si>
    <t>Women</t>
  </si>
  <si>
    <t xml:space="preserve">
</t>
  </si>
  <si>
    <t xml:space="preserve">The Number And Annual Retirement
</t>
  </si>
  <si>
    <t xml:space="preserve">
State And Local</t>
  </si>
  <si>
    <t xml:space="preserve">Allowances Of Retired Members Distributed
</t>
  </si>
  <si>
    <t>Total</t>
  </si>
  <si>
    <t>3. Combine Age 60 and 63</t>
  </si>
  <si>
    <t>Years of service</t>
  </si>
  <si>
    <t>Under 5</t>
  </si>
  <si>
    <t>5 to 10</t>
  </si>
  <si>
    <t>10 to 15</t>
  </si>
  <si>
    <t>15 to 20</t>
  </si>
  <si>
    <t>20 to 25</t>
  </si>
  <si>
    <t>25 to 30</t>
  </si>
  <si>
    <t>30 to 35</t>
  </si>
  <si>
    <t>35 to 40</t>
  </si>
  <si>
    <t>40 to 45</t>
  </si>
  <si>
    <t xml:space="preserve"> 0-4</t>
  </si>
  <si>
    <t xml:space="preserve"> 5-9</t>
  </si>
  <si>
    <t xml:space="preserve"> 10-14</t>
  </si>
  <si>
    <t xml:space="preserve"> 15-19</t>
  </si>
  <si>
    <t xml:space="preserve"> 20-24</t>
  </si>
  <si>
    <t xml:space="preserve"> 25-39</t>
  </si>
  <si>
    <t xml:space="preserve"> 30-34</t>
  </si>
  <si>
    <t xml:space="preserve"> 35-39</t>
  </si>
  <si>
    <t xml:space="preserve"> 40-44</t>
  </si>
  <si>
    <t xml:space="preserve">40 and Above
</t>
  </si>
  <si>
    <t>nactives</t>
  </si>
  <si>
    <t>60 &amp; 63</t>
  </si>
  <si>
    <t>salary</t>
  </si>
  <si>
    <t>2. Separate into Nactives and Salary</t>
  </si>
  <si>
    <t>1. Orginal Table</t>
  </si>
  <si>
    <t xml:space="preserve">Active Member Fifth Age and Service Distribution
</t>
  </si>
  <si>
    <t>The following charts present distributions of active members by age and service</t>
  </si>
  <si>
    <t>State Locations And Municipalities And Local Groups1</t>
  </si>
  <si>
    <t xml:space="preserve">Total
</t>
  </si>
  <si>
    <t>Salary</t>
  </si>
  <si>
    <t>1 Based on limited annual compensation.</t>
  </si>
  <si>
    <t xml:space="preserve">Average Age: 40.3 </t>
  </si>
  <si>
    <t xml:space="preserve">Years Average Service: 13.7 Years </t>
  </si>
  <si>
    <t xml:space="preserve">Average Salary: $93,862 </t>
  </si>
  <si>
    <t xml:space="preserve">Number Vested: 27,716 </t>
  </si>
  <si>
    <t>Number Non Vested: 13,073</t>
  </si>
  <si>
    <t>Table 5</t>
  </si>
  <si>
    <t>The Number And Annual Retirement</t>
  </si>
  <si>
    <t>Allowances Of Retired Members Distributed</t>
  </si>
  <si>
    <t>State And Local</t>
  </si>
  <si>
    <t>3. Combine Men and Women</t>
  </si>
  <si>
    <t>Total Benefit</t>
  </si>
  <si>
    <t>40-49</t>
  </si>
  <si>
    <t>80+</t>
  </si>
  <si>
    <t>2. Combine into Age Group</t>
  </si>
  <si>
    <t>B7</t>
  </si>
  <si>
    <t>B6</t>
  </si>
  <si>
    <t>yos groups</t>
  </si>
  <si>
    <t>&lt;21</t>
  </si>
  <si>
    <t>21-24</t>
  </si>
  <si>
    <t>&gt;=26</t>
  </si>
  <si>
    <t>TermRatesSched_Matrix</t>
  </si>
  <si>
    <t>Matrix</t>
  </si>
  <si>
    <t>n29</t>
  </si>
  <si>
    <t>not needed for this assumption</t>
  </si>
  <si>
    <t>E16</t>
  </si>
  <si>
    <t>research "RAMP" for NJ ; EMMA</t>
  </si>
  <si>
    <t>SalarySched_byAgeGrp</t>
  </si>
  <si>
    <t>RetirementRatesSched_Matrix</t>
  </si>
  <si>
    <t>RetirementRates_raw</t>
  </si>
  <si>
    <t>TermRates_raw</t>
  </si>
  <si>
    <t>19</t>
  </si>
  <si>
    <r>
      <t xml:space="preserve">THE </t>
    </r>
    <r>
      <rPr>
        <sz val="11"/>
        <color rgb="FFFF0000"/>
        <rFont val="Calibri"/>
        <family val="2"/>
        <scheme val="minor"/>
      </rPr>
      <t xml:space="preserve">Ramp </t>
    </r>
    <r>
      <rPr>
        <sz val="11"/>
        <color theme="1"/>
        <rFont val="Calibri"/>
        <family val="2"/>
        <scheme val="minor"/>
      </rPr>
      <t>Up ISSUE:</t>
    </r>
    <r>
      <rPr>
        <sz val="11"/>
        <color rgb="FFFF0000"/>
        <rFont val="Calibri"/>
        <family val="2"/>
        <scheme val="minor"/>
      </rPr>
      <t>https://www.usnews.com/news/best-states/new-jersey/articles/2017-05-20/nj-candidates-for-governor-grapple-with-public-pension</t>
    </r>
    <r>
      <rPr>
        <sz val="11"/>
        <color theme="1"/>
        <rFont val="Calibri"/>
        <family val="2"/>
        <scheme val="minor"/>
      </rPr>
      <t xml:space="preserve">
New Jersey's pension covers about 800,000 active and retired public workers — including teachers, police and fire workers, and state employees — and has a balance of about $73 billion. It is almost constantly at the center of debate in the statehouse, going back to previous governors' failure to pay the state's share into the fund, while workers continued to contribute. That's a problem because the pension carries an unfunded liability estimated to about $50 billion.
</t>
    </r>
    <r>
      <rPr>
        <sz val="11"/>
        <color rgb="FFFF0000"/>
        <rFont val="Calibri"/>
        <family val="2"/>
        <scheme val="minor"/>
      </rPr>
      <t>The issue came to a head in 2010 when Christie and the Legislature reached a deal that would require the state to ramp up payments. In return, workers agreed to give up pay increases among other benefits.</t>
    </r>
    <r>
      <rPr>
        <sz val="11"/>
        <color theme="1"/>
        <rFont val="Calibri"/>
        <family val="2"/>
        <scheme val="minor"/>
      </rPr>
      <t xml:space="preserve">
But in 2014, Christie's budget faced unexpected revenue shortfalls and he went back on the deal, cutting the pension. He has since lowered the payments but has paid them in recent fiscal years.
Despite going back on the deal and angering unions and Democrats, Christie has paid more into the fund than previous governors. Christie's $35.5 billion 2018 budget calls for a $2.5 billion pension payment.
Christie has also recently proposed transferring the state lottery as an asset to the pension to reduce the state's obligation, but the Legislature has so far not acted on the idea.</t>
    </r>
  </si>
  <si>
    <t>20</t>
  </si>
  <si>
    <t>21</t>
  </si>
  <si>
    <t>page 25 in a series of comments in the AV2016</t>
  </si>
  <si>
    <t>page3 in the AV 2016</t>
  </si>
  <si>
    <t>page I 2  the general guidelines in NJ GOB official statement</t>
  </si>
  <si>
    <t xml:space="preserve">page I 52 the specific amount for 2016 within NJ GOB official statement </t>
  </si>
  <si>
    <t xml:space="preserve">see  screenshots of NJ official statement and AV in the next sheet </t>
  </si>
  <si>
    <t>CAFR 2015</t>
  </si>
  <si>
    <t>July 1 2016 CAFR</t>
  </si>
  <si>
    <t>July 1 2016 AV</t>
  </si>
  <si>
    <t xml:space="preserve">n87 </t>
  </si>
  <si>
    <t>age</t>
  </si>
  <si>
    <t>65+</t>
  </si>
  <si>
    <t xml:space="preserve">age </t>
  </si>
  <si>
    <t>retrate</t>
  </si>
  <si>
    <t>yos&lt;21</t>
  </si>
  <si>
    <t>yos&gt;=26</t>
  </si>
  <si>
    <t>2016-2026</t>
  </si>
  <si>
    <t>2026+</t>
  </si>
  <si>
    <t>2012-20122</t>
  </si>
  <si>
    <t>2022+</t>
  </si>
  <si>
    <t>C16</t>
  </si>
  <si>
    <t xml:space="preserve">Average Age at Retirement for those who retired under ordinary and accidental disability. </t>
  </si>
  <si>
    <t>Specific information by category is contained on page 44.  The average age at retirement is 42.4 and 40.4 for ordinary and accidental disability, respectively</t>
  </si>
  <si>
    <t xml:space="preserve">Receiving Ordinary Disability Benefits </t>
  </si>
  <si>
    <t>Receiving Accidental Disability Benefits</t>
  </si>
  <si>
    <t>added two types of disability together</t>
  </si>
  <si>
    <t>disbrate</t>
  </si>
  <si>
    <t>DisbRates_raw</t>
  </si>
  <si>
    <t>DisbRatesSched_SingleCol</t>
  </si>
  <si>
    <t>SalaryGrowthSched_SingleCol</t>
  </si>
  <si>
    <t>instructed by Yimeng</t>
  </si>
  <si>
    <t>average</t>
  </si>
  <si>
    <t xml:space="preserve">took the average of FY2016 to FY 2026 and after FY2026 due to the need of 30 years' simulation </t>
  </si>
  <si>
    <t>final</t>
  </si>
  <si>
    <t>H36</t>
  </si>
  <si>
    <t>varType</t>
  </si>
  <si>
    <t>planinfo</t>
  </si>
  <si>
    <t>planname</t>
  </si>
  <si>
    <t>characer</t>
  </si>
  <si>
    <t>plantype</t>
  </si>
  <si>
    <t>72_NJ_NJ-PFRS</t>
  </si>
  <si>
    <t>safety</t>
  </si>
  <si>
    <t>numeric</t>
  </si>
  <si>
    <t>logical</t>
  </si>
  <si>
    <t>retiree_age</t>
  </si>
  <si>
    <t>20-23</t>
  </si>
  <si>
    <t>24-28</t>
  </si>
  <si>
    <t>29-33</t>
  </si>
  <si>
    <t>34-38</t>
  </si>
  <si>
    <t>39-43</t>
  </si>
  <si>
    <t>44-48</t>
  </si>
  <si>
    <t>49-53</t>
  </si>
  <si>
    <t>54-58</t>
  </si>
  <si>
    <t>59-64</t>
  </si>
  <si>
    <t>B9</t>
  </si>
  <si>
    <t>M29</t>
  </si>
  <si>
    <t xml:space="preserve"> 25-29</t>
  </si>
  <si>
    <t>C15</t>
  </si>
  <si>
    <t>byAge</t>
  </si>
  <si>
    <t>SalaryGrowthType</t>
  </si>
  <si>
    <t>O15</t>
  </si>
  <si>
    <t>L18</t>
  </si>
  <si>
    <t>C8</t>
  </si>
  <si>
    <t xml:space="preserve">Notes: </t>
  </si>
  <si>
    <t xml:space="preserve">Age groups are created based on data on AV2016 page n51 </t>
  </si>
  <si>
    <t>Service retirement</t>
  </si>
  <si>
    <t xml:space="preserve">male </t>
  </si>
  <si>
    <t>female</t>
  </si>
  <si>
    <t>p71</t>
  </si>
  <si>
    <t>special retirement</t>
  </si>
  <si>
    <t>Ordinary disb</t>
  </si>
  <si>
    <t>Accidental disb</t>
  </si>
  <si>
    <t>active death</t>
  </si>
  <si>
    <t>retired death</t>
  </si>
  <si>
    <t>defered ret</t>
  </si>
  <si>
    <t>Ordinary disability</t>
  </si>
  <si>
    <t>active member death</t>
  </si>
  <si>
    <t>retired member death</t>
  </si>
  <si>
    <t>accidental disb</t>
  </si>
  <si>
    <t>b</t>
  </si>
  <si>
    <t>n</t>
  </si>
  <si>
    <t>D106</t>
  </si>
  <si>
    <t>Service retirees only</t>
  </si>
  <si>
    <t>Note: B6-D106 includes 6 types of beneficiaries: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</si>
</sst>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0.0000"/>
    <numFmt numFmtId="165" formatCode="0.0000%"/>
    <numFmt numFmtId="166" formatCode="_(* #,##0_);_(* \(#,##0\);_(* &quot;-&quot;??_);_(@_)"/>
    <numFmt numFmtId="167" formatCode="0.000%"/>
    <numFmt numFmtId="168" formatCode="0.000"/>
    <numFmt numFmtId="169" formatCode="0.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
      <sz val="11"/>
      <color rgb="FFFF0000"/>
      <name val="Calibri"/>
      <family val="2"/>
      <scheme val="minor"/>
    </font>
    <font>
      <sz val="11"/>
      <name val="Calibri"/>
      <family val="2"/>
      <scheme val="minor"/>
    </font>
    <font>
      <sz val="11"/>
      <color theme="1"/>
      <name val="Calibri"/>
      <family val="2"/>
    </font>
  </fonts>
  <fills count="6">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30">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2" fillId="2" borderId="0" xfId="0" applyFont="1" applyFill="1"/>
    <xf numFmtId="0" fontId="0" fillId="2" borderId="0" xfId="0" applyFill="1"/>
    <xf numFmtId="0" fontId="2" fillId="3" borderId="0" xfId="0" applyFont="1" applyFill="1"/>
    <xf numFmtId="0" fontId="0" fillId="3" borderId="0" xfId="0" applyFill="1"/>
    <xf numFmtId="0" fontId="2" fillId="0" borderId="0" xfId="0" applyFont="1" applyAlignment="1">
      <alignment wrapText="1"/>
    </xf>
    <xf numFmtId="0" fontId="0" fillId="0" borderId="0" xfId="0" applyAlignment="1">
      <alignment horizontal="center" vertical="center"/>
    </xf>
    <xf numFmtId="1" fontId="10" fillId="0" borderId="0" xfId="9" applyNumberFormat="1" applyFont="1" applyAlignment="1">
      <alignment horizontal="center" vertical="center"/>
    </xf>
    <xf numFmtId="1" fontId="1" fillId="0" borderId="0" xfId="1" applyNumberFormat="1" applyAlignment="1">
      <alignment horizontal="center" vertical="center"/>
    </xf>
    <xf numFmtId="1" fontId="1" fillId="0" borderId="0" xfId="9" applyNumberFormat="1" applyAlignment="1">
      <alignment horizontal="center" vertical="center"/>
    </xf>
    <xf numFmtId="0" fontId="1" fillId="0" borderId="0" xfId="9" applyAlignment="1">
      <alignment horizontal="center"/>
    </xf>
    <xf numFmtId="0" fontId="5" fillId="0" borderId="0" xfId="9" applyNumberFormat="1" applyFont="1" applyFill="1" applyAlignment="1">
      <alignment horizontal="center"/>
    </xf>
    <xf numFmtId="1" fontId="5" fillId="0" borderId="0" xfId="9" applyNumberFormat="1" applyFont="1" applyFill="1" applyAlignment="1">
      <alignment horizontal="center"/>
    </xf>
    <xf numFmtId="1" fontId="5" fillId="0" borderId="0" xfId="1" applyNumberFormat="1" applyFont="1" applyFill="1" applyAlignment="1">
      <alignment horizontal="center"/>
    </xf>
    <xf numFmtId="0" fontId="5" fillId="0" borderId="0" xfId="9" applyFont="1" applyFill="1" applyAlignment="1">
      <alignment horizontal="center"/>
    </xf>
    <xf numFmtId="0" fontId="1" fillId="0" borderId="0" xfId="9" applyFont="1" applyFill="1" applyAlignment="1">
      <alignment horizontal="center"/>
    </xf>
    <xf numFmtId="2" fontId="0" fillId="0" borderId="0" xfId="0" applyNumberFormat="1"/>
    <xf numFmtId="0" fontId="12" fillId="0" borderId="0" xfId="0" applyFont="1" applyAlignment="1">
      <alignment vertical="center" wrapText="1"/>
    </xf>
    <xf numFmtId="0" fontId="12" fillId="0" borderId="0" xfId="0" applyFont="1"/>
    <xf numFmtId="0" fontId="12" fillId="0" borderId="0" xfId="0" applyFont="1" applyAlignment="1">
      <alignment horizontal="right" vertical="center"/>
    </xf>
    <xf numFmtId="0" fontId="12" fillId="0" borderId="0" xfId="0" applyFont="1" applyAlignment="1"/>
    <xf numFmtId="0" fontId="12" fillId="0" borderId="0" xfId="0" applyFont="1" applyAlignment="1">
      <alignment horizontal="right"/>
    </xf>
    <xf numFmtId="0" fontId="11" fillId="0" borderId="0" xfId="0" applyFont="1"/>
    <xf numFmtId="0" fontId="0" fillId="0" borderId="0" xfId="0" applyAlignment="1"/>
    <xf numFmtId="0" fontId="12" fillId="0" borderId="0" xfId="0" applyFont="1" applyAlignment="1">
      <alignment horizontal="right" vertical="center" wrapText="1"/>
    </xf>
    <xf numFmtId="0" fontId="2" fillId="0" borderId="0" xfId="0" applyFont="1" applyAlignment="1">
      <alignment horizontal="center" vertical="center"/>
    </xf>
    <xf numFmtId="3" fontId="0" fillId="0" borderId="0" xfId="0" applyNumberFormat="1"/>
    <xf numFmtId="3" fontId="0" fillId="0" borderId="0" xfId="0" applyNumberFormat="1" applyAlignment="1">
      <alignment wrapText="1"/>
    </xf>
    <xf numFmtId="0" fontId="11" fillId="0" borderId="0" xfId="9" applyFont="1"/>
    <xf numFmtId="0" fontId="2" fillId="0" borderId="0" xfId="9" applyFont="1" applyFill="1"/>
    <xf numFmtId="10" fontId="0" fillId="0" borderId="0" xfId="0" applyNumberFormat="1"/>
    <xf numFmtId="165" fontId="0" fillId="0" borderId="0" xfId="0" applyNumberFormat="1"/>
    <xf numFmtId="9" fontId="0" fillId="0" borderId="0" xfId="10" applyFont="1"/>
    <xf numFmtId="0" fontId="0" fillId="0" borderId="0" xfId="0" applyNumberFormat="1"/>
    <xf numFmtId="10" fontId="0" fillId="0" borderId="0" xfId="10" applyNumberFormat="1" applyFont="1"/>
    <xf numFmtId="164" fontId="0" fillId="0" borderId="0" xfId="0" applyNumberFormat="1"/>
    <xf numFmtId="6" fontId="12" fillId="0" borderId="0" xfId="0" applyNumberFormat="1" applyFont="1" applyAlignment="1">
      <alignment vertical="center" wrapText="1"/>
    </xf>
    <xf numFmtId="0" fontId="11" fillId="0" borderId="0" xfId="0" applyFont="1" applyAlignment="1">
      <alignment wrapText="1"/>
    </xf>
    <xf numFmtId="0" fontId="0" fillId="0" borderId="0" xfId="0" applyAlignment="1">
      <alignment horizontal="center"/>
    </xf>
    <xf numFmtId="0" fontId="11" fillId="0" borderId="0" xfId="0" applyFont="1" applyAlignment="1">
      <alignment horizontal="right" vertical="center" wrapText="1"/>
    </xf>
    <xf numFmtId="0" fontId="0" fillId="0" borderId="0" xfId="0" applyAlignment="1">
      <alignment horizontal="center"/>
    </xf>
    <xf numFmtId="0" fontId="0" fillId="0" borderId="0" xfId="0" applyAlignment="1">
      <alignment horizontal="center" wrapText="1"/>
    </xf>
    <xf numFmtId="2" fontId="0" fillId="0" borderId="0" xfId="10" applyNumberFormat="1" applyFont="1"/>
    <xf numFmtId="0" fontId="0" fillId="4" borderId="0" xfId="0" applyFill="1"/>
    <xf numFmtId="0" fontId="1" fillId="0" borderId="0" xfId="8"/>
    <xf numFmtId="0" fontId="0" fillId="0" borderId="0" xfId="8" applyFont="1"/>
    <xf numFmtId="0" fontId="0" fillId="4" borderId="0" xfId="8" applyFont="1" applyFill="1"/>
    <xf numFmtId="0" fontId="1" fillId="0" borderId="0" xfId="8" applyAlignment="1">
      <alignment horizontal="center"/>
    </xf>
    <xf numFmtId="0" fontId="0" fillId="0" borderId="0" xfId="9" applyFont="1"/>
    <xf numFmtId="0" fontId="11" fillId="0" borderId="0" xfId="0" applyFont="1" applyAlignment="1"/>
    <xf numFmtId="166" fontId="0" fillId="0" borderId="0" xfId="1" applyNumberFormat="1" applyFont="1"/>
    <xf numFmtId="166" fontId="0" fillId="4" borderId="0" xfId="1" applyNumberFormat="1" applyFont="1" applyFill="1"/>
    <xf numFmtId="3" fontId="0" fillId="0" borderId="0" xfId="0" applyNumberFormat="1" applyAlignment="1">
      <alignment horizontal="center" vertical="center"/>
    </xf>
    <xf numFmtId="3" fontId="0" fillId="0" borderId="0" xfId="0" applyNumberFormat="1" applyAlignment="1">
      <alignment horizontal="center"/>
    </xf>
    <xf numFmtId="0" fontId="0" fillId="0" borderId="0" xfId="0" applyAlignment="1">
      <alignment horizontal="left"/>
    </xf>
    <xf numFmtId="6" fontId="0" fillId="0" borderId="0" xfId="0" applyNumberFormat="1"/>
    <xf numFmtId="0" fontId="10" fillId="5" borderId="0" xfId="9" applyFont="1" applyFill="1" applyAlignment="1">
      <alignment horizontal="center"/>
    </xf>
    <xf numFmtId="0" fontId="0" fillId="0" borderId="0" xfId="9" applyFont="1" applyAlignment="1">
      <alignment horizontal="center"/>
    </xf>
    <xf numFmtId="0" fontId="1" fillId="0" borderId="0" xfId="9" applyFill="1" applyAlignment="1">
      <alignment horizontal="center"/>
    </xf>
    <xf numFmtId="43" fontId="1" fillId="0" borderId="0" xfId="9" applyNumberFormat="1"/>
    <xf numFmtId="166" fontId="1" fillId="0" borderId="0" xfId="1" applyNumberFormat="1" applyFill="1" applyAlignment="1">
      <alignment horizontal="center"/>
    </xf>
    <xf numFmtId="0" fontId="0" fillId="0" borderId="0" xfId="9" applyFont="1" applyFill="1" applyAlignment="1"/>
    <xf numFmtId="0" fontId="0" fillId="0" borderId="0" xfId="9" applyFont="1" applyAlignment="1"/>
    <xf numFmtId="3" fontId="1" fillId="0" borderId="0" xfId="9" applyNumberFormat="1" applyFill="1"/>
    <xf numFmtId="3" fontId="1" fillId="0" borderId="0" xfId="9" applyNumberFormat="1"/>
    <xf numFmtId="0" fontId="1" fillId="4" borderId="0" xfId="9" applyFill="1"/>
    <xf numFmtId="3" fontId="1" fillId="4" borderId="0" xfId="9" applyNumberFormat="1" applyFill="1"/>
    <xf numFmtId="2" fontId="0" fillId="0" borderId="0" xfId="0" applyNumberFormat="1" applyAlignment="1">
      <alignment horizontal="center"/>
    </xf>
    <xf numFmtId="2" fontId="0" fillId="0" borderId="0" xfId="0" applyNumberFormat="1" applyAlignment="1">
      <alignment horizontal="center" vertical="center"/>
    </xf>
    <xf numFmtId="2" fontId="0" fillId="4" borderId="0" xfId="0" applyNumberFormat="1" applyFill="1" applyAlignment="1">
      <alignment horizontal="center" vertical="center"/>
    </xf>
    <xf numFmtId="0" fontId="1" fillId="0" borderId="0" xfId="8" applyFill="1"/>
    <xf numFmtId="0" fontId="0" fillId="0" borderId="0" xfId="8" applyFont="1" applyFill="1"/>
    <xf numFmtId="0" fontId="0" fillId="0" borderId="0" xfId="9" applyFont="1" applyAlignment="1">
      <alignment horizontal="center"/>
    </xf>
    <xf numFmtId="0" fontId="0" fillId="0" borderId="0" xfId="0" applyAlignment="1">
      <alignment horizontal="center"/>
    </xf>
    <xf numFmtId="0" fontId="0" fillId="5" borderId="0" xfId="0" applyFill="1"/>
    <xf numFmtId="10" fontId="0" fillId="4" borderId="0" xfId="10" applyNumberFormat="1" applyFont="1" applyFill="1"/>
    <xf numFmtId="10" fontId="1" fillId="0" borderId="0" xfId="10" applyNumberFormat="1" applyAlignment="1">
      <alignment horizontal="center"/>
    </xf>
    <xf numFmtId="0" fontId="10" fillId="4" borderId="0" xfId="9" applyFont="1" applyFill="1" applyAlignment="1">
      <alignment horizontal="center"/>
    </xf>
    <xf numFmtId="167" fontId="0" fillId="0" borderId="0" xfId="10" applyNumberFormat="1" applyFont="1"/>
    <xf numFmtId="3" fontId="11" fillId="0" borderId="0" xfId="0" applyNumberFormat="1" applyFont="1"/>
    <xf numFmtId="167" fontId="0" fillId="0" borderId="0" xfId="0" applyNumberFormat="1"/>
    <xf numFmtId="9" fontId="0" fillId="0" borderId="0" xfId="10" applyFont="1" applyAlignment="1">
      <alignment horizontal="center"/>
    </xf>
    <xf numFmtId="10" fontId="0" fillId="0" borderId="0" xfId="10" applyNumberFormat="1" applyFont="1" applyAlignment="1">
      <alignment horizontal="center"/>
    </xf>
    <xf numFmtId="0" fontId="0" fillId="0" borderId="0" xfId="0" applyAlignment="1">
      <alignment horizontal="center"/>
    </xf>
    <xf numFmtId="0" fontId="0" fillId="0" borderId="0" xfId="0" applyFont="1"/>
    <xf numFmtId="1" fontId="12" fillId="0" borderId="0" xfId="0" applyNumberFormat="1" applyFont="1" applyAlignment="1">
      <alignment vertical="center" wrapText="1"/>
    </xf>
    <xf numFmtId="1" fontId="12" fillId="0" borderId="0" xfId="0" applyNumberFormat="1" applyFont="1" applyAlignment="1">
      <alignment vertical="center"/>
    </xf>
    <xf numFmtId="1" fontId="0" fillId="0" borderId="0" xfId="0" applyNumberFormat="1"/>
    <xf numFmtId="0" fontId="0" fillId="5" borderId="0" xfId="0" applyFill="1" applyAlignment="1">
      <alignment vertical="center" wrapText="1"/>
    </xf>
    <xf numFmtId="0" fontId="12" fillId="0" borderId="0" xfId="0" applyFont="1" applyAlignment="1">
      <alignment vertical="center"/>
    </xf>
    <xf numFmtId="1" fontId="11" fillId="0" borderId="0" xfId="0" applyNumberFormat="1" applyFont="1" applyAlignment="1">
      <alignment horizontal="right" vertical="center"/>
    </xf>
    <xf numFmtId="1" fontId="0" fillId="0" borderId="0" xfId="0" applyNumberFormat="1" applyAlignment="1">
      <alignment horizontal="center"/>
    </xf>
    <xf numFmtId="1" fontId="0" fillId="0" borderId="0" xfId="0" applyNumberFormat="1" applyAlignment="1">
      <alignment horizontal="center" vertical="center"/>
    </xf>
    <xf numFmtId="1" fontId="0" fillId="4" borderId="0" xfId="0" applyNumberFormat="1" applyFill="1" applyAlignment="1">
      <alignment horizontal="center" vertical="center"/>
    </xf>
    <xf numFmtId="164" fontId="12" fillId="0" borderId="0" xfId="10" applyNumberFormat="1" applyFont="1" applyAlignment="1">
      <alignment vertical="center"/>
    </xf>
    <xf numFmtId="1" fontId="1" fillId="0" borderId="0" xfId="8" applyNumberFormat="1" applyAlignment="1">
      <alignment horizontal="center" vertical="center"/>
    </xf>
    <xf numFmtId="1" fontId="1" fillId="0" borderId="0" xfId="9" applyNumberFormat="1"/>
    <xf numFmtId="164" fontId="0" fillId="0" borderId="0" xfId="1" applyNumberFormat="1" applyFont="1"/>
    <xf numFmtId="164" fontId="0" fillId="4" borderId="0" xfId="0" applyNumberFormat="1" applyFill="1"/>
    <xf numFmtId="168" fontId="0" fillId="0" borderId="0" xfId="10" applyNumberFormat="1" applyFont="1"/>
    <xf numFmtId="164" fontId="0" fillId="0" borderId="0" xfId="10" applyNumberFormat="1" applyFont="1"/>
    <xf numFmtId="164" fontId="0" fillId="4" borderId="0" xfId="10" applyNumberFormat="1" applyFont="1" applyFill="1"/>
    <xf numFmtId="169" fontId="0" fillId="0" borderId="0" xfId="10" applyNumberFormat="1" applyFont="1"/>
    <xf numFmtId="169" fontId="0" fillId="4" borderId="0" xfId="10" applyNumberFormat="1" applyFont="1" applyFill="1"/>
    <xf numFmtId="0" fontId="0" fillId="0" borderId="0" xfId="0" applyAlignment="1">
      <alignment horizontal="left" vertical="top"/>
    </xf>
    <xf numFmtId="0" fontId="10" fillId="0" borderId="0" xfId="9" applyFont="1" applyFill="1" applyAlignment="1">
      <alignment horizontal="center"/>
    </xf>
    <xf numFmtId="2" fontId="1" fillId="0" borderId="0" xfId="9" applyNumberFormat="1"/>
    <xf numFmtId="0" fontId="11" fillId="0" borderId="0" xfId="0" applyFont="1" applyFill="1"/>
    <xf numFmtId="1" fontId="11" fillId="0" borderId="0" xfId="0" applyNumberFormat="1" applyFont="1" applyFill="1"/>
    <xf numFmtId="0" fontId="0" fillId="0" borderId="0" xfId="9" applyFont="1" applyFill="1" applyAlignment="1">
      <alignment horizontal="center"/>
    </xf>
    <xf numFmtId="0" fontId="0" fillId="0" borderId="0" xfId="9" applyFont="1" applyAlignment="1">
      <alignment horizontal="center"/>
    </xf>
    <xf numFmtId="0" fontId="0" fillId="0" borderId="0" xfId="0" applyAlignment="1">
      <alignment horizontal="center"/>
    </xf>
    <xf numFmtId="0" fontId="1" fillId="0" borderId="0" xfId="9" applyAlignment="1">
      <alignment horizontal="center"/>
    </xf>
    <xf numFmtId="0" fontId="2" fillId="0" borderId="0" xfId="0" applyFont="1" applyAlignment="1">
      <alignment horizontal="center" vertical="center"/>
    </xf>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2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2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2.emf"/></Relationships>
</file>

<file path=xl/drawings/_rels/drawing13.x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4.emf"/><Relationship Id="rId1" Type="http://schemas.openxmlformats.org/officeDocument/2006/relationships/image" Target="../media/image23.emf"/><Relationship Id="rId4" Type="http://schemas.openxmlformats.org/officeDocument/2006/relationships/image" Target="../media/image22.emf"/></Relationships>
</file>

<file path=xl/drawings/_rels/drawing14.xml.rels><?xml version="1.0" encoding="UTF-8" standalone="yes"?>
<Relationships xmlns="http://schemas.openxmlformats.org/package/2006/relationships"><Relationship Id="rId1" Type="http://schemas.openxmlformats.org/officeDocument/2006/relationships/image" Target="../media/image26.emf"/></Relationships>
</file>

<file path=xl/drawings/_rels/drawing15.xml.rels><?xml version="1.0" encoding="UTF-8" standalone="yes"?>
<Relationships xmlns="http://schemas.openxmlformats.org/package/2006/relationships"><Relationship Id="rId1" Type="http://schemas.openxmlformats.org/officeDocument/2006/relationships/image" Target="../media/image26.emf"/></Relationships>
</file>

<file path=xl/drawings/_rels/drawing16.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image" Target="../media/image27.emf"/></Relationships>
</file>

<file path=xl/drawings/_rels/drawing2.xml.rels><?xml version="1.0" encoding="UTF-8" standalone="yes"?>
<Relationships xmlns="http://schemas.openxmlformats.org/package/2006/relationships"><Relationship Id="rId13" Type="http://schemas.openxmlformats.org/officeDocument/2006/relationships/customXml" Target="../ink/ink3.xml"/><Relationship Id="rId18" Type="http://schemas.openxmlformats.org/officeDocument/2006/relationships/image" Target="../media/image12.png"/><Relationship Id="rId26" Type="http://schemas.openxmlformats.org/officeDocument/2006/relationships/image" Target="../media/image16.png"/><Relationship Id="rId39" Type="http://schemas.openxmlformats.org/officeDocument/2006/relationships/customXml" Target="../ink/ink16.xml"/><Relationship Id="rId21" Type="http://schemas.openxmlformats.org/officeDocument/2006/relationships/customXml" Target="../ink/ink7.xml"/><Relationship Id="rId34" Type="http://schemas.openxmlformats.org/officeDocument/2006/relationships/image" Target="../media/image20.png"/><Relationship Id="rId42" Type="http://schemas.openxmlformats.org/officeDocument/2006/relationships/image" Target="../media/image24.png"/><Relationship Id="rId47" Type="http://schemas.openxmlformats.org/officeDocument/2006/relationships/customXml" Target="../ink/ink20.xml"/><Relationship Id="rId50" Type="http://schemas.openxmlformats.org/officeDocument/2006/relationships/image" Target="../media/image28.png"/><Relationship Id="rId55" Type="http://schemas.openxmlformats.org/officeDocument/2006/relationships/customXml" Target="../ink/ink24.xml"/><Relationship Id="rId12" Type="http://schemas.openxmlformats.org/officeDocument/2006/relationships/image" Target="../media/image9.png"/><Relationship Id="rId17" Type="http://schemas.openxmlformats.org/officeDocument/2006/relationships/customXml" Target="../ink/ink5.xml"/><Relationship Id="rId25" Type="http://schemas.openxmlformats.org/officeDocument/2006/relationships/customXml" Target="../ink/ink9.xml"/><Relationship Id="rId33" Type="http://schemas.openxmlformats.org/officeDocument/2006/relationships/customXml" Target="../ink/ink13.xml"/><Relationship Id="rId38" Type="http://schemas.openxmlformats.org/officeDocument/2006/relationships/image" Target="../media/image22.png"/><Relationship Id="rId46" Type="http://schemas.openxmlformats.org/officeDocument/2006/relationships/image" Target="../media/image26.png"/><Relationship Id="rId59" Type="http://schemas.openxmlformats.org/officeDocument/2006/relationships/customXml" Target="../ink/ink26.xml"/><Relationship Id="rId2" Type="http://schemas.openxmlformats.org/officeDocument/2006/relationships/image" Target="../media/image5.emf"/><Relationship Id="rId16" Type="http://schemas.openxmlformats.org/officeDocument/2006/relationships/image" Target="../media/image11.png"/><Relationship Id="rId20" Type="http://schemas.openxmlformats.org/officeDocument/2006/relationships/image" Target="../media/image13.png"/><Relationship Id="rId29" Type="http://schemas.openxmlformats.org/officeDocument/2006/relationships/customXml" Target="../ink/ink11.xml"/><Relationship Id="rId41" Type="http://schemas.openxmlformats.org/officeDocument/2006/relationships/customXml" Target="../ink/ink17.xml"/><Relationship Id="rId54" Type="http://schemas.openxmlformats.org/officeDocument/2006/relationships/image" Target="../media/image30.png"/><Relationship Id="rId1" Type="http://schemas.openxmlformats.org/officeDocument/2006/relationships/image" Target="../media/image4.emf"/><Relationship Id="rId11" Type="http://schemas.openxmlformats.org/officeDocument/2006/relationships/customXml" Target="../ink/ink2.xml"/><Relationship Id="rId24" Type="http://schemas.openxmlformats.org/officeDocument/2006/relationships/image" Target="../media/image15.png"/><Relationship Id="rId32" Type="http://schemas.openxmlformats.org/officeDocument/2006/relationships/image" Target="../media/image19.png"/><Relationship Id="rId37" Type="http://schemas.openxmlformats.org/officeDocument/2006/relationships/customXml" Target="../ink/ink15.xml"/><Relationship Id="rId40" Type="http://schemas.openxmlformats.org/officeDocument/2006/relationships/image" Target="../media/image23.png"/><Relationship Id="rId45" Type="http://schemas.openxmlformats.org/officeDocument/2006/relationships/customXml" Target="../ink/ink19.xml"/><Relationship Id="rId53" Type="http://schemas.openxmlformats.org/officeDocument/2006/relationships/customXml" Target="../ink/ink23.xml"/><Relationship Id="rId58" Type="http://schemas.openxmlformats.org/officeDocument/2006/relationships/image" Target="../media/image32.png"/><Relationship Id="rId15" Type="http://schemas.openxmlformats.org/officeDocument/2006/relationships/customXml" Target="../ink/ink4.xml"/><Relationship Id="rId23" Type="http://schemas.openxmlformats.org/officeDocument/2006/relationships/customXml" Target="../ink/ink8.xml"/><Relationship Id="rId28" Type="http://schemas.openxmlformats.org/officeDocument/2006/relationships/image" Target="../media/image17.png"/><Relationship Id="rId36" Type="http://schemas.openxmlformats.org/officeDocument/2006/relationships/image" Target="../media/image21.png"/><Relationship Id="rId49" Type="http://schemas.openxmlformats.org/officeDocument/2006/relationships/customXml" Target="../ink/ink21.xml"/><Relationship Id="rId57" Type="http://schemas.openxmlformats.org/officeDocument/2006/relationships/customXml" Target="../ink/ink25.xml"/><Relationship Id="rId10" Type="http://schemas.openxmlformats.org/officeDocument/2006/relationships/image" Target="../media/image7.emf"/><Relationship Id="rId19" Type="http://schemas.openxmlformats.org/officeDocument/2006/relationships/customXml" Target="../ink/ink6.xml"/><Relationship Id="rId31" Type="http://schemas.openxmlformats.org/officeDocument/2006/relationships/customXml" Target="../ink/ink12.xml"/><Relationship Id="rId44" Type="http://schemas.openxmlformats.org/officeDocument/2006/relationships/image" Target="../media/image25.png"/><Relationship Id="rId52" Type="http://schemas.openxmlformats.org/officeDocument/2006/relationships/image" Target="../media/image29.png"/><Relationship Id="rId60" Type="http://schemas.openxmlformats.org/officeDocument/2006/relationships/image" Target="../media/image33.png"/><Relationship Id="rId9" Type="http://schemas.openxmlformats.org/officeDocument/2006/relationships/image" Target="../media/image6.emf"/><Relationship Id="rId14" Type="http://schemas.openxmlformats.org/officeDocument/2006/relationships/image" Target="../media/image10.png"/><Relationship Id="rId22" Type="http://schemas.openxmlformats.org/officeDocument/2006/relationships/image" Target="../media/image14.png"/><Relationship Id="rId27" Type="http://schemas.openxmlformats.org/officeDocument/2006/relationships/customXml" Target="../ink/ink10.xml"/><Relationship Id="rId30" Type="http://schemas.openxmlformats.org/officeDocument/2006/relationships/image" Target="../media/image18.png"/><Relationship Id="rId35" Type="http://schemas.openxmlformats.org/officeDocument/2006/relationships/customXml" Target="../ink/ink14.xml"/><Relationship Id="rId43" Type="http://schemas.openxmlformats.org/officeDocument/2006/relationships/customXml" Target="../ink/ink18.xml"/><Relationship Id="rId48" Type="http://schemas.openxmlformats.org/officeDocument/2006/relationships/image" Target="../media/image27.png"/><Relationship Id="rId56" Type="http://schemas.openxmlformats.org/officeDocument/2006/relationships/image" Target="../media/image31.png"/><Relationship Id="rId8" Type="http://schemas.openxmlformats.org/officeDocument/2006/relationships/image" Target="../media/image8.png"/><Relationship Id="rId51" Type="http://schemas.openxmlformats.org/officeDocument/2006/relationships/customXml" Target="../ink/ink22.xml"/><Relationship Id="rId3" Type="http://schemas.openxmlformats.org/officeDocument/2006/relationships/customXml" Target="../ink/ink1.xml"/></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 Id="rId9" Type="http://schemas.openxmlformats.org/officeDocument/2006/relationships/image" Target="../media/image18.emf"/></Relationships>
</file>

<file path=xl/drawings/_rels/drawing5.x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 Id="rId9" Type="http://schemas.openxmlformats.org/officeDocument/2006/relationships/image" Target="../media/image18.emf"/></Relationships>
</file>

<file path=xl/drawings/_rels/drawing6.xml.rels><?xml version="1.0" encoding="UTF-8" standalone="yes"?>
<Relationships xmlns="http://schemas.openxmlformats.org/package/2006/relationships"><Relationship Id="rId1" Type="http://schemas.openxmlformats.org/officeDocument/2006/relationships/image" Target="../media/image19.emf"/></Relationships>
</file>

<file path=xl/drawings/_rels/drawing7.xml.rels><?xml version="1.0" encoding="UTF-8" standalone="yes"?>
<Relationships xmlns="http://schemas.openxmlformats.org/package/2006/relationships"><Relationship Id="rId1" Type="http://schemas.openxmlformats.org/officeDocument/2006/relationships/image" Target="../media/image19.emf"/></Relationships>
</file>

<file path=xl/drawings/_rels/drawing8.xml.rels><?xml version="1.0" encoding="UTF-8" standalone="yes"?>
<Relationships xmlns="http://schemas.openxmlformats.org/package/2006/relationships"><Relationship Id="rId1" Type="http://schemas.openxmlformats.org/officeDocument/2006/relationships/image" Target="../media/image20.emf"/></Relationships>
</file>

<file path=xl/drawings/_rels/drawing9.x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64</xdr:row>
      <xdr:rowOff>0</xdr:rowOff>
    </xdr:from>
    <xdr:to>
      <xdr:col>4</xdr:col>
      <xdr:colOff>304800</xdr:colOff>
      <xdr:row>65</xdr:row>
      <xdr:rowOff>114300</xdr:rowOff>
    </xdr:to>
    <xdr:sp macro="" textlink="">
      <xdr:nvSpPr>
        <xdr:cNvPr id="1027" name="AutoShape 3" descr="C:\Users\123\AppData\Roaming\Tencent\Users\78666482\QQ\WinTemp\RichOle\PMHT{D1MSHS0_)N~}VXO.jpg">
          <a:extLst>
            <a:ext uri="{FF2B5EF4-FFF2-40B4-BE49-F238E27FC236}">
              <a16:creationId xmlns:a16="http://schemas.microsoft.com/office/drawing/2014/main" id="{92E18B68-9CEC-4D68-AE52-2882FC176649}"/>
            </a:ext>
          </a:extLst>
        </xdr:cNvPr>
        <xdr:cNvSpPr>
          <a:spLocks noChangeAspect="1" noChangeArrowheads="1"/>
        </xdr:cNvSpPr>
      </xdr:nvSpPr>
      <xdr:spPr bwMode="auto">
        <a:xfrm>
          <a:off x="2438400" y="1219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59</xdr:row>
      <xdr:rowOff>0</xdr:rowOff>
    </xdr:from>
    <xdr:to>
      <xdr:col>5</xdr:col>
      <xdr:colOff>304800</xdr:colOff>
      <xdr:row>60</xdr:row>
      <xdr:rowOff>114300</xdr:rowOff>
    </xdr:to>
    <xdr:sp macro="" textlink="">
      <xdr:nvSpPr>
        <xdr:cNvPr id="1028" name="AutoShape 4" descr="C:\Users\123\AppData\Roaming\Tencent\Users\78666482\QQ\WinTemp\RichOle\PMHT{D1MSHS0_)N~}VXO.jpg">
          <a:extLst>
            <a:ext uri="{FF2B5EF4-FFF2-40B4-BE49-F238E27FC236}">
              <a16:creationId xmlns:a16="http://schemas.microsoft.com/office/drawing/2014/main" id="{418C3D5C-69FD-483E-9AAF-4A701FF9FAD2}"/>
            </a:ext>
          </a:extLst>
        </xdr:cNvPr>
        <xdr:cNvSpPr>
          <a:spLocks noChangeAspect="1" noChangeArrowheads="1"/>
        </xdr:cNvSpPr>
      </xdr:nvSpPr>
      <xdr:spPr bwMode="auto">
        <a:xfrm>
          <a:off x="3048000" y="1123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xdr:row>
      <xdr:rowOff>0</xdr:rowOff>
    </xdr:from>
    <xdr:to>
      <xdr:col>2</xdr:col>
      <xdr:colOff>304800</xdr:colOff>
      <xdr:row>65</xdr:row>
      <xdr:rowOff>114300</xdr:rowOff>
    </xdr:to>
    <xdr:sp macro="" textlink="">
      <xdr:nvSpPr>
        <xdr:cNvPr id="1029" name="AutoShape 5" descr="C:\Users\123\AppData\Roaming\Tencent\Users\78666482\QQ\WinTemp\RichOle\PMHT{D1MSHS0_)N~}VXO.jpg">
          <a:extLst>
            <a:ext uri="{FF2B5EF4-FFF2-40B4-BE49-F238E27FC236}">
              <a16:creationId xmlns:a16="http://schemas.microsoft.com/office/drawing/2014/main" id="{3E1E1964-E94F-49DC-898D-3569C155F188}"/>
            </a:ext>
          </a:extLst>
        </xdr:cNvPr>
        <xdr:cNvSpPr>
          <a:spLocks noChangeAspect="1" noChangeArrowheads="1"/>
        </xdr:cNvSpPr>
      </xdr:nvSpPr>
      <xdr:spPr bwMode="auto">
        <a:xfrm>
          <a:off x="1219200" y="1219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161925</xdr:colOff>
      <xdr:row>1</xdr:row>
      <xdr:rowOff>19050</xdr:rowOff>
    </xdr:from>
    <xdr:to>
      <xdr:col>20</xdr:col>
      <xdr:colOff>419100</xdr:colOff>
      <xdr:row>40</xdr:row>
      <xdr:rowOff>0</xdr:rowOff>
    </xdr:to>
    <xdr:pic>
      <xdr:nvPicPr>
        <xdr:cNvPr id="7" name="Picture 6">
          <a:extLst>
            <a:ext uri="{FF2B5EF4-FFF2-40B4-BE49-F238E27FC236}">
              <a16:creationId xmlns:a16="http://schemas.microsoft.com/office/drawing/2014/main" id="{6B947C3B-0674-4498-85F7-9AF0B101E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7525" y="209550"/>
          <a:ext cx="5743575" cy="741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1</xdr:row>
      <xdr:rowOff>85725</xdr:rowOff>
    </xdr:from>
    <xdr:to>
      <xdr:col>10</xdr:col>
      <xdr:colOff>419100</xdr:colOff>
      <xdr:row>40</xdr:row>
      <xdr:rowOff>123825</xdr:rowOff>
    </xdr:to>
    <xdr:pic>
      <xdr:nvPicPr>
        <xdr:cNvPr id="8" name="Picture 7">
          <a:extLst>
            <a:ext uri="{FF2B5EF4-FFF2-40B4-BE49-F238E27FC236}">
              <a16:creationId xmlns:a16="http://schemas.microsoft.com/office/drawing/2014/main" id="{176FEAFC-656D-4D1C-80DC-8AD38A9109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425" y="276225"/>
          <a:ext cx="5781675" cy="746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42</xdr:row>
      <xdr:rowOff>133350</xdr:rowOff>
    </xdr:from>
    <xdr:to>
      <xdr:col>13</xdr:col>
      <xdr:colOff>304800</xdr:colOff>
      <xdr:row>73</xdr:row>
      <xdr:rowOff>38100</xdr:rowOff>
    </xdr:to>
    <xdr:pic>
      <xdr:nvPicPr>
        <xdr:cNvPr id="11" name="Picture 10">
          <a:extLst>
            <a:ext uri="{FF2B5EF4-FFF2-40B4-BE49-F238E27FC236}">
              <a16:creationId xmlns:a16="http://schemas.microsoft.com/office/drawing/2014/main" id="{6EF3AAB7-4E1E-4BC3-B6E4-E742255061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4825" y="8134350"/>
          <a:ext cx="77247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17</xdr:col>
      <xdr:colOff>296333</xdr:colOff>
      <xdr:row>4</xdr:row>
      <xdr:rowOff>1</xdr:rowOff>
    </xdr:from>
    <xdr:to>
      <xdr:col>33</xdr:col>
      <xdr:colOff>110400</xdr:colOff>
      <xdr:row>23</xdr:row>
      <xdr:rowOff>142876</xdr:rowOff>
    </xdr:to>
    <xdr:pic>
      <xdr:nvPicPr>
        <xdr:cNvPr id="2" name="Picture 1">
          <a:extLst>
            <a:ext uri="{FF2B5EF4-FFF2-40B4-BE49-F238E27FC236}">
              <a16:creationId xmlns:a16="http://schemas.microsoft.com/office/drawing/2014/main" id="{DA2CCCAC-0524-4DBF-B452-A18EDC1B8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4333" y="762001"/>
          <a:ext cx="9635400"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107950</xdr:colOff>
      <xdr:row>4</xdr:row>
      <xdr:rowOff>69850</xdr:rowOff>
    </xdr:from>
    <xdr:to>
      <xdr:col>19</xdr:col>
      <xdr:colOff>479425</xdr:colOff>
      <xdr:row>15</xdr:row>
      <xdr:rowOff>60325</xdr:rowOff>
    </xdr:to>
    <xdr:pic>
      <xdr:nvPicPr>
        <xdr:cNvPr id="3" name="Picture 2">
          <a:extLst>
            <a:ext uri="{FF2B5EF4-FFF2-40B4-BE49-F238E27FC236}">
              <a16:creationId xmlns:a16="http://schemas.microsoft.com/office/drawing/2014/main" id="{6881A83A-07CC-4F6D-88F6-49DC040DF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9750" y="831850"/>
          <a:ext cx="5248275"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142875</xdr:colOff>
      <xdr:row>11</xdr:row>
      <xdr:rowOff>142875</xdr:rowOff>
    </xdr:from>
    <xdr:to>
      <xdr:col>16</xdr:col>
      <xdr:colOff>490538</xdr:colOff>
      <xdr:row>29</xdr:row>
      <xdr:rowOff>38100</xdr:rowOff>
    </xdr:to>
    <xdr:pic>
      <xdr:nvPicPr>
        <xdr:cNvPr id="2" name="Picture 1">
          <a:extLst>
            <a:ext uri="{FF2B5EF4-FFF2-40B4-BE49-F238E27FC236}">
              <a16:creationId xmlns:a16="http://schemas.microsoft.com/office/drawing/2014/main" id="{9C5CF772-EC82-45F0-9264-2F84BA78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1275" y="2238375"/>
          <a:ext cx="7662863"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111124</xdr:colOff>
      <xdr:row>118</xdr:row>
      <xdr:rowOff>55562</xdr:rowOff>
    </xdr:from>
    <xdr:to>
      <xdr:col>17</xdr:col>
      <xdr:colOff>409574</xdr:colOff>
      <xdr:row>160</xdr:row>
      <xdr:rowOff>122237</xdr:rowOff>
    </xdr:to>
    <xdr:pic>
      <xdr:nvPicPr>
        <xdr:cNvPr id="8" name="Picture 7">
          <a:extLst>
            <a:ext uri="{FF2B5EF4-FFF2-40B4-BE49-F238E27FC236}">
              <a16:creationId xmlns:a16="http://schemas.microsoft.com/office/drawing/2014/main" id="{C95F3D56-809E-4E90-AC76-A39C155E8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2437" y="29321125"/>
          <a:ext cx="6124575" cy="773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317501</xdr:colOff>
      <xdr:row>48</xdr:row>
      <xdr:rowOff>150813</xdr:rowOff>
    </xdr:from>
    <xdr:to>
      <xdr:col>18</xdr:col>
      <xdr:colOff>4763</xdr:colOff>
      <xdr:row>80</xdr:row>
      <xdr:rowOff>103187</xdr:rowOff>
    </xdr:to>
    <xdr:pic>
      <xdr:nvPicPr>
        <xdr:cNvPr id="9" name="Picture 8">
          <a:extLst>
            <a:ext uri="{FF2B5EF4-FFF2-40B4-BE49-F238E27FC236}">
              <a16:creationId xmlns:a16="http://schemas.microsoft.com/office/drawing/2014/main" id="{B3DD6CEE-550A-4C54-9083-1996CAF6C5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70564" y="9330532"/>
          <a:ext cx="6021387" cy="6048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134938</xdr:colOff>
      <xdr:row>82</xdr:row>
      <xdr:rowOff>51593</xdr:rowOff>
    </xdr:from>
    <xdr:to>
      <xdr:col>19</xdr:col>
      <xdr:colOff>505619</xdr:colOff>
      <xdr:row>124</xdr:row>
      <xdr:rowOff>11906</xdr:rowOff>
    </xdr:to>
    <xdr:pic>
      <xdr:nvPicPr>
        <xdr:cNvPr id="10" name="Picture 9">
          <a:extLst>
            <a:ext uri="{FF2B5EF4-FFF2-40B4-BE49-F238E27FC236}">
              <a16:creationId xmlns:a16="http://schemas.microsoft.com/office/drawing/2014/main" id="{DA493729-41D8-41B2-A912-2407A2FF9D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2438" y="15898812"/>
          <a:ext cx="6097587" cy="7961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452436</xdr:colOff>
      <xdr:row>5</xdr:row>
      <xdr:rowOff>59531</xdr:rowOff>
    </xdr:from>
    <xdr:to>
      <xdr:col>20</xdr:col>
      <xdr:colOff>566737</xdr:colOff>
      <xdr:row>22</xdr:row>
      <xdr:rowOff>145256</xdr:rowOff>
    </xdr:to>
    <xdr:pic>
      <xdr:nvPicPr>
        <xdr:cNvPr id="6" name="Picture 5">
          <a:extLst>
            <a:ext uri="{FF2B5EF4-FFF2-40B4-BE49-F238E27FC236}">
              <a16:creationId xmlns:a16="http://schemas.microsoft.com/office/drawing/2014/main" id="{CA8D4E97-AE2F-4666-B7E4-2904A07516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499" y="1012031"/>
          <a:ext cx="7662863"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561975</xdr:colOff>
      <xdr:row>5</xdr:row>
      <xdr:rowOff>9525</xdr:rowOff>
    </xdr:from>
    <xdr:to>
      <xdr:col>14</xdr:col>
      <xdr:colOff>590550</xdr:colOff>
      <xdr:row>17</xdr:row>
      <xdr:rowOff>158750</xdr:rowOff>
    </xdr:to>
    <xdr:pic>
      <xdr:nvPicPr>
        <xdr:cNvPr id="2" name="Picture 1">
          <a:extLst>
            <a:ext uri="{FF2B5EF4-FFF2-40B4-BE49-F238E27FC236}">
              <a16:creationId xmlns:a16="http://schemas.microsoft.com/office/drawing/2014/main" id="{AD779395-44FF-47CA-9B28-E531F240B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8175" y="962025"/>
          <a:ext cx="5514975" cy="243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53975</xdr:colOff>
      <xdr:row>2</xdr:row>
      <xdr:rowOff>257175</xdr:rowOff>
    </xdr:from>
    <xdr:to>
      <xdr:col>19</xdr:col>
      <xdr:colOff>82550</xdr:colOff>
      <xdr:row>12</xdr:row>
      <xdr:rowOff>215900</xdr:rowOff>
    </xdr:to>
    <xdr:pic>
      <xdr:nvPicPr>
        <xdr:cNvPr id="2" name="Picture 1">
          <a:extLst>
            <a:ext uri="{FF2B5EF4-FFF2-40B4-BE49-F238E27FC236}">
              <a16:creationId xmlns:a16="http://schemas.microsoft.com/office/drawing/2014/main" id="{56244EAA-8704-45C8-94F6-B327606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7150" y="638175"/>
          <a:ext cx="5514975" cy="243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365125</xdr:colOff>
      <xdr:row>3</xdr:row>
      <xdr:rowOff>0</xdr:rowOff>
    </xdr:from>
    <xdr:to>
      <xdr:col>9</xdr:col>
      <xdr:colOff>431800</xdr:colOff>
      <xdr:row>42</xdr:row>
      <xdr:rowOff>161925</xdr:rowOff>
    </xdr:to>
    <xdr:pic>
      <xdr:nvPicPr>
        <xdr:cNvPr id="3" name="Picture 2">
          <a:extLst>
            <a:ext uri="{FF2B5EF4-FFF2-40B4-BE49-F238E27FC236}">
              <a16:creationId xmlns:a16="http://schemas.microsoft.com/office/drawing/2014/main" id="{4BD8DFFC-02B5-448F-ABA8-4BEDF977D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125" y="571500"/>
          <a:ext cx="5567363" cy="759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566057</xdr:colOff>
      <xdr:row>4</xdr:row>
      <xdr:rowOff>16329</xdr:rowOff>
    </xdr:from>
    <xdr:to>
      <xdr:col>16</xdr:col>
      <xdr:colOff>155695</xdr:colOff>
      <xdr:row>22</xdr:row>
      <xdr:rowOff>63519</xdr:rowOff>
    </xdr:to>
    <xdr:pic>
      <xdr:nvPicPr>
        <xdr:cNvPr id="2" name="Picture 1">
          <a:extLst>
            <a:ext uri="{FF2B5EF4-FFF2-40B4-BE49-F238E27FC236}">
              <a16:creationId xmlns:a16="http://schemas.microsoft.com/office/drawing/2014/main" id="{B4D4A1C9-DE09-45A8-B79D-C2D7B0901E7D}"/>
            </a:ext>
          </a:extLst>
        </xdr:cNvPr>
        <xdr:cNvPicPr>
          <a:picLocks noChangeAspect="1"/>
        </xdr:cNvPicPr>
      </xdr:nvPicPr>
      <xdr:blipFill>
        <a:blip xmlns:r="http://schemas.openxmlformats.org/officeDocument/2006/relationships" r:embed="rId2"/>
        <a:stretch>
          <a:fillRect/>
        </a:stretch>
      </xdr:blipFill>
      <xdr:spPr>
        <a:xfrm>
          <a:off x="3614057" y="778329"/>
          <a:ext cx="6295238" cy="34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322790</xdr:colOff>
      <xdr:row>19</xdr:row>
      <xdr:rowOff>77258</xdr:rowOff>
    </xdr:from>
    <xdr:to>
      <xdr:col>14</xdr:col>
      <xdr:colOff>160865</xdr:colOff>
      <xdr:row>32</xdr:row>
      <xdr:rowOff>29633</xdr:rowOff>
    </xdr:to>
    <xdr:pic>
      <xdr:nvPicPr>
        <xdr:cNvPr id="3" name="Picture 2">
          <a:extLst>
            <a:ext uri="{FF2B5EF4-FFF2-40B4-BE49-F238E27FC236}">
              <a16:creationId xmlns:a16="http://schemas.microsoft.com/office/drawing/2014/main" id="{546CEAC3-3FD1-41FA-BA0D-7DA4DAD55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0457" y="8078258"/>
          <a:ext cx="72040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584200</xdr:colOff>
      <xdr:row>35</xdr:row>
      <xdr:rowOff>68791</xdr:rowOff>
    </xdr:from>
    <xdr:to>
      <xdr:col>13</xdr:col>
      <xdr:colOff>460375</xdr:colOff>
      <xdr:row>53</xdr:row>
      <xdr:rowOff>2116</xdr:rowOff>
    </xdr:to>
    <xdr:pic>
      <xdr:nvPicPr>
        <xdr:cNvPr id="6" name="Picture 5">
          <a:extLst>
            <a:ext uri="{FF2B5EF4-FFF2-40B4-BE49-F238E27FC236}">
              <a16:creationId xmlns:a16="http://schemas.microsoft.com/office/drawing/2014/main" id="{C39F69E3-54A4-4FB9-89DB-2B427AE0DC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8033" y="11117791"/>
          <a:ext cx="7242175" cy="3362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409576</xdr:colOff>
      <xdr:row>51</xdr:row>
      <xdr:rowOff>36277</xdr:rowOff>
    </xdr:from>
    <xdr:to>
      <xdr:col>12</xdr:col>
      <xdr:colOff>41502</xdr:colOff>
      <xdr:row>51</xdr:row>
      <xdr:rowOff>161557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330DB865-6AB8-42DD-B035-6AFDCF1B60FC}"/>
                </a:ext>
              </a:extLst>
            </xdr14:cNvPr>
            <xdr14:cNvContentPartPr/>
          </xdr14:nvContentPartPr>
          <xdr14:nvPr macro=""/>
          <xdr14:xfrm>
            <a:off x="1023409" y="14133277"/>
            <a:ext cx="6384093" cy="125280"/>
          </xdr14:xfrm>
        </xdr:contentPart>
      </mc:Choice>
      <mc:Fallback xmlns="">
        <xdr:pic>
          <xdr:nvPicPr>
            <xdr:cNvPr id="7" name="Ink 6">
              <a:extLst>
                <a:ext uri="{FF2B5EF4-FFF2-40B4-BE49-F238E27FC236}">
                  <a16:creationId xmlns:a16="http://schemas.microsoft.com/office/drawing/2014/main" id="{330DB865-6AB8-42DD-B035-6AFDCF1B60FC}"/>
                </a:ext>
              </a:extLst>
            </xdr:cNvPr>
            <xdr:cNvPicPr/>
          </xdr:nvPicPr>
          <xdr:blipFill>
            <a:blip xmlns:r="http://schemas.openxmlformats.org/officeDocument/2006/relationships" r:embed="rId8"/>
            <a:stretch>
              <a:fillRect/>
            </a:stretch>
          </xdr:blipFill>
          <xdr:spPr>
            <a:xfrm>
              <a:off x="1317600" y="7178220"/>
              <a:ext cx="6449400" cy="340920"/>
            </a:xfrm>
            <a:prstGeom prst="rect">
              <a:avLst/>
            </a:prstGeom>
          </xdr:spPr>
        </xdr:pic>
      </mc:Fallback>
    </mc:AlternateContent>
    <xdr:clientData/>
  </xdr:twoCellAnchor>
  <xdr:twoCellAnchor editAs="oneCell">
    <xdr:from>
      <xdr:col>2</xdr:col>
      <xdr:colOff>582083</xdr:colOff>
      <xdr:row>9</xdr:row>
      <xdr:rowOff>60496</xdr:rowOff>
    </xdr:from>
    <xdr:to>
      <xdr:col>12</xdr:col>
      <xdr:colOff>603250</xdr:colOff>
      <xdr:row>14</xdr:row>
      <xdr:rowOff>62441</xdr:rowOff>
    </xdr:to>
    <xdr:pic>
      <xdr:nvPicPr>
        <xdr:cNvPr id="12" name="Picture 11">
          <a:extLst>
            <a:ext uri="{FF2B5EF4-FFF2-40B4-BE49-F238E27FC236}">
              <a16:creationId xmlns:a16="http://schemas.microsoft.com/office/drawing/2014/main" id="{754C2987-8B67-480C-9B02-04E9A060021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09750" y="6156496"/>
          <a:ext cx="6159500" cy="9544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512070</xdr:colOff>
      <xdr:row>1</xdr:row>
      <xdr:rowOff>221434</xdr:rowOff>
    </xdr:from>
    <xdr:to>
      <xdr:col>13</xdr:col>
      <xdr:colOff>327269</xdr:colOff>
      <xdr:row>7</xdr:row>
      <xdr:rowOff>81399</xdr:rowOff>
    </xdr:to>
    <xdr:pic>
      <xdr:nvPicPr>
        <xdr:cNvPr id="13" name="Picture 12">
          <a:extLst>
            <a:ext uri="{FF2B5EF4-FFF2-40B4-BE49-F238E27FC236}">
              <a16:creationId xmlns:a16="http://schemas.microsoft.com/office/drawing/2014/main" id="{7CCE3CA1-99DD-4EBC-BC50-0E48144D1FB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28339" y="411934"/>
          <a:ext cx="6504680" cy="5384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613533</xdr:colOff>
      <xdr:row>10</xdr:row>
      <xdr:rowOff>63480</xdr:rowOff>
    </xdr:from>
    <xdr:to>
      <xdr:col>12</xdr:col>
      <xdr:colOff>411800</xdr:colOff>
      <xdr:row>10</xdr:row>
      <xdr:rowOff>180840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4" name="Ink 3">
              <a:extLst>
                <a:ext uri="{FF2B5EF4-FFF2-40B4-BE49-F238E27FC236}">
                  <a16:creationId xmlns:a16="http://schemas.microsoft.com/office/drawing/2014/main" id="{F0EE9CBA-1F8C-4028-BE93-69DD4DCE789D}"/>
                </a:ext>
              </a:extLst>
            </xdr14:cNvPr>
            <xdr14:cNvContentPartPr/>
          </xdr14:nvContentPartPr>
          <xdr14:nvPr macro=""/>
          <xdr14:xfrm>
            <a:off x="5524200" y="6349980"/>
            <a:ext cx="2253600" cy="117360"/>
          </xdr14:xfrm>
        </xdr:contentPart>
      </mc:Choice>
      <mc:Fallback xmlns="">
        <xdr:pic>
          <xdr:nvPicPr>
            <xdr:cNvPr id="4" name="Ink 3">
              <a:extLst>
                <a:ext uri="{FF2B5EF4-FFF2-40B4-BE49-F238E27FC236}">
                  <a16:creationId xmlns:a16="http://schemas.microsoft.com/office/drawing/2014/main" id="{F0EE9CBA-1F8C-4028-BE93-69DD4DCE789D}"/>
                </a:ext>
              </a:extLst>
            </xdr:cNvPr>
            <xdr:cNvPicPr/>
          </xdr:nvPicPr>
          <xdr:blipFill>
            <a:blip xmlns:r="http://schemas.openxmlformats.org/officeDocument/2006/relationships" r:embed="rId12"/>
            <a:stretch>
              <a:fillRect/>
            </a:stretch>
          </xdr:blipFill>
          <xdr:spPr>
            <a:xfrm>
              <a:off x="5470560" y="6241980"/>
              <a:ext cx="2361240" cy="333000"/>
            </a:xfrm>
            <a:prstGeom prst="rect">
              <a:avLst/>
            </a:prstGeom>
          </xdr:spPr>
        </xdr:pic>
      </mc:Fallback>
    </mc:AlternateContent>
    <xdr:clientData/>
  </xdr:twoCellAnchor>
  <xdr:twoCellAnchor>
    <xdr:from>
      <xdr:col>3</xdr:col>
      <xdr:colOff>84500</xdr:colOff>
      <xdr:row>11</xdr:row>
      <xdr:rowOff>31020</xdr:rowOff>
    </xdr:from>
    <xdr:to>
      <xdr:col>13</xdr:col>
      <xdr:colOff>2087</xdr:colOff>
      <xdr:row>11</xdr:row>
      <xdr:rowOff>95460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4" name="Ink 13">
              <a:extLst>
                <a:ext uri="{FF2B5EF4-FFF2-40B4-BE49-F238E27FC236}">
                  <a16:creationId xmlns:a16="http://schemas.microsoft.com/office/drawing/2014/main" id="{33CD919A-F045-4F01-B8E5-15102EDE1224}"/>
                </a:ext>
              </a:extLst>
            </xdr14:cNvPr>
            <xdr14:cNvContentPartPr/>
          </xdr14:nvContentPartPr>
          <xdr14:nvPr macro=""/>
          <xdr14:xfrm>
            <a:off x="1926000" y="6508020"/>
            <a:ext cx="6055920" cy="64440"/>
          </xdr14:xfrm>
        </xdr:contentPart>
      </mc:Choice>
      <mc:Fallback xmlns="">
        <xdr:pic>
          <xdr:nvPicPr>
            <xdr:cNvPr id="14" name="Ink 13">
              <a:extLst>
                <a:ext uri="{FF2B5EF4-FFF2-40B4-BE49-F238E27FC236}">
                  <a16:creationId xmlns:a16="http://schemas.microsoft.com/office/drawing/2014/main" id="{33CD919A-F045-4F01-B8E5-15102EDE1224}"/>
                </a:ext>
              </a:extLst>
            </xdr:cNvPr>
            <xdr:cNvPicPr/>
          </xdr:nvPicPr>
          <xdr:blipFill>
            <a:blip xmlns:r="http://schemas.openxmlformats.org/officeDocument/2006/relationships" r:embed="rId14"/>
            <a:stretch>
              <a:fillRect/>
            </a:stretch>
          </xdr:blipFill>
          <xdr:spPr>
            <a:xfrm>
              <a:off x="1872000" y="6400380"/>
              <a:ext cx="6163560" cy="280080"/>
            </a:xfrm>
            <a:prstGeom prst="rect">
              <a:avLst/>
            </a:prstGeom>
          </xdr:spPr>
        </xdr:pic>
      </mc:Fallback>
    </mc:AlternateContent>
    <xdr:clientData/>
  </xdr:twoCellAnchor>
  <xdr:twoCellAnchor>
    <xdr:from>
      <xdr:col>3</xdr:col>
      <xdr:colOff>84500</xdr:colOff>
      <xdr:row>11</xdr:row>
      <xdr:rowOff>189780</xdr:rowOff>
    </xdr:from>
    <xdr:to>
      <xdr:col>12</xdr:col>
      <xdr:colOff>336200</xdr:colOff>
      <xdr:row>12</xdr:row>
      <xdr:rowOff>53640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5" name="Ink 14">
              <a:extLst>
                <a:ext uri="{FF2B5EF4-FFF2-40B4-BE49-F238E27FC236}">
                  <a16:creationId xmlns:a16="http://schemas.microsoft.com/office/drawing/2014/main" id="{695458D7-74C1-4110-B1FF-852767FC579D}"/>
                </a:ext>
              </a:extLst>
            </xdr14:cNvPr>
            <xdr14:cNvContentPartPr/>
          </xdr14:nvContentPartPr>
          <xdr14:nvPr macro=""/>
          <xdr14:xfrm>
            <a:off x="1926000" y="6666780"/>
            <a:ext cx="5776200" cy="54360"/>
          </xdr14:xfrm>
        </xdr:contentPart>
      </mc:Choice>
      <mc:Fallback xmlns="">
        <xdr:pic>
          <xdr:nvPicPr>
            <xdr:cNvPr id="15" name="Ink 14">
              <a:extLst>
                <a:ext uri="{FF2B5EF4-FFF2-40B4-BE49-F238E27FC236}">
                  <a16:creationId xmlns:a16="http://schemas.microsoft.com/office/drawing/2014/main" id="{695458D7-74C1-4110-B1FF-852767FC579D}"/>
                </a:ext>
              </a:extLst>
            </xdr:cNvPr>
            <xdr:cNvPicPr/>
          </xdr:nvPicPr>
          <xdr:blipFill>
            <a:blip xmlns:r="http://schemas.openxmlformats.org/officeDocument/2006/relationships" r:embed="rId16"/>
            <a:stretch>
              <a:fillRect/>
            </a:stretch>
          </xdr:blipFill>
          <xdr:spPr>
            <a:xfrm>
              <a:off x="1872000" y="6559140"/>
              <a:ext cx="5883840" cy="270000"/>
            </a:xfrm>
            <a:prstGeom prst="rect">
              <a:avLst/>
            </a:prstGeom>
          </xdr:spPr>
        </xdr:pic>
      </mc:Fallback>
    </mc:AlternateContent>
    <xdr:clientData/>
  </xdr:twoCellAnchor>
  <xdr:twoCellAnchor>
    <xdr:from>
      <xdr:col>3</xdr:col>
      <xdr:colOff>74060</xdr:colOff>
      <xdr:row>12</xdr:row>
      <xdr:rowOff>147960</xdr:rowOff>
    </xdr:from>
    <xdr:to>
      <xdr:col>12</xdr:col>
      <xdr:colOff>464360</xdr:colOff>
      <xdr:row>13</xdr:row>
      <xdr:rowOff>38820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6" name="Ink 15">
              <a:extLst>
                <a:ext uri="{FF2B5EF4-FFF2-40B4-BE49-F238E27FC236}">
                  <a16:creationId xmlns:a16="http://schemas.microsoft.com/office/drawing/2014/main" id="{546EFFA3-9861-4956-9EEE-230B767D0D5F}"/>
                </a:ext>
              </a:extLst>
            </xdr14:cNvPr>
            <xdr14:cNvContentPartPr/>
          </xdr14:nvContentPartPr>
          <xdr14:nvPr macro=""/>
          <xdr14:xfrm>
            <a:off x="1915560" y="6815460"/>
            <a:ext cx="5914800" cy="81360"/>
          </xdr14:xfrm>
        </xdr:contentPart>
      </mc:Choice>
      <mc:Fallback xmlns="">
        <xdr:pic>
          <xdr:nvPicPr>
            <xdr:cNvPr id="16" name="Ink 15">
              <a:extLst>
                <a:ext uri="{FF2B5EF4-FFF2-40B4-BE49-F238E27FC236}">
                  <a16:creationId xmlns:a16="http://schemas.microsoft.com/office/drawing/2014/main" id="{546EFFA3-9861-4956-9EEE-230B767D0D5F}"/>
                </a:ext>
              </a:extLst>
            </xdr:cNvPr>
            <xdr:cNvPicPr/>
          </xdr:nvPicPr>
          <xdr:blipFill>
            <a:blip xmlns:r="http://schemas.openxmlformats.org/officeDocument/2006/relationships" r:embed="rId18"/>
            <a:stretch>
              <a:fillRect/>
            </a:stretch>
          </xdr:blipFill>
          <xdr:spPr>
            <a:xfrm>
              <a:off x="1861560" y="6707820"/>
              <a:ext cx="6022440" cy="297000"/>
            </a:xfrm>
            <a:prstGeom prst="rect">
              <a:avLst/>
            </a:prstGeom>
          </xdr:spPr>
        </xdr:pic>
      </mc:Fallback>
    </mc:AlternateContent>
    <xdr:clientData/>
  </xdr:twoCellAnchor>
  <xdr:twoCellAnchor>
    <xdr:from>
      <xdr:col>11</xdr:col>
      <xdr:colOff>190433</xdr:colOff>
      <xdr:row>22</xdr:row>
      <xdr:rowOff>126480</xdr:rowOff>
    </xdr:from>
    <xdr:to>
      <xdr:col>12</xdr:col>
      <xdr:colOff>462920</xdr:colOff>
      <xdr:row>22</xdr:row>
      <xdr:rowOff>138360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7" name="Ink 16">
              <a:extLst>
                <a:ext uri="{FF2B5EF4-FFF2-40B4-BE49-F238E27FC236}">
                  <a16:creationId xmlns:a16="http://schemas.microsoft.com/office/drawing/2014/main" id="{B58A4892-2289-4961-B756-DD36EDA1A326}"/>
                </a:ext>
              </a:extLst>
            </xdr14:cNvPr>
            <xdr14:cNvContentPartPr/>
          </xdr14:nvContentPartPr>
          <xdr14:nvPr macro=""/>
          <xdr14:xfrm>
            <a:off x="6942600" y="8698980"/>
            <a:ext cx="886320" cy="11880"/>
          </xdr14:xfrm>
        </xdr:contentPart>
      </mc:Choice>
      <mc:Fallback xmlns="">
        <xdr:pic>
          <xdr:nvPicPr>
            <xdr:cNvPr id="17" name="Ink 16">
              <a:extLst>
                <a:ext uri="{FF2B5EF4-FFF2-40B4-BE49-F238E27FC236}">
                  <a16:creationId xmlns:a16="http://schemas.microsoft.com/office/drawing/2014/main" id="{B58A4892-2289-4961-B756-DD36EDA1A326}"/>
                </a:ext>
              </a:extLst>
            </xdr:cNvPr>
            <xdr:cNvPicPr/>
          </xdr:nvPicPr>
          <xdr:blipFill>
            <a:blip xmlns:r="http://schemas.openxmlformats.org/officeDocument/2006/relationships" r:embed="rId20"/>
            <a:stretch>
              <a:fillRect/>
            </a:stretch>
          </xdr:blipFill>
          <xdr:spPr>
            <a:xfrm>
              <a:off x="6888600" y="8590980"/>
              <a:ext cx="993960" cy="227520"/>
            </a:xfrm>
            <a:prstGeom prst="rect">
              <a:avLst/>
            </a:prstGeom>
          </xdr:spPr>
        </xdr:pic>
      </mc:Fallback>
    </mc:AlternateContent>
    <xdr:clientData/>
  </xdr:twoCellAnchor>
  <xdr:twoCellAnchor>
    <xdr:from>
      <xdr:col>2</xdr:col>
      <xdr:colOff>391253</xdr:colOff>
      <xdr:row>23</xdr:row>
      <xdr:rowOff>31020</xdr:rowOff>
    </xdr:from>
    <xdr:to>
      <xdr:col>12</xdr:col>
      <xdr:colOff>252680</xdr:colOff>
      <xdr:row>23</xdr:row>
      <xdr:rowOff>139020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8" name="Ink 17">
              <a:extLst>
                <a:ext uri="{FF2B5EF4-FFF2-40B4-BE49-F238E27FC236}">
                  <a16:creationId xmlns:a16="http://schemas.microsoft.com/office/drawing/2014/main" id="{3FC14CA7-22BE-46D6-9FE5-2B1B8A3A4E52}"/>
                </a:ext>
              </a:extLst>
            </xdr14:cNvPr>
            <xdr14:cNvContentPartPr/>
          </xdr14:nvContentPartPr>
          <xdr14:nvPr macro=""/>
          <xdr14:xfrm>
            <a:off x="1618920" y="8794020"/>
            <a:ext cx="5999760" cy="108000"/>
          </xdr14:xfrm>
        </xdr:contentPart>
      </mc:Choice>
      <mc:Fallback xmlns="">
        <xdr:pic>
          <xdr:nvPicPr>
            <xdr:cNvPr id="18" name="Ink 17">
              <a:extLst>
                <a:ext uri="{FF2B5EF4-FFF2-40B4-BE49-F238E27FC236}">
                  <a16:creationId xmlns:a16="http://schemas.microsoft.com/office/drawing/2014/main" id="{3FC14CA7-22BE-46D6-9FE5-2B1B8A3A4E52}"/>
                </a:ext>
              </a:extLst>
            </xdr:cNvPr>
            <xdr:cNvPicPr/>
          </xdr:nvPicPr>
          <xdr:blipFill>
            <a:blip xmlns:r="http://schemas.openxmlformats.org/officeDocument/2006/relationships" r:embed="rId22"/>
            <a:stretch>
              <a:fillRect/>
            </a:stretch>
          </xdr:blipFill>
          <xdr:spPr>
            <a:xfrm>
              <a:off x="1565280" y="8686380"/>
              <a:ext cx="6107400" cy="323640"/>
            </a:xfrm>
            <a:prstGeom prst="rect">
              <a:avLst/>
            </a:prstGeom>
          </xdr:spPr>
        </xdr:pic>
      </mc:Fallback>
    </mc:AlternateContent>
    <xdr:clientData/>
  </xdr:twoCellAnchor>
  <xdr:twoCellAnchor>
    <xdr:from>
      <xdr:col>2</xdr:col>
      <xdr:colOff>391253</xdr:colOff>
      <xdr:row>21</xdr:row>
      <xdr:rowOff>94860</xdr:rowOff>
    </xdr:from>
    <xdr:to>
      <xdr:col>12</xdr:col>
      <xdr:colOff>402440</xdr:colOff>
      <xdr:row>22</xdr:row>
      <xdr:rowOff>11280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9" name="Ink 18">
              <a:extLst>
                <a:ext uri="{FF2B5EF4-FFF2-40B4-BE49-F238E27FC236}">
                  <a16:creationId xmlns:a16="http://schemas.microsoft.com/office/drawing/2014/main" id="{A7321A6C-6850-4A02-B25A-5CCDCBC9D148}"/>
                </a:ext>
              </a:extLst>
            </xdr14:cNvPr>
            <xdr14:cNvContentPartPr/>
          </xdr14:nvContentPartPr>
          <xdr14:nvPr macro=""/>
          <xdr14:xfrm>
            <a:off x="1618920" y="8476860"/>
            <a:ext cx="6149520" cy="106920"/>
          </xdr14:xfrm>
        </xdr:contentPart>
      </mc:Choice>
      <mc:Fallback xmlns="">
        <xdr:pic>
          <xdr:nvPicPr>
            <xdr:cNvPr id="19" name="Ink 18">
              <a:extLst>
                <a:ext uri="{FF2B5EF4-FFF2-40B4-BE49-F238E27FC236}">
                  <a16:creationId xmlns:a16="http://schemas.microsoft.com/office/drawing/2014/main" id="{A7321A6C-6850-4A02-B25A-5CCDCBC9D148}"/>
                </a:ext>
              </a:extLst>
            </xdr:cNvPr>
            <xdr:cNvPicPr/>
          </xdr:nvPicPr>
          <xdr:blipFill>
            <a:blip xmlns:r="http://schemas.openxmlformats.org/officeDocument/2006/relationships" r:embed="rId24"/>
            <a:stretch>
              <a:fillRect/>
            </a:stretch>
          </xdr:blipFill>
          <xdr:spPr>
            <a:xfrm>
              <a:off x="1565280" y="8368860"/>
              <a:ext cx="6257160" cy="322560"/>
            </a:xfrm>
            <a:prstGeom prst="rect">
              <a:avLst/>
            </a:prstGeom>
          </xdr:spPr>
        </xdr:pic>
      </mc:Fallback>
    </mc:AlternateContent>
    <xdr:clientData/>
  </xdr:twoCellAnchor>
  <xdr:twoCellAnchor>
    <xdr:from>
      <xdr:col>2</xdr:col>
      <xdr:colOff>423293</xdr:colOff>
      <xdr:row>22</xdr:row>
      <xdr:rowOff>20640</xdr:rowOff>
    </xdr:from>
    <xdr:to>
      <xdr:col>11</xdr:col>
      <xdr:colOff>198353</xdr:colOff>
      <xdr:row>23</xdr:row>
      <xdr:rowOff>54780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0" name="Ink 19">
              <a:extLst>
                <a:ext uri="{FF2B5EF4-FFF2-40B4-BE49-F238E27FC236}">
                  <a16:creationId xmlns:a16="http://schemas.microsoft.com/office/drawing/2014/main" id="{C54E9570-3806-4A48-95C3-399E0C0E1996}"/>
                </a:ext>
              </a:extLst>
            </xdr14:cNvPr>
            <xdr14:cNvContentPartPr/>
          </xdr14:nvContentPartPr>
          <xdr14:nvPr macro=""/>
          <xdr14:xfrm>
            <a:off x="1650960" y="8593140"/>
            <a:ext cx="5299560" cy="224640"/>
          </xdr14:xfrm>
        </xdr:contentPart>
      </mc:Choice>
      <mc:Fallback xmlns="">
        <xdr:pic>
          <xdr:nvPicPr>
            <xdr:cNvPr id="20" name="Ink 19">
              <a:extLst>
                <a:ext uri="{FF2B5EF4-FFF2-40B4-BE49-F238E27FC236}">
                  <a16:creationId xmlns:a16="http://schemas.microsoft.com/office/drawing/2014/main" id="{C54E9570-3806-4A48-95C3-399E0C0E1996}"/>
                </a:ext>
              </a:extLst>
            </xdr:cNvPr>
            <xdr:cNvPicPr/>
          </xdr:nvPicPr>
          <xdr:blipFill>
            <a:blip xmlns:r="http://schemas.openxmlformats.org/officeDocument/2006/relationships" r:embed="rId26"/>
            <a:stretch>
              <a:fillRect/>
            </a:stretch>
          </xdr:blipFill>
          <xdr:spPr>
            <a:xfrm>
              <a:off x="1596960" y="8485140"/>
              <a:ext cx="5407200" cy="440280"/>
            </a:xfrm>
            <a:prstGeom prst="rect">
              <a:avLst/>
            </a:prstGeom>
          </xdr:spPr>
        </xdr:pic>
      </mc:Fallback>
    </mc:AlternateContent>
    <xdr:clientData/>
  </xdr:twoCellAnchor>
  <xdr:twoCellAnchor>
    <xdr:from>
      <xdr:col>6</xdr:col>
      <xdr:colOff>518560</xdr:colOff>
      <xdr:row>22</xdr:row>
      <xdr:rowOff>62760</xdr:rowOff>
    </xdr:from>
    <xdr:to>
      <xdr:col>9</xdr:col>
      <xdr:colOff>432780</xdr:colOff>
      <xdr:row>22</xdr:row>
      <xdr:rowOff>117120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1" name="Ink 20">
              <a:extLst>
                <a:ext uri="{FF2B5EF4-FFF2-40B4-BE49-F238E27FC236}">
                  <a16:creationId xmlns:a16="http://schemas.microsoft.com/office/drawing/2014/main" id="{65F90920-CEC3-4B41-A481-D54833CE4514}"/>
                </a:ext>
              </a:extLst>
            </xdr14:cNvPr>
            <xdr14:cNvContentPartPr/>
          </xdr14:nvContentPartPr>
          <xdr14:nvPr macro=""/>
          <xdr14:xfrm>
            <a:off x="4201560" y="8635260"/>
            <a:ext cx="1755720" cy="54360"/>
          </xdr14:xfrm>
        </xdr:contentPart>
      </mc:Choice>
      <mc:Fallback xmlns="">
        <xdr:pic>
          <xdr:nvPicPr>
            <xdr:cNvPr id="21" name="Ink 20">
              <a:extLst>
                <a:ext uri="{FF2B5EF4-FFF2-40B4-BE49-F238E27FC236}">
                  <a16:creationId xmlns:a16="http://schemas.microsoft.com/office/drawing/2014/main" id="{65F90920-CEC3-4B41-A481-D54833CE4514}"/>
                </a:ext>
              </a:extLst>
            </xdr:cNvPr>
            <xdr:cNvPicPr/>
          </xdr:nvPicPr>
          <xdr:blipFill>
            <a:blip xmlns:r="http://schemas.openxmlformats.org/officeDocument/2006/relationships" r:embed="rId28"/>
            <a:stretch>
              <a:fillRect/>
            </a:stretch>
          </xdr:blipFill>
          <xdr:spPr>
            <a:xfrm>
              <a:off x="4147560" y="8527620"/>
              <a:ext cx="1863360" cy="270000"/>
            </a:xfrm>
            <a:prstGeom prst="rect">
              <a:avLst/>
            </a:prstGeom>
          </xdr:spPr>
        </xdr:pic>
      </mc:Fallback>
    </mc:AlternateContent>
    <xdr:clientData/>
  </xdr:twoCellAnchor>
  <xdr:twoCellAnchor>
    <xdr:from>
      <xdr:col>2</xdr:col>
      <xdr:colOff>454973</xdr:colOff>
      <xdr:row>24</xdr:row>
      <xdr:rowOff>20520</xdr:rowOff>
    </xdr:from>
    <xdr:to>
      <xdr:col>8</xdr:col>
      <xdr:colOff>347853</xdr:colOff>
      <xdr:row>24</xdr:row>
      <xdr:rowOff>85320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2" name="Ink 21">
              <a:extLst>
                <a:ext uri="{FF2B5EF4-FFF2-40B4-BE49-F238E27FC236}">
                  <a16:creationId xmlns:a16="http://schemas.microsoft.com/office/drawing/2014/main" id="{81FFB50B-DB07-45D7-8D82-101697E47BB5}"/>
                </a:ext>
              </a:extLst>
            </xdr14:cNvPr>
            <xdr14:cNvContentPartPr/>
          </xdr14:nvContentPartPr>
          <xdr14:nvPr macro=""/>
          <xdr14:xfrm>
            <a:off x="1682640" y="8974020"/>
            <a:ext cx="3575880" cy="64800"/>
          </xdr14:xfrm>
        </xdr:contentPart>
      </mc:Choice>
      <mc:Fallback xmlns="">
        <xdr:pic>
          <xdr:nvPicPr>
            <xdr:cNvPr id="22" name="Ink 21">
              <a:extLst>
                <a:ext uri="{FF2B5EF4-FFF2-40B4-BE49-F238E27FC236}">
                  <a16:creationId xmlns:a16="http://schemas.microsoft.com/office/drawing/2014/main" id="{81FFB50B-DB07-45D7-8D82-101697E47BB5}"/>
                </a:ext>
              </a:extLst>
            </xdr:cNvPr>
            <xdr:cNvPicPr/>
          </xdr:nvPicPr>
          <xdr:blipFill>
            <a:blip xmlns:r="http://schemas.openxmlformats.org/officeDocument/2006/relationships" r:embed="rId30"/>
            <a:stretch>
              <a:fillRect/>
            </a:stretch>
          </xdr:blipFill>
          <xdr:spPr>
            <a:xfrm>
              <a:off x="1628640" y="8866380"/>
              <a:ext cx="3683520" cy="280440"/>
            </a:xfrm>
            <a:prstGeom prst="rect">
              <a:avLst/>
            </a:prstGeom>
          </xdr:spPr>
        </xdr:pic>
      </mc:Fallback>
    </mc:AlternateContent>
    <xdr:clientData/>
  </xdr:twoCellAnchor>
  <xdr:twoCellAnchor>
    <xdr:from>
      <xdr:col>8</xdr:col>
      <xdr:colOff>359733</xdr:colOff>
      <xdr:row>23</xdr:row>
      <xdr:rowOff>189780</xdr:rowOff>
    </xdr:from>
    <xdr:to>
      <xdr:col>12</xdr:col>
      <xdr:colOff>371840</xdr:colOff>
      <xdr:row>24</xdr:row>
      <xdr:rowOff>42840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3" name="Ink 22">
              <a:extLst>
                <a:ext uri="{FF2B5EF4-FFF2-40B4-BE49-F238E27FC236}">
                  <a16:creationId xmlns:a16="http://schemas.microsoft.com/office/drawing/2014/main" id="{F7CE549B-E9FF-437C-899B-353E65B39E29}"/>
                </a:ext>
              </a:extLst>
            </xdr14:cNvPr>
            <xdr14:cNvContentPartPr/>
          </xdr14:nvContentPartPr>
          <xdr14:nvPr macro=""/>
          <xdr14:xfrm>
            <a:off x="5270400" y="8952780"/>
            <a:ext cx="2467440" cy="43560"/>
          </xdr14:xfrm>
        </xdr:contentPart>
      </mc:Choice>
      <mc:Fallback xmlns="">
        <xdr:pic>
          <xdr:nvPicPr>
            <xdr:cNvPr id="23" name="Ink 22">
              <a:extLst>
                <a:ext uri="{FF2B5EF4-FFF2-40B4-BE49-F238E27FC236}">
                  <a16:creationId xmlns:a16="http://schemas.microsoft.com/office/drawing/2014/main" id="{F7CE549B-E9FF-437C-899B-353E65B39E29}"/>
                </a:ext>
              </a:extLst>
            </xdr:cNvPr>
            <xdr:cNvPicPr/>
          </xdr:nvPicPr>
          <xdr:blipFill>
            <a:blip xmlns:r="http://schemas.openxmlformats.org/officeDocument/2006/relationships" r:embed="rId32"/>
            <a:stretch>
              <a:fillRect/>
            </a:stretch>
          </xdr:blipFill>
          <xdr:spPr>
            <a:xfrm>
              <a:off x="5216400" y="8844780"/>
              <a:ext cx="2575080" cy="259200"/>
            </a:xfrm>
            <a:prstGeom prst="rect">
              <a:avLst/>
            </a:prstGeom>
          </xdr:spPr>
        </xdr:pic>
      </mc:Fallback>
    </mc:AlternateContent>
    <xdr:clientData/>
  </xdr:twoCellAnchor>
  <xdr:twoCellAnchor>
    <xdr:from>
      <xdr:col>2</xdr:col>
      <xdr:colOff>486653</xdr:colOff>
      <xdr:row>24</xdr:row>
      <xdr:rowOff>168840</xdr:rowOff>
    </xdr:from>
    <xdr:to>
      <xdr:col>8</xdr:col>
      <xdr:colOff>431733</xdr:colOff>
      <xdr:row>25</xdr:row>
      <xdr:rowOff>31980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4" name="Ink 23">
              <a:extLst>
                <a:ext uri="{FF2B5EF4-FFF2-40B4-BE49-F238E27FC236}">
                  <a16:creationId xmlns:a16="http://schemas.microsoft.com/office/drawing/2014/main" id="{D404ED2B-A8E4-4F63-9833-665B66483825}"/>
                </a:ext>
              </a:extLst>
            </xdr14:cNvPr>
            <xdr14:cNvContentPartPr/>
          </xdr14:nvContentPartPr>
          <xdr14:nvPr macro=""/>
          <xdr14:xfrm>
            <a:off x="1714320" y="9122340"/>
            <a:ext cx="3628080" cy="53640"/>
          </xdr14:xfrm>
        </xdr:contentPart>
      </mc:Choice>
      <mc:Fallback xmlns="">
        <xdr:pic>
          <xdr:nvPicPr>
            <xdr:cNvPr id="24" name="Ink 23">
              <a:extLst>
                <a:ext uri="{FF2B5EF4-FFF2-40B4-BE49-F238E27FC236}">
                  <a16:creationId xmlns:a16="http://schemas.microsoft.com/office/drawing/2014/main" id="{D404ED2B-A8E4-4F63-9833-665B66483825}"/>
                </a:ext>
              </a:extLst>
            </xdr:cNvPr>
            <xdr:cNvPicPr/>
          </xdr:nvPicPr>
          <xdr:blipFill>
            <a:blip xmlns:r="http://schemas.openxmlformats.org/officeDocument/2006/relationships" r:embed="rId34"/>
            <a:stretch>
              <a:fillRect/>
            </a:stretch>
          </xdr:blipFill>
          <xdr:spPr>
            <a:xfrm>
              <a:off x="1660680" y="9014340"/>
              <a:ext cx="3735720" cy="269280"/>
            </a:xfrm>
            <a:prstGeom prst="rect">
              <a:avLst/>
            </a:prstGeom>
          </xdr:spPr>
        </xdr:pic>
      </mc:Fallback>
    </mc:AlternateContent>
    <xdr:clientData/>
  </xdr:twoCellAnchor>
  <xdr:twoCellAnchor>
    <xdr:from>
      <xdr:col>12</xdr:col>
      <xdr:colOff>359600</xdr:colOff>
      <xdr:row>23</xdr:row>
      <xdr:rowOff>42180</xdr:rowOff>
    </xdr:from>
    <xdr:to>
      <xdr:col>13</xdr:col>
      <xdr:colOff>30527</xdr:colOff>
      <xdr:row>23</xdr:row>
      <xdr:rowOff>64500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5" name="Ink 24">
              <a:extLst>
                <a:ext uri="{FF2B5EF4-FFF2-40B4-BE49-F238E27FC236}">
                  <a16:creationId xmlns:a16="http://schemas.microsoft.com/office/drawing/2014/main" id="{15994232-F079-4E4B-A13C-B3C3452406F1}"/>
                </a:ext>
              </a:extLst>
            </xdr14:cNvPr>
            <xdr14:cNvContentPartPr/>
          </xdr14:nvContentPartPr>
          <xdr14:nvPr macro=""/>
          <xdr14:xfrm>
            <a:off x="7725600" y="8805180"/>
            <a:ext cx="284760" cy="22320"/>
          </xdr14:xfrm>
        </xdr:contentPart>
      </mc:Choice>
      <mc:Fallback xmlns="">
        <xdr:pic>
          <xdr:nvPicPr>
            <xdr:cNvPr id="25" name="Ink 24">
              <a:extLst>
                <a:ext uri="{FF2B5EF4-FFF2-40B4-BE49-F238E27FC236}">
                  <a16:creationId xmlns:a16="http://schemas.microsoft.com/office/drawing/2014/main" id="{15994232-F079-4E4B-A13C-B3C3452406F1}"/>
                </a:ext>
              </a:extLst>
            </xdr:cNvPr>
            <xdr:cNvPicPr/>
          </xdr:nvPicPr>
          <xdr:blipFill>
            <a:blip xmlns:r="http://schemas.openxmlformats.org/officeDocument/2006/relationships" r:embed="rId36"/>
            <a:stretch>
              <a:fillRect/>
            </a:stretch>
          </xdr:blipFill>
          <xdr:spPr>
            <a:xfrm>
              <a:off x="7671960" y="8697180"/>
              <a:ext cx="392400" cy="237960"/>
            </a:xfrm>
            <a:prstGeom prst="rect">
              <a:avLst/>
            </a:prstGeom>
          </xdr:spPr>
        </xdr:pic>
      </mc:Fallback>
    </mc:AlternateContent>
    <xdr:clientData/>
  </xdr:twoCellAnchor>
  <xdr:twoCellAnchor>
    <xdr:from>
      <xdr:col>3</xdr:col>
      <xdr:colOff>327860</xdr:colOff>
      <xdr:row>1</xdr:row>
      <xdr:rowOff>1734780</xdr:rowOff>
    </xdr:from>
    <xdr:to>
      <xdr:col>12</xdr:col>
      <xdr:colOff>390200</xdr:colOff>
      <xdr:row>1</xdr:row>
      <xdr:rowOff>1810740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7" name="Ink 26">
              <a:extLst>
                <a:ext uri="{FF2B5EF4-FFF2-40B4-BE49-F238E27FC236}">
                  <a16:creationId xmlns:a16="http://schemas.microsoft.com/office/drawing/2014/main" id="{B4A502C4-C140-42B0-AA8D-A5E04FE4BF7E}"/>
                </a:ext>
              </a:extLst>
            </xdr14:cNvPr>
            <xdr14:cNvContentPartPr/>
          </xdr14:nvContentPartPr>
          <xdr14:nvPr macro=""/>
          <xdr14:xfrm>
            <a:off x="2169360" y="1925280"/>
            <a:ext cx="5586840" cy="75960"/>
          </xdr14:xfrm>
        </xdr:contentPart>
      </mc:Choice>
      <mc:Fallback xmlns="">
        <xdr:pic>
          <xdr:nvPicPr>
            <xdr:cNvPr id="27" name="Ink 26">
              <a:extLst>
                <a:ext uri="{FF2B5EF4-FFF2-40B4-BE49-F238E27FC236}">
                  <a16:creationId xmlns:a16="http://schemas.microsoft.com/office/drawing/2014/main" id="{B4A502C4-C140-42B0-AA8D-A5E04FE4BF7E}"/>
                </a:ext>
              </a:extLst>
            </xdr:cNvPr>
            <xdr:cNvPicPr/>
          </xdr:nvPicPr>
          <xdr:blipFill>
            <a:blip xmlns:r="http://schemas.openxmlformats.org/officeDocument/2006/relationships" r:embed="rId38"/>
            <a:stretch>
              <a:fillRect/>
            </a:stretch>
          </xdr:blipFill>
          <xdr:spPr>
            <a:xfrm>
              <a:off x="2115720" y="1817280"/>
              <a:ext cx="5694480" cy="291600"/>
            </a:xfrm>
            <a:prstGeom prst="rect">
              <a:avLst/>
            </a:prstGeom>
          </xdr:spPr>
        </xdr:pic>
      </mc:Fallback>
    </mc:AlternateContent>
    <xdr:clientData/>
  </xdr:twoCellAnchor>
  <xdr:twoCellAnchor>
    <xdr:from>
      <xdr:col>3</xdr:col>
      <xdr:colOff>243260</xdr:colOff>
      <xdr:row>1</xdr:row>
      <xdr:rowOff>1883100</xdr:rowOff>
    </xdr:from>
    <xdr:to>
      <xdr:col>12</xdr:col>
      <xdr:colOff>539240</xdr:colOff>
      <xdr:row>1</xdr:row>
      <xdr:rowOff>1958340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8" name="Ink 27">
              <a:extLst>
                <a:ext uri="{FF2B5EF4-FFF2-40B4-BE49-F238E27FC236}">
                  <a16:creationId xmlns:a16="http://schemas.microsoft.com/office/drawing/2014/main" id="{DD799BB1-080C-4FEC-8578-F92B40D68783}"/>
                </a:ext>
              </a:extLst>
            </xdr14:cNvPr>
            <xdr14:cNvContentPartPr/>
          </xdr14:nvContentPartPr>
          <xdr14:nvPr macro=""/>
          <xdr14:xfrm>
            <a:off x="2084760" y="2073600"/>
            <a:ext cx="5820480" cy="75240"/>
          </xdr14:xfrm>
        </xdr:contentPart>
      </mc:Choice>
      <mc:Fallback xmlns="">
        <xdr:pic>
          <xdr:nvPicPr>
            <xdr:cNvPr id="28" name="Ink 27">
              <a:extLst>
                <a:ext uri="{FF2B5EF4-FFF2-40B4-BE49-F238E27FC236}">
                  <a16:creationId xmlns:a16="http://schemas.microsoft.com/office/drawing/2014/main" id="{DD799BB1-080C-4FEC-8578-F92B40D68783}"/>
                </a:ext>
              </a:extLst>
            </xdr:cNvPr>
            <xdr:cNvPicPr/>
          </xdr:nvPicPr>
          <xdr:blipFill>
            <a:blip xmlns:r="http://schemas.openxmlformats.org/officeDocument/2006/relationships" r:embed="rId40"/>
            <a:stretch>
              <a:fillRect/>
            </a:stretch>
          </xdr:blipFill>
          <xdr:spPr>
            <a:xfrm>
              <a:off x="2030760" y="1965960"/>
              <a:ext cx="5928120" cy="290880"/>
            </a:xfrm>
            <a:prstGeom prst="rect">
              <a:avLst/>
            </a:prstGeom>
          </xdr:spPr>
        </xdr:pic>
      </mc:Fallback>
    </mc:AlternateContent>
    <xdr:clientData/>
  </xdr:twoCellAnchor>
  <xdr:twoCellAnchor>
    <xdr:from>
      <xdr:col>3</xdr:col>
      <xdr:colOff>211580</xdr:colOff>
      <xdr:row>1</xdr:row>
      <xdr:rowOff>1946100</xdr:rowOff>
    </xdr:from>
    <xdr:to>
      <xdr:col>12</xdr:col>
      <xdr:colOff>401360</xdr:colOff>
      <xdr:row>1</xdr:row>
      <xdr:rowOff>2042940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9" name="Ink 28">
              <a:extLst>
                <a:ext uri="{FF2B5EF4-FFF2-40B4-BE49-F238E27FC236}">
                  <a16:creationId xmlns:a16="http://schemas.microsoft.com/office/drawing/2014/main" id="{9675E8BC-8468-4844-805C-40E0B3B1D58B}"/>
                </a:ext>
              </a:extLst>
            </xdr14:cNvPr>
            <xdr14:cNvContentPartPr/>
          </xdr14:nvContentPartPr>
          <xdr14:nvPr macro=""/>
          <xdr14:xfrm>
            <a:off x="2053080" y="2136600"/>
            <a:ext cx="5714280" cy="96840"/>
          </xdr14:xfrm>
        </xdr:contentPart>
      </mc:Choice>
      <mc:Fallback xmlns="">
        <xdr:pic>
          <xdr:nvPicPr>
            <xdr:cNvPr id="29" name="Ink 28">
              <a:extLst>
                <a:ext uri="{FF2B5EF4-FFF2-40B4-BE49-F238E27FC236}">
                  <a16:creationId xmlns:a16="http://schemas.microsoft.com/office/drawing/2014/main" id="{9675E8BC-8468-4844-805C-40E0B3B1D58B}"/>
                </a:ext>
              </a:extLst>
            </xdr:cNvPr>
            <xdr:cNvPicPr/>
          </xdr:nvPicPr>
          <xdr:blipFill>
            <a:blip xmlns:r="http://schemas.openxmlformats.org/officeDocument/2006/relationships" r:embed="rId42"/>
            <a:stretch>
              <a:fillRect/>
            </a:stretch>
          </xdr:blipFill>
          <xdr:spPr>
            <a:xfrm>
              <a:off x="1999080" y="2028600"/>
              <a:ext cx="5821920" cy="312480"/>
            </a:xfrm>
            <a:prstGeom prst="rect">
              <a:avLst/>
            </a:prstGeom>
          </xdr:spPr>
        </xdr:pic>
      </mc:Fallback>
    </mc:AlternateContent>
    <xdr:clientData/>
  </xdr:twoCellAnchor>
  <xdr:twoCellAnchor>
    <xdr:from>
      <xdr:col>3</xdr:col>
      <xdr:colOff>306620</xdr:colOff>
      <xdr:row>1</xdr:row>
      <xdr:rowOff>2094780</xdr:rowOff>
    </xdr:from>
    <xdr:to>
      <xdr:col>12</xdr:col>
      <xdr:colOff>163760</xdr:colOff>
      <xdr:row>1</xdr:row>
      <xdr:rowOff>2180100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30" name="Ink 29">
              <a:extLst>
                <a:ext uri="{FF2B5EF4-FFF2-40B4-BE49-F238E27FC236}">
                  <a16:creationId xmlns:a16="http://schemas.microsoft.com/office/drawing/2014/main" id="{57A886DC-F7C8-4791-88E4-42BABF48832A}"/>
                </a:ext>
              </a:extLst>
            </xdr14:cNvPr>
            <xdr14:cNvContentPartPr/>
          </xdr14:nvContentPartPr>
          <xdr14:nvPr macro=""/>
          <xdr14:xfrm>
            <a:off x="2148120" y="2285280"/>
            <a:ext cx="5381640" cy="85320"/>
          </xdr14:xfrm>
        </xdr:contentPart>
      </mc:Choice>
      <mc:Fallback xmlns="">
        <xdr:pic>
          <xdr:nvPicPr>
            <xdr:cNvPr id="30" name="Ink 29">
              <a:extLst>
                <a:ext uri="{FF2B5EF4-FFF2-40B4-BE49-F238E27FC236}">
                  <a16:creationId xmlns:a16="http://schemas.microsoft.com/office/drawing/2014/main" id="{57A886DC-F7C8-4791-88E4-42BABF48832A}"/>
                </a:ext>
              </a:extLst>
            </xdr:cNvPr>
            <xdr:cNvPicPr/>
          </xdr:nvPicPr>
          <xdr:blipFill>
            <a:blip xmlns:r="http://schemas.openxmlformats.org/officeDocument/2006/relationships" r:embed="rId44"/>
            <a:stretch>
              <a:fillRect/>
            </a:stretch>
          </xdr:blipFill>
          <xdr:spPr>
            <a:xfrm>
              <a:off x="2094480" y="2177640"/>
              <a:ext cx="5489280" cy="300960"/>
            </a:xfrm>
            <a:prstGeom prst="rect">
              <a:avLst/>
            </a:prstGeom>
          </xdr:spPr>
        </xdr:pic>
      </mc:Fallback>
    </mc:AlternateContent>
    <xdr:clientData/>
  </xdr:twoCellAnchor>
  <xdr:twoCellAnchor>
    <xdr:from>
      <xdr:col>3</xdr:col>
      <xdr:colOff>190340</xdr:colOff>
      <xdr:row>1</xdr:row>
      <xdr:rowOff>2274780</xdr:rowOff>
    </xdr:from>
    <xdr:to>
      <xdr:col>5</xdr:col>
      <xdr:colOff>71473</xdr:colOff>
      <xdr:row>1</xdr:row>
      <xdr:rowOff>2296740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31" name="Ink 30">
              <a:extLst>
                <a:ext uri="{FF2B5EF4-FFF2-40B4-BE49-F238E27FC236}">
                  <a16:creationId xmlns:a16="http://schemas.microsoft.com/office/drawing/2014/main" id="{292F2D18-6CA2-485B-B817-228B28DB44B9}"/>
                </a:ext>
              </a:extLst>
            </xdr14:cNvPr>
            <xdr14:cNvContentPartPr/>
          </xdr14:nvContentPartPr>
          <xdr14:nvPr macro=""/>
          <xdr14:xfrm>
            <a:off x="2031840" y="2465280"/>
            <a:ext cx="1108800" cy="21960"/>
          </xdr14:xfrm>
        </xdr:contentPart>
      </mc:Choice>
      <mc:Fallback xmlns="">
        <xdr:pic>
          <xdr:nvPicPr>
            <xdr:cNvPr id="31" name="Ink 30">
              <a:extLst>
                <a:ext uri="{FF2B5EF4-FFF2-40B4-BE49-F238E27FC236}">
                  <a16:creationId xmlns:a16="http://schemas.microsoft.com/office/drawing/2014/main" id="{292F2D18-6CA2-485B-B817-228B28DB44B9}"/>
                </a:ext>
              </a:extLst>
            </xdr:cNvPr>
            <xdr:cNvPicPr/>
          </xdr:nvPicPr>
          <xdr:blipFill>
            <a:blip xmlns:r="http://schemas.openxmlformats.org/officeDocument/2006/relationships" r:embed="rId46"/>
            <a:stretch>
              <a:fillRect/>
            </a:stretch>
          </xdr:blipFill>
          <xdr:spPr>
            <a:xfrm>
              <a:off x="1977840" y="2357280"/>
              <a:ext cx="1216440" cy="237600"/>
            </a:xfrm>
            <a:prstGeom prst="rect">
              <a:avLst/>
            </a:prstGeom>
          </xdr:spPr>
        </xdr:pic>
      </mc:Fallback>
    </mc:AlternateContent>
    <xdr:clientData/>
  </xdr:twoCellAnchor>
  <xdr:twoCellAnchor>
    <xdr:from>
      <xdr:col>5</xdr:col>
      <xdr:colOff>42313</xdr:colOff>
      <xdr:row>1</xdr:row>
      <xdr:rowOff>2190180</xdr:rowOff>
    </xdr:from>
    <xdr:to>
      <xdr:col>12</xdr:col>
      <xdr:colOff>391280</xdr:colOff>
      <xdr:row>1</xdr:row>
      <xdr:rowOff>2360820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32" name="Ink 31">
              <a:extLst>
                <a:ext uri="{FF2B5EF4-FFF2-40B4-BE49-F238E27FC236}">
                  <a16:creationId xmlns:a16="http://schemas.microsoft.com/office/drawing/2014/main" id="{236106C5-A0AA-4626-BF64-5C78501DA279}"/>
                </a:ext>
              </a:extLst>
            </xdr14:cNvPr>
            <xdr14:cNvContentPartPr/>
          </xdr14:nvContentPartPr>
          <xdr14:nvPr macro=""/>
          <xdr14:xfrm>
            <a:off x="3111480" y="2380680"/>
            <a:ext cx="4645800" cy="170640"/>
          </xdr14:xfrm>
        </xdr:contentPart>
      </mc:Choice>
      <mc:Fallback xmlns="">
        <xdr:pic>
          <xdr:nvPicPr>
            <xdr:cNvPr id="32" name="Ink 31">
              <a:extLst>
                <a:ext uri="{FF2B5EF4-FFF2-40B4-BE49-F238E27FC236}">
                  <a16:creationId xmlns:a16="http://schemas.microsoft.com/office/drawing/2014/main" id="{236106C5-A0AA-4626-BF64-5C78501DA279}"/>
                </a:ext>
              </a:extLst>
            </xdr:cNvPr>
            <xdr:cNvPicPr/>
          </xdr:nvPicPr>
          <xdr:blipFill>
            <a:blip xmlns:r="http://schemas.openxmlformats.org/officeDocument/2006/relationships" r:embed="rId48"/>
            <a:stretch>
              <a:fillRect/>
            </a:stretch>
          </xdr:blipFill>
          <xdr:spPr>
            <a:xfrm>
              <a:off x="3057480" y="2272680"/>
              <a:ext cx="4753440" cy="386280"/>
            </a:xfrm>
            <a:prstGeom prst="rect">
              <a:avLst/>
            </a:prstGeom>
          </xdr:spPr>
        </xdr:pic>
      </mc:Fallback>
    </mc:AlternateContent>
    <xdr:clientData/>
  </xdr:twoCellAnchor>
  <xdr:twoCellAnchor>
    <xdr:from>
      <xdr:col>3</xdr:col>
      <xdr:colOff>274940</xdr:colOff>
      <xdr:row>1</xdr:row>
      <xdr:rowOff>2348940</xdr:rowOff>
    </xdr:from>
    <xdr:to>
      <xdr:col>12</xdr:col>
      <xdr:colOff>62960</xdr:colOff>
      <xdr:row>1</xdr:row>
      <xdr:rowOff>2423820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33" name="Ink 32">
              <a:extLst>
                <a:ext uri="{FF2B5EF4-FFF2-40B4-BE49-F238E27FC236}">
                  <a16:creationId xmlns:a16="http://schemas.microsoft.com/office/drawing/2014/main" id="{A8DC12CB-23EB-4135-B1BF-8E0DDAF2FEC9}"/>
                </a:ext>
              </a:extLst>
            </xdr14:cNvPr>
            <xdr14:cNvContentPartPr/>
          </xdr14:nvContentPartPr>
          <xdr14:nvPr macro=""/>
          <xdr14:xfrm>
            <a:off x="2116440" y="2539440"/>
            <a:ext cx="5312520" cy="74880"/>
          </xdr14:xfrm>
        </xdr:contentPart>
      </mc:Choice>
      <mc:Fallback xmlns="">
        <xdr:pic>
          <xdr:nvPicPr>
            <xdr:cNvPr id="33" name="Ink 32">
              <a:extLst>
                <a:ext uri="{FF2B5EF4-FFF2-40B4-BE49-F238E27FC236}">
                  <a16:creationId xmlns:a16="http://schemas.microsoft.com/office/drawing/2014/main" id="{A8DC12CB-23EB-4135-B1BF-8E0DDAF2FEC9}"/>
                </a:ext>
              </a:extLst>
            </xdr:cNvPr>
            <xdr:cNvPicPr/>
          </xdr:nvPicPr>
          <xdr:blipFill>
            <a:blip xmlns:r="http://schemas.openxmlformats.org/officeDocument/2006/relationships" r:embed="rId50"/>
            <a:stretch>
              <a:fillRect/>
            </a:stretch>
          </xdr:blipFill>
          <xdr:spPr>
            <a:xfrm>
              <a:off x="2062800" y="2431440"/>
              <a:ext cx="5420160" cy="290520"/>
            </a:xfrm>
            <a:prstGeom prst="rect">
              <a:avLst/>
            </a:prstGeom>
          </xdr:spPr>
        </xdr:pic>
      </mc:Fallback>
    </mc:AlternateContent>
    <xdr:clientData/>
  </xdr:twoCellAnchor>
  <xdr:twoCellAnchor>
    <xdr:from>
      <xdr:col>3</xdr:col>
      <xdr:colOff>285740</xdr:colOff>
      <xdr:row>1</xdr:row>
      <xdr:rowOff>2443980</xdr:rowOff>
    </xdr:from>
    <xdr:to>
      <xdr:col>12</xdr:col>
      <xdr:colOff>496040</xdr:colOff>
      <xdr:row>1</xdr:row>
      <xdr:rowOff>2551260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34" name="Ink 33">
              <a:extLst>
                <a:ext uri="{FF2B5EF4-FFF2-40B4-BE49-F238E27FC236}">
                  <a16:creationId xmlns:a16="http://schemas.microsoft.com/office/drawing/2014/main" id="{BC2D22E0-8CC0-4FE2-B4AE-4C032F3530F6}"/>
                </a:ext>
              </a:extLst>
            </xdr14:cNvPr>
            <xdr14:cNvContentPartPr/>
          </xdr14:nvContentPartPr>
          <xdr14:nvPr macro=""/>
          <xdr14:xfrm>
            <a:off x="2127240" y="2634480"/>
            <a:ext cx="5734800" cy="107280"/>
          </xdr14:xfrm>
        </xdr:contentPart>
      </mc:Choice>
      <mc:Fallback xmlns="">
        <xdr:pic>
          <xdr:nvPicPr>
            <xdr:cNvPr id="34" name="Ink 33">
              <a:extLst>
                <a:ext uri="{FF2B5EF4-FFF2-40B4-BE49-F238E27FC236}">
                  <a16:creationId xmlns:a16="http://schemas.microsoft.com/office/drawing/2014/main" id="{BC2D22E0-8CC0-4FE2-B4AE-4C032F3530F6}"/>
                </a:ext>
              </a:extLst>
            </xdr:cNvPr>
            <xdr:cNvPicPr/>
          </xdr:nvPicPr>
          <xdr:blipFill>
            <a:blip xmlns:r="http://schemas.openxmlformats.org/officeDocument/2006/relationships" r:embed="rId52"/>
            <a:stretch>
              <a:fillRect/>
            </a:stretch>
          </xdr:blipFill>
          <xdr:spPr>
            <a:xfrm>
              <a:off x="2073240" y="2526480"/>
              <a:ext cx="5842440" cy="322920"/>
            </a:xfrm>
            <a:prstGeom prst="rect">
              <a:avLst/>
            </a:prstGeom>
          </xdr:spPr>
        </xdr:pic>
      </mc:Fallback>
    </mc:AlternateContent>
    <xdr:clientData/>
  </xdr:twoCellAnchor>
  <xdr:twoCellAnchor>
    <xdr:from>
      <xdr:col>3</xdr:col>
      <xdr:colOff>232820</xdr:colOff>
      <xdr:row>1</xdr:row>
      <xdr:rowOff>2644860</xdr:rowOff>
    </xdr:from>
    <xdr:to>
      <xdr:col>4</xdr:col>
      <xdr:colOff>556067</xdr:colOff>
      <xdr:row>1</xdr:row>
      <xdr:rowOff>2698860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35" name="Ink 34">
              <a:extLst>
                <a:ext uri="{FF2B5EF4-FFF2-40B4-BE49-F238E27FC236}">
                  <a16:creationId xmlns:a16="http://schemas.microsoft.com/office/drawing/2014/main" id="{38A05C1E-B2C4-48F4-A843-EE1636C93849}"/>
                </a:ext>
              </a:extLst>
            </xdr14:cNvPr>
            <xdr14:cNvContentPartPr/>
          </xdr14:nvContentPartPr>
          <xdr14:nvPr macro=""/>
          <xdr14:xfrm>
            <a:off x="2074320" y="2835360"/>
            <a:ext cx="937080" cy="54000"/>
          </xdr14:xfrm>
        </xdr:contentPart>
      </mc:Choice>
      <mc:Fallback xmlns="">
        <xdr:pic>
          <xdr:nvPicPr>
            <xdr:cNvPr id="35" name="Ink 34">
              <a:extLst>
                <a:ext uri="{FF2B5EF4-FFF2-40B4-BE49-F238E27FC236}">
                  <a16:creationId xmlns:a16="http://schemas.microsoft.com/office/drawing/2014/main" id="{38A05C1E-B2C4-48F4-A843-EE1636C93849}"/>
                </a:ext>
              </a:extLst>
            </xdr:cNvPr>
            <xdr:cNvPicPr/>
          </xdr:nvPicPr>
          <xdr:blipFill>
            <a:blip xmlns:r="http://schemas.openxmlformats.org/officeDocument/2006/relationships" r:embed="rId54"/>
            <a:stretch>
              <a:fillRect/>
            </a:stretch>
          </xdr:blipFill>
          <xdr:spPr>
            <a:xfrm>
              <a:off x="2020320" y="2727360"/>
              <a:ext cx="1044720" cy="269640"/>
            </a:xfrm>
            <a:prstGeom prst="rect">
              <a:avLst/>
            </a:prstGeom>
          </xdr:spPr>
        </xdr:pic>
      </mc:Fallback>
    </mc:AlternateContent>
    <xdr:clientData/>
  </xdr:twoCellAnchor>
  <xdr:twoCellAnchor>
    <xdr:from>
      <xdr:col>4</xdr:col>
      <xdr:colOff>603227</xdr:colOff>
      <xdr:row>1</xdr:row>
      <xdr:rowOff>2507340</xdr:rowOff>
    </xdr:from>
    <xdr:to>
      <xdr:col>12</xdr:col>
      <xdr:colOff>152240</xdr:colOff>
      <xdr:row>1</xdr:row>
      <xdr:rowOff>2678340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36" name="Ink 35">
              <a:extLst>
                <a:ext uri="{FF2B5EF4-FFF2-40B4-BE49-F238E27FC236}">
                  <a16:creationId xmlns:a16="http://schemas.microsoft.com/office/drawing/2014/main" id="{5DB1E753-EDCC-49AF-847F-256EB6687BAD}"/>
                </a:ext>
              </a:extLst>
            </xdr14:cNvPr>
            <xdr14:cNvContentPartPr/>
          </xdr14:nvContentPartPr>
          <xdr14:nvPr macro=""/>
          <xdr14:xfrm>
            <a:off x="3058560" y="2697840"/>
            <a:ext cx="4459680" cy="171000"/>
          </xdr14:xfrm>
        </xdr:contentPart>
      </mc:Choice>
      <mc:Fallback xmlns="">
        <xdr:pic>
          <xdr:nvPicPr>
            <xdr:cNvPr id="36" name="Ink 35">
              <a:extLst>
                <a:ext uri="{FF2B5EF4-FFF2-40B4-BE49-F238E27FC236}">
                  <a16:creationId xmlns:a16="http://schemas.microsoft.com/office/drawing/2014/main" id="{5DB1E753-EDCC-49AF-847F-256EB6687BAD}"/>
                </a:ext>
              </a:extLst>
            </xdr:cNvPr>
            <xdr:cNvPicPr/>
          </xdr:nvPicPr>
          <xdr:blipFill>
            <a:blip xmlns:r="http://schemas.openxmlformats.org/officeDocument/2006/relationships" r:embed="rId56"/>
            <a:stretch>
              <a:fillRect/>
            </a:stretch>
          </xdr:blipFill>
          <xdr:spPr>
            <a:xfrm>
              <a:off x="3004560" y="2590200"/>
              <a:ext cx="4567320" cy="386640"/>
            </a:xfrm>
            <a:prstGeom prst="rect">
              <a:avLst/>
            </a:prstGeom>
          </xdr:spPr>
        </xdr:pic>
      </mc:Fallback>
    </mc:AlternateContent>
    <xdr:clientData/>
  </xdr:twoCellAnchor>
  <xdr:twoCellAnchor>
    <xdr:from>
      <xdr:col>3</xdr:col>
      <xdr:colOff>243260</xdr:colOff>
      <xdr:row>1</xdr:row>
      <xdr:rowOff>2729460</xdr:rowOff>
    </xdr:from>
    <xdr:to>
      <xdr:col>12</xdr:col>
      <xdr:colOff>401720</xdr:colOff>
      <xdr:row>1</xdr:row>
      <xdr:rowOff>2783820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7" name="Ink 36">
              <a:extLst>
                <a:ext uri="{FF2B5EF4-FFF2-40B4-BE49-F238E27FC236}">
                  <a16:creationId xmlns:a16="http://schemas.microsoft.com/office/drawing/2014/main" id="{F0558E02-58DB-4B05-BA6B-C3B190846381}"/>
                </a:ext>
              </a:extLst>
            </xdr14:cNvPr>
            <xdr14:cNvContentPartPr/>
          </xdr14:nvContentPartPr>
          <xdr14:nvPr macro=""/>
          <xdr14:xfrm>
            <a:off x="2084760" y="2919960"/>
            <a:ext cx="5682960" cy="54360"/>
          </xdr14:xfrm>
        </xdr:contentPart>
      </mc:Choice>
      <mc:Fallback xmlns="">
        <xdr:pic>
          <xdr:nvPicPr>
            <xdr:cNvPr id="37" name="Ink 36">
              <a:extLst>
                <a:ext uri="{FF2B5EF4-FFF2-40B4-BE49-F238E27FC236}">
                  <a16:creationId xmlns:a16="http://schemas.microsoft.com/office/drawing/2014/main" id="{F0558E02-58DB-4B05-BA6B-C3B190846381}"/>
                </a:ext>
              </a:extLst>
            </xdr:cNvPr>
            <xdr:cNvPicPr/>
          </xdr:nvPicPr>
          <xdr:blipFill>
            <a:blip xmlns:r="http://schemas.openxmlformats.org/officeDocument/2006/relationships" r:embed="rId58"/>
            <a:stretch>
              <a:fillRect/>
            </a:stretch>
          </xdr:blipFill>
          <xdr:spPr>
            <a:xfrm>
              <a:off x="2030760" y="2811960"/>
              <a:ext cx="5790600" cy="270000"/>
            </a:xfrm>
            <a:prstGeom prst="rect">
              <a:avLst/>
            </a:prstGeom>
          </xdr:spPr>
        </xdr:pic>
      </mc:Fallback>
    </mc:AlternateContent>
    <xdr:clientData/>
  </xdr:twoCellAnchor>
  <xdr:twoCellAnchor>
    <xdr:from>
      <xdr:col>3</xdr:col>
      <xdr:colOff>274940</xdr:colOff>
      <xdr:row>1</xdr:row>
      <xdr:rowOff>2856900</xdr:rowOff>
    </xdr:from>
    <xdr:to>
      <xdr:col>5</xdr:col>
      <xdr:colOff>52033</xdr:colOff>
      <xdr:row>1</xdr:row>
      <xdr:rowOff>2868420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8" name="Ink 37">
              <a:extLst>
                <a:ext uri="{FF2B5EF4-FFF2-40B4-BE49-F238E27FC236}">
                  <a16:creationId xmlns:a16="http://schemas.microsoft.com/office/drawing/2014/main" id="{069A50E7-3F73-4B30-905A-ED1DD39F4488}"/>
                </a:ext>
              </a:extLst>
            </xdr14:cNvPr>
            <xdr14:cNvContentPartPr/>
          </xdr14:nvContentPartPr>
          <xdr14:nvPr macro=""/>
          <xdr14:xfrm>
            <a:off x="2116440" y="3047400"/>
            <a:ext cx="1004760" cy="11520"/>
          </xdr14:xfrm>
        </xdr:contentPart>
      </mc:Choice>
      <mc:Fallback xmlns="">
        <xdr:pic>
          <xdr:nvPicPr>
            <xdr:cNvPr id="38" name="Ink 37">
              <a:extLst>
                <a:ext uri="{FF2B5EF4-FFF2-40B4-BE49-F238E27FC236}">
                  <a16:creationId xmlns:a16="http://schemas.microsoft.com/office/drawing/2014/main" id="{069A50E7-3F73-4B30-905A-ED1DD39F4488}"/>
                </a:ext>
              </a:extLst>
            </xdr:cNvPr>
            <xdr:cNvPicPr/>
          </xdr:nvPicPr>
          <xdr:blipFill>
            <a:blip xmlns:r="http://schemas.openxmlformats.org/officeDocument/2006/relationships" r:embed="rId60"/>
            <a:stretch>
              <a:fillRect/>
            </a:stretch>
          </xdr:blipFill>
          <xdr:spPr>
            <a:xfrm>
              <a:off x="2062800" y="2939400"/>
              <a:ext cx="1112400" cy="22716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19</xdr:col>
      <xdr:colOff>478638</xdr:colOff>
      <xdr:row>31</xdr:row>
      <xdr:rowOff>0</xdr:rowOff>
    </xdr:to>
    <xdr:pic>
      <xdr:nvPicPr>
        <xdr:cNvPr id="5" name="Picture 4">
          <a:extLst>
            <a:ext uri="{FF2B5EF4-FFF2-40B4-BE49-F238E27FC236}">
              <a16:creationId xmlns:a16="http://schemas.microsoft.com/office/drawing/2014/main" id="{90C3868D-DB56-433F-8211-9EA0B5F37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62000"/>
          <a:ext cx="10841838" cy="514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xdr:row>
      <xdr:rowOff>0</xdr:rowOff>
    </xdr:from>
    <xdr:to>
      <xdr:col>13</xdr:col>
      <xdr:colOff>598343</xdr:colOff>
      <xdr:row>63</xdr:row>
      <xdr:rowOff>152400</xdr:rowOff>
    </xdr:to>
    <xdr:pic>
      <xdr:nvPicPr>
        <xdr:cNvPr id="3" name="Picture 2">
          <a:extLst>
            <a:ext uri="{FF2B5EF4-FFF2-40B4-BE49-F238E27FC236}">
              <a16:creationId xmlns:a16="http://schemas.microsoft.com/office/drawing/2014/main" id="{4CCF5AF2-7967-4C13-AB4A-99AB9C0CE5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858000"/>
          <a:ext cx="7303943" cy="529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0</xdr:colOff>
      <xdr:row>13</xdr:row>
      <xdr:rowOff>145474</xdr:rowOff>
    </xdr:from>
    <xdr:to>
      <xdr:col>37</xdr:col>
      <xdr:colOff>295275</xdr:colOff>
      <xdr:row>44</xdr:row>
      <xdr:rowOff>183574</xdr:rowOff>
    </xdr:to>
    <xdr:pic>
      <xdr:nvPicPr>
        <xdr:cNvPr id="2" name="Picture 1">
          <a:extLst>
            <a:ext uri="{FF2B5EF4-FFF2-40B4-BE49-F238E27FC236}">
              <a16:creationId xmlns:a16="http://schemas.microsoft.com/office/drawing/2014/main" id="{0C00A380-D7A5-4D16-8214-C07224008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36887" y="2621974"/>
          <a:ext cx="8175048"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121228</xdr:colOff>
      <xdr:row>33</xdr:row>
      <xdr:rowOff>17320</xdr:rowOff>
    </xdr:from>
    <xdr:to>
      <xdr:col>36</xdr:col>
      <xdr:colOff>406112</xdr:colOff>
      <xdr:row>73</xdr:row>
      <xdr:rowOff>64945</xdr:rowOff>
    </xdr:to>
    <xdr:pic>
      <xdr:nvPicPr>
        <xdr:cNvPr id="3" name="Picture 2">
          <a:extLst>
            <a:ext uri="{FF2B5EF4-FFF2-40B4-BE49-F238E27FC236}">
              <a16:creationId xmlns:a16="http://schemas.microsoft.com/office/drawing/2014/main" id="{DA054D13-F850-40D5-BD61-D9905B7DA0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40796" y="6303820"/>
          <a:ext cx="5740111" cy="766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467591</xdr:colOff>
      <xdr:row>97</xdr:row>
      <xdr:rowOff>190499</xdr:rowOff>
    </xdr:from>
    <xdr:to>
      <xdr:col>10</xdr:col>
      <xdr:colOff>515216</xdr:colOff>
      <xdr:row>139</xdr:row>
      <xdr:rowOff>95249</xdr:rowOff>
    </xdr:to>
    <xdr:pic>
      <xdr:nvPicPr>
        <xdr:cNvPr id="4" name="Picture 3">
          <a:extLst>
            <a:ext uri="{FF2B5EF4-FFF2-40B4-BE49-F238E27FC236}">
              <a16:creationId xmlns:a16="http://schemas.microsoft.com/office/drawing/2014/main" id="{5F023773-3116-4E57-BDAE-2618925387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791" y="18668999"/>
          <a:ext cx="5972175" cy="790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9</xdr:col>
      <xdr:colOff>523875</xdr:colOff>
      <xdr:row>169</xdr:row>
      <xdr:rowOff>66675</xdr:rowOff>
    </xdr:to>
    <xdr:pic>
      <xdr:nvPicPr>
        <xdr:cNvPr id="5" name="Picture 4">
          <a:extLst>
            <a:ext uri="{FF2B5EF4-FFF2-40B4-BE49-F238E27FC236}">
              <a16:creationId xmlns:a16="http://schemas.microsoft.com/office/drawing/2014/main" id="{996F82E3-3292-4D7A-82E0-2B86F70A863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24384000"/>
          <a:ext cx="5705475" cy="787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9</xdr:col>
      <xdr:colOff>714375</xdr:colOff>
      <xdr:row>215</xdr:row>
      <xdr:rowOff>142875</xdr:rowOff>
    </xdr:to>
    <xdr:pic>
      <xdr:nvPicPr>
        <xdr:cNvPr id="6" name="Picture 5">
          <a:extLst>
            <a:ext uri="{FF2B5EF4-FFF2-40B4-BE49-F238E27FC236}">
              <a16:creationId xmlns:a16="http://schemas.microsoft.com/office/drawing/2014/main" id="{B595EDD7-55E7-4287-A56B-9556B802BB9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33147000"/>
          <a:ext cx="5895975" cy="795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220</xdr:row>
      <xdr:rowOff>0</xdr:rowOff>
    </xdr:from>
    <xdr:to>
      <xdr:col>9</xdr:col>
      <xdr:colOff>371475</xdr:colOff>
      <xdr:row>260</xdr:row>
      <xdr:rowOff>0</xdr:rowOff>
    </xdr:to>
    <xdr:pic>
      <xdr:nvPicPr>
        <xdr:cNvPr id="7" name="Picture 6">
          <a:extLst>
            <a:ext uri="{FF2B5EF4-FFF2-40B4-BE49-F238E27FC236}">
              <a16:creationId xmlns:a16="http://schemas.microsoft.com/office/drawing/2014/main" id="{398B567D-53A5-4DF8-B9D8-11833BBB62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41910000"/>
          <a:ext cx="5553075" cy="76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264</xdr:row>
      <xdr:rowOff>0</xdr:rowOff>
    </xdr:from>
    <xdr:to>
      <xdr:col>9</xdr:col>
      <xdr:colOff>523875</xdr:colOff>
      <xdr:row>304</xdr:row>
      <xdr:rowOff>19050</xdr:rowOff>
    </xdr:to>
    <xdr:pic>
      <xdr:nvPicPr>
        <xdr:cNvPr id="8" name="Picture 7">
          <a:extLst>
            <a:ext uri="{FF2B5EF4-FFF2-40B4-BE49-F238E27FC236}">
              <a16:creationId xmlns:a16="http://schemas.microsoft.com/office/drawing/2014/main" id="{D10EE2BF-7927-4FEF-870C-B06DD0051EA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 y="50292000"/>
          <a:ext cx="5705475" cy="763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158750</xdr:colOff>
      <xdr:row>76</xdr:row>
      <xdr:rowOff>44450</xdr:rowOff>
    </xdr:from>
    <xdr:to>
      <xdr:col>25</xdr:col>
      <xdr:colOff>422275</xdr:colOff>
      <xdr:row>107</xdr:row>
      <xdr:rowOff>82550</xdr:rowOff>
    </xdr:to>
    <xdr:pic>
      <xdr:nvPicPr>
        <xdr:cNvPr id="9" name="Picture 8">
          <a:extLst>
            <a:ext uri="{FF2B5EF4-FFF2-40B4-BE49-F238E27FC236}">
              <a16:creationId xmlns:a16="http://schemas.microsoft.com/office/drawing/2014/main" id="{0BD909B3-0AF9-4723-882E-E3EE6ACF0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93200" y="14522450"/>
          <a:ext cx="8188325"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127</xdr:row>
      <xdr:rowOff>155864</xdr:rowOff>
    </xdr:from>
    <xdr:to>
      <xdr:col>25</xdr:col>
      <xdr:colOff>561975</xdr:colOff>
      <xdr:row>150</xdr:row>
      <xdr:rowOff>79664</xdr:rowOff>
    </xdr:to>
    <xdr:pic>
      <xdr:nvPicPr>
        <xdr:cNvPr id="10" name="Picture 9">
          <a:extLst>
            <a:ext uri="{FF2B5EF4-FFF2-40B4-BE49-F238E27FC236}">
              <a16:creationId xmlns:a16="http://schemas.microsoft.com/office/drawing/2014/main" id="{EC6E98BA-FD85-432B-9003-A05AFC14D5B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544050" y="24349364"/>
          <a:ext cx="7877175" cy="430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153</xdr:row>
      <xdr:rowOff>0</xdr:rowOff>
    </xdr:from>
    <xdr:to>
      <xdr:col>25</xdr:col>
      <xdr:colOff>600075</xdr:colOff>
      <xdr:row>171</xdr:row>
      <xdr:rowOff>104775</xdr:rowOff>
    </xdr:to>
    <xdr:pic>
      <xdr:nvPicPr>
        <xdr:cNvPr id="11" name="Picture 10">
          <a:extLst>
            <a:ext uri="{FF2B5EF4-FFF2-40B4-BE49-F238E27FC236}">
              <a16:creationId xmlns:a16="http://schemas.microsoft.com/office/drawing/2014/main" id="{A639634B-A55C-472B-9886-F181B96F050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544050" y="29146500"/>
          <a:ext cx="791527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349826</xdr:colOff>
      <xdr:row>5</xdr:row>
      <xdr:rowOff>41565</xdr:rowOff>
    </xdr:from>
    <xdr:to>
      <xdr:col>29</xdr:col>
      <xdr:colOff>38965</xdr:colOff>
      <xdr:row>36</xdr:row>
      <xdr:rowOff>79665</xdr:rowOff>
    </xdr:to>
    <xdr:pic>
      <xdr:nvPicPr>
        <xdr:cNvPr id="3" name="Picture 2">
          <a:extLst>
            <a:ext uri="{FF2B5EF4-FFF2-40B4-BE49-F238E27FC236}">
              <a16:creationId xmlns:a16="http://schemas.microsoft.com/office/drawing/2014/main" id="{A5B7C5C2-02D1-42DB-A777-4B2119974B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95758" y="994065"/>
          <a:ext cx="8175048"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69273</xdr:colOff>
      <xdr:row>33</xdr:row>
      <xdr:rowOff>34637</xdr:rowOff>
    </xdr:from>
    <xdr:to>
      <xdr:col>23</xdr:col>
      <xdr:colOff>354156</xdr:colOff>
      <xdr:row>73</xdr:row>
      <xdr:rowOff>82262</xdr:rowOff>
    </xdr:to>
    <xdr:pic>
      <xdr:nvPicPr>
        <xdr:cNvPr id="6" name="Picture 5">
          <a:extLst>
            <a:ext uri="{FF2B5EF4-FFF2-40B4-BE49-F238E27FC236}">
              <a16:creationId xmlns:a16="http://schemas.microsoft.com/office/drawing/2014/main" id="{5DF09A55-7E3F-4957-83DE-030A4A1084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09068" y="6321137"/>
          <a:ext cx="5740111" cy="766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467591</xdr:colOff>
      <xdr:row>97</xdr:row>
      <xdr:rowOff>190499</xdr:rowOff>
    </xdr:from>
    <xdr:to>
      <xdr:col>10</xdr:col>
      <xdr:colOff>515216</xdr:colOff>
      <xdr:row>139</xdr:row>
      <xdr:rowOff>95249</xdr:rowOff>
    </xdr:to>
    <xdr:pic>
      <xdr:nvPicPr>
        <xdr:cNvPr id="7" name="Picture 6">
          <a:extLst>
            <a:ext uri="{FF2B5EF4-FFF2-40B4-BE49-F238E27FC236}">
              <a16:creationId xmlns:a16="http://schemas.microsoft.com/office/drawing/2014/main" id="{19B28797-EED4-43FC-9CAA-751918230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9864" y="18668999"/>
          <a:ext cx="5970443" cy="790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9</xdr:col>
      <xdr:colOff>523875</xdr:colOff>
      <xdr:row>169</xdr:row>
      <xdr:rowOff>66675</xdr:rowOff>
    </xdr:to>
    <xdr:pic>
      <xdr:nvPicPr>
        <xdr:cNvPr id="8" name="Picture 7">
          <a:extLst>
            <a:ext uri="{FF2B5EF4-FFF2-40B4-BE49-F238E27FC236}">
              <a16:creationId xmlns:a16="http://schemas.microsoft.com/office/drawing/2014/main" id="{5A23D768-6251-42DD-B488-133DA380DCB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24384000"/>
          <a:ext cx="5705475" cy="787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9</xdr:col>
      <xdr:colOff>714375</xdr:colOff>
      <xdr:row>215</xdr:row>
      <xdr:rowOff>142875</xdr:rowOff>
    </xdr:to>
    <xdr:pic>
      <xdr:nvPicPr>
        <xdr:cNvPr id="9" name="Picture 8">
          <a:extLst>
            <a:ext uri="{FF2B5EF4-FFF2-40B4-BE49-F238E27FC236}">
              <a16:creationId xmlns:a16="http://schemas.microsoft.com/office/drawing/2014/main" id="{752376B4-BA6B-437D-97C4-1C0C1CA654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33147000"/>
          <a:ext cx="5895975" cy="795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220</xdr:row>
      <xdr:rowOff>0</xdr:rowOff>
    </xdr:from>
    <xdr:to>
      <xdr:col>9</xdr:col>
      <xdr:colOff>371475</xdr:colOff>
      <xdr:row>260</xdr:row>
      <xdr:rowOff>0</xdr:rowOff>
    </xdr:to>
    <xdr:pic>
      <xdr:nvPicPr>
        <xdr:cNvPr id="10" name="Picture 9">
          <a:extLst>
            <a:ext uri="{FF2B5EF4-FFF2-40B4-BE49-F238E27FC236}">
              <a16:creationId xmlns:a16="http://schemas.microsoft.com/office/drawing/2014/main" id="{87C20242-B62D-44DE-933F-41C99B56068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41910000"/>
          <a:ext cx="5553075" cy="76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264</xdr:row>
      <xdr:rowOff>0</xdr:rowOff>
    </xdr:from>
    <xdr:to>
      <xdr:col>9</xdr:col>
      <xdr:colOff>523875</xdr:colOff>
      <xdr:row>304</xdr:row>
      <xdr:rowOff>19050</xdr:rowOff>
    </xdr:to>
    <xdr:pic>
      <xdr:nvPicPr>
        <xdr:cNvPr id="11" name="Picture 10">
          <a:extLst>
            <a:ext uri="{FF2B5EF4-FFF2-40B4-BE49-F238E27FC236}">
              <a16:creationId xmlns:a16="http://schemas.microsoft.com/office/drawing/2014/main" id="{E21BD020-266D-4A97-A7C0-E6AAA25CCD6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 y="50292000"/>
          <a:ext cx="5705475" cy="763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158750</xdr:colOff>
      <xdr:row>76</xdr:row>
      <xdr:rowOff>44450</xdr:rowOff>
    </xdr:from>
    <xdr:to>
      <xdr:col>25</xdr:col>
      <xdr:colOff>422275</xdr:colOff>
      <xdr:row>107</xdr:row>
      <xdr:rowOff>82550</xdr:rowOff>
    </xdr:to>
    <xdr:pic>
      <xdr:nvPicPr>
        <xdr:cNvPr id="19" name="Picture 18">
          <a:extLst>
            <a:ext uri="{FF2B5EF4-FFF2-40B4-BE49-F238E27FC236}">
              <a16:creationId xmlns:a16="http://schemas.microsoft.com/office/drawing/2014/main" id="{5DAA6796-554F-4324-84BB-ECE339834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78925" y="14331950"/>
          <a:ext cx="8188325"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127</xdr:row>
      <xdr:rowOff>155864</xdr:rowOff>
    </xdr:from>
    <xdr:to>
      <xdr:col>25</xdr:col>
      <xdr:colOff>561975</xdr:colOff>
      <xdr:row>150</xdr:row>
      <xdr:rowOff>79664</xdr:rowOff>
    </xdr:to>
    <xdr:pic>
      <xdr:nvPicPr>
        <xdr:cNvPr id="12" name="Picture 11">
          <a:extLst>
            <a:ext uri="{FF2B5EF4-FFF2-40B4-BE49-F238E27FC236}">
              <a16:creationId xmlns:a16="http://schemas.microsoft.com/office/drawing/2014/main" id="{8E45D145-71CD-44BE-ACD6-3DAF1F81829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568295" y="24349364"/>
          <a:ext cx="7835611" cy="430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153</xdr:row>
      <xdr:rowOff>0</xdr:rowOff>
    </xdr:from>
    <xdr:to>
      <xdr:col>25</xdr:col>
      <xdr:colOff>600075</xdr:colOff>
      <xdr:row>171</xdr:row>
      <xdr:rowOff>104775</xdr:rowOff>
    </xdr:to>
    <xdr:pic>
      <xdr:nvPicPr>
        <xdr:cNvPr id="13" name="Picture 12">
          <a:extLst>
            <a:ext uri="{FF2B5EF4-FFF2-40B4-BE49-F238E27FC236}">
              <a16:creationId xmlns:a16="http://schemas.microsoft.com/office/drawing/2014/main" id="{D94D9DAA-80D7-4DC9-B718-EFA2D11B5AE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544050" y="29146500"/>
          <a:ext cx="791527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4</xdr:col>
      <xdr:colOff>209550</xdr:colOff>
      <xdr:row>10</xdr:row>
      <xdr:rowOff>163194</xdr:rowOff>
    </xdr:to>
    <xdr:sp macro="" textlink="">
      <xdr:nvSpPr>
        <xdr:cNvPr id="15" name="Shape 770">
          <a:extLst>
            <a:ext uri="{FF2B5EF4-FFF2-40B4-BE49-F238E27FC236}">
              <a16:creationId xmlns:a16="http://schemas.microsoft.com/office/drawing/2014/main" id="{A6B00E85-37B1-469B-B334-06856F7D07C3}"/>
            </a:ext>
          </a:extLst>
        </xdr:cNvPr>
        <xdr:cNvSpPr/>
      </xdr:nvSpPr>
      <xdr:spPr>
        <a:xfrm>
          <a:off x="609600" y="3409914"/>
          <a:ext cx="5333364"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88</xdr:col>
      <xdr:colOff>323849</xdr:colOff>
      <xdr:row>112</xdr:row>
      <xdr:rowOff>123825</xdr:rowOff>
    </xdr:from>
    <xdr:to>
      <xdr:col>99</xdr:col>
      <xdr:colOff>123824</xdr:colOff>
      <xdr:row>151</xdr:row>
      <xdr:rowOff>95250</xdr:rowOff>
    </xdr:to>
    <xdr:pic>
      <xdr:nvPicPr>
        <xdr:cNvPr id="7" name="Picture 6">
          <a:extLst>
            <a:ext uri="{FF2B5EF4-FFF2-40B4-BE49-F238E27FC236}">
              <a16:creationId xmlns:a16="http://schemas.microsoft.com/office/drawing/2014/main" id="{7B154A46-0BB6-468E-931F-E7D81F16D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49"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9" name="Shape 770">
          <a:extLst>
            <a:ext uri="{FF2B5EF4-FFF2-40B4-BE49-F238E27FC236}">
              <a16:creationId xmlns:a16="http://schemas.microsoft.com/office/drawing/2014/main" id="{C37E872F-8FE3-4E7A-8995-C38099143C0A}"/>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88</xdr:col>
      <xdr:colOff>323849</xdr:colOff>
      <xdr:row>112</xdr:row>
      <xdr:rowOff>123825</xdr:rowOff>
    </xdr:from>
    <xdr:to>
      <xdr:col>99</xdr:col>
      <xdr:colOff>123824</xdr:colOff>
      <xdr:row>151</xdr:row>
      <xdr:rowOff>95250</xdr:rowOff>
    </xdr:to>
    <xdr:pic>
      <xdr:nvPicPr>
        <xdr:cNvPr id="12" name="Picture 11">
          <a:extLst>
            <a:ext uri="{FF2B5EF4-FFF2-40B4-BE49-F238E27FC236}">
              <a16:creationId xmlns:a16="http://schemas.microsoft.com/office/drawing/2014/main" id="{46B8ECD3-E909-48DD-A39A-907B547ED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49"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13" name="Shape 770">
          <a:extLst>
            <a:ext uri="{FF2B5EF4-FFF2-40B4-BE49-F238E27FC236}">
              <a16:creationId xmlns:a16="http://schemas.microsoft.com/office/drawing/2014/main" id="{1AAAC351-BC18-42DF-9B82-492484BA3C53}"/>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88</xdr:col>
      <xdr:colOff>323849</xdr:colOff>
      <xdr:row>112</xdr:row>
      <xdr:rowOff>123825</xdr:rowOff>
    </xdr:from>
    <xdr:to>
      <xdr:col>99</xdr:col>
      <xdr:colOff>123824</xdr:colOff>
      <xdr:row>151</xdr:row>
      <xdr:rowOff>95250</xdr:rowOff>
    </xdr:to>
    <xdr:pic>
      <xdr:nvPicPr>
        <xdr:cNvPr id="20" name="Picture 19">
          <a:extLst>
            <a:ext uri="{FF2B5EF4-FFF2-40B4-BE49-F238E27FC236}">
              <a16:creationId xmlns:a16="http://schemas.microsoft.com/office/drawing/2014/main" id="{8D76E115-81E1-466E-9D43-E951A804A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49"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21" name="Shape 770">
          <a:extLst>
            <a:ext uri="{FF2B5EF4-FFF2-40B4-BE49-F238E27FC236}">
              <a16:creationId xmlns:a16="http://schemas.microsoft.com/office/drawing/2014/main" id="{C60063AD-C06B-4D7F-A489-9F568A71358B}"/>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83</xdr:col>
      <xdr:colOff>323849</xdr:colOff>
      <xdr:row>112</xdr:row>
      <xdr:rowOff>123825</xdr:rowOff>
    </xdr:from>
    <xdr:to>
      <xdr:col>94</xdr:col>
      <xdr:colOff>123823</xdr:colOff>
      <xdr:row>151</xdr:row>
      <xdr:rowOff>95250</xdr:rowOff>
    </xdr:to>
    <xdr:pic>
      <xdr:nvPicPr>
        <xdr:cNvPr id="3" name="Picture 2">
          <a:extLst>
            <a:ext uri="{FF2B5EF4-FFF2-40B4-BE49-F238E27FC236}">
              <a16:creationId xmlns:a16="http://schemas.microsoft.com/office/drawing/2014/main" id="{6633DF49-DD7F-407F-8238-A12CAA23F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55174"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4" name="Shape 770">
          <a:extLst>
            <a:ext uri="{FF2B5EF4-FFF2-40B4-BE49-F238E27FC236}">
              <a16:creationId xmlns:a16="http://schemas.microsoft.com/office/drawing/2014/main" id="{BB5993BB-90C7-40FF-9536-D9E6C7F8BD33}"/>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83</xdr:col>
      <xdr:colOff>323849</xdr:colOff>
      <xdr:row>112</xdr:row>
      <xdr:rowOff>123825</xdr:rowOff>
    </xdr:from>
    <xdr:to>
      <xdr:col>94</xdr:col>
      <xdr:colOff>123823</xdr:colOff>
      <xdr:row>151</xdr:row>
      <xdr:rowOff>95250</xdr:rowOff>
    </xdr:to>
    <xdr:pic>
      <xdr:nvPicPr>
        <xdr:cNvPr id="5" name="Picture 4">
          <a:extLst>
            <a:ext uri="{FF2B5EF4-FFF2-40B4-BE49-F238E27FC236}">
              <a16:creationId xmlns:a16="http://schemas.microsoft.com/office/drawing/2014/main" id="{78574F1A-AB59-454C-84CF-5D4C287A0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55174"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6" name="Shape 770">
          <a:extLst>
            <a:ext uri="{FF2B5EF4-FFF2-40B4-BE49-F238E27FC236}">
              <a16:creationId xmlns:a16="http://schemas.microsoft.com/office/drawing/2014/main" id="{2529362F-8EFA-4A3E-BEAD-D96D444C4F06}"/>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83</xdr:col>
      <xdr:colOff>323849</xdr:colOff>
      <xdr:row>112</xdr:row>
      <xdr:rowOff>123825</xdr:rowOff>
    </xdr:from>
    <xdr:to>
      <xdr:col>94</xdr:col>
      <xdr:colOff>123823</xdr:colOff>
      <xdr:row>151</xdr:row>
      <xdr:rowOff>95250</xdr:rowOff>
    </xdr:to>
    <xdr:pic>
      <xdr:nvPicPr>
        <xdr:cNvPr id="7" name="Picture 6">
          <a:extLst>
            <a:ext uri="{FF2B5EF4-FFF2-40B4-BE49-F238E27FC236}">
              <a16:creationId xmlns:a16="http://schemas.microsoft.com/office/drawing/2014/main" id="{ED8B99BF-0F6C-441A-851C-FDEC1EB73F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55174"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8" name="Shape 770">
          <a:extLst>
            <a:ext uri="{FF2B5EF4-FFF2-40B4-BE49-F238E27FC236}">
              <a16:creationId xmlns:a16="http://schemas.microsoft.com/office/drawing/2014/main" id="{10B660D8-F334-4E27-A4CB-F382096F2311}"/>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523875</xdr:colOff>
      <xdr:row>11</xdr:row>
      <xdr:rowOff>9525</xdr:rowOff>
    </xdr:from>
    <xdr:to>
      <xdr:col>29</xdr:col>
      <xdr:colOff>171450</xdr:colOff>
      <xdr:row>29</xdr:row>
      <xdr:rowOff>152400</xdr:rowOff>
    </xdr:to>
    <xdr:pic>
      <xdr:nvPicPr>
        <xdr:cNvPr id="2" name="Picture 1">
          <a:extLst>
            <a:ext uri="{FF2B5EF4-FFF2-40B4-BE49-F238E27FC236}">
              <a16:creationId xmlns:a16="http://schemas.microsoft.com/office/drawing/2014/main" id="{BFA88730-1824-490B-AD23-6AB7FDFB3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39075" y="2676525"/>
          <a:ext cx="818197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295275</xdr:colOff>
      <xdr:row>2</xdr:row>
      <xdr:rowOff>66675</xdr:rowOff>
    </xdr:from>
    <xdr:to>
      <xdr:col>24</xdr:col>
      <xdr:colOff>552450</xdr:colOff>
      <xdr:row>21</xdr:row>
      <xdr:rowOff>19050</xdr:rowOff>
    </xdr:to>
    <xdr:pic>
      <xdr:nvPicPr>
        <xdr:cNvPr id="2" name="Picture 1">
          <a:extLst>
            <a:ext uri="{FF2B5EF4-FFF2-40B4-BE49-F238E27FC236}">
              <a16:creationId xmlns:a16="http://schemas.microsoft.com/office/drawing/2014/main" id="{026D6C02-4FBF-46BC-B2ED-A8636F1D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447675"/>
          <a:ext cx="818197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06:41:18.12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0 240,'4'0,"11"0,12 0,10 0,12 0,12 0,4 0,0 0,7 0,5 0,-2 0,0 0,1 0,0 0,2 0,-4 0,-6-4,-5-2,1 0,-3 1,-2 2,-6 1,0 1,-3 1,3 0,6 0,6 0,6 0,4-4,-6-2,-1 1,-4-4,-3-1,-3 3,7-4,5 2,0 1,-3-2,-3 1,-5 1,-2-2,-3 1,4 2,-4 1,-2 3,3-3,2-1,5 1,0 2,-1 1,-2 2,-2 0,-2 1,0 0,2 0,2-4,4-2,-5 1,-7 0,2-2,-1-1,19 1,11 2,9 1,12 3,11 0,17 1,14 4,13 3,-6 3,-7 5,8 1,0 1,-2-2,-10-4,-7-3,-7-4,-7-1,-12-3,-9 0,-5 4,-3 6,-6 1,-2 3,7-1,10-2,7 1,-2-1,-1-3,-4-2,3 2,3-1,4-1,3-1,0-2,-6-2,-4 4,5 1,-4 0,-6-2,-10-1,-7-1,-4-1,4-1,9 4,0 2,-3 0,2-2,-5 3,1 1,-5-1,-2-2,3-2,-3-1,-6-1,-1 4,-4 0,-5 1,-3-2,-8-1,2-1,4-1,3-1,3 0,1 0,-6 0,0-1,0 1,3 0,0 0,-1 0,3 0,-1 0,-1 0,-3 0,-1 0,-2 0,-6 0,-2 0,0 0,-4 0,-4 0,0 0,-3 0,-2 0,-2 0,1 0,-4-4,2-2,0 0,0 1,2 2,2 1,-2 1,3-4,0-1,-2 0,-2 2,-2 1,-2 1,-1 1,4 1,2 0,3-4,0-2,0 1,1 0,4-2,0-1,1 1,3 2,3-3,2 0,1 2,6-4,2 1,10-3,19 1,13 2,7-2,-1 1,4 2,0 3,-4 2,2 1,-5 1,-1 1,8-4,-1-1,-1-1,-5 2,-13 1,-7 1,-4 1,-8 1,-6 0,-6 0,-4 0,-2 1,-2-1,-5 0,3 0,-2 0,-1 0,-3 0,-1 0,6 0,4-5,-3-1,-1 1,-4 0,4 2,7 1,3 1,0-4,0-1,-2 0,-6 2,-3 1,-4 1,-2 1,-2 1,0 0,-2 0,2 0,-2 1,2-1,-2 0,2 0,4 0,2 0,3 0,7 0,-2 0,3 0,-3 0,-7 0,3 0,1 0,2 0,4 0,-2 0,-2 0,0 0,-1 0,0 0,-5 0,4 0,-3 0,-4 0,-6 0,-5 0,-3 0,-3 0,0 0,-2 0,0 0,1 0,0 0,0 0,0 0,0 0,1 0,-1 0,0 0,1 5,-1 1,1-1,-1 0,1-2,-1-1,1-1,-1 0,1-1,4-1,1 1,-4 4,-3 2,-1 0,0-2,-4 4,3 0,3-1,1-2,-4-2</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13.558"/>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2,'10'0,"13"0,18 0,22 0,20 0,31 0,21 5,28 2,11-1,21 4,12 0,1-1,-5 2,-2 0,-15-2,-4 2,-18-1,-17-1,-29 1,-24 1,-23-3,-19-2,-13-3,-3-1,-3-1,-1-1,-3 0,0-1,0 1,0-1,0 1,0 0,0 0,0 0,-5-5,-1-2,0 1,2 1,0 1,3 2,0 1,1 0,0-4,1-1,-1-5,1-1,0 3,-1 1,1 4,-1 1,1 2,-1 1,0 0,-4-5,-2-1,5 0,3 1,1 2,5 1,11 1,8 0,4 1,7 0,2 1,-1-1,-6 0,-5-5,-6-1,-3-1,-3 2,-5 2,-5 1,3 0,-1 2,3 0,1 0,-3 0,-2 1,-7-1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19.296"/>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61,'5'0,"12"0,23 0,19 0,25 0,28 0,20 0,8 0,5 5,-13 1,-13 1,-12-2,-14-2,-13 0,-10-2,-2-1,-3 0,-2 5,8 1,12 0,17-1,2-1,7-2,7-1,12 5,6 0,-6 0,-15-1,-11-1,-3-2,-8-1,-5-1,-7 5,-2 1,1 1,2-3,3 0,2-2,6-1,8-1,3 0,3 0,-1 0,-3 0,-4-1,-4 1,-1 0,-13 0,-9 0,-12 0,-5 0,-3 0,2 0,-4 0,-6 0,-3 0,-5-5,-3-1,9-1,2 2,10 1,5 2,3-4,1-1,6 1,-4 1,-3-4,-1 1,-6 0,-6 3,-3 1,3 2,-3 1,-3 1,6 0,6-4,8-2,3 0,2 1,4-4,-4 0,-4 2,2 1,1 3,-6 1,-8 1,-7 0,3 2,-1-1,2 0,-3 1,2-1,2 0,8 0,4 0,-3 0,-1 0,-1 0,-5 0,0 0,-5 0,0 0,3 0,-3 0,1 0,8-5,4-1,3-1,0 2,-1 1,1 2,-2 1,5 1,1 0,-1 0,-1 5,-2 2,-6-1,2 0,-3-3,-7 0,-1-2,2 0,-4-1,2-1,-2 1,-5 0,-3 4,-4 3,-1-1,-2-1,-1-1,-1-2,1-1,0 0,0-1,0 0,0-1,0 1,1 0,-1 0,5 0,2 0,0 0,-1 0,-2 0,-2 0,0 0,-1 0,-1 0,1 0,-1 0,0 0,0 0,0 0,0 0,1 0,-1 0,1 0,-1 0,-5 5,-1 1,0 1,2-2,0-2,2 0,2-2,0-1,0 0,-4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24.766"/>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90,'5'-5,"17"-1,24-1,20 2,23 1,17 2,0 1,-3 1,-3 0,-5 0,-8 0,-4 0,0 1,-1-1,2 0,1 0,-3 0,-12 0,-7 0,-9 0,-4 0,-5 0,-6 0,-4 0,1 0,1 0,8 0,2 0,3 0,2 0,3 0,-3 0,0 0,-4 0,-6 0,1 0,3 0,3 0,9 0,14 0,10 0,6 0,-2 0,-1 0,1 0,5 0,3 0,-6 0,-2 0,5 0,1 0,-5-5,-7-2,-12 1,-3 1,-3-4,4 0,1 2,-2 1,-7 2,-2 2,-2 1,0 1,-3 0,-2 1,-3-1,6 1,3-1,-3 0,1 0,-4 0,4 0,-2 0,1 0,-3 0,-1 0,2 0,-3 0,1 0,3 0,1 0,3 0,-3 0,5 0,-3 0,-6 0,-5 0,0 0,-3 0,-3 0,2 0,5 0,5 0,3 0,4 0,2 0,6 0,2 5,5 2,0-1,4 4,-2 0,-8-1,-4-3,-4-2,4 4,2-1,0 5,-6-1,-8-1,-6-3,-6-3,-10-1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27.32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1 148,'9'0,"20"0,13 0,21 0,14 0,9 0,5 0,1 0,7 0,15 0,3 0,7 0,8 0,1 0,3-5,-7-1,-5-1,-9 2,-8 2,-9 0,-4 2,-10 1,-3 0,4 0,3 0,-4 0,0 1,-6-1,-5 0,-1 0,3 0,-6 0,-10 0,-1 0,-4 0,-2 0,6 0,2 0,2 0,-1 0,6 0,0 0,4 0,0 0,-1 0,-4 0,-3 0,4 0,-1 0,0 0,-8 0,7-5,3-2,19 1,5 1,7 1,12 2,6 1,-1 0,0 1,-6-5,0-1,-5 0,-5 1,-4 2,-4 1,-3 0,0 2,3 0,7 0,1 0,4 1,-1-1,-3 0,-3 0,1 0,-5 0,1 0,4 0,12 0,-4 0,-5 0,-5 0,-8 0,-9 0,-8 0,-12 0,-5 0,-7 0,-1 0,-4 0,1 0,3 0,4 0,4 0,2 0,-4 0,-4 0,3-5,-1-1,-5-1,6 2,-2 1,7 2,3 1,7 1,7-1,1 2,8-1,0 0,-8 0,-8-4,-5-3,3 1,5 1,1 1,3 2,-5 1,-5 0,-7 1,-4 0,-6 1,-5-1,-5 0,-3 0,-3 0,4 0,6 0,6 0,0 0,-2 0,1 0,-2 0,-4 0,-7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28.646"/>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0,'5'0,"11"0,9 0,19 0,18 0,18 5,5 2,4 4,1 1,-9-2,-14-2,-8-4,-9-1,-13-2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19.11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1 179,'10'0,"8"0,16 0,18 0,9 0,10 0,2 0,0 0,1 0,4 0,-2 0,-3 0,-10 0,0 0,-1 0,4 0,1 0,-1 0,3 0,5 0,5 0,9 0,-1-5,-4-2,-2 1,5-4,3-1,7 3,2 2,3 1,1 3,-7 1,4 1,2 0,-3 1,-2-1,-8 1,-3-1,-2 0,1-5,-5-2,-5 1,-1 1,3 1,-2 2,7 1,4 0,-2 1,5 1,-3-1,4 0,3 0,-6 1,-1-1,-1 0,1 0,1 0,0 0,1 0,11 0,18-5,5-2,2-4,-1-1,-5 2,2 3,6 2,-9 2,-3 2,-7 1,0 0,5 0,6 1,11-1,10 1,1-1,7 5,3 7,-8 6,-3 0,5-3,-12-4,1-4,-11-3,-6-3,-8 0,3-2,3 0,6 1,0-1,-2 5,4 8,-2 1,-3-2,-10 3,-19-2,-13-2,-10-3,-6-3,-2-2,-7-1,0-1,5-1,4 1,3-1,-5 1,-7-1,-1 1,5 0,0 0,-5 0,0 0,1 0,8 0,3 0,8 0,-4 0,-7 0,2 0,0 0,6 0,6 0,6 0,1 0,-4 0,-9 0,-6 0,-7 0,-8 0,-7 0,1 0,-1 0,2 0,1 0,3 0,9-10,16-3,16-5,19-4,7 2,0 4,-4 0,-10 3,-11 3,-11 3,-12 4,-12 1,-9 2,-2 0,-3 1,-2 0,-2-1,-1 1,-1-1,-1 0,10 0,8 0,6-5,5-1,1-1,7-3,-4 0,3 1,-4 3,-3 2,-2 2,1 1,-5 0,-7 2,0-1,2 1,-2-1,-4 0,-4 0,2 0,5 1,-1-1,7 0,6 0,8 0,8-1,12 1,16 0,12 0,-3 0,-1 5,2 2,1 4,8 1,-7 3,-12-1,-13 2,-17-1,-10-4,-10-3,-9-4,-6-2,-4-1,-2-1,-7 4,-1 2,0 0,2-1,2-2,2 4,-5 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22.34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0 120,'5'0,"12"0,18 0,7 0,8 0,14 0,7 0,7 0,14 0,12 0,13 0,2-5,0-2,6 1,10 1,-1 1,-10 2,-20 0,-13 2,-7 0,-8 0,-1 0,0 1,4-1,-2 0,0 0,3 0,3 0,1-5,3-1,0-1,-3 2,-2 2,0 0,7-3,2-1,2 1,-1 1,-6 1,-7 2,-12 1,-3 1,-2 0,3 0,1 1,4-1,1 0,2 0,-1 0,3 0,3-5,8-1,0-1,11 2,2 2,1 0,3 2,-1 1,1 0,0 0,-4 0,-3 1,1-1,0 0,-6 0,-5 0,-6 0,8 0,14 0,5 0,-6 0,0 0,3 0,3 0,-1 0,-4 0,1 0,3 0,-1 0,0 0,4 0,12 0,2 0,-2 0,0 0,-6 0,-2 0,-1 0,-5 5,1 2,5-1,15-1,10-1,17-2,16 4,20 1,17 5,-1-1,-7-1,-22-3,-21 3,-22-1,-25-2,-15 4,-19-1,-8-2,-10-2,-5-3,-7-1,0-1,1-1,-2 0,-4-1,-4 1,7-1,1 1,3 0,-2 0,-4 0,1 0,-1 0,1 0,-1 0,-3 0,2 0,5 0,3 0,-1 0,-4 0,-4 0,-4 0,-3 0,3 0,5 0,0 0,4 0,4 0,9 0,9 5,9 2,0-1,-1-1,-5-1,-8-2,-5-1,-3 0,-4 4,-7 1,0 0,-3-1,-3-2,-2 0,-3-2,-2-1,0 0,-1 0,-1 0,1-1,0 1,0 0,0 0,1-5,4-2,2 1,0 1,-2 1,-1 2,4 1,0 0,5 1,4 0,5 1,-2-1,6-5,4-1,-3-1,-1 2,-6-3,-5-1,5 1,3 3,-1 1,0 2,-3 1,-1 1,-2 0,-4 0,-5 1,3-1,13 0,19 1,7-1,6 0,7 0,15 0,8 0,0 0,-4 0,-11 0,-12 0,-16 0,-11 0,-4 0,-3 0,0 0,-3 0,-2 0,3 0,-4 0,-4 0,0 0,-1 0,-4-5,-3-2,-2 1,-3 1,5 1,1 2,-1 0,-1 2,-2 0,0 0,-7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30.877"/>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0 268,'5'0,"12"0,8 0,14 0,16 0,4 0,1 0,-4 0,3 0,2 0,0 0,0 0,0 0,-6 0,-7-5,-2-2,-3 1,-5-4,2 0,-1 1,-8-2,2-5,5 1,0-3,0 3,3 3,-1 4,3 3,-5-3,-5 1,-3 1,-6-4,-2 1,9-4,6-4,0 0,5 3,5 5,-1 3,-3 2,1 3,-1 1,-4 1,-3-1,7 1,1 0,-1-1,-4 0,2 1,9-1,11 0,10 0,8 0,0-1,3 1,6 0,4 5,1 7,0 1,-7-1,-6 1,-4 0,2-3,-8 1,-6 0,-9 3,-4-2,0-2,1-3,-3-3,-6-2,1-1,2-1,-1-1,-3 1,0-1,9 1,11 0,-1-1,0 1,-6 0,3 0,7 0,1 0,6 0,5 0,-1 0,2 0,8 0,4 0,2 0,5 0,1 0,-1 0,3 0,0 0,-8 0,-4 0,-7 0,-8 0,-5 0,-5 0,2 0,-6 0,4-5,-6-1,-1-1,-1 2,-4 2,-6 0,-6 2,5 1,6 0,-1 0,-4 0,1 1,-3-1,2 0,-3 0,3 0,2 0,5 0,2 0,8 0,3 0,0 0,-6 0,-2-5,-7-2,-6 1,-6 1,-4 1,1 2,1 1,4 5,0 3,-2 0,3-2,4-1,5-2,-2 0,2-2,-3 5,5 2,4-1,3-1,1-2,5-1,2-1,-6 0,-3 4,-6 1,-7 0,-7-1,-4-2,-3 0,-2-2,-1-1,10 0,14 0,2 0,8-1,7 1,8 0,-4 0,0 0,-8 0,-9 0,1 0,-5 0,-6 0,-5 0,4-5,1-2,6 1,0 1,2 1,5 2,-1 1,-6 0,-2 1,-4 0,0 1,-3-1,-4 0,-3-5,2-1,4-1,1 2,2 2,4 0,-1 2,-4 1,5 0,5 0,-2 0,0 1,-4-1,0 0,-3 0,-4 0,-4 0,1 0,0 0,3 0,4 0,5 0,4 0,3 0,-4 0,0 0,0 0,2 0,1 0,-4 0,-1 0,2 0,0 0,8 0,2 0,1 0,5 0,5 0,1 0,-4 0,3 0,-3 0,3 0,-7 0,-10 0,-9 0,-3 0,1 0,2 0,3 0,-1 0,-5 0,0 0,2 0,3 0,4 0,2 0,-4 0,0 0,1 0,2 0,-5 0,1 0,5 0,4 0,7 0,-3 0,-3 0,-2 0,0 0,-1 0,-4 0,-8 0,-1 0,-3 0,-3 0,-5 0,4 0,-1 0,-2 0,-1 0,-1 0,-3 0,6 0,0 0,-1 0,-1 0,-1 0,3 0,1 0,5 0,-1 0,-2 0,-3 5,-2 2,-2-1,-1-1,3-1,2-2,-1-1,-1 0,-1-1,-2-1,-1 1,0 0,0 5,4 1,7 0,6-1,5 4,-1 0,6-1,-3-3,-4-1,-6-2,-6-1,-4-1,-3 0,-2-1,0 1,-1 0,0-1,1 1,-1 0,1 0,1 0,-1 0,0 0,-4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36.388"/>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1 237,'0'-5,"0"-6,10-2,18 1,25 3,18 3,11 3,8 1,-2 2,-1 0,-10 1,-3-1,-4 1,-5-1,-2 0,7 0,2 0,9 0,21 0,12 0,8 0,-3 0,-1 0,0 0,-7 0,-10 0,-19 0,-13 0,-12 0,-7 0,-7 0,0 0,7 0,0-5,2-1,2-1,6 2,4 2,0 0,0 2,-1 1,-2 0,5 0,5 0,1 0,3 1,-1-1,-8 0,-6 0,-2-5,-7-2,-1 1,5 1,8 1,-1 2,4 1,5 0,11 1,7 1,7-1,4 0,-2 0,4 0,-6 1,-5-1,3 0,5 0,11 0,7 5,3 1,1 1,5 3,7 0,0 4,-8-1,-4-3,-9-3,-7-2,-8-3,-4-1,-9-1,-3 0,-1-1,-3 1,-6-1,-4 1,-9 0,1 0,1 0,4-5,2-7,-5-1,1 2,-4 2,-2 3,-6 3,-6 1,-6 1,-4 2,-3-1,3 1,1-1,0 1,3-1,1 0,3 0,0 0,-2-5,2-2,3 1,0 1,-3 1,6 2,15 1,7 0,7 1,4 1,5-1,1-5,2-1,-4-1,-12 2,-9-3,-4-1,-8 1,-8 3,-6 1,-5 2,-2 1,-3 1,0 0,0 1,5-6,2-1,5 0,1 1,3 1,5 2,3 1,-2 0,1 1,1 0,-2 1,-6-1,0-5,-2-1,-4-1,3 2,-2 2,3 0,-1 2,3 1,-1 0,7 0,10 0,10 0,3 1,4-1,-6 0,-1 0,4 0,4 0,3 0,-1 0,-5 0,-5 0,-10 0,-9 0,-9 0,-2 0,-2 0,-3 0,3 0,0 0,3 0,0 0,-2 0,2 0,0 0,2 0,-1 0,2 0,-1 0,2 0,-1 0,1 0,8 0,11 0,3 0,7 0,4 0,0 0,6 0,5 0,1 0,-5 0,-6 0,-11 0,-9 0,-3 0,-6 0,-7 0,-1 0,-2 0,-3 0,2 0,4 0,6 0,-2 0,-3 0,1 0,-2 5,-4 2,2-1,-2-1,-1-1,-3-2,-3-1,-1 0,-1-1,0-1,-1 1,4 0,3 0,4 0,1 4,-1 3,-4-1,-6 4,0 1,1-3,0-1,-1-3,1-2,-1-1,-1-1,1 0,-1 0,1-1,-1 6,5 1,7 0,7-1,-1 4,3 0,-3-2,-4-1,-5-2,2-2,3-1,0-1,3 0,-2-1,-8 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38.90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61,'5'0,"7"0,6 0,5 0,4 0,7 0,3 0,0 0,4-5,9-2,2 1,12 0,10 3,8 1,4 0,3 2,1 0,-4 0,-8 0,-11 1,-7-1,-10 0,-7 0,-6 0,0 0,4 0,0 0,3 0,4 0,4 0,3 0,3 0,0 0,1 0,6-5,1-1,0-1,-7 2,-8 1,3 2,1 1,-3 1,-6-1,0 2,6-1,11 0,-2 0,-1 1,-5-1,-2 0,4 0,-1 0,-7 0,-5 0,-6 0,-4 0,-4 0,5 0,0 0,-1 0,-5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46.16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0,'5'0,"6"0,12 0,7 0,13 0,5 0,3 0,-1 0,5 0,4 0,-3 0,-7 0,-6 0,-5 0,-5 0,-2 0,-2 0,-1 0,0 0,0 0,1 0,0 0,0 0,5 0,2 0,0 0,-2 0,-1 0,-1 0,-1 0,4 0,-4 5,-2 2,8-1,4-1,0 4,2 0,5-2,-2-1,7-3,4 0,3 2,6 2,6-1,7-1,4 3,14 1,-1-2,0-1,-8 2,-8 1,-8-2,-6-2,1-1,3 3,6 0,-1 0,3-2,2-2,3 4,-3 0,-5 5,-5 0,-5-3,-3-2,-2-2,-6-3,-8-1,-1 0,-4-2,-3 1,1-1,0 6,-3 1,-1 0,-3-1,-1-1,4-2,1-1,4 0,1-1,3 0,-1-1,-2 1,-4 0,-3 0,-2 0,-2 0,-1 0,0 0,5 0,2 0,-1 0,-1 0,-1 0,-2 5,0 1,4 1,1-2,-1-2,0 0,-3-2,0-1,-2 0,0 0,0 0,-1 0,5-1,2 1,-1 0,-1 0,-1 0,-6 5,-3 2,-1-1,2-1,0-1,2-2,1-1,1 0,0-1,1 0,-1-1,1 1,-1 0,1 0,0-1,-1 1,0 0,1 0,-1 0,1 0,-1 0,0 0,1 0,-1 0,1 0,-1 0,0 0,1 0,-1 0,1 0,-1 0,0 0,1 0,-1 0,1 0,-1 0,0 0,1-5,-1-1,1-1,-1 2,-5 2</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44.88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0 296,'5'0,"12"0,12 0,12 0,9 0,6 0,8 0,9-5,1-2,-6 1,-6 0,-7 3,-4 1,-5 0,-5 2,-1 0,4-5,5-1,3-5,3-1,7 2,8 3,13 2,16 3,7 0,10-3,6-1,6 0,13 1,-9-3,3-1,0 2,6 2,-1 1,-9 2,-7-4,-15-1,-10 1,-8 1,2 2,4 1,1 1,-2 1,-6 0,-4-5,-2-1,-5 0,-5 1,-2 1,3 2,4 1,3 1,3 0,1 0,-3 0,-1 0,1-4,-10-3,-11 1,-7-4,-7-1,-2 3,-4 2,6 1,5-2,8-1,4 2,1 1,4 2,5 1,0 1,3 1,-3 0,-4 1,-4-1,-3 0,-3 0,-6 1,-3-1,5 0,2 0,12 0,3 0,10 0,5 5,2 1,1 6,-5-1,-2-1,-6-2,-7-4,-5-1,-9-2,-9 0,-3-2,0 1,-2-1,1 1,8 0,5-1,3 1,0 0,1 0,-6 0,-2 0,0 0,0 0,-4 0,0 0,2 0,1 0,7 5,8 2,8 4,5 1,5 3,2-1,2-3,-1-3,6 2,6 4,6 0,5-2,8 1,-6-1,-7 2,-13-1,-6-3,-9-3,-7 2,-7 0,1-2,0-2,-2-2,3 4,6 0,-1 4,9 6,5-1,7-3,9-3,7-4,-1-3,2 4,-8 0,-1-1,-8-2,-5-1,-7-1,-13-2,-12 1,-16 3,-10 3,-5-1,-2-1,0-2,2-1,1-1,6 0,-2 4,-1 1,-1 0,0-1,0-1,1-2,5-1,1-1,1-5,-2-2,0 1,-3 0,0-3,-1 0,-1 2,0 1,6-2,0-1,1 2,3 1,1 3,-2 1,-3 1,-1 1,-2 0,-2 1,0-1,9 0,8 1,1-1,-2 0,-5 0,-3 0,-9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48.93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1 207,'5'-5,"1"-6,6-2,4 1,11 4,5-3,7 1,2 2,5 2,-2 2,-2 3,-4 0,7 1,5 0,0-4,6-2,4 0,1 1,-5 1,-6 2,3 1,2 1,-3 0,-5 0,-1 0,-3 0,1 0,3 1,4-1,3 0,7 0,8-5,8-2,6-4,3-1,-3 2,0 3,-4 2,-6 2,-11 2,-5 1,-2 0,-1 0,-5 1,0-1,1 1,8-1,3 0,6 0,13 0,7 0,-2 0,6 0,1 0,-4 0,-7 0,-13 0,-7 0,-5 0,-2 0,6 0,7 0,7 0,6 0,10 0,-1 0,4 0,2 0,-5 0,-9 0,-12 0,-3 0,-4 0,-1 0,4 0,0 0,5 0,-5 0,1 0,0 0,-1 0,-2 0,-2 0,-6 0,-2 0,-6 0,-5-5,-5-2,1 1,-1 1,-1 1,2 2,6 1,-1 0,-1 1,1 0,8 1,6-1,-1 0,3 0,8 1,2-1,0 0,2 0,0 0,3 0,-2 0,-3 0,-2 0,1 5,0 1,-3 1,4-2,0-2,3 0,4 3,4 1,-1-1,-4-1,5-2,-1 4,0 1,-2-1,1-2,-4-2,1-1,3-1,-2-1,-4 0,-4 5,-4 1,-2 5,-3 1,0-2,-1-3,0-2,0-3,0 0,1-2,-1 0,-4-1,-7 1,-1-1,-4 1,2 0,2 0,0-1,5 1,6 0,7 0,3 5,5 2,0 0,-2-2,-2-2,-9 0,-9-2,-3-1,1 0,-4 0,2 0,-2-1,0 1,4 0,-1 0,0 0,4 0,-3 0,-5 0,1 0,-2 0,2 0,-2 0,-3 0,-3 0,-3 0,-2 0,4 0,1 0,0 0,2 0,7 0,-1 0,3 0,-2 0,-4 0,-3 0,-4 0,-2 0,-2 0,5 0,5 0,2 0,3 0,-1 0,-3 0,-3 0,-3 0,2 0,0 0,4 0,9 0,7 0,9 0,2 0,-4 0,-9 0,-9 0,-6 0,-6 0,-3 0,-3 0,0 0,0 0,0 0,5-5,2-2,1 1,3 1,0 1,4 2,0 1,2-5,-2 0,-2-1,1 3,-2 0,-2 2,3 1,3 1,5 0,-1 0,2 0,1 1,8-6,4-2,-4 1,-3 1,-4 1,-8 2,-5 1,-4 1,1-1,0 2,-1-1,3 0,0 0,-1 1,-2-1,-2 0,-1 0,3 0,6-5,7-2,-1 1,-3 1,-4 1,-4 2,2 1,0 0,-2 1,3 0,0 1,3-1,0 0,-3 0,-2 0,-4 0,-1 0,-2 0,0 0,-1 0,0 0,0 0,0 0,0 0,0 0,0 0,1 0,4 0,2 0,0 0,-2 0,-1 0,-1 0,-1 0,-7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55.05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0 296,'0'-5,"5"-2,2-4,4-1,6-3,9 1,6 3,3-2,4 2,2 2,-2-2,-3 1,-1 2,2 2,0 2,9 3,7 0,4-4,2-1,7 0,1 1,-5 2,-3 1,-2 1,0 1,-6 0,-5 0,-7 0,-4 0,7 0,1 1,3-1,4 0,4 0,12 0,10 0,2 0,-2 0,1 0,-3 0,-4 0,-8 0,-11 0,-3 0,-5 0,-5 0,1 0,4 0,5 0,4 0,3 0,3 0,0 0,7 0,1 0,5 0,0 0,-1 0,-9 0,-4 0,4 0,-5 0,-1 0,0 0,1 0,0 0,6 0,3 0,5 0,0 0,9 0,1 0,-4 0,-4 0,-5 0,2 0,-1 0,2 0,5 0,-5 0,-5 0,-3 0,-3 0,-1 0,0-5,0-2,0 1,5 1,2 1,5 2,-5 1,-3 0,-2 1,3 0,7-4,1-3,-7 1,-4 1,3 2,1 0,-1 2,-1 1,4 0,-4 0,-8 0,-3 0,0 1,11-6,10-2,3 1,4-4,-2 0,-4 1,1 3,-3 2,-3 1,-3 2,3 1,4 0,-5 1,1-1,-1 1,-1-1,-3 0,3 5,1 2,3-1,6-1,4-1,4 3,12 1,0 4,4 0,0-3,7-2,7-2,-7-3,-7 0,-5-2,-8-1,-15 1,-9-1,-6 1,-2 0,0-1,0 1,1 0,0 0,-3 0,-2 0,7 0,7 0,3 0,11 0,0 0,3 0,8 0,7 0,3 0,0 0,2 0,-1 0,3 0,3 5,8 7,0 1,6-2,-4 3,4-1,-8-3,-9-4,-2-2,-4-2,-8-1,-9-1,-9 0,-11-1,-12 0,-3 1,0 0,-3 0,-3-1,-4 1,-3 0,3 0,0 0,-1 0,4 1,10-1,2 0,7 0,3 0,2 0,6 0,-6 0,-1 0,7 0,7 0,6 5,9 1,14 6,14 4,7 1,2-3,-1-4,-7-4,-3-3,-13 4,-13 0,-8-1,-7-2,-7-1,-10-1,-10-2,1 0,-2 0,0 0,-3 0,-4 0,-4-1,-3 1,-3 0,-1 0,-1 0,0 0,-1 0,6 0,2 0,-1 0,-1 0,-1 0,-1 0,-2 0,0 0,5 0,6 0,11 0,22 0,13 0,12 0,4 0,5 0,-7 0,-15 0,-17 0,-20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59.868"/>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0 150,'0'-5,"5"-2,7 1,1-4,8-1,6 3,8 1,4 3,4 2,6 1,3 1,9 0,4 1,1-1,3-5,2-1,-3-5,-2-1,-3 2,-2-2,-6 0,-7 3,-3 3,-3 2,1 2,-2 1,2 1,9 1,6-1,2 1,2-1,-5 1,-8-1,-6 0,-6 0,-4 0,-3 0,4 0,0 0,1 0,-2 0,-1 0,-1 0,-1 0,0 0,-1 0,1 0,-1 0,-5 5,-1 1,0 1,1-2,1-2,3 0,0-2,1-1,0 0,1 0,-1 0,1 0,0-1,-1 1,1 0,-1 0,1 0,-1 0,0 0,-4 0,-7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3:04.55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0 326,'10'0,"13"0,13 0,16 0,13 0,6 0,5 0,6 0,-2 0,1 0,2 0,-4 0,0 0,-3 0,0 0,2 0,-2 0,-4 0,1 0,-2 0,1 0,5-5,3-2,-2-4,6-1,4-3,-3 1,-6 3,-7 3,-5 3,5-2,2-1,-3-3,-8 0,-5 1,3-1,6 0,6-3,1 1,4-2,7 1,5 4,-3 2,4 4,1-3,5-1,6 2,6-4,8 1,1 1,-1 2,-5-3,-6 0,-12 2,-11 2,-10 2,-13 1,-11 1,-9 1,4 0,9 0,16 1,11-1,16 5,18 7,19 11,12 7,6-2,8-1,7-4,-1-7,-2-1,-10-2,0-5,-12 3,-4-2,-6-2,0 3,3 0,8-2,-4-2,-12-3,-16-1,-18-1,-13-1,-12 0,-11 4,0 3,0-1,-4-2,-2 0,-3-2,-1-1,-2 0,1-1,3 0,-2-1,1 1,3 5,-2 1,6 1,-2-2,11 3,9 1,13-1,12 2,19 1,15 2,5 0,-5-3,-11-3,-9-3,-5-1,-5 3,-10 0,-10 0,-4-1,5-2,9 4,3 0,-4 0,-2-2,-6-2,-13-1,-7-1,-9-1,-4 0,-6 0,-4 0,-4-1,1 1,6 0,0 0,2 0,5 0,9 0,4 0,1 0,1 0,-6 0,-8 0,-7 0,-6 0,-5-5,-2-2,-1 1,-6-4,-2 0,6 1,3-2,1 0,1 2,0-2,4 1,1 1,0 3,2 3,1 1,3 1,0 1,1 1,5-1,-2 0,-9 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3:07.78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91,'5'0,"12"0,13 0,21 0,32-5,22-2,28 1,21 1,20 1,10 2,4 1,5 0,-16 1,-12 1,-20-1,-14 0,-10 0,0 6,5 0,15 1,14-2,10-2,13 0,15-2,16-1,6 5,8 2,-10-1,-11 4,-15 0,-14-2,-11-2,-14-2,-12-1,-13-7,-9-3,-8 1,-2-5,-4 0,-4 2,-8 3,-4-3,-7 0,-1 1,2-2,2 0,3-3,2 0,-4 3,-5 3,0 3,1 1,3 2,-2 1,-5 1,1-1,-8 1,-4-1,-9 1,-2-1,-6 0,-5 0,-4 0,-4 0,-2 0,-1 0,4 0,7 0,2 0,-2 0,3 0,-2 0,-2 0,-2 0,-4 0,4 0,-1 0,0 0,-2 0,4 0,4 0,2 0,-3 0,-3 0,-3 0,-3 0,4 0,0 0,5 0,4 0,1 0,6 0,10 0,5 0,5 0,1 0,-2 0,-8 0,-10 0,-4 0,0 0,1 0,-2 0,0 0,2 0,-2 0,0 0,7 0,5 0,6 0,3 0,-1 0,-7 0,-8 0,-4 0,-5 0,-5 0,-4 0,-3 0,-3 0,5 0,7 0,5 0,6 0,3 0,-2 0,0 0,-5 0,-4 0,-6 0,1 0,-1 0,3 0,10 0,5 0,9 0,9 0,5 0,6 0,8 0,-3 5,0 2,4-1,0-1,-5-1,-2-2,-12-1,-8 0,-1-1,-6-1,1 1,6 0,1 0,-1-1,-2 1,-2 0,-1 5,-2 2,-6-1,-7-1,-7-1,1-2,-3-1,3 0,4-1,0 0,2-1,2 1,-1 0,6 0,-1 0,-5 0,5 0,-3 0,2 0,-4 0,0 0,-3 0,-4 0,-5 0,-2 0,-3 0,-2 0,0 0,0 0,5 0,6 0,7 0,5 0,-1 0,1 0,-4 0,-5 0,-4 0,-5 0,-2 0,-2 0,-1 0,-1 0,0 0,6 0,1 0,1 0,-2 0,4 0,5 0,6 0,-1 0,-4 0,-3 0,-5 0,-3 0,-2 0,-2 0,0 0,5 0,1 0,0 0,4 0,0 0,-1 0,-2 0,-3 0,-1 0,-1 0,-2 0,0 0,5 0,12 0,8 0,4 0,-2 0,-5 0,-3 0,2 5,-3 1,5 6,0-1,-1-1,-2-2,-6-3,-4-3,-9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3:09.93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31,'5'0,"6"0,12 0,17 0,16 0,14 0,5 0,5 0,4 0,-3-5,-5-2,-5 1,-10 1,-10 1,-4 2,0 1,2 0,3 1,2 1,8-1,-3 0,4 0,2 1,4-1,-4 0,-9 0,-8 0,-8 0,-5 0,-4 0,-2 0,-1 0,-1 0,6 0,2 0,0 0,-1 0,-1 0,-2 0,5 0,1 0,-1 0,3 0,0 0,-1 0,-2 0,-3 0,-1 0,-2 0,-1 0,1 0,-1 0,-1 0,2 0,-1 0,0 0,0 0,1 0,-1 0,0 0,1 0,-1 0,1 0,-1 0,0 0,1 0,-6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49.50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0 178,'5'-5,"17"-1,19-6,28 1,23 1,19 2,7 3,4 3,-5 1,3 0,11 2,3-1,4 1,-1-1,11 0,4 1,13-1,-2 0,-10 0,-14 0,-18 0,-7 0,-10 0,-7 0,-4 0,-4 0,-2 0,-6 0,4 0,2 0,2 0,0 0,10-5,-2-2,-2 1,-7 1,-10 1,-1 2,-5 0,5 2,0 0,-3 0,-4 0,-4 1,-9-1,-8 0,2 0,7 0,4 0,7 0,11 0,7-5,4-1,-4-1,-1 2,-1 1,1-3,-5-1,-11 2,-7 0,-5 3,4-4,0-1,0 2,0 1,3 2,7 1,6 1,9 6,20 1,22 1,14-2,2-1,3-1,-11-2,-7 0,-11-1,-11 0,-9-1,-6 1,-4 0,-2 0,-1-1,5 1,12 0,19 5,13 2,14-1,1-1,1-1,4-2,-9 0,-14-2,-10 0,-6 0,-7 0,-12-1,-8 1,-9 0,2 0,-3 0,-5 0,0 0,-3 0,-8 0,-10 0,-9 0,-7 0,0 0,-1 0,4 0,-1 0,-1 0,2 0,0 0,2 0,6 0,3 0,-2 0,-4 0,1 0,7 0,-1 0,-3 0,-1 0,-3 0,0 0,-2 0,-3 0,-4 0,-3 0,-2 0,4 0,1 0,4 0,0 0,-1 0,-3 0,-2 0,3 0,0 0,-1 5,-1 1,-3 1,4-2,1-1,4-2,5-1,5-1,3 1,-2-2,0 1,-4 0,5 0,-1-1,0 1,-4 0,0 0,7 0,5 0,1 0,-5 0,4 0,1 0,1 0,4 0,6 0,1 0,3 0,4 0,-7 0,-11 0,-11 0,1 0,1 0,-3 0,0 0,-3 0,-5 0,-5 0,2 0,3 0,1 0,-3 0,-2 0,1 0,0 0,-2 0,-3 0,-1 0,-2 0,-1 0,-1 0,0 0,0 0,0 0,5 0,7 0,2 0,-3 0,-2 0,-2 0,-3 0,3 0,5 0,11 0,7 0,8 0,8 0,0 0,-1 0,-4 0,1 0,-1 0,-8 0,-4 0,-3 0,-4 0,-2 0,-4 0,-5 0,-4 0,-3 0,-2 0,-2 0,0 0,-1 0,1 0,0 0,0 0,0 0,5 0,2 0,0 0,3 0,1 0,3 0,4 0,5 0,3 0,2 0,1 0,7 0,6 0,-4 0,-7 0,-10 0,-8 0,-7 0,-8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53.693"/>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90,'10'0,"14"0,7 0,8 0,3 0,5 0,3 0,-1 0,-4 0,-5 0,-4 0,-3 0,-2 0,-2 0,0 0,-1 0,1 0,-1 0,1 0,0 0,1 0,4 0,7 0,6 0,1 0,-4 0,7 0,-1 0,1 0,-3 0,0 0,-3 0,-4-5,1-1,-2-1,-2 2,2 1,4 2,5 1,9 1,14 0,6 0,4 0,3 0,7 1,8-1,17-5,14-2,4 1,-6 1,-14 1,-18 2,-19 1,-19 0,-13 1,-6 0,6-4,10-3,16 1,15 1,13 2,10 0,0 2,3 1,-4 0,-10 0,-17 0,-13 1,-7-1,-5 0,-2 0,5 0,2 0,0 0,0 0,-5 0,-3 0,-6 0,5 0,2 0,-2 0,-1 0,2 0,5 0,4 0,0 0,-4 0,-4 0,0 0,0 0,6 0,8 0,1 0,5 0,-6 0,-5 0,-3 0,-2 0,4 0,7 0,5 0,6 0,9 0,9 0,18 0,14 0,4 0,5 0,-7 0,-11 0,-11 0,-9 0,-13 0,-15 0,-17 0,-12 0,-3 5,-5 2,-3-1,2-1,1-1,-2-2,-1-1,-2 0,-1-1,-1-1,5 1,5 0,2 0,4 0,-1-1,-4 1,2 5,8 2,11-1,9-1,9 4,-1 0,2-1,3-3,-4-1,5-2,-8-1,-10-1,-8 0,-9-1,-8 1,-5 0,-5-1,-3 1,0 5,-2 2,1-1,0-1,6-1,6-2,12-1,7 0,4-1,0 0,6-1,-5 1,-3 0,-2 0,-1 0,5 0,1 0,0 0,-5 0,-9 0,-7 0,-6 0,-5 0,-2 0,8 0,9 0,0 0,2 0,-1 0,-5 0,-4 0,1 0,4 0,-1 0,-2 0,-4 0,-3 0,-1 0,2 0,1 0,-1 0,4 0,0 0,-1 0,-3 0,4 0,4 0,5 0,5 0,3 0,2 0,-4 0,4 0,7 0,3 0,-1 0,4 0,4 0,5 0,-2 0,7 0,3 0,2 5,1 1,-6 1,-1-2,-6-2,-6 0,-10-2,-6-1,-2 0,-5 0,-2 0,-3-1,-4 1,-4 0,-3 0,-2 0,-2 0,5 0,6 0,2 0,-2 0,-2 0,-3 0,-3 0,-1-5,-1-2,4 1,2 1,4 1,1 2,-2 1,2-5,0 0,-3 0,3-4,-1 0,-2 1,2 3,0 2,2 2,0 1,-2 1,1 0,-1 0,-2 1,-2-1,2 1,5-1,5 0,-1 0,2 0,3 0,2 0,7 0,-2 0,-1 0,-5 0,-7 0,-6 0,0 0,8 0,2 0,1 0,2 0,3 0,1 0,2 0,-6 0,0 0,-5 0,-1 0,-3 0,-4 0,-3 0,-4 0,2 0,2 0,-2 0,-6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56.287"/>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1,'15'0,"30"0,32 0,43 5,47 1,24 1,20-2,14-2,3 0,14 8,5 3,-14 3,-27 0,-13-4,-20-3,-9-5,-3-2,2-1,-7-2,-10-1,-15 0,-5 0,-4 1,8-6,6 0,6-1,-2 2,0 1,17 2,1 1,4 0,-1 1,13 1,11-1,0 0,-2 0,-8 1,3-1,-10 0,-3 0,0 0,2 0,-2 0,1 0,-9 0,-15 0,-7 0,-6-5,10-2,-5 1,-9 1,-6 1,-8 2,-8 1,-7 0,1 1,-2-5,-1-1,2 0,1 1,-1 2,-8 0,2 2,6 1,6 0,10 0,2 0,2 5,0 2,-4 0,-11-2,-3-1,-8-2,-4-1,-7 0,-7-1,4-1,5 1,13 0,21 0,25-1,15 1,15 0,-1 0,-9 0,-2 0,-8 0,-14 0,-16 0,-22 0,-19 5,-7 2,-7-1,-8-1,-10-1,3-2,-3 0,7-2,3 0,2 0,1 0,1-1,-1 1,5 0,2 5,-2 1,-6 1,-3-2,4-2,1 0,6-2,7-1,10 0,6 0,2 5,2 1,-7 0,-2-1,-5-1,-7-2,-11-1,-11 0,1-1,2 5,1 1,2 0,1-1,-4-2,-2 0,-4-2,-1-1,-3 0,1 0,8 0,-1-1,2 1,-4 0,0 0,-4 0,-5 0,-3 0,-5 0,-2 0,-1 0,9 0,7 0,7 0,9 0,4 0,11 5,2 2,2-1,-1-1,-11-1,-11-2,-6 4,-6 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03.92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31,'5'-5,"12"-2,17 1,14 1,8 1,5 2,-3 1,-2 0,-4 1,-2 0,-5 1,1-1,-3 0,-3 0,1 0,-2 0,3 0,0 1,-3-2,-3 1,2 0,1 0,-3 0,-1 0,-3 5,4 2,1-1,4 0,0-3,-2-1,2 0,5-2,-2 0,-2 0,2 0,-3-1,-2 1,-3 0,-3 0,-2 0,-1 0,-1 0,0 0,5 0,1 0,1 0,3 0,0 0,-1 0,3 0,-1 0,3 0,-1 0,3 0,-2 0,-3 0,-3 0,-3 0,-2 0,3 0,1 0,-1 0,-6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07.133"/>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1 178,'5'0,"7"0,6 0,10 0,15 0,21 0,19 5,15 7,22 1,14 3,16 0,16 1,0-2,-7-3,-17-4,-12-4,-8-1,-15-3,-11 0,-6-1,-4 1,-1-1,-1 1,6-1,3 1,0 0,-1 0,0 0,-7 0,-7 0,-7 0,-6 0,-4 0,-2 0,4 0,6 0,6-5,6-2,9 1,14-4,4 0,4 1,3 3,-3 2,-6 1,-5 2,-6 1,-3 0,-8 1,-3-1,-5 1,4-1,-1 0,1 0,1 0,8 0,-2 0,0 0,-6 0,-6 0,-6 0,1 0,3 0,4 0,-1 0,-4 0,-8 0,-1 0,-5 0,-4 0,0 0,-4 0,-2 0,3 0,1 0,7 0,9 0,3 0,4 0,-1 0,-2 0,-5 0,-2 0,-3 0,3 0,5 0,2 0,2 0,5 0,-2 0,1 0,-2 0,-5 0,1 0,3 0,4 0,-6 0,-1 0,-3 0,2-5,4-1,0-1,-4-3,-3 0,-4 1,-3-2,-1 0,-1 3,-6 1,-1 4,-5 1,-6 1,-4-4,-4-1,-2 0,3 1,6 2,2 1,3 1,-1 0,-3 1,6 1,6-6,4-1,11-1,15 2,13 2,21 1,4 0,-7 2,-14 0,-8 0,-11 0,-8 1,-7-1,1 0,3 0,0 0,-2 0,-2 0,-3 0,-6 0,1 0,6 0,2 0,6 0,-1 0,-2 0,3 0,-2 0,-2 0,-2 0,-4 0,4 0,-5 0,-2 0,-7 0,-7 0,-6 0,-5 0,2 0,0 0,3 0,6-5,5-1,4-1,-3 2,1 1,1-3,2-1,6 2,-2 0,-1 3,-6 1,-1 1,1 1,1 0,6 0,9 1,13-6,2-1,2-1,2 2,1 2,0 1,-4 0,-2 2,0 0,-3 0,-1 0,1 1,3 4,3 2,0-1,-2-1,-7 4,-1 0,-2-2,-5-1,-8-3,-5 0,-7-3,-6 1,-5-2,-4 1,-3 0,4-1,5 1,8 0,9 0,6 0,7 0,2 0,4 0,-6 0,-5 0,-2 0,-3 5,-6 1,-2 1,0-2,2-1,1 3,2 1,1-2,2 0,-6-3,0-1,0-1,1-1,-4 0,-5 0,-5-1,0 1,-1 0,-3 0,3 5,0 1,3 6,-1-1,-2-1,-2-2,-8-3</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09.651"/>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1 119,'5'5,"22"6,40 2,30-1,38 1,42 5,34-2,23-2,10 0,5-2,-1-2,-12-4,-21-3,-28-1,-25-2,-10 0,-6 0,2-1,-4 5,-7 3,-1-1,16-1,17-2,15 0,11-2,12-1,7 0,-4 0,-17 0,-12 0,-2-6,-10 0,-10-1,3 2,4-4,5 0,2 2,-3 1,9-2,10-1,13 2,-4 1,0-2,1-1,2-3,-3 0,-11 3,-16 2,-8 2,-7-2,-14-1,-22 2,-16 1,-11 2,-11 1,-5-4,-5 0,-10-6,5 1,15 1,20 3,31 3,14-4,7 0,7 2,-4 1,1-3,0-1,-8 2,-10 2,-13 1,2 2,-1 7,-8 1,-3 1,7-2,4 4,-1 0,-2-1,8-2,2-2,-8-2,5-1,5-1,14-1,16 6,-4 1,-1 0,7 4,15 0,11 4,-2-1,0 2,-11-1,-18-3,-17-3,-17-4,-17 4,-17-1,-15-1,-7-1,-5-2,-5-1,-3-2,3 0,1 0,4 0,0 0,4-1,-1 1,-2 0,-4 0,-7 0,0 0,1 5,0 1,5 1,1-2,-5-1,-8-2,1-1,7 0,4-1,-1-1,0 1,-6 0,-8 0,-8-1,-10 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11.88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0 295,'10'5,"28"7,43 6,48 0,61 2,54 3,45 2,34-3,26 0,-10-4,-14-5,-26-5,-30-4,-35-2,-27-1,-20-2,-6 0,-3 0,2-5,1-1,9 0,8 2,5 1,13 2,20 11,24 4,29 4,9 6,0-3,-1 1,-6-3,-13-4,-8-6,-16-3,-15-2,-29-3,-25 0,-18-1,-24 0,-20 0,-17 0,-21 1,-15 0,-9 0,-10 0,1 0,6 0,10 0,7 0,11 0,6 0,2 0,1 0,3-5,-4-2,1 1,0 1,-1 1,3-3,-5-1,-8 1,-13 2,-9 2,0 1,-10-4,-9-1,-3 1,-2 1,2-3,0-1,2 2,0 1,-3-2,2-6,-1 0,3-3,4-3,-1-3,2-3,-8-3,-5 5,2 1,-2-1,5-1,4-1,1-2,-3 0,-4 4,-2 1,-4 5,-6 0,-3 3,-5 0,-1 1,1 4,4 4,2 2,2 2,7 2,3 0,0-4,4-2,5 0,10 1,6 2,2 1,6 1,1 0,-2 1,8 0,6 1,9-1,9 0,8 0,5 0,8 5,4 7,-9 1,-15-1,-14-4,-17-2,-16-2,-11-3,-9 0,-4-1,-4-1,1 1,-1-1,1 1,0-1,2 1,-1 0,2 0,-1 0,5 0,3 0,-2 0,0 0,3 0,1 0,-2 0,3 0,-1 0,4 5,-1 2,-2-1,-9-1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7.5703125" bestFit="1" customWidth="1"/>
    <col min="2" max="2" width="23.42578125" bestFit="1" customWidth="1"/>
  </cols>
  <sheetData>
    <row r="1" spans="1:16" x14ac:dyDescent="0.25">
      <c r="A1" s="7" t="s">
        <v>29</v>
      </c>
      <c r="B1" s="7" t="s">
        <v>30</v>
      </c>
    </row>
    <row r="2" spans="1:16" x14ac:dyDescent="0.25">
      <c r="A2" s="8" t="s">
        <v>31</v>
      </c>
      <c r="B2" s="1" t="s">
        <v>110</v>
      </c>
      <c r="H2" s="1"/>
    </row>
    <row r="3" spans="1:16" x14ac:dyDescent="0.25">
      <c r="A3" s="8" t="s">
        <v>32</v>
      </c>
      <c r="B3" s="1" t="s">
        <v>220</v>
      </c>
      <c r="H3" s="1"/>
    </row>
    <row r="4" spans="1:16" x14ac:dyDescent="0.25">
      <c r="A4" s="8" t="s">
        <v>33</v>
      </c>
      <c r="B4" s="1" t="s">
        <v>221</v>
      </c>
      <c r="H4" s="1"/>
    </row>
    <row r="5" spans="1:16" x14ac:dyDescent="0.25">
      <c r="A5" s="8" t="s">
        <v>34</v>
      </c>
      <c r="B5" s="1" t="s">
        <v>79</v>
      </c>
      <c r="H5" s="1"/>
    </row>
    <row r="6" spans="1:16" x14ac:dyDescent="0.25">
      <c r="A6" s="8" t="s">
        <v>61</v>
      </c>
      <c r="B6" s="1" t="s">
        <v>80</v>
      </c>
      <c r="H6" s="1"/>
    </row>
    <row r="7" spans="1:16" x14ac:dyDescent="0.25">
      <c r="A7" s="8" t="s">
        <v>63</v>
      </c>
      <c r="B7" s="1" t="s">
        <v>55</v>
      </c>
      <c r="H7" s="1"/>
    </row>
    <row r="8" spans="1:16" x14ac:dyDescent="0.25">
      <c r="A8" s="8" t="s">
        <v>64</v>
      </c>
      <c r="B8" s="1" t="s">
        <v>59</v>
      </c>
      <c r="H8" s="1"/>
    </row>
    <row r="9" spans="1:16" x14ac:dyDescent="0.25">
      <c r="A9" s="8" t="s">
        <v>65</v>
      </c>
      <c r="B9" s="1" t="s">
        <v>60</v>
      </c>
      <c r="H9" s="1"/>
    </row>
    <row r="10" spans="1:16" x14ac:dyDescent="0.25">
      <c r="A10" s="8" t="s">
        <v>66</v>
      </c>
      <c r="B10" s="1" t="s">
        <v>387</v>
      </c>
      <c r="H10" s="1"/>
    </row>
    <row r="11" spans="1:16" x14ac:dyDescent="0.25">
      <c r="A11" s="8" t="s">
        <v>67</v>
      </c>
      <c r="B11" s="1" t="s">
        <v>222</v>
      </c>
      <c r="H11" s="1"/>
    </row>
    <row r="12" spans="1:16" x14ac:dyDescent="0.25">
      <c r="A12" s="8" t="s">
        <v>68</v>
      </c>
      <c r="B12" s="1" t="s">
        <v>62</v>
      </c>
      <c r="H12" s="1"/>
    </row>
    <row r="13" spans="1:16" x14ac:dyDescent="0.25">
      <c r="A13" s="8" t="s">
        <v>224</v>
      </c>
      <c r="B13" s="1" t="s">
        <v>223</v>
      </c>
      <c r="H13" s="1"/>
    </row>
    <row r="14" spans="1:16" x14ac:dyDescent="0.25">
      <c r="A14" s="8" t="s">
        <v>226</v>
      </c>
      <c r="B14" s="1" t="s">
        <v>388</v>
      </c>
      <c r="H14" s="1"/>
      <c r="N14" s="1"/>
    </row>
    <row r="15" spans="1:16" x14ac:dyDescent="0.25">
      <c r="A15" s="8" t="s">
        <v>227</v>
      </c>
      <c r="B15" s="1" t="s">
        <v>389</v>
      </c>
      <c r="H15" s="1"/>
      <c r="N15" s="1"/>
      <c r="P15" s="1"/>
    </row>
    <row r="16" spans="1:16" x14ac:dyDescent="0.25">
      <c r="A16" s="8" t="s">
        <v>228</v>
      </c>
      <c r="B16" s="1" t="s">
        <v>381</v>
      </c>
      <c r="H16" s="1"/>
      <c r="N16" s="1"/>
      <c r="P16" s="1"/>
    </row>
    <row r="17" spans="1:16" x14ac:dyDescent="0.25">
      <c r="A17" s="8" t="s">
        <v>229</v>
      </c>
      <c r="B17" s="1" t="s">
        <v>390</v>
      </c>
      <c r="H17" s="1"/>
      <c r="N17" s="1"/>
      <c r="P17" s="1"/>
    </row>
    <row r="18" spans="1:16" x14ac:dyDescent="0.25">
      <c r="A18" s="8" t="s">
        <v>233</v>
      </c>
      <c r="B18" s="1" t="s">
        <v>422</v>
      </c>
      <c r="H18" s="1"/>
      <c r="N18" s="1"/>
      <c r="P18" s="1"/>
    </row>
    <row r="19" spans="1:16" x14ac:dyDescent="0.25">
      <c r="A19" s="8" t="s">
        <v>234</v>
      </c>
      <c r="B19" s="1" t="s">
        <v>421</v>
      </c>
      <c r="H19" s="1"/>
      <c r="N19" s="1"/>
      <c r="P19" s="1"/>
    </row>
    <row r="20" spans="1:16" x14ac:dyDescent="0.25">
      <c r="A20" s="8" t="s">
        <v>391</v>
      </c>
      <c r="B20" s="1" t="s">
        <v>423</v>
      </c>
      <c r="H20" s="1"/>
      <c r="N20" s="1"/>
      <c r="P20" s="1"/>
    </row>
    <row r="21" spans="1:16" x14ac:dyDescent="0.25">
      <c r="A21" s="8" t="s">
        <v>393</v>
      </c>
      <c r="B21" s="1" t="s">
        <v>225</v>
      </c>
      <c r="H21" s="1"/>
      <c r="N21" s="1"/>
      <c r="P21" s="1"/>
    </row>
    <row r="22" spans="1:16" x14ac:dyDescent="0.25">
      <c r="A22" s="8" t="s">
        <v>394</v>
      </c>
      <c r="B22" s="1" t="s">
        <v>111</v>
      </c>
      <c r="H22" s="1"/>
      <c r="O22" s="8"/>
      <c r="P22" s="1"/>
    </row>
    <row r="23" spans="1:16" x14ac:dyDescent="0.25">
      <c r="H23" s="1"/>
    </row>
    <row r="24" spans="1:16" x14ac:dyDescent="0.25">
      <c r="H24" s="1"/>
    </row>
    <row r="25" spans="1:16" x14ac:dyDescent="0.25">
      <c r="H25" s="1"/>
    </row>
  </sheetData>
  <hyperlinks>
    <hyperlink ref="B2" location="'checklist'!A1" display="checklist"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ValuesScreenshots'!A1" display="singleValuesScreenshots" xr:uid="{00000000-0004-0000-0000-000004000000}"/>
    <hyperlink ref="B7" location="'erc_rule'!A1" display="erc_rule" xr:uid="{00000000-0004-0000-0000-000005000000}"/>
    <hyperlink ref="B8" location="'SummaryAssumptions'!A1" display="SummaryAssumptions" xr:uid="{00000000-0004-0000-0000-000006000000}"/>
    <hyperlink ref="B9" location="'ActivesSched'!A1" display="ActivesSched" xr:uid="{00000000-0004-0000-0000-000007000000}"/>
    <hyperlink ref="B11" location="'Actives_raw'!A1" display="Actives_raw" xr:uid="{00000000-0004-0000-0000-000008000000}"/>
    <hyperlink ref="B12" location="'RetireesSched'!A1" display="RetireesSched" xr:uid="{00000000-0004-0000-0000-000009000000}"/>
    <hyperlink ref="B13" location="'Retirees_raw'!A1" display="Retirees_raw" xr:uid="{00000000-0004-0000-0000-00000A000000}"/>
    <hyperlink ref="B22" location="MortalityInfo!A1" display="MortalityInfo" xr:uid="{00000000-0004-0000-0000-000011000000}"/>
    <hyperlink ref="B10" location="SalarySched_byAgeGrp!A1" display="ActivesSched" xr:uid="{B6FCC30B-96FB-4B2B-BAD3-1B124AD4E1C0}"/>
    <hyperlink ref="B14" location="RetirementRatesSched_Matrix!A1" display="RetirementRatesSched_Matrix" xr:uid="{2DC1279F-846C-4A77-B0F5-D157A913C3D0}"/>
    <hyperlink ref="B15" location="RetirementRates_raw!A1" display="RetirementRates_raw" xr:uid="{044C44B5-522B-401C-8F85-4EB964E61947}"/>
    <hyperlink ref="B16" location="TermRatesSched_Matrix!A1" display="TermRatesSched_Matrix" xr:uid="{7DDBC0C7-7F12-4770-BCA3-7987F7BD1403}"/>
    <hyperlink ref="B17" location="TermRates_raw!A1" display="TermRates_raw" xr:uid="{BE446CFC-F6E6-4A1E-BAFB-C54F5ADAFDC2}"/>
    <hyperlink ref="B18" location="DisbRatesSched_SingleCol!A1" display="DisbRatesSched_SingleCol" xr:uid="{529A0C50-D75F-4E71-B9BF-147D872C9BAA}"/>
    <hyperlink ref="B19" location="DisbRates_raw!A1" display="DisbRates_raw" xr:uid="{ACDA0BBE-98C4-40D0-9A9B-0432BA3382DA}"/>
    <hyperlink ref="B20" location="SalaryGrowthSched_SingleCol!A1" display="SalaryGrowthSched_SingleCol" xr:uid="{66D3A745-611F-4A8E-BDAD-7EB801FF79E7}"/>
    <hyperlink ref="B21" location="SalaryGrowth_raw!A1" display="SalaryGrowth_raw" xr:uid="{3D50BD67-2C8E-4D6A-862D-B701E746B8A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7E27-4DC4-418A-A925-297518E6D11F}">
  <dimension ref="A1:W102"/>
  <sheetViews>
    <sheetView topLeftCell="O1" zoomScale="110" zoomScaleNormal="110" workbookViewId="0">
      <selection activeCell="P44" sqref="P44:P49"/>
    </sheetView>
  </sheetViews>
  <sheetFormatPr defaultRowHeight="15" x14ac:dyDescent="0.25"/>
  <cols>
    <col min="5" max="5" width="14.85546875" bestFit="1" customWidth="1"/>
    <col min="6" max="10" width="11.140625" bestFit="1" customWidth="1"/>
    <col min="11" max="11" width="14.140625" bestFit="1" customWidth="1"/>
    <col min="12" max="12" width="12.7109375" bestFit="1" customWidth="1"/>
  </cols>
  <sheetData>
    <row r="1" spans="1:23" x14ac:dyDescent="0.25">
      <c r="A1" s="1" t="s">
        <v>0</v>
      </c>
    </row>
    <row r="3" spans="1:23" x14ac:dyDescent="0.25">
      <c r="A3" s="1"/>
      <c r="P3" t="s">
        <v>272</v>
      </c>
      <c r="Q3" t="s">
        <v>322</v>
      </c>
      <c r="S3" t="s">
        <v>323</v>
      </c>
      <c r="V3" t="s">
        <v>272</v>
      </c>
    </row>
    <row r="4" spans="1:23" x14ac:dyDescent="0.25">
      <c r="A4" s="59" t="s">
        <v>329</v>
      </c>
      <c r="Q4" t="s">
        <v>320</v>
      </c>
      <c r="R4" t="s">
        <v>321</v>
      </c>
      <c r="S4" t="s">
        <v>320</v>
      </c>
      <c r="T4" t="s">
        <v>321</v>
      </c>
    </row>
    <row r="5" spans="1:23" x14ac:dyDescent="0.25">
      <c r="A5" s="1"/>
      <c r="E5" t="s">
        <v>330</v>
      </c>
      <c r="P5">
        <v>20</v>
      </c>
      <c r="Q5">
        <v>2</v>
      </c>
      <c r="R5">
        <v>80000</v>
      </c>
      <c r="S5">
        <v>1</v>
      </c>
      <c r="T5">
        <v>40000</v>
      </c>
      <c r="U5">
        <f>SUM(Q5,S5)</f>
        <v>3</v>
      </c>
      <c r="V5">
        <v>20</v>
      </c>
    </row>
    <row r="6" spans="1:23" x14ac:dyDescent="0.25">
      <c r="A6" s="1"/>
      <c r="E6" t="s">
        <v>331</v>
      </c>
      <c r="F6" t="s">
        <v>332</v>
      </c>
      <c r="G6" t="s">
        <v>333</v>
      </c>
      <c r="H6" t="s">
        <v>334</v>
      </c>
      <c r="I6" t="s">
        <v>335</v>
      </c>
      <c r="J6" t="s">
        <v>336</v>
      </c>
      <c r="K6" t="s">
        <v>337</v>
      </c>
      <c r="L6" t="s">
        <v>338</v>
      </c>
      <c r="M6" t="s">
        <v>339</v>
      </c>
      <c r="P6">
        <v>21</v>
      </c>
      <c r="Q6">
        <v>25</v>
      </c>
      <c r="R6">
        <v>1171556</v>
      </c>
      <c r="S6">
        <v>5</v>
      </c>
      <c r="T6">
        <v>233344</v>
      </c>
      <c r="U6">
        <f t="shared" ref="U6:U49" si="0">SUM(Q6,S6)</f>
        <v>30</v>
      </c>
      <c r="V6">
        <v>21</v>
      </c>
    </row>
    <row r="7" spans="1:23" x14ac:dyDescent="0.25">
      <c r="B7" s="62" t="s">
        <v>290</v>
      </c>
      <c r="D7" s="61" t="s">
        <v>289</v>
      </c>
      <c r="E7" t="s">
        <v>340</v>
      </c>
      <c r="F7" t="s">
        <v>341</v>
      </c>
      <c r="G7" t="s">
        <v>342</v>
      </c>
      <c r="H7" t="s">
        <v>343</v>
      </c>
      <c r="I7" t="s">
        <v>344</v>
      </c>
      <c r="J7" t="s">
        <v>345</v>
      </c>
      <c r="K7" t="s">
        <v>346</v>
      </c>
      <c r="L7" t="s">
        <v>347</v>
      </c>
      <c r="M7" t="s">
        <v>348</v>
      </c>
      <c r="P7">
        <v>22</v>
      </c>
      <c r="Q7">
        <v>82</v>
      </c>
      <c r="R7">
        <v>3520009</v>
      </c>
      <c r="S7">
        <v>11</v>
      </c>
      <c r="T7">
        <v>465690</v>
      </c>
      <c r="U7">
        <f t="shared" si="0"/>
        <v>93</v>
      </c>
      <c r="V7">
        <v>22</v>
      </c>
    </row>
    <row r="8" spans="1:23" x14ac:dyDescent="0.25">
      <c r="A8" t="s">
        <v>272</v>
      </c>
      <c r="B8" s="61" t="s">
        <v>291</v>
      </c>
      <c r="C8" s="61" t="s">
        <v>37</v>
      </c>
      <c r="D8" s="61" t="s">
        <v>38</v>
      </c>
      <c r="E8" s="99">
        <v>1</v>
      </c>
      <c r="F8" s="99">
        <v>5</v>
      </c>
      <c r="G8" s="99">
        <v>10</v>
      </c>
      <c r="H8" s="99">
        <v>15</v>
      </c>
      <c r="I8" s="99">
        <v>20</v>
      </c>
      <c r="J8" s="99">
        <v>25</v>
      </c>
      <c r="K8" s="99">
        <v>30</v>
      </c>
      <c r="L8" s="99">
        <v>35</v>
      </c>
      <c r="M8" s="70" t="s">
        <v>349</v>
      </c>
      <c r="P8">
        <v>23</v>
      </c>
      <c r="Q8">
        <v>154</v>
      </c>
      <c r="R8">
        <v>6845986</v>
      </c>
      <c r="S8">
        <v>19</v>
      </c>
      <c r="T8">
        <v>838837</v>
      </c>
      <c r="U8">
        <f t="shared" si="0"/>
        <v>173</v>
      </c>
      <c r="V8">
        <v>23</v>
      </c>
      <c r="W8">
        <f>SUM(U5:U8)</f>
        <v>299</v>
      </c>
    </row>
    <row r="9" spans="1:23" x14ac:dyDescent="0.25">
      <c r="A9" t="s">
        <v>292</v>
      </c>
      <c r="B9" s="60" t="s">
        <v>350</v>
      </c>
      <c r="C9" s="60">
        <v>18</v>
      </c>
      <c r="D9" s="99"/>
      <c r="E9" s="99"/>
      <c r="F9" s="99"/>
      <c r="G9" s="99"/>
      <c r="H9" s="99"/>
      <c r="I9" s="99"/>
      <c r="J9" s="99"/>
      <c r="K9" s="99"/>
      <c r="L9" s="99"/>
      <c r="M9" s="99"/>
      <c r="P9">
        <v>24</v>
      </c>
      <c r="Q9">
        <v>304</v>
      </c>
      <c r="R9">
        <v>14533928</v>
      </c>
      <c r="S9">
        <v>42</v>
      </c>
      <c r="T9">
        <v>1885021</v>
      </c>
      <c r="U9">
        <f t="shared" si="0"/>
        <v>346</v>
      </c>
      <c r="V9">
        <v>24</v>
      </c>
    </row>
    <row r="10" spans="1:23" x14ac:dyDescent="0.25">
      <c r="A10" t="s">
        <v>294</v>
      </c>
      <c r="B10" s="60" t="s">
        <v>350</v>
      </c>
      <c r="C10" s="60">
        <v>22</v>
      </c>
      <c r="D10" s="99">
        <v>20</v>
      </c>
      <c r="E10" s="99">
        <v>307</v>
      </c>
      <c r="F10" s="99">
        <v>2</v>
      </c>
      <c r="G10" s="99"/>
      <c r="H10" s="99"/>
      <c r="I10" s="99"/>
      <c r="J10" s="99"/>
      <c r="K10" s="99"/>
      <c r="L10" s="99"/>
      <c r="M10" s="99"/>
      <c r="P10">
        <v>25</v>
      </c>
      <c r="Q10">
        <v>462</v>
      </c>
      <c r="R10">
        <v>23022410</v>
      </c>
      <c r="S10">
        <v>62</v>
      </c>
      <c r="T10">
        <v>2979570</v>
      </c>
      <c r="U10">
        <f t="shared" si="0"/>
        <v>524</v>
      </c>
      <c r="V10">
        <v>25</v>
      </c>
    </row>
    <row r="11" spans="1:23" x14ac:dyDescent="0.25">
      <c r="A11" t="s">
        <v>295</v>
      </c>
      <c r="B11" s="60" t="s">
        <v>350</v>
      </c>
      <c r="C11" s="60">
        <v>27</v>
      </c>
      <c r="D11" s="99">
        <v>25</v>
      </c>
      <c r="E11" s="69">
        <v>2818</v>
      </c>
      <c r="F11" s="99">
        <v>760</v>
      </c>
      <c r="G11" s="99">
        <v>17</v>
      </c>
      <c r="H11" s="99"/>
      <c r="I11" s="99"/>
      <c r="J11" s="99"/>
      <c r="K11" s="99"/>
      <c r="L11" s="99"/>
      <c r="M11" s="99"/>
      <c r="P11">
        <v>26</v>
      </c>
      <c r="Q11">
        <v>659</v>
      </c>
      <c r="R11">
        <v>33388885</v>
      </c>
      <c r="S11">
        <v>75</v>
      </c>
      <c r="T11">
        <v>3573274</v>
      </c>
      <c r="U11">
        <f t="shared" si="0"/>
        <v>734</v>
      </c>
      <c r="V11">
        <v>26</v>
      </c>
    </row>
    <row r="12" spans="1:23" x14ac:dyDescent="0.25">
      <c r="A12" t="s">
        <v>296</v>
      </c>
      <c r="B12" s="60" t="s">
        <v>350</v>
      </c>
      <c r="C12" s="60">
        <v>32</v>
      </c>
      <c r="D12" s="99">
        <v>30</v>
      </c>
      <c r="E12" s="69">
        <v>1952</v>
      </c>
      <c r="F12" s="69">
        <v>2753</v>
      </c>
      <c r="G12" s="69">
        <v>1587</v>
      </c>
      <c r="H12" s="99">
        <v>50</v>
      </c>
      <c r="I12" s="99"/>
      <c r="J12" s="99"/>
      <c r="K12" s="99"/>
      <c r="L12" s="99"/>
      <c r="M12" s="99"/>
      <c r="P12">
        <v>27</v>
      </c>
      <c r="Q12">
        <v>761</v>
      </c>
      <c r="R12">
        <v>40485030</v>
      </c>
      <c r="S12">
        <v>85</v>
      </c>
      <c r="T12">
        <v>4458749</v>
      </c>
      <c r="U12">
        <f t="shared" si="0"/>
        <v>846</v>
      </c>
      <c r="V12">
        <v>27</v>
      </c>
    </row>
    <row r="13" spans="1:23" x14ac:dyDescent="0.25">
      <c r="A13" t="s">
        <v>297</v>
      </c>
      <c r="B13" s="60" t="s">
        <v>350</v>
      </c>
      <c r="C13" s="60">
        <v>37</v>
      </c>
      <c r="D13" s="99">
        <v>35</v>
      </c>
      <c r="E13" s="99">
        <v>708</v>
      </c>
      <c r="F13" s="69">
        <v>1413</v>
      </c>
      <c r="G13" s="69">
        <v>3601</v>
      </c>
      <c r="H13" s="69">
        <v>1631</v>
      </c>
      <c r="I13" s="99">
        <v>27</v>
      </c>
      <c r="J13" s="99"/>
      <c r="K13" s="99"/>
      <c r="L13" s="99"/>
      <c r="M13" s="99"/>
      <c r="P13">
        <v>28</v>
      </c>
      <c r="Q13">
        <v>884</v>
      </c>
      <c r="R13">
        <v>50648260</v>
      </c>
      <c r="S13">
        <v>101</v>
      </c>
      <c r="T13">
        <v>5558800</v>
      </c>
      <c r="U13">
        <f t="shared" si="0"/>
        <v>985</v>
      </c>
      <c r="V13">
        <v>28</v>
      </c>
      <c r="W13">
        <f>SUM(U9:U13)</f>
        <v>3435</v>
      </c>
    </row>
    <row r="14" spans="1:23" x14ac:dyDescent="0.25">
      <c r="A14" t="s">
        <v>298</v>
      </c>
      <c r="B14" s="60" t="s">
        <v>350</v>
      </c>
      <c r="C14" s="60">
        <v>42</v>
      </c>
      <c r="D14" s="99">
        <v>40</v>
      </c>
      <c r="E14" s="99">
        <v>134</v>
      </c>
      <c r="F14" s="99">
        <v>522</v>
      </c>
      <c r="G14" s="69">
        <v>1923</v>
      </c>
      <c r="H14" s="69">
        <v>3485</v>
      </c>
      <c r="I14" s="69">
        <v>1275</v>
      </c>
      <c r="J14" s="99">
        <v>33</v>
      </c>
      <c r="K14" s="99"/>
      <c r="L14" s="99"/>
      <c r="M14" s="99"/>
      <c r="P14">
        <v>29</v>
      </c>
      <c r="Q14">
        <v>1006</v>
      </c>
      <c r="R14">
        <v>61933253</v>
      </c>
      <c r="S14">
        <v>102</v>
      </c>
      <c r="T14">
        <v>5949815</v>
      </c>
      <c r="U14">
        <f t="shared" si="0"/>
        <v>1108</v>
      </c>
      <c r="V14">
        <v>29</v>
      </c>
    </row>
    <row r="15" spans="1:23" x14ac:dyDescent="0.25">
      <c r="A15" t="s">
        <v>299</v>
      </c>
      <c r="B15" s="60" t="s">
        <v>350</v>
      </c>
      <c r="C15" s="60">
        <v>47</v>
      </c>
      <c r="D15" s="99">
        <v>45</v>
      </c>
      <c r="E15" s="99">
        <v>6</v>
      </c>
      <c r="F15" s="99">
        <v>82</v>
      </c>
      <c r="G15" s="69">
        <v>1026</v>
      </c>
      <c r="H15" s="69">
        <v>2484</v>
      </c>
      <c r="I15" s="69">
        <v>3754</v>
      </c>
      <c r="J15" s="69">
        <v>1112</v>
      </c>
      <c r="K15" s="99">
        <v>18</v>
      </c>
      <c r="L15" s="99"/>
      <c r="M15" s="99"/>
      <c r="P15">
        <v>30</v>
      </c>
      <c r="Q15">
        <v>1019</v>
      </c>
      <c r="R15">
        <v>67705598</v>
      </c>
      <c r="S15">
        <v>113</v>
      </c>
      <c r="T15">
        <v>6914391</v>
      </c>
      <c r="U15">
        <f t="shared" si="0"/>
        <v>1132</v>
      </c>
      <c r="V15">
        <v>30</v>
      </c>
    </row>
    <row r="16" spans="1:23" x14ac:dyDescent="0.25">
      <c r="A16" t="s">
        <v>300</v>
      </c>
      <c r="B16" s="60" t="s">
        <v>350</v>
      </c>
      <c r="C16" s="60">
        <v>52</v>
      </c>
      <c r="D16" s="99">
        <v>50</v>
      </c>
      <c r="E16" s="99">
        <v>8</v>
      </c>
      <c r="F16" s="99">
        <v>6</v>
      </c>
      <c r="G16" s="99">
        <v>144</v>
      </c>
      <c r="H16" s="99">
        <v>883</v>
      </c>
      <c r="I16" s="69">
        <v>1846</v>
      </c>
      <c r="J16" s="69">
        <v>1483</v>
      </c>
      <c r="K16" s="99">
        <v>384</v>
      </c>
      <c r="L16" s="99">
        <v>3</v>
      </c>
      <c r="M16" s="99"/>
      <c r="P16">
        <v>31</v>
      </c>
      <c r="Q16">
        <v>1165</v>
      </c>
      <c r="R16">
        <v>83589179</v>
      </c>
      <c r="S16">
        <v>117</v>
      </c>
      <c r="T16">
        <v>8238506</v>
      </c>
      <c r="U16">
        <f t="shared" si="0"/>
        <v>1282</v>
      </c>
      <c r="V16">
        <v>31</v>
      </c>
    </row>
    <row r="17" spans="1:23" x14ac:dyDescent="0.25">
      <c r="A17" t="s">
        <v>301</v>
      </c>
      <c r="B17" s="60" t="s">
        <v>350</v>
      </c>
      <c r="C17" s="60">
        <v>57</v>
      </c>
      <c r="D17" s="99">
        <v>55</v>
      </c>
      <c r="E17" s="99"/>
      <c r="F17" s="99">
        <v>5</v>
      </c>
      <c r="G17" s="99">
        <v>35</v>
      </c>
      <c r="H17" s="99">
        <v>119</v>
      </c>
      <c r="I17" s="99">
        <v>632</v>
      </c>
      <c r="J17" s="99">
        <v>558</v>
      </c>
      <c r="K17" s="99">
        <v>386</v>
      </c>
      <c r="L17" s="99">
        <v>129</v>
      </c>
      <c r="M17" s="99">
        <v>1</v>
      </c>
      <c r="P17">
        <v>32</v>
      </c>
      <c r="Q17">
        <v>1131</v>
      </c>
      <c r="R17">
        <v>86226868</v>
      </c>
      <c r="S17">
        <v>130</v>
      </c>
      <c r="T17">
        <v>8840137</v>
      </c>
      <c r="U17">
        <f t="shared" si="0"/>
        <v>1261</v>
      </c>
      <c r="V17">
        <v>32</v>
      </c>
    </row>
    <row r="18" spans="1:23" x14ac:dyDescent="0.25">
      <c r="A18" t="s">
        <v>302</v>
      </c>
      <c r="B18" s="60" t="s">
        <v>350</v>
      </c>
      <c r="C18" s="60">
        <v>62</v>
      </c>
      <c r="D18" s="99" t="s">
        <v>351</v>
      </c>
      <c r="E18" s="99">
        <v>4</v>
      </c>
      <c r="F18" s="99">
        <v>7</v>
      </c>
      <c r="G18" s="99">
        <v>20</v>
      </c>
      <c r="H18" s="99">
        <v>24</v>
      </c>
      <c r="I18" s="99">
        <v>174</v>
      </c>
      <c r="J18" s="99">
        <v>176</v>
      </c>
      <c r="K18" s="99">
        <v>105</v>
      </c>
      <c r="L18" s="99">
        <v>131</v>
      </c>
      <c r="M18" s="99">
        <v>46</v>
      </c>
      <c r="P18">
        <v>33</v>
      </c>
      <c r="Q18">
        <v>1222</v>
      </c>
      <c r="R18">
        <v>97228893</v>
      </c>
      <c r="S18">
        <v>141</v>
      </c>
      <c r="T18">
        <v>10704925</v>
      </c>
      <c r="U18">
        <f t="shared" si="0"/>
        <v>1363</v>
      </c>
      <c r="V18">
        <v>33</v>
      </c>
      <c r="W18">
        <f>SUM(U14:U18)</f>
        <v>6146</v>
      </c>
    </row>
    <row r="19" spans="1:23" x14ac:dyDescent="0.25">
      <c r="A19" t="s">
        <v>303</v>
      </c>
      <c r="B19" s="60" t="s">
        <v>350</v>
      </c>
      <c r="C19" s="60">
        <v>67</v>
      </c>
      <c r="D19" s="99"/>
      <c r="E19" s="69"/>
      <c r="F19" s="69"/>
      <c r="G19" s="69"/>
      <c r="H19" s="69"/>
      <c r="I19" s="69"/>
      <c r="J19" s="69"/>
      <c r="K19" s="69"/>
      <c r="L19" s="69"/>
      <c r="M19" s="69"/>
      <c r="P19">
        <v>34</v>
      </c>
      <c r="Q19">
        <v>1281</v>
      </c>
      <c r="R19">
        <v>109384009</v>
      </c>
      <c r="S19">
        <v>153</v>
      </c>
      <c r="T19">
        <v>12096763</v>
      </c>
      <c r="U19">
        <f t="shared" si="0"/>
        <v>1434</v>
      </c>
      <c r="V19">
        <v>34</v>
      </c>
    </row>
    <row r="20" spans="1:23" x14ac:dyDescent="0.25">
      <c r="B20" s="60"/>
      <c r="C20" s="60"/>
      <c r="D20" s="99"/>
      <c r="E20" s="69"/>
      <c r="F20" s="69"/>
      <c r="G20" s="69"/>
      <c r="H20" s="69"/>
      <c r="I20" s="69"/>
      <c r="J20" s="69"/>
      <c r="K20" s="99"/>
      <c r="L20" s="99"/>
      <c r="M20" s="99"/>
      <c r="P20">
        <v>35</v>
      </c>
      <c r="Q20">
        <v>1309</v>
      </c>
      <c r="R20">
        <v>113782853</v>
      </c>
      <c r="S20">
        <v>183</v>
      </c>
      <c r="T20">
        <v>15363187</v>
      </c>
      <c r="U20">
        <f t="shared" si="0"/>
        <v>1492</v>
      </c>
      <c r="V20">
        <v>35</v>
      </c>
    </row>
    <row r="21" spans="1:23" x14ac:dyDescent="0.25">
      <c r="A21" t="s">
        <v>292</v>
      </c>
      <c r="B21" s="60" t="s">
        <v>352</v>
      </c>
      <c r="C21" s="60">
        <v>18</v>
      </c>
      <c r="P21">
        <v>36</v>
      </c>
      <c r="Q21">
        <v>1184</v>
      </c>
      <c r="R21">
        <v>106787508</v>
      </c>
      <c r="S21">
        <v>176</v>
      </c>
      <c r="T21">
        <v>14985063</v>
      </c>
      <c r="U21">
        <f t="shared" si="0"/>
        <v>1360</v>
      </c>
      <c r="V21">
        <v>36</v>
      </c>
    </row>
    <row r="22" spans="1:23" x14ac:dyDescent="0.25">
      <c r="A22" t="s">
        <v>294</v>
      </c>
      <c r="B22" s="60" t="s">
        <v>352</v>
      </c>
      <c r="C22" s="60">
        <v>22</v>
      </c>
      <c r="D22" s="99">
        <v>20</v>
      </c>
      <c r="E22" s="69">
        <v>13405772</v>
      </c>
      <c r="F22" s="69">
        <v>98377</v>
      </c>
      <c r="G22" s="99"/>
      <c r="H22" s="99"/>
      <c r="I22" s="99"/>
      <c r="J22" s="99"/>
      <c r="K22" s="99"/>
      <c r="L22" s="99"/>
      <c r="M22" s="99"/>
      <c r="P22">
        <v>37</v>
      </c>
      <c r="Q22">
        <v>1187</v>
      </c>
      <c r="R22">
        <v>110946616</v>
      </c>
      <c r="S22">
        <v>185</v>
      </c>
      <c r="T22">
        <v>16380706</v>
      </c>
      <c r="U22">
        <f t="shared" si="0"/>
        <v>1372</v>
      </c>
      <c r="V22">
        <v>37</v>
      </c>
    </row>
    <row r="23" spans="1:23" x14ac:dyDescent="0.25">
      <c r="A23" t="s">
        <v>295</v>
      </c>
      <c r="B23" s="60" t="s">
        <v>352</v>
      </c>
      <c r="C23" s="60">
        <v>27</v>
      </c>
      <c r="D23" s="99">
        <v>25</v>
      </c>
      <c r="E23" s="69">
        <v>138107393</v>
      </c>
      <c r="F23" s="69">
        <v>48393099</v>
      </c>
      <c r="G23" s="69">
        <v>1282308</v>
      </c>
      <c r="H23" s="99"/>
      <c r="I23" s="99"/>
      <c r="J23" s="99"/>
      <c r="K23" s="99"/>
      <c r="L23" s="99"/>
      <c r="M23" s="99"/>
      <c r="P23">
        <v>38</v>
      </c>
      <c r="Q23">
        <v>1313</v>
      </c>
      <c r="R23">
        <v>126065069</v>
      </c>
      <c r="S23">
        <v>191</v>
      </c>
      <c r="T23">
        <v>16697337</v>
      </c>
      <c r="U23">
        <f t="shared" si="0"/>
        <v>1504</v>
      </c>
      <c r="V23">
        <v>38</v>
      </c>
      <c r="W23">
        <f>SUM(U19:U23)</f>
        <v>7162</v>
      </c>
    </row>
    <row r="24" spans="1:23" x14ac:dyDescent="0.25">
      <c r="A24" t="s">
        <v>296</v>
      </c>
      <c r="B24" s="60" t="s">
        <v>352</v>
      </c>
      <c r="C24" s="60">
        <v>32</v>
      </c>
      <c r="D24" s="99">
        <v>30</v>
      </c>
      <c r="E24" s="69">
        <v>99675745</v>
      </c>
      <c r="F24" s="69">
        <v>202219927</v>
      </c>
      <c r="G24" s="69">
        <v>141343694</v>
      </c>
      <c r="H24" s="69">
        <v>4879570</v>
      </c>
      <c r="I24" s="99"/>
      <c r="J24" s="99"/>
      <c r="K24" s="99"/>
      <c r="L24" s="99"/>
      <c r="M24" s="99"/>
      <c r="P24">
        <v>39</v>
      </c>
      <c r="Q24">
        <v>1292</v>
      </c>
      <c r="R24">
        <v>126169633</v>
      </c>
      <c r="S24">
        <v>182</v>
      </c>
      <c r="T24">
        <v>16200804</v>
      </c>
      <c r="U24">
        <f t="shared" si="0"/>
        <v>1474</v>
      </c>
      <c r="V24">
        <v>39</v>
      </c>
    </row>
    <row r="25" spans="1:23" x14ac:dyDescent="0.25">
      <c r="A25" t="s">
        <v>297</v>
      </c>
      <c r="B25" s="60" t="s">
        <v>352</v>
      </c>
      <c r="C25" s="60">
        <v>37</v>
      </c>
      <c r="D25" s="99">
        <v>35</v>
      </c>
      <c r="E25" s="69">
        <v>36667957</v>
      </c>
      <c r="F25" s="69">
        <v>107512147</v>
      </c>
      <c r="G25" s="69">
        <v>342564235</v>
      </c>
      <c r="H25" s="69">
        <v>168844308</v>
      </c>
      <c r="I25" s="69">
        <v>2864581</v>
      </c>
      <c r="J25" s="99"/>
      <c r="K25" s="99"/>
      <c r="L25" s="99"/>
      <c r="M25" s="99"/>
      <c r="P25">
        <v>40</v>
      </c>
      <c r="Q25">
        <v>1222</v>
      </c>
      <c r="R25">
        <v>122899118</v>
      </c>
      <c r="S25">
        <v>157</v>
      </c>
      <c r="T25">
        <v>15037755</v>
      </c>
      <c r="U25">
        <f t="shared" si="0"/>
        <v>1379</v>
      </c>
      <c r="V25">
        <v>40</v>
      </c>
    </row>
    <row r="26" spans="1:23" x14ac:dyDescent="0.25">
      <c r="A26" t="s">
        <v>298</v>
      </c>
      <c r="B26" s="60" t="s">
        <v>352</v>
      </c>
      <c r="C26" s="60">
        <v>42</v>
      </c>
      <c r="D26" s="99">
        <v>40</v>
      </c>
      <c r="E26" s="69">
        <v>7368208</v>
      </c>
      <c r="F26" s="69">
        <v>40523028</v>
      </c>
      <c r="G26" s="69">
        <v>182257175</v>
      </c>
      <c r="H26" s="69">
        <v>367815680</v>
      </c>
      <c r="I26" s="69">
        <v>146415834</v>
      </c>
      <c r="J26" s="69">
        <v>3649986</v>
      </c>
      <c r="K26" s="99"/>
      <c r="L26" s="99"/>
      <c r="M26" s="99"/>
      <c r="P26">
        <v>41</v>
      </c>
      <c r="Q26">
        <v>1178</v>
      </c>
      <c r="R26">
        <v>122320677</v>
      </c>
      <c r="S26">
        <v>156</v>
      </c>
      <c r="T26">
        <v>14436335</v>
      </c>
      <c r="U26">
        <f t="shared" si="0"/>
        <v>1334</v>
      </c>
      <c r="V26">
        <v>41</v>
      </c>
    </row>
    <row r="27" spans="1:23" x14ac:dyDescent="0.25">
      <c r="A27" t="s">
        <v>299</v>
      </c>
      <c r="B27" s="60" t="s">
        <v>352</v>
      </c>
      <c r="C27" s="60">
        <v>47</v>
      </c>
      <c r="D27" s="99">
        <v>45</v>
      </c>
      <c r="E27" s="69">
        <v>246199</v>
      </c>
      <c r="F27" s="69">
        <v>6643417</v>
      </c>
      <c r="G27" s="69">
        <v>95028170</v>
      </c>
      <c r="H27" s="69">
        <v>254296888</v>
      </c>
      <c r="I27" s="69">
        <v>431259305</v>
      </c>
      <c r="J27" s="69">
        <v>137467982</v>
      </c>
      <c r="K27" s="69">
        <v>2497396</v>
      </c>
      <c r="L27" s="99"/>
      <c r="M27" s="99"/>
      <c r="P27">
        <v>42</v>
      </c>
      <c r="Q27">
        <v>1338</v>
      </c>
      <c r="R27">
        <v>140084552</v>
      </c>
      <c r="S27">
        <v>165</v>
      </c>
      <c r="T27">
        <v>15945435</v>
      </c>
      <c r="U27">
        <f t="shared" si="0"/>
        <v>1503</v>
      </c>
      <c r="V27">
        <v>42</v>
      </c>
    </row>
    <row r="28" spans="1:23" x14ac:dyDescent="0.25">
      <c r="A28" t="s">
        <v>300</v>
      </c>
      <c r="B28" s="60" t="s">
        <v>352</v>
      </c>
      <c r="C28" s="60">
        <v>52</v>
      </c>
      <c r="D28" s="99">
        <v>50</v>
      </c>
      <c r="E28" s="69">
        <v>247997</v>
      </c>
      <c r="F28" s="69">
        <v>251637</v>
      </c>
      <c r="G28" s="69">
        <v>11930217</v>
      </c>
      <c r="H28" s="69">
        <v>88459583</v>
      </c>
      <c r="I28" s="69">
        <v>205589632</v>
      </c>
      <c r="J28" s="69">
        <v>184305378</v>
      </c>
      <c r="K28" s="69">
        <v>53327950</v>
      </c>
      <c r="L28" s="69">
        <v>428448</v>
      </c>
      <c r="M28" s="99"/>
      <c r="P28">
        <v>43</v>
      </c>
      <c r="Q28">
        <v>1330</v>
      </c>
      <c r="R28">
        <v>143234004</v>
      </c>
      <c r="S28">
        <v>172</v>
      </c>
      <c r="T28">
        <v>16882013</v>
      </c>
      <c r="U28">
        <f t="shared" si="0"/>
        <v>1502</v>
      </c>
      <c r="V28">
        <v>43</v>
      </c>
      <c r="W28">
        <f>SUM(U24:U28)</f>
        <v>7192</v>
      </c>
    </row>
    <row r="29" spans="1:23" x14ac:dyDescent="0.25">
      <c r="A29" t="s">
        <v>301</v>
      </c>
      <c r="B29" s="60" t="s">
        <v>352</v>
      </c>
      <c r="C29" s="60">
        <v>57</v>
      </c>
      <c r="D29" s="99">
        <v>55</v>
      </c>
      <c r="E29" s="99"/>
      <c r="F29" s="69">
        <v>395828</v>
      </c>
      <c r="G29" s="69">
        <v>2012562</v>
      </c>
      <c r="H29" s="69">
        <v>11098541</v>
      </c>
      <c r="I29" s="69">
        <v>68676361</v>
      </c>
      <c r="J29" s="69">
        <v>66178400</v>
      </c>
      <c r="K29" s="69">
        <v>53423092</v>
      </c>
      <c r="L29" s="69">
        <v>18881209</v>
      </c>
      <c r="M29" s="69">
        <v>94204</v>
      </c>
      <c r="P29">
        <v>44</v>
      </c>
      <c r="Q29">
        <v>1486</v>
      </c>
      <c r="R29">
        <v>161182030</v>
      </c>
      <c r="S29">
        <v>151</v>
      </c>
      <c r="T29">
        <v>15119334</v>
      </c>
      <c r="U29">
        <f t="shared" si="0"/>
        <v>1637</v>
      </c>
      <c r="V29">
        <v>44</v>
      </c>
    </row>
    <row r="30" spans="1:23" x14ac:dyDescent="0.25">
      <c r="A30" t="s">
        <v>302</v>
      </c>
      <c r="B30" s="60" t="s">
        <v>352</v>
      </c>
      <c r="C30" s="60">
        <v>62</v>
      </c>
      <c r="D30" s="99" t="s">
        <v>351</v>
      </c>
      <c r="E30" s="69">
        <v>269180</v>
      </c>
      <c r="F30" s="69">
        <v>257640</v>
      </c>
      <c r="G30" s="69">
        <v>909863</v>
      </c>
      <c r="H30" s="69">
        <v>1517546</v>
      </c>
      <c r="I30" s="69">
        <v>16529242</v>
      </c>
      <c r="J30" s="69">
        <v>19639985</v>
      </c>
      <c r="K30" s="69">
        <v>13169912</v>
      </c>
      <c r="L30" s="69">
        <v>20118873</v>
      </c>
      <c r="M30" s="69">
        <v>7482699</v>
      </c>
      <c r="P30">
        <v>45</v>
      </c>
      <c r="Q30">
        <v>1565</v>
      </c>
      <c r="R30">
        <v>170298410</v>
      </c>
      <c r="S30">
        <v>196</v>
      </c>
      <c r="T30">
        <v>19360168</v>
      </c>
      <c r="U30">
        <f t="shared" si="0"/>
        <v>1761</v>
      </c>
      <c r="V30">
        <v>45</v>
      </c>
    </row>
    <row r="31" spans="1:23" x14ac:dyDescent="0.25">
      <c r="A31" t="s">
        <v>303</v>
      </c>
      <c r="B31" s="60" t="s">
        <v>352</v>
      </c>
      <c r="C31" s="60">
        <v>67</v>
      </c>
      <c r="D31" s="99"/>
      <c r="E31" s="69"/>
      <c r="F31" s="69"/>
      <c r="G31" s="69"/>
      <c r="H31" s="69"/>
      <c r="I31" s="69"/>
      <c r="J31" s="69"/>
      <c r="K31" s="69"/>
      <c r="L31" s="69"/>
      <c r="M31" s="69"/>
      <c r="P31">
        <v>46</v>
      </c>
      <c r="Q31">
        <v>1588</v>
      </c>
      <c r="R31">
        <v>176719302</v>
      </c>
      <c r="S31">
        <v>167</v>
      </c>
      <c r="T31">
        <v>17177871</v>
      </c>
      <c r="U31">
        <f t="shared" si="0"/>
        <v>1755</v>
      </c>
      <c r="V31">
        <v>46</v>
      </c>
    </row>
    <row r="32" spans="1:23" x14ac:dyDescent="0.25">
      <c r="D32" s="99"/>
      <c r="E32" s="69"/>
      <c r="F32" s="69"/>
      <c r="G32" s="69"/>
      <c r="H32" s="69"/>
      <c r="I32" s="69"/>
      <c r="J32" s="69"/>
      <c r="K32" s="69"/>
      <c r="L32" s="69"/>
      <c r="M32" s="69"/>
      <c r="P32">
        <v>47</v>
      </c>
      <c r="Q32">
        <v>1539</v>
      </c>
      <c r="R32">
        <v>173317863</v>
      </c>
      <c r="S32">
        <v>145</v>
      </c>
      <c r="T32">
        <v>14495519</v>
      </c>
      <c r="U32">
        <f t="shared" si="0"/>
        <v>1684</v>
      </c>
      <c r="V32">
        <v>47</v>
      </c>
    </row>
    <row r="33" spans="1:23" x14ac:dyDescent="0.25">
      <c r="A33" s="59" t="s">
        <v>353</v>
      </c>
      <c r="P33">
        <v>48</v>
      </c>
      <c r="Q33">
        <v>1304</v>
      </c>
      <c r="R33">
        <v>148672484</v>
      </c>
      <c r="S33">
        <v>107</v>
      </c>
      <c r="T33">
        <v>10683412</v>
      </c>
      <c r="U33">
        <f t="shared" si="0"/>
        <v>1411</v>
      </c>
      <c r="V33">
        <v>48</v>
      </c>
      <c r="W33">
        <f>SUM(U29:U33)</f>
        <v>8248</v>
      </c>
    </row>
    <row r="34" spans="1:23" x14ac:dyDescent="0.25">
      <c r="A34" s="1"/>
      <c r="E34" t="s">
        <v>330</v>
      </c>
      <c r="P34">
        <v>49</v>
      </c>
      <c r="Q34">
        <v>1106</v>
      </c>
      <c r="R34">
        <v>126335167</v>
      </c>
      <c r="S34">
        <v>91</v>
      </c>
      <c r="T34">
        <v>8861304</v>
      </c>
      <c r="U34">
        <f t="shared" si="0"/>
        <v>1197</v>
      </c>
      <c r="V34">
        <v>49</v>
      </c>
    </row>
    <row r="35" spans="1:23" x14ac:dyDescent="0.25">
      <c r="A35" s="1"/>
      <c r="E35" t="s">
        <v>331</v>
      </c>
      <c r="F35" t="s">
        <v>332</v>
      </c>
      <c r="G35" t="s">
        <v>333</v>
      </c>
      <c r="H35" t="s">
        <v>334</v>
      </c>
      <c r="I35" t="s">
        <v>335</v>
      </c>
      <c r="J35" t="s">
        <v>336</v>
      </c>
      <c r="K35" t="s">
        <v>337</v>
      </c>
      <c r="L35" t="s">
        <v>338</v>
      </c>
      <c r="M35" t="s">
        <v>339</v>
      </c>
      <c r="P35">
        <v>50</v>
      </c>
      <c r="Q35">
        <v>940</v>
      </c>
      <c r="R35">
        <v>110724753</v>
      </c>
      <c r="S35">
        <v>90</v>
      </c>
      <c r="T35">
        <v>8821960</v>
      </c>
      <c r="U35">
        <f t="shared" si="0"/>
        <v>1030</v>
      </c>
      <c r="V35">
        <v>50</v>
      </c>
    </row>
    <row r="36" spans="1:23" x14ac:dyDescent="0.25">
      <c r="B36" s="62" t="s">
        <v>290</v>
      </c>
      <c r="D36" s="61" t="s">
        <v>289</v>
      </c>
      <c r="E36" t="s">
        <v>340</v>
      </c>
      <c r="F36" t="s">
        <v>341</v>
      </c>
      <c r="G36" t="s">
        <v>342</v>
      </c>
      <c r="H36" t="s">
        <v>343</v>
      </c>
      <c r="I36" t="s">
        <v>344</v>
      </c>
      <c r="J36" t="s">
        <v>345</v>
      </c>
      <c r="K36" t="s">
        <v>346</v>
      </c>
      <c r="L36" t="s">
        <v>347</v>
      </c>
      <c r="M36" t="s">
        <v>348</v>
      </c>
      <c r="P36">
        <v>51</v>
      </c>
      <c r="Q36">
        <v>859</v>
      </c>
      <c r="R36">
        <v>100873121</v>
      </c>
      <c r="S36">
        <v>77</v>
      </c>
      <c r="T36">
        <v>7784582</v>
      </c>
      <c r="U36">
        <f t="shared" si="0"/>
        <v>936</v>
      </c>
      <c r="V36">
        <v>51</v>
      </c>
    </row>
    <row r="37" spans="1:23" x14ac:dyDescent="0.25">
      <c r="A37" t="s">
        <v>272</v>
      </c>
      <c r="B37" s="61" t="s">
        <v>291</v>
      </c>
      <c r="C37" s="61" t="s">
        <v>37</v>
      </c>
      <c r="D37" s="61" t="s">
        <v>38</v>
      </c>
      <c r="E37" s="99">
        <v>1</v>
      </c>
      <c r="F37" s="99">
        <v>5</v>
      </c>
      <c r="G37" s="99">
        <v>10</v>
      </c>
      <c r="H37" s="99">
        <v>15</v>
      </c>
      <c r="I37" s="99">
        <v>20</v>
      </c>
      <c r="J37" s="99">
        <v>25</v>
      </c>
      <c r="K37" s="99">
        <v>30</v>
      </c>
      <c r="L37" s="99">
        <v>35</v>
      </c>
      <c r="M37" s="70" t="s">
        <v>349</v>
      </c>
      <c r="P37">
        <v>52</v>
      </c>
      <c r="Q37">
        <v>757</v>
      </c>
      <c r="R37">
        <v>91243090</v>
      </c>
      <c r="S37">
        <v>38</v>
      </c>
      <c r="T37">
        <v>4174015</v>
      </c>
      <c r="U37">
        <f t="shared" si="0"/>
        <v>795</v>
      </c>
      <c r="V37">
        <v>52</v>
      </c>
    </row>
    <row r="38" spans="1:23" x14ac:dyDescent="0.25">
      <c r="A38" t="s">
        <v>292</v>
      </c>
      <c r="B38" s="60" t="s">
        <v>350</v>
      </c>
      <c r="C38" s="60">
        <v>18</v>
      </c>
      <c r="D38" s="99"/>
      <c r="E38" s="99"/>
      <c r="F38" s="99"/>
      <c r="G38" s="99"/>
      <c r="H38" s="99"/>
      <c r="I38" s="99"/>
      <c r="J38" s="99"/>
      <c r="K38" s="99"/>
      <c r="L38" s="99"/>
      <c r="M38" s="99"/>
      <c r="P38">
        <v>53</v>
      </c>
      <c r="Q38">
        <v>550</v>
      </c>
      <c r="R38">
        <v>64715240</v>
      </c>
      <c r="S38">
        <v>55</v>
      </c>
      <c r="T38">
        <v>5844716</v>
      </c>
      <c r="U38">
        <f t="shared" si="0"/>
        <v>605</v>
      </c>
      <c r="V38">
        <v>53</v>
      </c>
      <c r="W38">
        <f>SUM(U34:U38)</f>
        <v>4563</v>
      </c>
    </row>
    <row r="39" spans="1:23" x14ac:dyDescent="0.25">
      <c r="A39" t="s">
        <v>294</v>
      </c>
      <c r="B39" s="60" t="s">
        <v>350</v>
      </c>
      <c r="C39" s="60">
        <v>22</v>
      </c>
      <c r="D39" s="99">
        <v>20</v>
      </c>
      <c r="E39" s="99">
        <v>307</v>
      </c>
      <c r="F39" s="99">
        <v>2</v>
      </c>
      <c r="G39" s="99"/>
      <c r="H39" s="99"/>
      <c r="I39" s="99"/>
      <c r="J39" s="99"/>
      <c r="K39" s="99"/>
      <c r="L39" s="99"/>
      <c r="M39" s="99"/>
      <c r="P39">
        <v>54</v>
      </c>
      <c r="Q39">
        <v>446</v>
      </c>
      <c r="R39">
        <v>53298119</v>
      </c>
      <c r="S39">
        <v>31</v>
      </c>
      <c r="T39">
        <v>3081969</v>
      </c>
      <c r="U39">
        <f t="shared" si="0"/>
        <v>477</v>
      </c>
      <c r="V39">
        <v>54</v>
      </c>
    </row>
    <row r="40" spans="1:23" x14ac:dyDescent="0.25">
      <c r="A40" t="s">
        <v>295</v>
      </c>
      <c r="B40" s="60" t="s">
        <v>350</v>
      </c>
      <c r="C40" s="60">
        <v>27</v>
      </c>
      <c r="D40" s="99">
        <v>25</v>
      </c>
      <c r="E40" s="69">
        <v>2818</v>
      </c>
      <c r="F40" s="99">
        <v>760</v>
      </c>
      <c r="G40" s="99">
        <v>17</v>
      </c>
      <c r="H40" s="99"/>
      <c r="I40" s="99"/>
      <c r="J40" s="99"/>
      <c r="K40" s="99"/>
      <c r="L40" s="99"/>
      <c r="M40" s="99"/>
      <c r="P40">
        <v>55</v>
      </c>
      <c r="Q40">
        <v>392</v>
      </c>
      <c r="R40">
        <v>48471744</v>
      </c>
      <c r="S40">
        <v>23</v>
      </c>
      <c r="T40">
        <v>2399685</v>
      </c>
      <c r="U40">
        <f t="shared" si="0"/>
        <v>415</v>
      </c>
      <c r="V40">
        <v>55</v>
      </c>
    </row>
    <row r="41" spans="1:23" x14ac:dyDescent="0.25">
      <c r="A41" t="s">
        <v>296</v>
      </c>
      <c r="B41" s="60" t="s">
        <v>350</v>
      </c>
      <c r="C41" s="60">
        <v>32</v>
      </c>
      <c r="D41" s="99">
        <v>30</v>
      </c>
      <c r="E41" s="69">
        <v>1952</v>
      </c>
      <c r="F41" s="69">
        <v>2753</v>
      </c>
      <c r="G41" s="69">
        <v>1587</v>
      </c>
      <c r="H41" s="99">
        <v>50</v>
      </c>
      <c r="I41" s="99"/>
      <c r="J41" s="99"/>
      <c r="K41" s="99"/>
      <c r="L41" s="99"/>
      <c r="M41" s="99"/>
      <c r="P41">
        <v>56</v>
      </c>
      <c r="Q41">
        <v>332</v>
      </c>
      <c r="R41">
        <v>41166066</v>
      </c>
      <c r="S41">
        <v>28</v>
      </c>
      <c r="T41">
        <v>2684157</v>
      </c>
      <c r="U41">
        <f t="shared" si="0"/>
        <v>360</v>
      </c>
      <c r="V41">
        <v>56</v>
      </c>
    </row>
    <row r="42" spans="1:23" x14ac:dyDescent="0.25">
      <c r="A42" t="s">
        <v>297</v>
      </c>
      <c r="B42" s="60" t="s">
        <v>350</v>
      </c>
      <c r="C42" s="60">
        <v>37</v>
      </c>
      <c r="D42" s="99">
        <v>35</v>
      </c>
      <c r="E42" s="99">
        <v>708</v>
      </c>
      <c r="F42" s="69">
        <v>1413</v>
      </c>
      <c r="G42" s="69">
        <v>3601</v>
      </c>
      <c r="H42" s="69">
        <v>1631</v>
      </c>
      <c r="I42" s="99">
        <v>27</v>
      </c>
      <c r="J42" s="99"/>
      <c r="K42" s="99"/>
      <c r="L42" s="99"/>
      <c r="M42" s="99"/>
      <c r="P42">
        <v>57</v>
      </c>
      <c r="Q42">
        <v>268</v>
      </c>
      <c r="R42">
        <v>32136354</v>
      </c>
      <c r="S42">
        <v>19</v>
      </c>
      <c r="T42">
        <v>1979419</v>
      </c>
      <c r="U42">
        <f t="shared" si="0"/>
        <v>287</v>
      </c>
      <c r="V42">
        <v>57</v>
      </c>
    </row>
    <row r="43" spans="1:23" x14ac:dyDescent="0.25">
      <c r="A43" t="s">
        <v>298</v>
      </c>
      <c r="B43" s="60" t="s">
        <v>350</v>
      </c>
      <c r="C43" s="60">
        <v>42</v>
      </c>
      <c r="D43" s="99">
        <v>40</v>
      </c>
      <c r="E43" s="99">
        <v>134</v>
      </c>
      <c r="F43" s="99">
        <v>522</v>
      </c>
      <c r="G43" s="69">
        <v>1923</v>
      </c>
      <c r="H43" s="69">
        <v>3485</v>
      </c>
      <c r="I43" s="69">
        <v>1275</v>
      </c>
      <c r="J43" s="99">
        <v>33</v>
      </c>
      <c r="K43" s="99"/>
      <c r="L43" s="99"/>
      <c r="M43" s="99"/>
      <c r="P43">
        <v>58</v>
      </c>
      <c r="Q43">
        <v>213</v>
      </c>
      <c r="R43">
        <v>26909641</v>
      </c>
      <c r="S43">
        <v>13</v>
      </c>
      <c r="T43">
        <v>1357632</v>
      </c>
      <c r="U43">
        <f t="shared" si="0"/>
        <v>226</v>
      </c>
      <c r="V43">
        <v>58</v>
      </c>
      <c r="W43">
        <f>SUM(U39:U43)</f>
        <v>1765</v>
      </c>
    </row>
    <row r="44" spans="1:23" x14ac:dyDescent="0.25">
      <c r="A44" t="s">
        <v>299</v>
      </c>
      <c r="B44" s="60" t="s">
        <v>350</v>
      </c>
      <c r="C44" s="60">
        <v>47</v>
      </c>
      <c r="D44" s="99">
        <v>45</v>
      </c>
      <c r="E44" s="99">
        <v>6</v>
      </c>
      <c r="F44" s="99">
        <v>82</v>
      </c>
      <c r="G44" s="69">
        <v>1026</v>
      </c>
      <c r="H44" s="69">
        <v>2484</v>
      </c>
      <c r="I44" s="69">
        <v>3754</v>
      </c>
      <c r="J44" s="69">
        <v>1112</v>
      </c>
      <c r="K44" s="99">
        <v>18</v>
      </c>
      <c r="L44" s="99"/>
      <c r="M44" s="99"/>
      <c r="P44">
        <v>59</v>
      </c>
      <c r="Q44">
        <v>147</v>
      </c>
      <c r="R44">
        <v>17975154</v>
      </c>
      <c r="S44">
        <v>12</v>
      </c>
      <c r="T44">
        <v>1230054</v>
      </c>
      <c r="U44">
        <f t="shared" si="0"/>
        <v>159</v>
      </c>
      <c r="V44">
        <v>59</v>
      </c>
    </row>
    <row r="45" spans="1:23" x14ac:dyDescent="0.25">
      <c r="A45" t="s">
        <v>300</v>
      </c>
      <c r="B45" s="60" t="s">
        <v>350</v>
      </c>
      <c r="C45" s="60">
        <v>52</v>
      </c>
      <c r="D45" s="99">
        <v>50</v>
      </c>
      <c r="E45" s="99">
        <v>8</v>
      </c>
      <c r="F45" s="99">
        <v>6</v>
      </c>
      <c r="G45" s="99">
        <v>144</v>
      </c>
      <c r="H45" s="99">
        <v>883</v>
      </c>
      <c r="I45" s="69">
        <v>1846</v>
      </c>
      <c r="J45" s="69">
        <v>1483</v>
      </c>
      <c r="K45" s="99">
        <v>384</v>
      </c>
      <c r="L45" s="99">
        <v>3</v>
      </c>
      <c r="M45" s="99"/>
      <c r="P45">
        <v>60</v>
      </c>
      <c r="Q45">
        <v>128</v>
      </c>
      <c r="R45">
        <v>16176634</v>
      </c>
      <c r="S45">
        <v>6</v>
      </c>
      <c r="T45">
        <v>549711</v>
      </c>
      <c r="U45">
        <f t="shared" si="0"/>
        <v>134</v>
      </c>
      <c r="V45">
        <v>60</v>
      </c>
    </row>
    <row r="46" spans="1:23" x14ac:dyDescent="0.25">
      <c r="A46" t="s">
        <v>301</v>
      </c>
      <c r="B46" s="60" t="s">
        <v>350</v>
      </c>
      <c r="C46" s="60">
        <v>57</v>
      </c>
      <c r="D46" s="99">
        <v>55</v>
      </c>
      <c r="E46" s="99"/>
      <c r="F46" s="99">
        <v>5</v>
      </c>
      <c r="G46" s="99">
        <v>35</v>
      </c>
      <c r="H46" s="99">
        <v>119</v>
      </c>
      <c r="I46" s="99">
        <v>632</v>
      </c>
      <c r="J46" s="99">
        <v>558</v>
      </c>
      <c r="K46" s="99">
        <v>386</v>
      </c>
      <c r="L46" s="99">
        <v>129</v>
      </c>
      <c r="M46" s="99">
        <v>1</v>
      </c>
      <c r="P46">
        <v>61</v>
      </c>
      <c r="Q46">
        <v>102</v>
      </c>
      <c r="R46">
        <v>13145903</v>
      </c>
      <c r="S46">
        <v>6</v>
      </c>
      <c r="T46">
        <v>620506</v>
      </c>
      <c r="U46">
        <f t="shared" si="0"/>
        <v>108</v>
      </c>
      <c r="V46">
        <v>61</v>
      </c>
    </row>
    <row r="47" spans="1:23" x14ac:dyDescent="0.25">
      <c r="A47" t="s">
        <v>302</v>
      </c>
      <c r="B47" s="60" t="s">
        <v>350</v>
      </c>
      <c r="C47" s="60">
        <v>62</v>
      </c>
      <c r="D47" s="99">
        <v>60</v>
      </c>
      <c r="E47" s="99">
        <v>3</v>
      </c>
      <c r="F47" s="99">
        <v>4</v>
      </c>
      <c r="G47" s="99">
        <v>12</v>
      </c>
      <c r="H47" s="99">
        <v>15</v>
      </c>
      <c r="I47" s="99">
        <v>144</v>
      </c>
      <c r="J47" s="99">
        <v>163</v>
      </c>
      <c r="K47" s="99">
        <v>94</v>
      </c>
      <c r="L47" s="99">
        <v>116</v>
      </c>
      <c r="M47" s="99">
        <v>30</v>
      </c>
      <c r="P47">
        <v>62</v>
      </c>
      <c r="Q47">
        <v>79</v>
      </c>
      <c r="R47">
        <v>9811105</v>
      </c>
      <c r="S47">
        <v>3</v>
      </c>
      <c r="T47">
        <v>304822</v>
      </c>
      <c r="U47">
        <f t="shared" si="0"/>
        <v>82</v>
      </c>
      <c r="V47">
        <v>62</v>
      </c>
      <c r="W47">
        <f>SUM(U43:U47)</f>
        <v>709</v>
      </c>
    </row>
    <row r="48" spans="1:23" x14ac:dyDescent="0.25">
      <c r="D48" s="99">
        <v>63</v>
      </c>
      <c r="E48" s="99">
        <v>1</v>
      </c>
      <c r="F48" s="99">
        <v>3</v>
      </c>
      <c r="G48" s="99">
        <v>8</v>
      </c>
      <c r="H48" s="99">
        <v>9</v>
      </c>
      <c r="I48" s="99">
        <v>30</v>
      </c>
      <c r="J48" s="99">
        <v>13</v>
      </c>
      <c r="K48" s="99">
        <v>11</v>
      </c>
      <c r="L48" s="99">
        <v>15</v>
      </c>
      <c r="M48" s="99">
        <v>16</v>
      </c>
      <c r="P48">
        <v>63</v>
      </c>
      <c r="Q48">
        <v>37</v>
      </c>
      <c r="R48">
        <v>4835608</v>
      </c>
      <c r="S48">
        <v>4</v>
      </c>
      <c r="T48">
        <v>393877</v>
      </c>
      <c r="U48">
        <f t="shared" si="0"/>
        <v>41</v>
      </c>
      <c r="V48">
        <v>63</v>
      </c>
    </row>
    <row r="49" spans="1:22" x14ac:dyDescent="0.25">
      <c r="A49" t="s">
        <v>303</v>
      </c>
      <c r="B49" s="60" t="s">
        <v>350</v>
      </c>
      <c r="C49" s="60">
        <v>67</v>
      </c>
      <c r="D49" s="99"/>
      <c r="E49" s="69"/>
      <c r="F49" s="69"/>
      <c r="G49" s="69"/>
      <c r="H49" s="69"/>
      <c r="I49" s="69"/>
      <c r="J49" s="69"/>
      <c r="K49" s="99"/>
      <c r="L49" s="99"/>
      <c r="M49" s="99"/>
      <c r="P49">
        <v>64</v>
      </c>
      <c r="Q49">
        <v>52</v>
      </c>
      <c r="R49">
        <v>7183216</v>
      </c>
      <c r="S49">
        <v>3</v>
      </c>
      <c r="T49">
        <v>280396</v>
      </c>
      <c r="U49">
        <f t="shared" si="0"/>
        <v>55</v>
      </c>
      <c r="V49">
        <v>64</v>
      </c>
    </row>
    <row r="50" spans="1:22" x14ac:dyDescent="0.25">
      <c r="B50" s="60"/>
      <c r="C50" s="60"/>
      <c r="D50" s="99"/>
      <c r="E50" s="69"/>
      <c r="F50" s="69"/>
      <c r="G50" s="69"/>
      <c r="H50" s="69"/>
      <c r="I50" s="69"/>
      <c r="J50" s="69"/>
      <c r="K50" s="99"/>
      <c r="L50" s="99"/>
      <c r="M50" s="99"/>
    </row>
    <row r="51" spans="1:22" x14ac:dyDescent="0.25">
      <c r="C51" s="61"/>
    </row>
    <row r="52" spans="1:22" x14ac:dyDescent="0.25">
      <c r="A52" t="s">
        <v>292</v>
      </c>
      <c r="B52" s="60" t="s">
        <v>352</v>
      </c>
      <c r="C52" s="60">
        <v>18</v>
      </c>
    </row>
    <row r="53" spans="1:22" x14ac:dyDescent="0.25">
      <c r="A53" t="s">
        <v>294</v>
      </c>
      <c r="B53" s="60" t="s">
        <v>352</v>
      </c>
      <c r="C53" s="60">
        <v>22</v>
      </c>
      <c r="D53" s="99">
        <v>20</v>
      </c>
      <c r="E53" s="69">
        <v>13405772</v>
      </c>
      <c r="F53" s="69">
        <v>98377</v>
      </c>
      <c r="G53" s="99"/>
      <c r="H53" s="99"/>
      <c r="I53" s="99"/>
      <c r="J53" s="99"/>
      <c r="K53" s="99"/>
      <c r="L53" s="99"/>
      <c r="M53" s="99"/>
    </row>
    <row r="54" spans="1:22" x14ac:dyDescent="0.25">
      <c r="A54" t="s">
        <v>295</v>
      </c>
      <c r="B54" s="60" t="s">
        <v>352</v>
      </c>
      <c r="C54" s="60">
        <v>27</v>
      </c>
      <c r="D54" s="99">
        <v>25</v>
      </c>
      <c r="E54" s="69">
        <v>138107393</v>
      </c>
      <c r="F54" s="69">
        <v>48393099</v>
      </c>
      <c r="G54" s="69">
        <v>1282308</v>
      </c>
      <c r="H54" s="99"/>
      <c r="I54" s="99"/>
      <c r="J54" s="99"/>
      <c r="K54" s="99"/>
      <c r="L54" s="99"/>
      <c r="M54" s="99"/>
    </row>
    <row r="55" spans="1:22" x14ac:dyDescent="0.25">
      <c r="A55" t="s">
        <v>296</v>
      </c>
      <c r="B55" s="60" t="s">
        <v>352</v>
      </c>
      <c r="C55" s="60">
        <v>32</v>
      </c>
      <c r="D55" s="99">
        <v>30</v>
      </c>
      <c r="E55" s="69">
        <v>99675745</v>
      </c>
      <c r="F55" s="69">
        <v>202219927</v>
      </c>
      <c r="G55" s="69">
        <v>141343694</v>
      </c>
      <c r="H55" s="69">
        <v>4879570</v>
      </c>
      <c r="I55" s="99"/>
      <c r="J55" s="99"/>
      <c r="K55" s="99"/>
      <c r="L55" s="99"/>
      <c r="M55" s="99"/>
    </row>
    <row r="56" spans="1:22" x14ac:dyDescent="0.25">
      <c r="A56" t="s">
        <v>297</v>
      </c>
      <c r="B56" s="60" t="s">
        <v>352</v>
      </c>
      <c r="C56" s="60">
        <v>37</v>
      </c>
      <c r="D56" s="99">
        <v>35</v>
      </c>
      <c r="E56" s="69">
        <v>36667957</v>
      </c>
      <c r="F56" s="69">
        <v>107512147</v>
      </c>
      <c r="G56" s="69">
        <v>342564235</v>
      </c>
      <c r="H56" s="69">
        <v>168844308</v>
      </c>
      <c r="I56" s="69">
        <v>2864581</v>
      </c>
      <c r="J56" s="99"/>
      <c r="K56" s="99"/>
      <c r="L56" s="99"/>
      <c r="M56" s="99"/>
    </row>
    <row r="57" spans="1:22" x14ac:dyDescent="0.25">
      <c r="A57" t="s">
        <v>298</v>
      </c>
      <c r="B57" s="60" t="s">
        <v>352</v>
      </c>
      <c r="C57" s="60">
        <v>42</v>
      </c>
      <c r="D57" s="99">
        <v>40</v>
      </c>
      <c r="E57" s="69">
        <v>7368208</v>
      </c>
      <c r="F57" s="69">
        <v>40523028</v>
      </c>
      <c r="G57" s="69">
        <v>182257175</v>
      </c>
      <c r="H57" s="69">
        <v>367815680</v>
      </c>
      <c r="I57" s="69">
        <v>146415834</v>
      </c>
      <c r="J57" s="69">
        <v>3649986</v>
      </c>
      <c r="K57" s="99"/>
      <c r="L57" s="99"/>
      <c r="M57" s="99"/>
    </row>
    <row r="58" spans="1:22" x14ac:dyDescent="0.25">
      <c r="A58" t="s">
        <v>299</v>
      </c>
      <c r="B58" s="60" t="s">
        <v>352</v>
      </c>
      <c r="C58" s="60">
        <v>47</v>
      </c>
      <c r="D58" s="99">
        <v>45</v>
      </c>
      <c r="E58" s="69">
        <v>246199</v>
      </c>
      <c r="F58" s="69">
        <v>6643417</v>
      </c>
      <c r="G58" s="69">
        <v>95028170</v>
      </c>
      <c r="H58" s="69">
        <v>254296888</v>
      </c>
      <c r="I58" s="69">
        <v>431259305</v>
      </c>
      <c r="J58" s="69">
        <v>137467982</v>
      </c>
      <c r="K58" s="69">
        <v>2497396</v>
      </c>
      <c r="L58" s="99"/>
      <c r="M58" s="99"/>
    </row>
    <row r="59" spans="1:22" x14ac:dyDescent="0.25">
      <c r="A59" t="s">
        <v>300</v>
      </c>
      <c r="B59" s="60" t="s">
        <v>352</v>
      </c>
      <c r="C59" s="60">
        <v>52</v>
      </c>
      <c r="D59" s="99">
        <v>50</v>
      </c>
      <c r="E59" s="69">
        <v>247997</v>
      </c>
      <c r="F59" s="69">
        <v>251637</v>
      </c>
      <c r="G59" s="69">
        <v>11930217</v>
      </c>
      <c r="H59" s="69">
        <v>88459583</v>
      </c>
      <c r="I59" s="69">
        <v>205589632</v>
      </c>
      <c r="J59" s="69">
        <v>184305378</v>
      </c>
      <c r="K59" s="69">
        <v>53327950</v>
      </c>
      <c r="L59" s="69">
        <v>428448</v>
      </c>
      <c r="M59" s="99"/>
    </row>
    <row r="60" spans="1:22" x14ac:dyDescent="0.25">
      <c r="A60" t="s">
        <v>301</v>
      </c>
      <c r="B60" s="60" t="s">
        <v>352</v>
      </c>
      <c r="C60" s="60">
        <v>57</v>
      </c>
      <c r="D60" s="99">
        <v>55</v>
      </c>
      <c r="E60" s="99"/>
      <c r="F60" s="69">
        <v>395828</v>
      </c>
      <c r="G60" s="69">
        <v>2012562</v>
      </c>
      <c r="H60" s="69">
        <v>11098541</v>
      </c>
      <c r="I60" s="69">
        <v>68676361</v>
      </c>
      <c r="J60" s="69">
        <v>66178400</v>
      </c>
      <c r="K60" s="69">
        <v>53423092</v>
      </c>
      <c r="L60" s="69">
        <v>18881209</v>
      </c>
      <c r="M60" s="69">
        <v>94204</v>
      </c>
    </row>
    <row r="61" spans="1:22" x14ac:dyDescent="0.25">
      <c r="A61" t="s">
        <v>302</v>
      </c>
      <c r="B61" s="60" t="s">
        <v>352</v>
      </c>
      <c r="C61" s="60">
        <v>62</v>
      </c>
      <c r="D61" s="99">
        <v>60</v>
      </c>
      <c r="E61" s="69">
        <v>251445</v>
      </c>
      <c r="F61" s="69">
        <v>151948</v>
      </c>
      <c r="G61" s="69">
        <v>577631</v>
      </c>
      <c r="H61" s="69">
        <v>1117136</v>
      </c>
      <c r="I61" s="69">
        <v>14264678</v>
      </c>
      <c r="J61" s="69">
        <v>18277865</v>
      </c>
      <c r="K61" s="69">
        <v>12029326</v>
      </c>
      <c r="L61" s="69">
        <v>17985589</v>
      </c>
      <c r="M61" s="69">
        <v>4786697</v>
      </c>
    </row>
    <row r="62" spans="1:22" x14ac:dyDescent="0.25">
      <c r="D62" s="99">
        <v>63</v>
      </c>
      <c r="E62" s="69">
        <v>17735</v>
      </c>
      <c r="F62" s="69">
        <v>105692</v>
      </c>
      <c r="G62" s="69">
        <v>332232</v>
      </c>
      <c r="H62" s="69">
        <v>400410</v>
      </c>
      <c r="I62" s="69">
        <v>2264564</v>
      </c>
      <c r="J62" s="69">
        <v>1362120</v>
      </c>
      <c r="K62" s="69">
        <v>1140586</v>
      </c>
      <c r="L62" s="69">
        <v>2133284</v>
      </c>
      <c r="M62" s="69">
        <v>2696002</v>
      </c>
    </row>
    <row r="63" spans="1:22" x14ac:dyDescent="0.25">
      <c r="A63" t="s">
        <v>303</v>
      </c>
      <c r="B63" s="60" t="s">
        <v>352</v>
      </c>
      <c r="C63" s="60">
        <v>67</v>
      </c>
      <c r="D63" s="42"/>
      <c r="E63" s="42"/>
      <c r="F63" s="42"/>
      <c r="G63" s="42"/>
      <c r="H63" s="42"/>
      <c r="I63" s="42"/>
      <c r="J63" s="42"/>
      <c r="K63" s="42"/>
    </row>
    <row r="65" spans="1:12" x14ac:dyDescent="0.25">
      <c r="A65" s="59" t="s">
        <v>354</v>
      </c>
    </row>
    <row r="66" spans="1:12" x14ac:dyDescent="0.25">
      <c r="A66" s="39" t="s">
        <v>355</v>
      </c>
    </row>
    <row r="67" spans="1:12" x14ac:dyDescent="0.25">
      <c r="A67" t="s">
        <v>356</v>
      </c>
    </row>
    <row r="68" spans="1:12" x14ac:dyDescent="0.25">
      <c r="A68" t="s">
        <v>357</v>
      </c>
    </row>
    <row r="69" spans="1:12" x14ac:dyDescent="0.25">
      <c r="B69" s="99" t="s">
        <v>256</v>
      </c>
      <c r="C69" s="99">
        <v>1</v>
      </c>
      <c r="D69" s="99">
        <v>5</v>
      </c>
      <c r="E69" s="99">
        <v>10</v>
      </c>
      <c r="F69" s="99">
        <v>15</v>
      </c>
      <c r="G69" s="99">
        <v>20</v>
      </c>
      <c r="H69" s="99">
        <v>25</v>
      </c>
      <c r="I69" s="99">
        <v>30</v>
      </c>
      <c r="J69" s="99">
        <v>35</v>
      </c>
      <c r="K69" s="99" t="s">
        <v>349</v>
      </c>
      <c r="L69" s="39" t="s">
        <v>358</v>
      </c>
    </row>
    <row r="70" spans="1:12" x14ac:dyDescent="0.25">
      <c r="A70" s="99" t="s">
        <v>272</v>
      </c>
      <c r="B70" s="99"/>
      <c r="C70" s="99"/>
      <c r="D70" s="99"/>
      <c r="E70" s="99"/>
      <c r="F70" s="99"/>
      <c r="G70" s="99"/>
      <c r="H70" s="99"/>
      <c r="I70" s="99"/>
      <c r="J70" s="99"/>
      <c r="K70" s="99"/>
    </row>
    <row r="71" spans="1:12" x14ac:dyDescent="0.25">
      <c r="A71" s="99"/>
      <c r="B71" s="99" t="s">
        <v>320</v>
      </c>
      <c r="C71" s="99">
        <v>307</v>
      </c>
      <c r="D71" s="99">
        <v>2</v>
      </c>
      <c r="E71" s="99"/>
      <c r="F71" s="99"/>
      <c r="G71" s="99"/>
      <c r="H71" s="99"/>
      <c r="I71" s="99"/>
      <c r="J71" s="99"/>
      <c r="K71" s="99"/>
      <c r="L71">
        <v>309</v>
      </c>
    </row>
    <row r="72" spans="1:12" x14ac:dyDescent="0.25">
      <c r="A72" s="99">
        <v>20</v>
      </c>
      <c r="B72" s="99" t="s">
        <v>359</v>
      </c>
      <c r="C72" s="69">
        <v>13405772</v>
      </c>
      <c r="D72" s="69">
        <v>98377</v>
      </c>
      <c r="E72" s="99"/>
      <c r="F72" s="99"/>
      <c r="G72" s="99"/>
      <c r="H72" s="99"/>
      <c r="I72" s="99"/>
      <c r="J72" s="99"/>
      <c r="K72" s="99"/>
      <c r="L72" s="42">
        <v>13504149</v>
      </c>
    </row>
    <row r="73" spans="1:12" x14ac:dyDescent="0.25">
      <c r="A73" s="99"/>
      <c r="B73" s="99" t="s">
        <v>320</v>
      </c>
      <c r="C73" s="69">
        <v>2818</v>
      </c>
      <c r="D73" s="99">
        <v>760</v>
      </c>
      <c r="E73" s="99">
        <v>17</v>
      </c>
      <c r="F73" s="99"/>
      <c r="G73" s="99"/>
      <c r="H73" s="99"/>
      <c r="I73" s="99"/>
      <c r="J73" s="99"/>
      <c r="K73" s="99"/>
      <c r="L73" s="42">
        <v>3595</v>
      </c>
    </row>
    <row r="74" spans="1:12" x14ac:dyDescent="0.25">
      <c r="A74" s="99">
        <v>25</v>
      </c>
      <c r="B74" s="99" t="s">
        <v>359</v>
      </c>
      <c r="C74" s="69">
        <v>138107393</v>
      </c>
      <c r="D74" s="69">
        <v>48393099</v>
      </c>
      <c r="E74" s="69">
        <v>1282308</v>
      </c>
      <c r="F74" s="99"/>
      <c r="G74" s="99"/>
      <c r="H74" s="99"/>
      <c r="I74" s="99"/>
      <c r="J74" s="99"/>
      <c r="K74" s="99"/>
      <c r="L74" s="42">
        <v>187782800</v>
      </c>
    </row>
    <row r="75" spans="1:12" x14ac:dyDescent="0.25">
      <c r="A75" s="99"/>
      <c r="B75" s="99" t="s">
        <v>320</v>
      </c>
      <c r="C75" s="69">
        <v>1952</v>
      </c>
      <c r="D75" s="69">
        <v>2753</v>
      </c>
      <c r="E75" s="69">
        <v>1587</v>
      </c>
      <c r="F75" s="99">
        <v>50</v>
      </c>
      <c r="G75" s="99"/>
      <c r="H75" s="99"/>
      <c r="I75" s="99"/>
      <c r="J75" s="99"/>
      <c r="K75" s="99"/>
      <c r="L75" s="42">
        <v>6342</v>
      </c>
    </row>
    <row r="76" spans="1:12" x14ac:dyDescent="0.25">
      <c r="A76" s="99">
        <v>30</v>
      </c>
      <c r="B76" s="99" t="s">
        <v>359</v>
      </c>
      <c r="C76" s="69">
        <v>99675745</v>
      </c>
      <c r="D76" s="69">
        <v>202219927</v>
      </c>
      <c r="E76" s="69">
        <v>141343694</v>
      </c>
      <c r="F76" s="69">
        <v>4879570</v>
      </c>
      <c r="G76" s="99"/>
      <c r="H76" s="99"/>
      <c r="I76" s="99"/>
      <c r="J76" s="99"/>
      <c r="K76" s="99"/>
      <c r="L76" s="42">
        <v>448118936</v>
      </c>
    </row>
    <row r="77" spans="1:12" x14ac:dyDescent="0.25">
      <c r="A77" s="99"/>
      <c r="B77" s="99" t="s">
        <v>320</v>
      </c>
      <c r="C77" s="99">
        <v>708</v>
      </c>
      <c r="D77" s="69">
        <v>1413</v>
      </c>
      <c r="E77" s="69">
        <v>3601</v>
      </c>
      <c r="F77" s="69">
        <v>1631</v>
      </c>
      <c r="G77" s="99">
        <v>27</v>
      </c>
      <c r="H77" s="99"/>
      <c r="I77" s="99"/>
      <c r="J77" s="99"/>
      <c r="K77" s="99"/>
      <c r="L77" s="42">
        <v>7380</v>
      </c>
    </row>
    <row r="78" spans="1:12" x14ac:dyDescent="0.25">
      <c r="A78" s="99">
        <v>35</v>
      </c>
      <c r="B78" s="99" t="s">
        <v>359</v>
      </c>
      <c r="C78" s="69">
        <v>36667957</v>
      </c>
      <c r="D78" s="69">
        <v>107512147</v>
      </c>
      <c r="E78" s="69">
        <v>342564235</v>
      </c>
      <c r="F78" s="69">
        <v>168844308</v>
      </c>
      <c r="G78" s="69">
        <v>2864581</v>
      </c>
      <c r="H78" s="99"/>
      <c r="I78" s="99"/>
      <c r="J78" s="99"/>
      <c r="K78" s="99"/>
      <c r="L78" s="42">
        <v>658453228</v>
      </c>
    </row>
    <row r="79" spans="1:12" x14ac:dyDescent="0.25">
      <c r="A79" s="99"/>
      <c r="B79" s="99" t="s">
        <v>320</v>
      </c>
      <c r="C79" s="99">
        <v>134</v>
      </c>
      <c r="D79" s="99">
        <v>522</v>
      </c>
      <c r="E79" s="69">
        <v>1923</v>
      </c>
      <c r="F79" s="69">
        <v>3485</v>
      </c>
      <c r="G79" s="69">
        <v>1275</v>
      </c>
      <c r="H79" s="99">
        <v>33</v>
      </c>
      <c r="I79" s="99"/>
      <c r="J79" s="99"/>
      <c r="K79" s="99"/>
      <c r="L79" s="42">
        <v>7372</v>
      </c>
    </row>
    <row r="80" spans="1:12" x14ac:dyDescent="0.25">
      <c r="A80" s="99">
        <v>40</v>
      </c>
      <c r="B80" s="99" t="s">
        <v>359</v>
      </c>
      <c r="C80" s="69">
        <v>7368208</v>
      </c>
      <c r="D80" s="69">
        <v>40523028</v>
      </c>
      <c r="E80" s="69">
        <v>182257175</v>
      </c>
      <c r="F80" s="69">
        <v>367815680</v>
      </c>
      <c r="G80" s="69">
        <v>146415834</v>
      </c>
      <c r="H80" s="69">
        <v>3649986</v>
      </c>
      <c r="I80" s="99"/>
      <c r="J80" s="99"/>
      <c r="K80" s="99"/>
      <c r="L80" s="42">
        <v>748029911</v>
      </c>
    </row>
    <row r="81" spans="1:12" x14ac:dyDescent="0.25">
      <c r="A81" s="99"/>
      <c r="B81" s="99" t="s">
        <v>320</v>
      </c>
      <c r="C81" s="99">
        <v>6</v>
      </c>
      <c r="D81" s="99">
        <v>82</v>
      </c>
      <c r="E81" s="69">
        <v>1026</v>
      </c>
      <c r="F81" s="69">
        <v>2484</v>
      </c>
      <c r="G81" s="69">
        <v>3754</v>
      </c>
      <c r="H81" s="69">
        <v>1112</v>
      </c>
      <c r="I81" s="99">
        <v>18</v>
      </c>
      <c r="J81" s="99"/>
      <c r="K81" s="99"/>
      <c r="L81" s="42">
        <v>8482</v>
      </c>
    </row>
    <row r="82" spans="1:12" x14ac:dyDescent="0.25">
      <c r="A82" s="99">
        <v>45</v>
      </c>
      <c r="B82" s="99" t="s">
        <v>359</v>
      </c>
      <c r="C82" s="69">
        <v>246199</v>
      </c>
      <c r="D82" s="69">
        <v>6643417</v>
      </c>
      <c r="E82" s="69">
        <v>95028170</v>
      </c>
      <c r="F82" s="69">
        <v>254296888</v>
      </c>
      <c r="G82" s="69">
        <v>431259305</v>
      </c>
      <c r="H82" s="69">
        <v>137467982</v>
      </c>
      <c r="I82" s="69">
        <v>2497396</v>
      </c>
      <c r="J82" s="99"/>
      <c r="K82" s="99"/>
      <c r="L82" s="42">
        <v>927439357</v>
      </c>
    </row>
    <row r="83" spans="1:12" x14ac:dyDescent="0.25">
      <c r="A83" s="99"/>
      <c r="B83" s="99" t="s">
        <v>320</v>
      </c>
      <c r="C83" s="99">
        <v>8</v>
      </c>
      <c r="D83" s="99">
        <v>6</v>
      </c>
      <c r="E83" s="99">
        <v>144</v>
      </c>
      <c r="F83" s="99">
        <v>883</v>
      </c>
      <c r="G83" s="69">
        <v>1846</v>
      </c>
      <c r="H83" s="69">
        <v>1483</v>
      </c>
      <c r="I83" s="99">
        <v>384</v>
      </c>
      <c r="J83" s="99">
        <v>3</v>
      </c>
      <c r="K83" s="99"/>
      <c r="L83" s="42">
        <v>4757</v>
      </c>
    </row>
    <row r="84" spans="1:12" x14ac:dyDescent="0.25">
      <c r="A84" s="99">
        <v>50</v>
      </c>
      <c r="B84" s="99" t="s">
        <v>359</v>
      </c>
      <c r="C84" s="69">
        <v>247997</v>
      </c>
      <c r="D84" s="69">
        <v>251637</v>
      </c>
      <c r="E84" s="69">
        <v>11930217</v>
      </c>
      <c r="F84" s="69">
        <v>88459583</v>
      </c>
      <c r="G84" s="69">
        <v>205589632</v>
      </c>
      <c r="H84" s="69">
        <v>184305378</v>
      </c>
      <c r="I84" s="69">
        <v>53327950</v>
      </c>
      <c r="J84" s="69">
        <v>428448</v>
      </c>
      <c r="K84" s="99"/>
      <c r="L84" s="42">
        <v>544540842</v>
      </c>
    </row>
    <row r="85" spans="1:12" x14ac:dyDescent="0.25">
      <c r="A85" s="99"/>
      <c r="B85" s="99" t="s">
        <v>320</v>
      </c>
      <c r="C85" s="99"/>
      <c r="D85" s="99">
        <v>5</v>
      </c>
      <c r="E85" s="99">
        <v>35</v>
      </c>
      <c r="F85" s="99">
        <v>119</v>
      </c>
      <c r="G85" s="99">
        <v>632</v>
      </c>
      <c r="H85" s="99">
        <v>558</v>
      </c>
      <c r="I85" s="99">
        <v>386</v>
      </c>
      <c r="J85" s="99">
        <v>129</v>
      </c>
      <c r="K85" s="99">
        <v>1</v>
      </c>
      <c r="L85" s="42">
        <v>1865</v>
      </c>
    </row>
    <row r="86" spans="1:12" x14ac:dyDescent="0.25">
      <c r="A86" s="99">
        <v>55</v>
      </c>
      <c r="B86" s="99" t="s">
        <v>359</v>
      </c>
      <c r="C86" s="99"/>
      <c r="D86" s="69">
        <v>395828</v>
      </c>
      <c r="E86" s="69">
        <v>2012562</v>
      </c>
      <c r="F86" s="69">
        <v>11098541</v>
      </c>
      <c r="G86" s="69">
        <v>68676361</v>
      </c>
      <c r="H86" s="69">
        <v>66178400</v>
      </c>
      <c r="I86" s="69">
        <v>53423092</v>
      </c>
      <c r="J86" s="69">
        <v>18881209</v>
      </c>
      <c r="K86" s="69">
        <v>94204</v>
      </c>
      <c r="L86" s="42">
        <v>220760197</v>
      </c>
    </row>
    <row r="87" spans="1:12" x14ac:dyDescent="0.25">
      <c r="A87" s="99"/>
      <c r="B87" s="99" t="s">
        <v>320</v>
      </c>
      <c r="C87" s="99">
        <v>3</v>
      </c>
      <c r="D87" s="99">
        <v>4</v>
      </c>
      <c r="E87" s="99">
        <v>12</v>
      </c>
      <c r="F87" s="99">
        <v>15</v>
      </c>
      <c r="G87" s="99">
        <v>144</v>
      </c>
      <c r="H87" s="99">
        <v>163</v>
      </c>
      <c r="I87" s="99">
        <v>94</v>
      </c>
      <c r="J87" s="99">
        <v>116</v>
      </c>
      <c r="K87" s="99">
        <v>30</v>
      </c>
      <c r="L87">
        <v>581</v>
      </c>
    </row>
    <row r="88" spans="1:12" x14ac:dyDescent="0.25">
      <c r="A88" s="99">
        <v>60</v>
      </c>
      <c r="B88" s="99" t="s">
        <v>359</v>
      </c>
      <c r="C88" s="69">
        <v>251445</v>
      </c>
      <c r="D88" s="69">
        <v>151948</v>
      </c>
      <c r="E88" s="69">
        <v>577631</v>
      </c>
      <c r="F88" s="69">
        <v>1117136</v>
      </c>
      <c r="G88" s="69">
        <v>14264678</v>
      </c>
      <c r="H88" s="69">
        <v>18277865</v>
      </c>
      <c r="I88" s="69">
        <v>12029326</v>
      </c>
      <c r="J88" s="69">
        <v>17985589</v>
      </c>
      <c r="K88" s="69">
        <v>4786697</v>
      </c>
      <c r="L88" s="42">
        <v>69442315</v>
      </c>
    </row>
    <row r="89" spans="1:12" x14ac:dyDescent="0.25">
      <c r="A89" s="99"/>
      <c r="B89" s="99" t="s">
        <v>320</v>
      </c>
      <c r="C89" s="99">
        <v>1</v>
      </c>
      <c r="D89" s="99">
        <v>3</v>
      </c>
      <c r="E89" s="99">
        <v>8</v>
      </c>
      <c r="F89" s="99">
        <v>9</v>
      </c>
      <c r="G89" s="99">
        <v>30</v>
      </c>
      <c r="H89" s="99">
        <v>13</v>
      </c>
      <c r="I89" s="99">
        <v>11</v>
      </c>
      <c r="J89" s="99">
        <v>15</v>
      </c>
      <c r="K89" s="99">
        <v>16</v>
      </c>
      <c r="L89">
        <v>106</v>
      </c>
    </row>
    <row r="90" spans="1:12" x14ac:dyDescent="0.25">
      <c r="A90" s="99">
        <v>63</v>
      </c>
      <c r="B90" s="99" t="s">
        <v>359</v>
      </c>
      <c r="C90" s="69">
        <v>17735</v>
      </c>
      <c r="D90" s="69">
        <v>105692</v>
      </c>
      <c r="E90" s="69">
        <v>332232</v>
      </c>
      <c r="F90" s="69">
        <v>400410</v>
      </c>
      <c r="G90" s="69">
        <v>2264564</v>
      </c>
      <c r="H90" s="69">
        <v>1362120</v>
      </c>
      <c r="I90" s="69">
        <v>1140586</v>
      </c>
      <c r="J90" s="69">
        <v>2133284</v>
      </c>
      <c r="K90" s="69">
        <v>2696002</v>
      </c>
      <c r="L90" s="42">
        <v>10452625</v>
      </c>
    </row>
    <row r="91" spans="1:12" x14ac:dyDescent="0.25">
      <c r="A91" s="99"/>
      <c r="B91" s="99" t="s">
        <v>320</v>
      </c>
      <c r="C91" s="69">
        <v>5937</v>
      </c>
      <c r="D91" s="69">
        <v>5550</v>
      </c>
      <c r="E91" s="69">
        <v>8353</v>
      </c>
      <c r="F91" s="69">
        <v>8676</v>
      </c>
      <c r="G91" s="69">
        <v>7708</v>
      </c>
      <c r="H91" s="69">
        <v>3362</v>
      </c>
      <c r="I91" s="99">
        <v>893</v>
      </c>
      <c r="J91" s="99">
        <v>263</v>
      </c>
      <c r="K91" s="99">
        <v>47</v>
      </c>
      <c r="L91" s="42">
        <v>40789</v>
      </c>
    </row>
    <row r="92" spans="1:12" x14ac:dyDescent="0.25">
      <c r="A92" s="99" t="s">
        <v>328</v>
      </c>
      <c r="B92" s="99" t="s">
        <v>359</v>
      </c>
      <c r="C92" s="69">
        <v>295988451</v>
      </c>
      <c r="D92" s="69">
        <v>406295100</v>
      </c>
      <c r="E92" s="69">
        <v>777328224</v>
      </c>
      <c r="F92" s="69">
        <v>896912116</v>
      </c>
      <c r="G92" s="69">
        <v>871334955</v>
      </c>
      <c r="H92" s="69">
        <v>411241731</v>
      </c>
      <c r="I92" s="69">
        <v>122418350</v>
      </c>
      <c r="J92" s="69">
        <v>39428530</v>
      </c>
      <c r="K92" s="69">
        <v>7576903</v>
      </c>
      <c r="L92" s="42">
        <v>3828524360</v>
      </c>
    </row>
    <row r="93" spans="1:12" x14ac:dyDescent="0.25">
      <c r="A93" s="99"/>
      <c r="B93" t="s">
        <v>360</v>
      </c>
    </row>
    <row r="95" spans="1:12" x14ac:dyDescent="0.25">
      <c r="B95" t="s">
        <v>361</v>
      </c>
    </row>
    <row r="96" spans="1:12" x14ac:dyDescent="0.25">
      <c r="B96" t="s">
        <v>362</v>
      </c>
      <c r="D96" s="71"/>
    </row>
    <row r="97" spans="2:5" x14ac:dyDescent="0.25">
      <c r="B97" t="s">
        <v>363</v>
      </c>
      <c r="D97" s="42"/>
    </row>
    <row r="98" spans="2:5" x14ac:dyDescent="0.25">
      <c r="B98" t="s">
        <v>364</v>
      </c>
      <c r="E98" s="42"/>
    </row>
    <row r="99" spans="2:5" x14ac:dyDescent="0.25">
      <c r="B99" t="s">
        <v>365</v>
      </c>
    </row>
    <row r="102" spans="2:5" s="59" customFormat="1" x14ac:dyDescent="0.25"/>
  </sheetData>
  <hyperlinks>
    <hyperlink ref="A1" location="TOC!A1" display="TOC" xr:uid="{123F84EF-B3AB-45AA-9E6C-C574D99C8541}"/>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F6E1-247D-4CD9-85DF-F87BC27DFCB8}">
  <dimension ref="A1:AD29"/>
  <sheetViews>
    <sheetView workbookViewId="0"/>
  </sheetViews>
  <sheetFormatPr defaultRowHeight="15" x14ac:dyDescent="0.25"/>
  <cols>
    <col min="5" max="5" width="12" bestFit="1" customWidth="1"/>
    <col min="8" max="13" width="9.5703125" bestFit="1" customWidth="1"/>
    <col min="22" max="22" width="12.7109375" bestFit="1" customWidth="1"/>
    <col min="27" max="27" width="10.140625" bestFit="1" customWidth="1"/>
    <col min="28" max="28" width="12.7109375" bestFit="1" customWidth="1"/>
  </cols>
  <sheetData>
    <row r="1" spans="1:30" x14ac:dyDescent="0.25">
      <c r="A1" s="9" t="s">
        <v>0</v>
      </c>
      <c r="B1" s="60"/>
    </row>
    <row r="2" spans="1:30" x14ac:dyDescent="0.25">
      <c r="A2" s="86" t="s">
        <v>35</v>
      </c>
      <c r="B2" s="87" t="s">
        <v>375</v>
      </c>
    </row>
    <row r="3" spans="1:30" x14ac:dyDescent="0.25">
      <c r="A3" s="86" t="s">
        <v>36</v>
      </c>
      <c r="B3" s="87" t="s">
        <v>385</v>
      </c>
    </row>
    <row r="7" spans="1:30" x14ac:dyDescent="0.25">
      <c r="B7" s="62" t="s">
        <v>290</v>
      </c>
      <c r="C7" s="61" t="s">
        <v>37</v>
      </c>
      <c r="D7" s="61" t="s">
        <v>38</v>
      </c>
      <c r="E7" s="61" t="s">
        <v>352</v>
      </c>
    </row>
    <row r="8" spans="1:30" x14ac:dyDescent="0.25">
      <c r="A8" t="s">
        <v>294</v>
      </c>
      <c r="B8" s="60" t="s">
        <v>352</v>
      </c>
      <c r="C8" s="60">
        <v>22</v>
      </c>
      <c r="D8" s="56">
        <v>20</v>
      </c>
      <c r="E8" s="83">
        <v>43702.747572815533</v>
      </c>
      <c r="F8" s="83"/>
      <c r="G8" s="83"/>
      <c r="H8" s="83"/>
      <c r="I8" s="83"/>
      <c r="J8" s="83"/>
      <c r="K8" s="83"/>
      <c r="L8" s="83"/>
      <c r="M8" s="83"/>
      <c r="V8">
        <v>309</v>
      </c>
      <c r="Z8">
        <v>309</v>
      </c>
      <c r="AB8" s="42">
        <v>13504149</v>
      </c>
      <c r="AD8">
        <f>AB8/Z8</f>
        <v>43702.747572815533</v>
      </c>
    </row>
    <row r="9" spans="1:30" x14ac:dyDescent="0.25">
      <c r="A9" t="s">
        <v>295</v>
      </c>
      <c r="B9" s="60" t="s">
        <v>352</v>
      </c>
      <c r="C9" s="60">
        <v>27</v>
      </c>
      <c r="D9" s="56">
        <v>25</v>
      </c>
      <c r="E9" s="83">
        <v>52234.436717663419</v>
      </c>
      <c r="F9" s="83"/>
      <c r="G9" s="83"/>
      <c r="H9" s="83"/>
      <c r="I9" s="83"/>
      <c r="J9" s="83"/>
      <c r="K9" s="83"/>
      <c r="L9" s="83"/>
      <c r="M9" s="83"/>
      <c r="V9" s="42">
        <v>13504149</v>
      </c>
      <c r="Z9" s="42">
        <v>3595</v>
      </c>
      <c r="AB9" s="42">
        <v>187782800</v>
      </c>
      <c r="AD9">
        <f t="shared" ref="AD9:AD18" si="0">AB9/Z9</f>
        <v>52234.436717663419</v>
      </c>
    </row>
    <row r="10" spans="1:30" x14ac:dyDescent="0.25">
      <c r="A10" t="s">
        <v>296</v>
      </c>
      <c r="B10" s="60" t="s">
        <v>352</v>
      </c>
      <c r="C10" s="60">
        <v>32</v>
      </c>
      <c r="D10" s="56">
        <v>30</v>
      </c>
      <c r="E10" s="83">
        <v>70658.9303058972</v>
      </c>
      <c r="F10" s="83"/>
      <c r="G10" s="83"/>
      <c r="H10" s="83"/>
      <c r="I10" s="83"/>
      <c r="J10" s="83"/>
      <c r="K10" s="83"/>
      <c r="L10" s="83"/>
      <c r="M10" s="83"/>
      <c r="V10" s="42">
        <v>3595</v>
      </c>
      <c r="Z10" s="42">
        <v>6342</v>
      </c>
      <c r="AB10" s="42">
        <v>448118936</v>
      </c>
      <c r="AD10">
        <f t="shared" si="0"/>
        <v>70658.9303058972</v>
      </c>
    </row>
    <row r="11" spans="1:30" x14ac:dyDescent="0.25">
      <c r="A11" t="s">
        <v>297</v>
      </c>
      <c r="B11" s="60" t="s">
        <v>352</v>
      </c>
      <c r="C11" s="60">
        <v>37</v>
      </c>
      <c r="D11" s="56">
        <v>35</v>
      </c>
      <c r="E11" s="83">
        <v>89221.30460704607</v>
      </c>
      <c r="F11" s="83"/>
      <c r="G11" s="83"/>
      <c r="H11" s="83"/>
      <c r="I11" s="83"/>
      <c r="J11" s="83"/>
      <c r="K11" s="83"/>
      <c r="L11" s="83"/>
      <c r="M11" s="83"/>
      <c r="V11" s="42">
        <v>187782800</v>
      </c>
      <c r="Z11" s="42">
        <v>7380</v>
      </c>
      <c r="AB11" s="42">
        <v>658453228</v>
      </c>
      <c r="AD11">
        <f t="shared" si="0"/>
        <v>89221.30460704607</v>
      </c>
    </row>
    <row r="12" spans="1:30" x14ac:dyDescent="0.25">
      <c r="A12" t="s">
        <v>298</v>
      </c>
      <c r="B12" s="60" t="s">
        <v>352</v>
      </c>
      <c r="C12" s="60">
        <v>42</v>
      </c>
      <c r="D12" s="56">
        <v>40</v>
      </c>
      <c r="E12" s="83">
        <v>101469.06009224091</v>
      </c>
      <c r="F12" s="83"/>
      <c r="G12" s="83"/>
      <c r="H12" s="83"/>
      <c r="I12" s="83"/>
      <c r="J12" s="83"/>
      <c r="K12" s="83"/>
      <c r="L12" s="83"/>
      <c r="M12" s="83"/>
      <c r="V12" s="42">
        <v>6342</v>
      </c>
      <c r="Z12" s="42">
        <v>7372</v>
      </c>
      <c r="AB12" s="42">
        <v>748029911</v>
      </c>
      <c r="AD12">
        <f t="shared" si="0"/>
        <v>101469.06009224091</v>
      </c>
    </row>
    <row r="13" spans="1:30" x14ac:dyDescent="0.25">
      <c r="A13" t="s">
        <v>299</v>
      </c>
      <c r="B13" s="60" t="s">
        <v>352</v>
      </c>
      <c r="C13" s="60">
        <v>47</v>
      </c>
      <c r="D13" s="56">
        <v>45</v>
      </c>
      <c r="E13" s="83">
        <v>109342.06048101863</v>
      </c>
      <c r="F13" s="83"/>
      <c r="G13" s="83"/>
      <c r="H13" s="83"/>
      <c r="I13" s="83"/>
      <c r="J13" s="83"/>
      <c r="K13" s="83"/>
      <c r="L13" s="83"/>
      <c r="M13" s="83"/>
      <c r="V13" s="42">
        <v>448118936</v>
      </c>
      <c r="Z13" s="42">
        <v>8482</v>
      </c>
      <c r="AB13" s="42">
        <v>927439357</v>
      </c>
      <c r="AD13">
        <f t="shared" si="0"/>
        <v>109342.06048101863</v>
      </c>
    </row>
    <row r="14" spans="1:30" x14ac:dyDescent="0.25">
      <c r="A14" t="s">
        <v>300</v>
      </c>
      <c r="B14" s="60" t="s">
        <v>352</v>
      </c>
      <c r="C14" s="60">
        <v>52</v>
      </c>
      <c r="D14" s="56">
        <v>50</v>
      </c>
      <c r="E14" s="83">
        <v>114471.48244692033</v>
      </c>
      <c r="F14" s="83"/>
      <c r="G14" s="83"/>
      <c r="H14" s="83"/>
      <c r="I14" s="83"/>
      <c r="J14" s="83"/>
      <c r="K14" s="83"/>
      <c r="L14" s="83"/>
      <c r="M14" s="83"/>
      <c r="V14" s="42">
        <v>7380</v>
      </c>
      <c r="Z14" s="42">
        <v>4757</v>
      </c>
      <c r="AB14" s="42">
        <v>544540842</v>
      </c>
      <c r="AD14">
        <f t="shared" si="0"/>
        <v>114471.48244692033</v>
      </c>
    </row>
    <row r="15" spans="1:30" x14ac:dyDescent="0.25">
      <c r="A15" t="s">
        <v>301</v>
      </c>
      <c r="B15" s="60" t="s">
        <v>352</v>
      </c>
      <c r="C15" s="60">
        <v>57</v>
      </c>
      <c r="D15" s="56">
        <v>55</v>
      </c>
      <c r="E15" s="83">
        <v>118370.07882037533</v>
      </c>
      <c r="F15" s="83"/>
      <c r="G15" s="83"/>
      <c r="H15" s="83"/>
      <c r="I15" s="83"/>
      <c r="J15" s="83"/>
      <c r="K15" s="83"/>
      <c r="L15" s="83"/>
      <c r="M15" s="83"/>
      <c r="V15" s="42">
        <v>658453228</v>
      </c>
      <c r="Z15" s="42">
        <v>1865</v>
      </c>
      <c r="AB15" s="42">
        <v>220760197</v>
      </c>
      <c r="AD15">
        <f t="shared" si="0"/>
        <v>118370.07882037533</v>
      </c>
    </row>
    <row r="16" spans="1:30" x14ac:dyDescent="0.25">
      <c r="A16" s="15" t="s">
        <v>302</v>
      </c>
      <c r="B16" s="15" t="s">
        <v>352</v>
      </c>
      <c r="C16" s="39">
        <v>62</v>
      </c>
      <c r="D16" s="39" t="s">
        <v>351</v>
      </c>
      <c r="E16" s="85">
        <v>116295.40029112081</v>
      </c>
      <c r="F16" s="84"/>
      <c r="G16" s="84"/>
      <c r="H16" s="84"/>
      <c r="I16" s="84"/>
      <c r="J16" s="84"/>
      <c r="K16" s="84"/>
      <c r="L16" s="84"/>
      <c r="V16" s="42">
        <v>7372</v>
      </c>
      <c r="Z16">
        <v>581</v>
      </c>
      <c r="AB16" s="42">
        <v>69442315</v>
      </c>
      <c r="AD16">
        <f t="shared" si="0"/>
        <v>119522.05679862306</v>
      </c>
    </row>
    <row r="17" spans="22:30" x14ac:dyDescent="0.25">
      <c r="V17" s="42">
        <v>748029911</v>
      </c>
      <c r="Z17">
        <v>106</v>
      </c>
      <c r="AB17" s="42">
        <v>10452625</v>
      </c>
      <c r="AD17">
        <f t="shared" si="0"/>
        <v>98609.669811320753</v>
      </c>
    </row>
    <row r="18" spans="22:30" x14ac:dyDescent="0.25">
      <c r="V18" s="42">
        <v>8482</v>
      </c>
      <c r="Z18" s="42">
        <v>40789</v>
      </c>
      <c r="AB18" s="42">
        <v>3828524360</v>
      </c>
      <c r="AD18">
        <f t="shared" si="0"/>
        <v>93861.687219593514</v>
      </c>
    </row>
    <row r="19" spans="22:30" x14ac:dyDescent="0.25">
      <c r="V19" s="42">
        <v>927439357</v>
      </c>
    </row>
    <row r="20" spans="22:30" x14ac:dyDescent="0.25">
      <c r="V20" s="42">
        <v>4757</v>
      </c>
    </row>
    <row r="21" spans="22:30" x14ac:dyDescent="0.25">
      <c r="V21" s="42">
        <v>544540842</v>
      </c>
    </row>
    <row r="22" spans="22:30" x14ac:dyDescent="0.25">
      <c r="V22" s="42">
        <v>1865</v>
      </c>
    </row>
    <row r="23" spans="22:30" x14ac:dyDescent="0.25">
      <c r="V23" s="42">
        <v>220760197</v>
      </c>
      <c r="AA23" s="42">
        <f>AB16+AB17</f>
        <v>79894940</v>
      </c>
      <c r="AB23">
        <f>AA23/(581+106)</f>
        <v>116295.40029112081</v>
      </c>
    </row>
    <row r="24" spans="22:30" x14ac:dyDescent="0.25">
      <c r="V24">
        <v>581</v>
      </c>
    </row>
    <row r="25" spans="22:30" x14ac:dyDescent="0.25">
      <c r="V25" s="42">
        <v>69442315</v>
      </c>
    </row>
    <row r="26" spans="22:30" x14ac:dyDescent="0.25">
      <c r="V26">
        <v>106</v>
      </c>
    </row>
    <row r="27" spans="22:30" x14ac:dyDescent="0.25">
      <c r="V27" s="42">
        <v>10452625</v>
      </c>
    </row>
    <row r="28" spans="22:30" x14ac:dyDescent="0.25">
      <c r="V28" s="42">
        <v>40789</v>
      </c>
    </row>
    <row r="29" spans="22:30" x14ac:dyDescent="0.25">
      <c r="V29" s="42">
        <v>3828524360</v>
      </c>
    </row>
  </sheetData>
  <hyperlinks>
    <hyperlink ref="A1" location="TOC!A1" display="TOC" xr:uid="{A1FBD90A-EB32-4831-A444-7E99B0E1904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3B568-3E4C-46E2-B2F8-C9309DBD581D}">
  <dimension ref="A1:AB102"/>
  <sheetViews>
    <sheetView zoomScale="110" zoomScaleNormal="110" workbookViewId="0">
      <selection activeCell="Z43" sqref="Z43"/>
    </sheetView>
  </sheetViews>
  <sheetFormatPr defaultRowHeight="15" x14ac:dyDescent="0.25"/>
  <cols>
    <col min="5" max="5" width="14.85546875" bestFit="1" customWidth="1"/>
    <col min="6" max="10" width="11.140625" bestFit="1" customWidth="1"/>
    <col min="11" max="11" width="14.140625" bestFit="1" customWidth="1"/>
    <col min="12" max="12" width="12.7109375" bestFit="1" customWidth="1"/>
  </cols>
  <sheetData>
    <row r="1" spans="1:13" x14ac:dyDescent="0.25">
      <c r="A1" s="1" t="s">
        <v>0</v>
      </c>
    </row>
    <row r="3" spans="1:13" x14ac:dyDescent="0.25">
      <c r="A3" s="1"/>
    </row>
    <row r="4" spans="1:13" x14ac:dyDescent="0.25">
      <c r="A4" s="59" t="s">
        <v>329</v>
      </c>
    </row>
    <row r="5" spans="1:13" x14ac:dyDescent="0.25">
      <c r="A5" s="1"/>
      <c r="E5" t="s">
        <v>330</v>
      </c>
    </row>
    <row r="6" spans="1:13" x14ac:dyDescent="0.25">
      <c r="A6" s="1"/>
      <c r="E6" t="s">
        <v>331</v>
      </c>
      <c r="F6" t="s">
        <v>332</v>
      </c>
      <c r="G6" t="s">
        <v>333</v>
      </c>
      <c r="H6" t="s">
        <v>334</v>
      </c>
      <c r="I6" t="s">
        <v>335</v>
      </c>
      <c r="J6" t="s">
        <v>336</v>
      </c>
      <c r="K6" t="s">
        <v>337</v>
      </c>
      <c r="L6" t="s">
        <v>338</v>
      </c>
      <c r="M6" t="s">
        <v>339</v>
      </c>
    </row>
    <row r="7" spans="1:13" x14ac:dyDescent="0.25">
      <c r="B7" s="62" t="s">
        <v>290</v>
      </c>
      <c r="D7" s="61" t="s">
        <v>289</v>
      </c>
      <c r="E7" t="s">
        <v>340</v>
      </c>
      <c r="F7" t="s">
        <v>341</v>
      </c>
      <c r="G7" t="s">
        <v>342</v>
      </c>
      <c r="H7" t="s">
        <v>343</v>
      </c>
      <c r="I7" t="s">
        <v>344</v>
      </c>
      <c r="J7" t="s">
        <v>345</v>
      </c>
      <c r="K7" t="s">
        <v>346</v>
      </c>
      <c r="L7" t="s">
        <v>347</v>
      </c>
      <c r="M7" t="s">
        <v>348</v>
      </c>
    </row>
    <row r="8" spans="1:13" x14ac:dyDescent="0.25">
      <c r="A8" t="s">
        <v>272</v>
      </c>
      <c r="B8" s="61" t="s">
        <v>291</v>
      </c>
      <c r="C8" s="61" t="s">
        <v>37</v>
      </c>
      <c r="D8" s="61" t="s">
        <v>38</v>
      </c>
      <c r="E8" s="56">
        <v>1</v>
      </c>
      <c r="F8" s="56">
        <v>5</v>
      </c>
      <c r="G8" s="56">
        <v>10</v>
      </c>
      <c r="H8" s="56">
        <v>15</v>
      </c>
      <c r="I8" s="56">
        <v>20</v>
      </c>
      <c r="J8" s="56">
        <v>25</v>
      </c>
      <c r="K8" s="56">
        <v>30</v>
      </c>
      <c r="L8" s="56">
        <v>35</v>
      </c>
      <c r="M8" s="70" t="s">
        <v>349</v>
      </c>
    </row>
    <row r="9" spans="1:13" x14ac:dyDescent="0.25">
      <c r="A9" t="s">
        <v>292</v>
      </c>
      <c r="B9" s="60" t="s">
        <v>350</v>
      </c>
      <c r="C9" s="60">
        <v>18</v>
      </c>
      <c r="D9" s="56"/>
      <c r="E9" s="56"/>
      <c r="F9" s="56"/>
      <c r="G9" s="56"/>
      <c r="H9" s="56"/>
      <c r="I9" s="56"/>
      <c r="J9" s="56"/>
      <c r="K9" s="56"/>
      <c r="L9" s="56"/>
      <c r="M9" s="56"/>
    </row>
    <row r="10" spans="1:13" x14ac:dyDescent="0.25">
      <c r="A10" t="s">
        <v>294</v>
      </c>
      <c r="B10" s="60" t="s">
        <v>350</v>
      </c>
      <c r="C10" s="60">
        <v>22</v>
      </c>
      <c r="D10" s="56">
        <v>20</v>
      </c>
      <c r="E10" s="56">
        <v>307</v>
      </c>
      <c r="F10" s="56">
        <v>2</v>
      </c>
      <c r="G10" s="56"/>
      <c r="H10" s="56"/>
      <c r="I10" s="56"/>
      <c r="J10" s="56"/>
      <c r="K10" s="56"/>
      <c r="L10" s="56"/>
      <c r="M10" s="56"/>
    </row>
    <row r="11" spans="1:13" x14ac:dyDescent="0.25">
      <c r="A11" t="s">
        <v>295</v>
      </c>
      <c r="B11" s="60" t="s">
        <v>350</v>
      </c>
      <c r="C11" s="60">
        <v>27</v>
      </c>
      <c r="D11" s="56">
        <v>25</v>
      </c>
      <c r="E11" s="69">
        <v>2818</v>
      </c>
      <c r="F11" s="56">
        <v>760</v>
      </c>
      <c r="G11" s="56">
        <v>17</v>
      </c>
      <c r="H11" s="56"/>
      <c r="I11" s="56"/>
      <c r="J11" s="56"/>
      <c r="K11" s="56"/>
      <c r="L11" s="56"/>
      <c r="M11" s="56"/>
    </row>
    <row r="12" spans="1:13" x14ac:dyDescent="0.25">
      <c r="A12" t="s">
        <v>296</v>
      </c>
      <c r="B12" s="60" t="s">
        <v>350</v>
      </c>
      <c r="C12" s="60">
        <v>32</v>
      </c>
      <c r="D12" s="56">
        <v>30</v>
      </c>
      <c r="E12" s="69">
        <v>1952</v>
      </c>
      <c r="F12" s="69">
        <v>2753</v>
      </c>
      <c r="G12" s="69">
        <v>1587</v>
      </c>
      <c r="H12" s="56">
        <v>50</v>
      </c>
      <c r="I12" s="56"/>
      <c r="J12" s="56"/>
      <c r="K12" s="56"/>
      <c r="L12" s="56"/>
      <c r="M12" s="56"/>
    </row>
    <row r="13" spans="1:13" x14ac:dyDescent="0.25">
      <c r="A13" t="s">
        <v>297</v>
      </c>
      <c r="B13" s="60" t="s">
        <v>350</v>
      </c>
      <c r="C13" s="60">
        <v>37</v>
      </c>
      <c r="D13" s="56">
        <v>35</v>
      </c>
      <c r="E13" s="56">
        <v>708</v>
      </c>
      <c r="F13" s="69">
        <v>1413</v>
      </c>
      <c r="G13" s="69">
        <v>3601</v>
      </c>
      <c r="H13" s="69">
        <v>1631</v>
      </c>
      <c r="I13" s="56">
        <v>27</v>
      </c>
      <c r="J13" s="56"/>
      <c r="K13" s="56"/>
      <c r="L13" s="56"/>
      <c r="M13" s="56"/>
    </row>
    <row r="14" spans="1:13" x14ac:dyDescent="0.25">
      <c r="A14" t="s">
        <v>298</v>
      </c>
      <c r="B14" s="60" t="s">
        <v>350</v>
      </c>
      <c r="C14" s="60">
        <v>42</v>
      </c>
      <c r="D14" s="56">
        <v>40</v>
      </c>
      <c r="E14" s="56">
        <v>134</v>
      </c>
      <c r="F14" s="56">
        <v>522</v>
      </c>
      <c r="G14" s="69">
        <v>1923</v>
      </c>
      <c r="H14" s="69">
        <v>3485</v>
      </c>
      <c r="I14" s="69">
        <v>1275</v>
      </c>
      <c r="J14" s="56">
        <v>33</v>
      </c>
      <c r="K14" s="56"/>
      <c r="L14" s="56"/>
      <c r="M14" s="56"/>
    </row>
    <row r="15" spans="1:13" x14ac:dyDescent="0.25">
      <c r="A15" t="s">
        <v>299</v>
      </c>
      <c r="B15" s="60" t="s">
        <v>350</v>
      </c>
      <c r="C15" s="60">
        <v>47</v>
      </c>
      <c r="D15" s="56">
        <v>45</v>
      </c>
      <c r="E15" s="56">
        <v>6</v>
      </c>
      <c r="F15" s="56">
        <v>82</v>
      </c>
      <c r="G15" s="69">
        <v>1026</v>
      </c>
      <c r="H15" s="69">
        <v>2484</v>
      </c>
      <c r="I15" s="69">
        <v>3754</v>
      </c>
      <c r="J15" s="69">
        <v>1112</v>
      </c>
      <c r="K15" s="56">
        <v>18</v>
      </c>
      <c r="L15" s="56"/>
      <c r="M15" s="56"/>
    </row>
    <row r="16" spans="1:13" x14ac:dyDescent="0.25">
      <c r="A16" t="s">
        <v>300</v>
      </c>
      <c r="B16" s="60" t="s">
        <v>350</v>
      </c>
      <c r="C16" s="60">
        <v>52</v>
      </c>
      <c r="D16" s="56">
        <v>50</v>
      </c>
      <c r="E16" s="56">
        <v>8</v>
      </c>
      <c r="F16" s="56">
        <v>6</v>
      </c>
      <c r="G16" s="56">
        <v>144</v>
      </c>
      <c r="H16" s="56">
        <v>883</v>
      </c>
      <c r="I16" s="69">
        <v>1846</v>
      </c>
      <c r="J16" s="69">
        <v>1483</v>
      </c>
      <c r="K16" s="56">
        <v>384</v>
      </c>
      <c r="L16" s="56">
        <v>3</v>
      </c>
      <c r="M16" s="56"/>
    </row>
    <row r="17" spans="1:13" x14ac:dyDescent="0.25">
      <c r="A17" t="s">
        <v>301</v>
      </c>
      <c r="B17" s="60" t="s">
        <v>350</v>
      </c>
      <c r="C17" s="60">
        <v>57</v>
      </c>
      <c r="D17" s="56">
        <v>55</v>
      </c>
      <c r="E17" s="56"/>
      <c r="F17" s="56">
        <v>5</v>
      </c>
      <c r="G17" s="56">
        <v>35</v>
      </c>
      <c r="H17" s="56">
        <v>119</v>
      </c>
      <c r="I17" s="56">
        <v>632</v>
      </c>
      <c r="J17" s="56">
        <v>558</v>
      </c>
      <c r="K17" s="56">
        <v>386</v>
      </c>
      <c r="L17" s="56">
        <v>129</v>
      </c>
      <c r="M17" s="56">
        <v>1</v>
      </c>
    </row>
    <row r="18" spans="1:13" x14ac:dyDescent="0.25">
      <c r="A18" t="s">
        <v>302</v>
      </c>
      <c r="B18" s="60" t="s">
        <v>350</v>
      </c>
      <c r="C18" s="60">
        <v>62</v>
      </c>
      <c r="D18" s="56" t="s">
        <v>351</v>
      </c>
      <c r="E18" s="56">
        <v>4</v>
      </c>
      <c r="F18" s="56">
        <v>7</v>
      </c>
      <c r="G18" s="56">
        <v>20</v>
      </c>
      <c r="H18" s="56">
        <v>24</v>
      </c>
      <c r="I18" s="56">
        <v>174</v>
      </c>
      <c r="J18" s="56">
        <v>176</v>
      </c>
      <c r="K18" s="56">
        <v>105</v>
      </c>
      <c r="L18" s="56">
        <v>131</v>
      </c>
      <c r="M18" s="56">
        <v>46</v>
      </c>
    </row>
    <row r="19" spans="1:13" x14ac:dyDescent="0.25">
      <c r="A19" t="s">
        <v>303</v>
      </c>
      <c r="B19" s="60" t="s">
        <v>350</v>
      </c>
      <c r="C19" s="60">
        <v>67</v>
      </c>
      <c r="D19" s="56"/>
      <c r="E19" s="69"/>
      <c r="F19" s="69"/>
      <c r="G19" s="69"/>
      <c r="H19" s="69"/>
      <c r="I19" s="69"/>
      <c r="J19" s="69"/>
      <c r="K19" s="69"/>
      <c r="L19" s="69"/>
      <c r="M19" s="69"/>
    </row>
    <row r="20" spans="1:13" x14ac:dyDescent="0.25">
      <c r="B20" s="60"/>
      <c r="C20" s="60"/>
      <c r="D20" s="56"/>
      <c r="E20" s="69"/>
      <c r="F20" s="69"/>
      <c r="G20" s="69"/>
      <c r="H20" s="69"/>
      <c r="I20" s="69"/>
      <c r="J20" s="69"/>
      <c r="K20" s="56"/>
      <c r="L20" s="56"/>
      <c r="M20" s="56"/>
    </row>
    <row r="21" spans="1:13" x14ac:dyDescent="0.25">
      <c r="A21" t="s">
        <v>292</v>
      </c>
      <c r="B21" s="60" t="s">
        <v>352</v>
      </c>
      <c r="C21" s="60">
        <v>18</v>
      </c>
    </row>
    <row r="22" spans="1:13" x14ac:dyDescent="0.25">
      <c r="A22" t="s">
        <v>294</v>
      </c>
      <c r="B22" s="60" t="s">
        <v>352</v>
      </c>
      <c r="C22" s="60">
        <v>22</v>
      </c>
      <c r="D22" s="56">
        <v>20</v>
      </c>
      <c r="E22" s="69">
        <v>13405772</v>
      </c>
      <c r="F22" s="69">
        <v>98377</v>
      </c>
      <c r="G22" s="56"/>
      <c r="H22" s="56"/>
      <c r="I22" s="56"/>
      <c r="J22" s="56"/>
      <c r="K22" s="56"/>
      <c r="L22" s="56"/>
      <c r="M22" s="56"/>
    </row>
    <row r="23" spans="1:13" x14ac:dyDescent="0.25">
      <c r="A23" t="s">
        <v>295</v>
      </c>
      <c r="B23" s="60" t="s">
        <v>352</v>
      </c>
      <c r="C23" s="60">
        <v>27</v>
      </c>
      <c r="D23" s="56">
        <v>25</v>
      </c>
      <c r="E23" s="69">
        <v>138107393</v>
      </c>
      <c r="F23" s="69">
        <v>48393099</v>
      </c>
      <c r="G23" s="69">
        <v>1282308</v>
      </c>
      <c r="H23" s="56"/>
      <c r="I23" s="56"/>
      <c r="J23" s="56"/>
      <c r="K23" s="56"/>
      <c r="L23" s="56"/>
      <c r="M23" s="56"/>
    </row>
    <row r="24" spans="1:13" x14ac:dyDescent="0.25">
      <c r="A24" t="s">
        <v>296</v>
      </c>
      <c r="B24" s="60" t="s">
        <v>352</v>
      </c>
      <c r="C24" s="60">
        <v>32</v>
      </c>
      <c r="D24" s="56">
        <v>30</v>
      </c>
      <c r="E24" s="69">
        <v>99675745</v>
      </c>
      <c r="F24" s="69">
        <v>202219927</v>
      </c>
      <c r="G24" s="69">
        <v>141343694</v>
      </c>
      <c r="H24" s="69">
        <v>4879570</v>
      </c>
      <c r="I24" s="56"/>
      <c r="J24" s="56"/>
      <c r="K24" s="56"/>
      <c r="L24" s="56"/>
      <c r="M24" s="56"/>
    </row>
    <row r="25" spans="1:13" x14ac:dyDescent="0.25">
      <c r="A25" t="s">
        <v>297</v>
      </c>
      <c r="B25" s="60" t="s">
        <v>352</v>
      </c>
      <c r="C25" s="60">
        <v>37</v>
      </c>
      <c r="D25" s="56">
        <v>35</v>
      </c>
      <c r="E25" s="69">
        <v>36667957</v>
      </c>
      <c r="F25" s="69">
        <v>107512147</v>
      </c>
      <c r="G25" s="69">
        <v>342564235</v>
      </c>
      <c r="H25" s="69">
        <v>168844308</v>
      </c>
      <c r="I25" s="69">
        <v>2864581</v>
      </c>
      <c r="J25" s="56"/>
      <c r="K25" s="56"/>
      <c r="L25" s="56"/>
      <c r="M25" s="56"/>
    </row>
    <row r="26" spans="1:13" x14ac:dyDescent="0.25">
      <c r="A26" t="s">
        <v>298</v>
      </c>
      <c r="B26" s="60" t="s">
        <v>352</v>
      </c>
      <c r="C26" s="60">
        <v>42</v>
      </c>
      <c r="D26" s="56">
        <v>40</v>
      </c>
      <c r="E26" s="69">
        <v>7368208</v>
      </c>
      <c r="F26" s="69">
        <v>40523028</v>
      </c>
      <c r="G26" s="69">
        <v>182257175</v>
      </c>
      <c r="H26" s="69">
        <v>367815680</v>
      </c>
      <c r="I26" s="69">
        <v>146415834</v>
      </c>
      <c r="J26" s="69">
        <v>3649986</v>
      </c>
      <c r="K26" s="56"/>
      <c r="L26" s="56"/>
      <c r="M26" s="56"/>
    </row>
    <row r="27" spans="1:13" x14ac:dyDescent="0.25">
      <c r="A27" t="s">
        <v>299</v>
      </c>
      <c r="B27" s="60" t="s">
        <v>352</v>
      </c>
      <c r="C27" s="60">
        <v>47</v>
      </c>
      <c r="D27" s="56">
        <v>45</v>
      </c>
      <c r="E27" s="69">
        <v>246199</v>
      </c>
      <c r="F27" s="69">
        <v>6643417</v>
      </c>
      <c r="G27" s="69">
        <v>95028170</v>
      </c>
      <c r="H27" s="69">
        <v>254296888</v>
      </c>
      <c r="I27" s="69">
        <v>431259305</v>
      </c>
      <c r="J27" s="69">
        <v>137467982</v>
      </c>
      <c r="K27" s="69">
        <v>2497396</v>
      </c>
      <c r="L27" s="56"/>
      <c r="M27" s="56"/>
    </row>
    <row r="28" spans="1:13" x14ac:dyDescent="0.25">
      <c r="A28" t="s">
        <v>300</v>
      </c>
      <c r="B28" s="60" t="s">
        <v>352</v>
      </c>
      <c r="C28" s="60">
        <v>52</v>
      </c>
      <c r="D28" s="56">
        <v>50</v>
      </c>
      <c r="E28" s="69">
        <v>247997</v>
      </c>
      <c r="F28" s="69">
        <v>251637</v>
      </c>
      <c r="G28" s="69">
        <v>11930217</v>
      </c>
      <c r="H28" s="69">
        <v>88459583</v>
      </c>
      <c r="I28" s="69">
        <v>205589632</v>
      </c>
      <c r="J28" s="69">
        <v>184305378</v>
      </c>
      <c r="K28" s="69">
        <v>53327950</v>
      </c>
      <c r="L28" s="69">
        <v>428448</v>
      </c>
      <c r="M28" s="56"/>
    </row>
    <row r="29" spans="1:13" x14ac:dyDescent="0.25">
      <c r="A29" t="s">
        <v>301</v>
      </c>
      <c r="B29" s="60" t="s">
        <v>352</v>
      </c>
      <c r="C29" s="60">
        <v>57</v>
      </c>
      <c r="D29" s="56">
        <v>55</v>
      </c>
      <c r="E29" s="56"/>
      <c r="F29" s="69">
        <v>395828</v>
      </c>
      <c r="G29" s="69">
        <v>2012562</v>
      </c>
      <c r="H29" s="69">
        <v>11098541</v>
      </c>
      <c r="I29" s="69">
        <v>68676361</v>
      </c>
      <c r="J29" s="69">
        <v>66178400</v>
      </c>
      <c r="K29" s="69">
        <v>53423092</v>
      </c>
      <c r="L29" s="69">
        <v>18881209</v>
      </c>
      <c r="M29" s="69">
        <v>94204</v>
      </c>
    </row>
    <row r="30" spans="1:13" x14ac:dyDescent="0.25">
      <c r="A30" t="s">
        <v>302</v>
      </c>
      <c r="B30" s="60" t="s">
        <v>352</v>
      </c>
      <c r="C30" s="60">
        <v>62</v>
      </c>
      <c r="D30" s="56" t="s">
        <v>351</v>
      </c>
      <c r="E30" s="69">
        <v>269180</v>
      </c>
      <c r="F30" s="69">
        <v>257640</v>
      </c>
      <c r="G30" s="69">
        <v>909863</v>
      </c>
      <c r="H30" s="69">
        <v>1517546</v>
      </c>
      <c r="I30" s="69">
        <v>16529242</v>
      </c>
      <c r="J30" s="69">
        <v>19639985</v>
      </c>
      <c r="K30" s="69">
        <v>13169912</v>
      </c>
      <c r="L30" s="69">
        <v>20118873</v>
      </c>
      <c r="M30" s="69">
        <v>7482699</v>
      </c>
    </row>
    <row r="31" spans="1:13" x14ac:dyDescent="0.25">
      <c r="A31" t="s">
        <v>303</v>
      </c>
      <c r="B31" s="60" t="s">
        <v>352</v>
      </c>
      <c r="C31" s="60">
        <v>67</v>
      </c>
      <c r="D31" s="56"/>
      <c r="E31" s="69"/>
      <c r="F31" s="69"/>
      <c r="G31" s="69"/>
      <c r="H31" s="69"/>
      <c r="I31" s="69"/>
      <c r="J31" s="69"/>
      <c r="K31" s="69"/>
      <c r="L31" s="69"/>
      <c r="M31" s="69"/>
    </row>
    <row r="32" spans="1:13" x14ac:dyDescent="0.25">
      <c r="D32" s="56"/>
      <c r="E32" s="69"/>
      <c r="F32" s="69"/>
      <c r="G32" s="69"/>
      <c r="H32" s="69"/>
      <c r="I32" s="69"/>
      <c r="J32" s="69"/>
      <c r="K32" s="69"/>
      <c r="L32" s="69"/>
      <c r="M32" s="69"/>
    </row>
    <row r="33" spans="1:28" x14ac:dyDescent="0.25">
      <c r="A33" s="59" t="s">
        <v>353</v>
      </c>
    </row>
    <row r="34" spans="1:28" x14ac:dyDescent="0.25">
      <c r="A34" s="1"/>
      <c r="E34" t="s">
        <v>330</v>
      </c>
    </row>
    <row r="35" spans="1:28" x14ac:dyDescent="0.25">
      <c r="A35" s="1"/>
      <c r="E35" t="s">
        <v>331</v>
      </c>
      <c r="F35" t="s">
        <v>332</v>
      </c>
      <c r="G35" t="s">
        <v>333</v>
      </c>
      <c r="H35" t="s">
        <v>334</v>
      </c>
      <c r="I35" t="s">
        <v>335</v>
      </c>
      <c r="J35" t="s">
        <v>336</v>
      </c>
      <c r="K35" t="s">
        <v>337</v>
      </c>
      <c r="L35" t="s">
        <v>338</v>
      </c>
      <c r="M35" t="s">
        <v>339</v>
      </c>
    </row>
    <row r="36" spans="1:28" x14ac:dyDescent="0.25">
      <c r="B36" s="62" t="s">
        <v>290</v>
      </c>
      <c r="D36" s="61" t="s">
        <v>289</v>
      </c>
      <c r="E36" t="s">
        <v>340</v>
      </c>
      <c r="F36" t="s">
        <v>341</v>
      </c>
      <c r="G36" t="s">
        <v>342</v>
      </c>
      <c r="H36" t="s">
        <v>343</v>
      </c>
      <c r="I36" t="s">
        <v>344</v>
      </c>
      <c r="J36" t="s">
        <v>345</v>
      </c>
      <c r="K36" t="s">
        <v>346</v>
      </c>
      <c r="L36" t="s">
        <v>347</v>
      </c>
      <c r="M36" t="s">
        <v>348</v>
      </c>
    </row>
    <row r="37" spans="1:28" x14ac:dyDescent="0.25">
      <c r="A37" t="s">
        <v>272</v>
      </c>
      <c r="B37" s="61" t="s">
        <v>291</v>
      </c>
      <c r="C37" s="61" t="s">
        <v>37</v>
      </c>
      <c r="D37" s="61" t="s">
        <v>38</v>
      </c>
      <c r="E37" s="56">
        <v>1</v>
      </c>
      <c r="F37" s="56">
        <v>5</v>
      </c>
      <c r="G37" s="56">
        <v>10</v>
      </c>
      <c r="H37" s="56">
        <v>15</v>
      </c>
      <c r="I37" s="56">
        <v>20</v>
      </c>
      <c r="J37" s="56">
        <v>25</v>
      </c>
      <c r="K37" s="56">
        <v>30</v>
      </c>
      <c r="L37" s="56">
        <v>35</v>
      </c>
      <c r="M37" s="70" t="s">
        <v>349</v>
      </c>
    </row>
    <row r="38" spans="1:28" x14ac:dyDescent="0.25">
      <c r="A38" t="s">
        <v>292</v>
      </c>
      <c r="B38" s="60" t="s">
        <v>350</v>
      </c>
      <c r="C38" s="60">
        <v>18</v>
      </c>
      <c r="D38" s="56"/>
      <c r="E38" s="56"/>
      <c r="F38" s="56"/>
      <c r="G38" s="56"/>
      <c r="H38" s="56"/>
      <c r="I38" s="56"/>
      <c r="J38" s="56"/>
      <c r="K38" s="56"/>
      <c r="L38" s="56"/>
      <c r="M38" s="56"/>
    </row>
    <row r="39" spans="1:28" x14ac:dyDescent="0.25">
      <c r="A39" t="s">
        <v>294</v>
      </c>
      <c r="B39" s="60" t="s">
        <v>350</v>
      </c>
      <c r="C39" s="60">
        <v>22</v>
      </c>
      <c r="D39" s="56">
        <v>20</v>
      </c>
      <c r="E39" s="56">
        <v>307</v>
      </c>
      <c r="F39" s="56">
        <v>2</v>
      </c>
      <c r="G39" s="56"/>
      <c r="H39" s="56"/>
      <c r="I39" s="56"/>
      <c r="J39" s="56"/>
      <c r="K39" s="56"/>
      <c r="L39" s="56"/>
      <c r="M39" s="56"/>
      <c r="Z39">
        <v>2</v>
      </c>
      <c r="AA39">
        <v>1</v>
      </c>
      <c r="AB39">
        <f>SUM(Z39:AA39)</f>
        <v>3</v>
      </c>
    </row>
    <row r="40" spans="1:28" x14ac:dyDescent="0.25">
      <c r="A40" t="s">
        <v>295</v>
      </c>
      <c r="B40" s="60" t="s">
        <v>350</v>
      </c>
      <c r="C40" s="60">
        <v>27</v>
      </c>
      <c r="D40" s="56">
        <v>25</v>
      </c>
      <c r="E40" s="69">
        <v>2818</v>
      </c>
      <c r="F40" s="56">
        <v>760</v>
      </c>
      <c r="G40" s="56">
        <v>17</v>
      </c>
      <c r="H40" s="56"/>
      <c r="I40" s="56"/>
      <c r="J40" s="56"/>
      <c r="K40" s="56"/>
      <c r="L40" s="56"/>
      <c r="M40" s="56"/>
      <c r="Z40">
        <v>25</v>
      </c>
      <c r="AA40">
        <v>5</v>
      </c>
      <c r="AB40">
        <f t="shared" ref="AB40:AB42" si="0">SUM(Z40:AA40)</f>
        <v>30</v>
      </c>
    </row>
    <row r="41" spans="1:28" x14ac:dyDescent="0.25">
      <c r="A41" t="s">
        <v>296</v>
      </c>
      <c r="B41" s="60" t="s">
        <v>350</v>
      </c>
      <c r="C41" s="60">
        <v>32</v>
      </c>
      <c r="D41" s="56">
        <v>30</v>
      </c>
      <c r="E41" s="69">
        <v>1952</v>
      </c>
      <c r="F41" s="69">
        <v>2753</v>
      </c>
      <c r="G41" s="69">
        <v>1587</v>
      </c>
      <c r="H41" s="56">
        <v>50</v>
      </c>
      <c r="I41" s="56"/>
      <c r="J41" s="56"/>
      <c r="K41" s="56"/>
      <c r="L41" s="56"/>
      <c r="M41" s="56"/>
      <c r="Z41">
        <v>82</v>
      </c>
      <c r="AA41">
        <v>11</v>
      </c>
      <c r="AB41">
        <f t="shared" si="0"/>
        <v>93</v>
      </c>
    </row>
    <row r="42" spans="1:28" x14ac:dyDescent="0.25">
      <c r="A42" t="s">
        <v>297</v>
      </c>
      <c r="B42" s="60" t="s">
        <v>350</v>
      </c>
      <c r="C42" s="60">
        <v>37</v>
      </c>
      <c r="D42" s="56">
        <v>35</v>
      </c>
      <c r="E42" s="56">
        <v>708</v>
      </c>
      <c r="F42" s="69">
        <v>1413</v>
      </c>
      <c r="G42" s="69">
        <v>3601</v>
      </c>
      <c r="H42" s="69">
        <v>1631</v>
      </c>
      <c r="I42" s="56">
        <v>27</v>
      </c>
      <c r="J42" s="56"/>
      <c r="K42" s="56"/>
      <c r="L42" s="56"/>
      <c r="M42" s="56"/>
      <c r="Z42">
        <v>154</v>
      </c>
      <c r="AA42">
        <v>19</v>
      </c>
      <c r="AB42">
        <f t="shared" si="0"/>
        <v>173</v>
      </c>
    </row>
    <row r="43" spans="1:28" x14ac:dyDescent="0.25">
      <c r="A43" t="s">
        <v>298</v>
      </c>
      <c r="B43" s="60" t="s">
        <v>350</v>
      </c>
      <c r="C43" s="60">
        <v>42</v>
      </c>
      <c r="D43" s="56">
        <v>40</v>
      </c>
      <c r="E43" s="56">
        <v>134</v>
      </c>
      <c r="F43" s="56">
        <v>522</v>
      </c>
      <c r="G43" s="69">
        <v>1923</v>
      </c>
      <c r="H43" s="69">
        <v>3485</v>
      </c>
      <c r="I43" s="69">
        <v>1275</v>
      </c>
      <c r="J43" s="56">
        <v>33</v>
      </c>
      <c r="K43" s="56"/>
      <c r="L43" s="56"/>
      <c r="M43" s="56"/>
    </row>
    <row r="44" spans="1:28" x14ac:dyDescent="0.25">
      <c r="A44" t="s">
        <v>299</v>
      </c>
      <c r="B44" s="60" t="s">
        <v>350</v>
      </c>
      <c r="C44" s="60">
        <v>47</v>
      </c>
      <c r="D44" s="56">
        <v>45</v>
      </c>
      <c r="E44" s="56">
        <v>6</v>
      </c>
      <c r="F44" s="56">
        <v>82</v>
      </c>
      <c r="G44" s="69">
        <v>1026</v>
      </c>
      <c r="H44" s="69">
        <v>2484</v>
      </c>
      <c r="I44" s="69">
        <v>3754</v>
      </c>
      <c r="J44" s="69">
        <v>1112</v>
      </c>
      <c r="K44" s="56">
        <v>18</v>
      </c>
      <c r="L44" s="56"/>
      <c r="M44" s="56"/>
    </row>
    <row r="45" spans="1:28" x14ac:dyDescent="0.25">
      <c r="A45" t="s">
        <v>300</v>
      </c>
      <c r="B45" s="60" t="s">
        <v>350</v>
      </c>
      <c r="C45" s="60">
        <v>52</v>
      </c>
      <c r="D45" s="56">
        <v>50</v>
      </c>
      <c r="E45" s="56">
        <v>8</v>
      </c>
      <c r="F45" s="56">
        <v>6</v>
      </c>
      <c r="G45" s="56">
        <v>144</v>
      </c>
      <c r="H45" s="56">
        <v>883</v>
      </c>
      <c r="I45" s="69">
        <v>1846</v>
      </c>
      <c r="J45" s="69">
        <v>1483</v>
      </c>
      <c r="K45" s="56">
        <v>384</v>
      </c>
      <c r="L45" s="56">
        <v>3</v>
      </c>
      <c r="M45" s="56"/>
    </row>
    <row r="46" spans="1:28" x14ac:dyDescent="0.25">
      <c r="A46" t="s">
        <v>301</v>
      </c>
      <c r="B46" s="60" t="s">
        <v>350</v>
      </c>
      <c r="C46" s="60">
        <v>57</v>
      </c>
      <c r="D46" s="56">
        <v>55</v>
      </c>
      <c r="E46" s="56"/>
      <c r="F46" s="56">
        <v>5</v>
      </c>
      <c r="G46" s="56">
        <v>35</v>
      </c>
      <c r="H46" s="56">
        <v>119</v>
      </c>
      <c r="I46" s="56">
        <v>632</v>
      </c>
      <c r="J46" s="56">
        <v>558</v>
      </c>
      <c r="K46" s="56">
        <v>386</v>
      </c>
      <c r="L46" s="56">
        <v>129</v>
      </c>
      <c r="M46" s="56">
        <v>1</v>
      </c>
    </row>
    <row r="47" spans="1:28" x14ac:dyDescent="0.25">
      <c r="A47" t="s">
        <v>302</v>
      </c>
      <c r="B47" s="60" t="s">
        <v>350</v>
      </c>
      <c r="C47" s="60">
        <v>62</v>
      </c>
      <c r="D47" s="56">
        <v>60</v>
      </c>
      <c r="E47" s="56">
        <v>3</v>
      </c>
      <c r="F47" s="56">
        <v>4</v>
      </c>
      <c r="G47" s="56">
        <v>12</v>
      </c>
      <c r="H47" s="56">
        <v>15</v>
      </c>
      <c r="I47" s="56">
        <v>144</v>
      </c>
      <c r="J47" s="56">
        <v>163</v>
      </c>
      <c r="K47" s="56">
        <v>94</v>
      </c>
      <c r="L47" s="56">
        <v>116</v>
      </c>
      <c r="M47" s="56">
        <v>30</v>
      </c>
    </row>
    <row r="48" spans="1:28" x14ac:dyDescent="0.25">
      <c r="D48" s="56">
        <v>63</v>
      </c>
      <c r="E48" s="56">
        <v>1</v>
      </c>
      <c r="F48" s="56">
        <v>3</v>
      </c>
      <c r="G48" s="56">
        <v>8</v>
      </c>
      <c r="H48" s="56">
        <v>9</v>
      </c>
      <c r="I48" s="56">
        <v>30</v>
      </c>
      <c r="J48" s="56">
        <v>13</v>
      </c>
      <c r="K48" s="56">
        <v>11</v>
      </c>
      <c r="L48" s="56">
        <v>15</v>
      </c>
      <c r="M48" s="56">
        <v>16</v>
      </c>
    </row>
    <row r="49" spans="1:13" x14ac:dyDescent="0.25">
      <c r="A49" t="s">
        <v>303</v>
      </c>
      <c r="B49" s="60" t="s">
        <v>350</v>
      </c>
      <c r="C49" s="60">
        <v>67</v>
      </c>
      <c r="D49" s="56"/>
      <c r="E49" s="69"/>
      <c r="F49" s="69"/>
      <c r="G49" s="69"/>
      <c r="H49" s="69"/>
      <c r="I49" s="69"/>
      <c r="J49" s="69"/>
      <c r="K49" s="56"/>
      <c r="L49" s="56"/>
      <c r="M49" s="56"/>
    </row>
    <row r="50" spans="1:13" x14ac:dyDescent="0.25">
      <c r="B50" s="60"/>
      <c r="C50" s="60"/>
      <c r="D50" s="56"/>
      <c r="E50" s="69"/>
      <c r="F50" s="69"/>
      <c r="G50" s="69"/>
      <c r="H50" s="69"/>
      <c r="I50" s="69"/>
      <c r="J50" s="69"/>
      <c r="K50" s="56"/>
      <c r="L50" s="56"/>
      <c r="M50" s="56"/>
    </row>
    <row r="51" spans="1:13" x14ac:dyDescent="0.25">
      <c r="C51" s="61"/>
    </row>
    <row r="52" spans="1:13" x14ac:dyDescent="0.25">
      <c r="A52" t="s">
        <v>292</v>
      </c>
      <c r="B52" s="60" t="s">
        <v>352</v>
      </c>
      <c r="C52" s="60">
        <v>18</v>
      </c>
    </row>
    <row r="53" spans="1:13" x14ac:dyDescent="0.25">
      <c r="A53" t="s">
        <v>294</v>
      </c>
      <c r="B53" s="60" t="s">
        <v>352</v>
      </c>
      <c r="C53" s="60">
        <v>22</v>
      </c>
      <c r="D53" s="56">
        <v>20</v>
      </c>
      <c r="E53" s="69">
        <v>13405772</v>
      </c>
      <c r="F53" s="69">
        <v>98377</v>
      </c>
      <c r="G53" s="56"/>
      <c r="H53" s="56"/>
      <c r="I53" s="56"/>
      <c r="J53" s="56"/>
      <c r="K53" s="56"/>
      <c r="L53" s="56"/>
      <c r="M53" s="56"/>
    </row>
    <row r="54" spans="1:13" x14ac:dyDescent="0.25">
      <c r="A54" t="s">
        <v>295</v>
      </c>
      <c r="B54" s="60" t="s">
        <v>352</v>
      </c>
      <c r="C54" s="60">
        <v>27</v>
      </c>
      <c r="D54" s="56">
        <v>25</v>
      </c>
      <c r="E54" s="69">
        <v>138107393</v>
      </c>
      <c r="F54" s="69">
        <v>48393099</v>
      </c>
      <c r="G54" s="69">
        <v>1282308</v>
      </c>
      <c r="H54" s="56"/>
      <c r="I54" s="56"/>
      <c r="J54" s="56"/>
      <c r="K54" s="56"/>
      <c r="L54" s="56"/>
      <c r="M54" s="56"/>
    </row>
    <row r="55" spans="1:13" x14ac:dyDescent="0.25">
      <c r="A55" t="s">
        <v>296</v>
      </c>
      <c r="B55" s="60" t="s">
        <v>352</v>
      </c>
      <c r="C55" s="60">
        <v>32</v>
      </c>
      <c r="D55" s="56">
        <v>30</v>
      </c>
      <c r="E55" s="69">
        <v>99675745</v>
      </c>
      <c r="F55" s="69">
        <v>202219927</v>
      </c>
      <c r="G55" s="69">
        <v>141343694</v>
      </c>
      <c r="H55" s="69">
        <v>4879570</v>
      </c>
      <c r="I55" s="56"/>
      <c r="J55" s="56"/>
      <c r="K55" s="56"/>
      <c r="L55" s="56"/>
      <c r="M55" s="56"/>
    </row>
    <row r="56" spans="1:13" x14ac:dyDescent="0.25">
      <c r="A56" t="s">
        <v>297</v>
      </c>
      <c r="B56" s="60" t="s">
        <v>352</v>
      </c>
      <c r="C56" s="60">
        <v>37</v>
      </c>
      <c r="D56" s="56">
        <v>35</v>
      </c>
      <c r="E56" s="69">
        <v>36667957</v>
      </c>
      <c r="F56" s="69">
        <v>107512147</v>
      </c>
      <c r="G56" s="69">
        <v>342564235</v>
      </c>
      <c r="H56" s="69">
        <v>168844308</v>
      </c>
      <c r="I56" s="69">
        <v>2864581</v>
      </c>
      <c r="J56" s="56"/>
      <c r="K56" s="56"/>
      <c r="L56" s="56"/>
      <c r="M56" s="56"/>
    </row>
    <row r="57" spans="1:13" x14ac:dyDescent="0.25">
      <c r="A57" t="s">
        <v>298</v>
      </c>
      <c r="B57" s="60" t="s">
        <v>352</v>
      </c>
      <c r="C57" s="60">
        <v>42</v>
      </c>
      <c r="D57" s="56">
        <v>40</v>
      </c>
      <c r="E57" s="69">
        <v>7368208</v>
      </c>
      <c r="F57" s="69">
        <v>40523028</v>
      </c>
      <c r="G57" s="69">
        <v>182257175</v>
      </c>
      <c r="H57" s="69">
        <v>367815680</v>
      </c>
      <c r="I57" s="69">
        <v>146415834</v>
      </c>
      <c r="J57" s="69">
        <v>3649986</v>
      </c>
      <c r="K57" s="56"/>
      <c r="L57" s="56"/>
      <c r="M57" s="56"/>
    </row>
    <row r="58" spans="1:13" x14ac:dyDescent="0.25">
      <c r="A58" t="s">
        <v>299</v>
      </c>
      <c r="B58" s="60" t="s">
        <v>352</v>
      </c>
      <c r="C58" s="60">
        <v>47</v>
      </c>
      <c r="D58" s="56">
        <v>45</v>
      </c>
      <c r="E58" s="69">
        <v>246199</v>
      </c>
      <c r="F58" s="69">
        <v>6643417</v>
      </c>
      <c r="G58" s="69">
        <v>95028170</v>
      </c>
      <c r="H58" s="69">
        <v>254296888</v>
      </c>
      <c r="I58" s="69">
        <v>431259305</v>
      </c>
      <c r="J58" s="69">
        <v>137467982</v>
      </c>
      <c r="K58" s="69">
        <v>2497396</v>
      </c>
      <c r="L58" s="56"/>
      <c r="M58" s="56"/>
    </row>
    <row r="59" spans="1:13" x14ac:dyDescent="0.25">
      <c r="A59" t="s">
        <v>300</v>
      </c>
      <c r="B59" s="60" t="s">
        <v>352</v>
      </c>
      <c r="C59" s="60">
        <v>52</v>
      </c>
      <c r="D59" s="56">
        <v>50</v>
      </c>
      <c r="E59" s="69">
        <v>247997</v>
      </c>
      <c r="F59" s="69">
        <v>251637</v>
      </c>
      <c r="G59" s="69">
        <v>11930217</v>
      </c>
      <c r="H59" s="69">
        <v>88459583</v>
      </c>
      <c r="I59" s="69">
        <v>205589632</v>
      </c>
      <c r="J59" s="69">
        <v>184305378</v>
      </c>
      <c r="K59" s="69">
        <v>53327950</v>
      </c>
      <c r="L59" s="69">
        <v>428448</v>
      </c>
      <c r="M59" s="56"/>
    </row>
    <row r="60" spans="1:13" x14ac:dyDescent="0.25">
      <c r="A60" t="s">
        <v>301</v>
      </c>
      <c r="B60" s="60" t="s">
        <v>352</v>
      </c>
      <c r="C60" s="60">
        <v>57</v>
      </c>
      <c r="D60" s="56">
        <v>55</v>
      </c>
      <c r="E60" s="56"/>
      <c r="F60" s="69">
        <v>395828</v>
      </c>
      <c r="G60" s="69">
        <v>2012562</v>
      </c>
      <c r="H60" s="69">
        <v>11098541</v>
      </c>
      <c r="I60" s="69">
        <v>68676361</v>
      </c>
      <c r="J60" s="69">
        <v>66178400</v>
      </c>
      <c r="K60" s="69">
        <v>53423092</v>
      </c>
      <c r="L60" s="69">
        <v>18881209</v>
      </c>
      <c r="M60" s="69">
        <v>94204</v>
      </c>
    </row>
    <row r="61" spans="1:13" x14ac:dyDescent="0.25">
      <c r="A61" t="s">
        <v>302</v>
      </c>
      <c r="B61" s="60" t="s">
        <v>352</v>
      </c>
      <c r="C61" s="60">
        <v>62</v>
      </c>
      <c r="D61" s="56">
        <v>60</v>
      </c>
      <c r="E61" s="69">
        <v>251445</v>
      </c>
      <c r="F61" s="69">
        <v>151948</v>
      </c>
      <c r="G61" s="69">
        <v>577631</v>
      </c>
      <c r="H61" s="69">
        <v>1117136</v>
      </c>
      <c r="I61" s="69">
        <v>14264678</v>
      </c>
      <c r="J61" s="69">
        <v>18277865</v>
      </c>
      <c r="K61" s="69">
        <v>12029326</v>
      </c>
      <c r="L61" s="69">
        <v>17985589</v>
      </c>
      <c r="M61" s="69">
        <v>4786697</v>
      </c>
    </row>
    <row r="62" spans="1:13" x14ac:dyDescent="0.25">
      <c r="D62" s="56">
        <v>63</v>
      </c>
      <c r="E62" s="69">
        <v>17735</v>
      </c>
      <c r="F62" s="69">
        <v>105692</v>
      </c>
      <c r="G62" s="69">
        <v>332232</v>
      </c>
      <c r="H62" s="69">
        <v>400410</v>
      </c>
      <c r="I62" s="69">
        <v>2264564</v>
      </c>
      <c r="J62" s="69">
        <v>1362120</v>
      </c>
      <c r="K62" s="69">
        <v>1140586</v>
      </c>
      <c r="L62" s="69">
        <v>2133284</v>
      </c>
      <c r="M62" s="69">
        <v>2696002</v>
      </c>
    </row>
    <row r="63" spans="1:13" x14ac:dyDescent="0.25">
      <c r="A63" t="s">
        <v>303</v>
      </c>
      <c r="B63" s="60" t="s">
        <v>352</v>
      </c>
      <c r="C63" s="60">
        <v>67</v>
      </c>
      <c r="D63" s="42"/>
      <c r="E63" s="42"/>
      <c r="F63" s="42"/>
      <c r="G63" s="42"/>
      <c r="H63" s="42"/>
      <c r="I63" s="42"/>
      <c r="J63" s="42"/>
      <c r="K63" s="42"/>
    </row>
    <row r="65" spans="1:12" x14ac:dyDescent="0.25">
      <c r="A65" s="59" t="s">
        <v>354</v>
      </c>
    </row>
    <row r="66" spans="1:12" x14ac:dyDescent="0.25">
      <c r="A66" s="39" t="s">
        <v>355</v>
      </c>
    </row>
    <row r="67" spans="1:12" x14ac:dyDescent="0.25">
      <c r="A67" t="s">
        <v>356</v>
      </c>
    </row>
    <row r="68" spans="1:12" x14ac:dyDescent="0.25">
      <c r="A68" t="s">
        <v>357</v>
      </c>
    </row>
    <row r="69" spans="1:12" x14ac:dyDescent="0.25">
      <c r="B69" s="56" t="s">
        <v>256</v>
      </c>
      <c r="C69" s="56">
        <v>1</v>
      </c>
      <c r="D69" s="56">
        <v>5</v>
      </c>
      <c r="E69" s="56">
        <v>10</v>
      </c>
      <c r="F69" s="56">
        <v>15</v>
      </c>
      <c r="G69" s="56">
        <v>20</v>
      </c>
      <c r="H69" s="56">
        <v>25</v>
      </c>
      <c r="I69" s="56">
        <v>30</v>
      </c>
      <c r="J69" s="56">
        <v>35</v>
      </c>
      <c r="K69" s="56" t="s">
        <v>349</v>
      </c>
      <c r="L69" s="39" t="s">
        <v>358</v>
      </c>
    </row>
    <row r="70" spans="1:12" x14ac:dyDescent="0.25">
      <c r="A70" s="56" t="s">
        <v>272</v>
      </c>
      <c r="B70" s="56"/>
      <c r="C70" s="56"/>
      <c r="D70" s="56"/>
      <c r="E70" s="56"/>
      <c r="F70" s="56"/>
      <c r="G70" s="56"/>
      <c r="H70" s="56"/>
      <c r="I70" s="56"/>
      <c r="J70" s="56"/>
      <c r="K70" s="56"/>
    </row>
    <row r="71" spans="1:12" x14ac:dyDescent="0.25">
      <c r="A71" s="56"/>
      <c r="B71" s="56" t="s">
        <v>320</v>
      </c>
      <c r="C71" s="56">
        <v>307</v>
      </c>
      <c r="D71" s="56">
        <v>2</v>
      </c>
      <c r="E71" s="56"/>
      <c r="F71" s="56"/>
      <c r="G71" s="56"/>
      <c r="H71" s="56"/>
      <c r="I71" s="56"/>
      <c r="J71" s="56"/>
      <c r="K71" s="56"/>
      <c r="L71">
        <v>309</v>
      </c>
    </row>
    <row r="72" spans="1:12" x14ac:dyDescent="0.25">
      <c r="A72" s="56">
        <v>20</v>
      </c>
      <c r="B72" s="56" t="s">
        <v>359</v>
      </c>
      <c r="C72" s="69">
        <v>13405772</v>
      </c>
      <c r="D72" s="69">
        <v>98377</v>
      </c>
      <c r="E72" s="56"/>
      <c r="F72" s="56"/>
      <c r="G72" s="56"/>
      <c r="H72" s="56"/>
      <c r="I72" s="56"/>
      <c r="J72" s="56"/>
      <c r="K72" s="56"/>
      <c r="L72" s="42">
        <v>13504149</v>
      </c>
    </row>
    <row r="73" spans="1:12" x14ac:dyDescent="0.25">
      <c r="A73" s="56"/>
      <c r="B73" s="56" t="s">
        <v>320</v>
      </c>
      <c r="C73" s="69">
        <v>2818</v>
      </c>
      <c r="D73" s="56">
        <v>760</v>
      </c>
      <c r="E73" s="56">
        <v>17</v>
      </c>
      <c r="F73" s="56"/>
      <c r="G73" s="56"/>
      <c r="H73" s="56"/>
      <c r="I73" s="56"/>
      <c r="J73" s="56"/>
      <c r="K73" s="56"/>
      <c r="L73" s="42">
        <v>3595</v>
      </c>
    </row>
    <row r="74" spans="1:12" x14ac:dyDescent="0.25">
      <c r="A74" s="56">
        <v>25</v>
      </c>
      <c r="B74" s="56" t="s">
        <v>359</v>
      </c>
      <c r="C74" s="69">
        <v>138107393</v>
      </c>
      <c r="D74" s="69">
        <v>48393099</v>
      </c>
      <c r="E74" s="69">
        <v>1282308</v>
      </c>
      <c r="F74" s="56"/>
      <c r="G74" s="56"/>
      <c r="H74" s="56"/>
      <c r="I74" s="56"/>
      <c r="J74" s="56"/>
      <c r="K74" s="56"/>
      <c r="L74" s="42">
        <v>187782800</v>
      </c>
    </row>
    <row r="75" spans="1:12" x14ac:dyDescent="0.25">
      <c r="A75" s="56"/>
      <c r="B75" s="56" t="s">
        <v>320</v>
      </c>
      <c r="C75" s="69">
        <v>1952</v>
      </c>
      <c r="D75" s="69">
        <v>2753</v>
      </c>
      <c r="E75" s="69">
        <v>1587</v>
      </c>
      <c r="F75" s="56">
        <v>50</v>
      </c>
      <c r="G75" s="56"/>
      <c r="H75" s="56"/>
      <c r="I75" s="56"/>
      <c r="J75" s="56"/>
      <c r="K75" s="56"/>
      <c r="L75" s="42">
        <v>6342</v>
      </c>
    </row>
    <row r="76" spans="1:12" x14ac:dyDescent="0.25">
      <c r="A76" s="56">
        <v>30</v>
      </c>
      <c r="B76" s="56" t="s">
        <v>359</v>
      </c>
      <c r="C76" s="69">
        <v>99675745</v>
      </c>
      <c r="D76" s="69">
        <v>202219927</v>
      </c>
      <c r="E76" s="69">
        <v>141343694</v>
      </c>
      <c r="F76" s="69">
        <v>4879570</v>
      </c>
      <c r="G76" s="56"/>
      <c r="H76" s="56"/>
      <c r="I76" s="56"/>
      <c r="J76" s="56"/>
      <c r="K76" s="56"/>
      <c r="L76" s="42">
        <v>448118936</v>
      </c>
    </row>
    <row r="77" spans="1:12" x14ac:dyDescent="0.25">
      <c r="A77" s="56"/>
      <c r="B77" s="56" t="s">
        <v>320</v>
      </c>
      <c r="C77" s="56">
        <v>708</v>
      </c>
      <c r="D77" s="69">
        <v>1413</v>
      </c>
      <c r="E77" s="69">
        <v>3601</v>
      </c>
      <c r="F77" s="69">
        <v>1631</v>
      </c>
      <c r="G77" s="56">
        <v>27</v>
      </c>
      <c r="H77" s="56"/>
      <c r="I77" s="56"/>
      <c r="J77" s="56"/>
      <c r="K77" s="56"/>
      <c r="L77" s="42">
        <v>7380</v>
      </c>
    </row>
    <row r="78" spans="1:12" x14ac:dyDescent="0.25">
      <c r="A78" s="56">
        <v>35</v>
      </c>
      <c r="B78" s="56" t="s">
        <v>359</v>
      </c>
      <c r="C78" s="69">
        <v>36667957</v>
      </c>
      <c r="D78" s="69">
        <v>107512147</v>
      </c>
      <c r="E78" s="69">
        <v>342564235</v>
      </c>
      <c r="F78" s="69">
        <v>168844308</v>
      </c>
      <c r="G78" s="69">
        <v>2864581</v>
      </c>
      <c r="H78" s="56"/>
      <c r="I78" s="56"/>
      <c r="J78" s="56"/>
      <c r="K78" s="56"/>
      <c r="L78" s="42">
        <v>658453228</v>
      </c>
    </row>
    <row r="79" spans="1:12" x14ac:dyDescent="0.25">
      <c r="A79" s="56"/>
      <c r="B79" s="56" t="s">
        <v>320</v>
      </c>
      <c r="C79" s="56">
        <v>134</v>
      </c>
      <c r="D79" s="56">
        <v>522</v>
      </c>
      <c r="E79" s="69">
        <v>1923</v>
      </c>
      <c r="F79" s="69">
        <v>3485</v>
      </c>
      <c r="G79" s="69">
        <v>1275</v>
      </c>
      <c r="H79" s="56">
        <v>33</v>
      </c>
      <c r="I79" s="56"/>
      <c r="J79" s="56"/>
      <c r="K79" s="56"/>
      <c r="L79" s="42">
        <v>7372</v>
      </c>
    </row>
    <row r="80" spans="1:12" x14ac:dyDescent="0.25">
      <c r="A80" s="56">
        <v>40</v>
      </c>
      <c r="B80" s="56" t="s">
        <v>359</v>
      </c>
      <c r="C80" s="69">
        <v>7368208</v>
      </c>
      <c r="D80" s="69">
        <v>40523028</v>
      </c>
      <c r="E80" s="69">
        <v>182257175</v>
      </c>
      <c r="F80" s="69">
        <v>367815680</v>
      </c>
      <c r="G80" s="69">
        <v>146415834</v>
      </c>
      <c r="H80" s="69">
        <v>3649986</v>
      </c>
      <c r="I80" s="56"/>
      <c r="J80" s="56"/>
      <c r="K80" s="56"/>
      <c r="L80" s="42">
        <v>748029911</v>
      </c>
    </row>
    <row r="81" spans="1:12" x14ac:dyDescent="0.25">
      <c r="A81" s="56"/>
      <c r="B81" s="56" t="s">
        <v>320</v>
      </c>
      <c r="C81" s="56">
        <v>6</v>
      </c>
      <c r="D81" s="56">
        <v>82</v>
      </c>
      <c r="E81" s="69">
        <v>1026</v>
      </c>
      <c r="F81" s="69">
        <v>2484</v>
      </c>
      <c r="G81" s="69">
        <v>3754</v>
      </c>
      <c r="H81" s="69">
        <v>1112</v>
      </c>
      <c r="I81" s="56">
        <v>18</v>
      </c>
      <c r="J81" s="56"/>
      <c r="K81" s="56"/>
      <c r="L81" s="42">
        <v>8482</v>
      </c>
    </row>
    <row r="82" spans="1:12" x14ac:dyDescent="0.25">
      <c r="A82" s="56">
        <v>45</v>
      </c>
      <c r="B82" s="56" t="s">
        <v>359</v>
      </c>
      <c r="C82" s="69">
        <v>246199</v>
      </c>
      <c r="D82" s="69">
        <v>6643417</v>
      </c>
      <c r="E82" s="69">
        <v>95028170</v>
      </c>
      <c r="F82" s="69">
        <v>254296888</v>
      </c>
      <c r="G82" s="69">
        <v>431259305</v>
      </c>
      <c r="H82" s="69">
        <v>137467982</v>
      </c>
      <c r="I82" s="69">
        <v>2497396</v>
      </c>
      <c r="J82" s="56"/>
      <c r="K82" s="56"/>
      <c r="L82" s="42">
        <v>927439357</v>
      </c>
    </row>
    <row r="83" spans="1:12" x14ac:dyDescent="0.25">
      <c r="A83" s="56"/>
      <c r="B83" s="56" t="s">
        <v>320</v>
      </c>
      <c r="C83" s="56">
        <v>8</v>
      </c>
      <c r="D83" s="56">
        <v>6</v>
      </c>
      <c r="E83" s="56">
        <v>144</v>
      </c>
      <c r="F83" s="56">
        <v>883</v>
      </c>
      <c r="G83" s="69">
        <v>1846</v>
      </c>
      <c r="H83" s="69">
        <v>1483</v>
      </c>
      <c r="I83" s="56">
        <v>384</v>
      </c>
      <c r="J83" s="56">
        <v>3</v>
      </c>
      <c r="K83" s="56"/>
      <c r="L83" s="42">
        <v>4757</v>
      </c>
    </row>
    <row r="84" spans="1:12" x14ac:dyDescent="0.25">
      <c r="A84" s="56">
        <v>50</v>
      </c>
      <c r="B84" s="56" t="s">
        <v>359</v>
      </c>
      <c r="C84" s="69">
        <v>247997</v>
      </c>
      <c r="D84" s="69">
        <v>251637</v>
      </c>
      <c r="E84" s="69">
        <v>11930217</v>
      </c>
      <c r="F84" s="69">
        <v>88459583</v>
      </c>
      <c r="G84" s="69">
        <v>205589632</v>
      </c>
      <c r="H84" s="69">
        <v>184305378</v>
      </c>
      <c r="I84" s="69">
        <v>53327950</v>
      </c>
      <c r="J84" s="69">
        <v>428448</v>
      </c>
      <c r="K84" s="56"/>
      <c r="L84" s="42">
        <v>544540842</v>
      </c>
    </row>
    <row r="85" spans="1:12" x14ac:dyDescent="0.25">
      <c r="A85" s="56"/>
      <c r="B85" s="56" t="s">
        <v>320</v>
      </c>
      <c r="C85" s="56"/>
      <c r="D85" s="56">
        <v>5</v>
      </c>
      <c r="E85" s="56">
        <v>35</v>
      </c>
      <c r="F85" s="56">
        <v>119</v>
      </c>
      <c r="G85" s="56">
        <v>632</v>
      </c>
      <c r="H85" s="56">
        <v>558</v>
      </c>
      <c r="I85" s="56">
        <v>386</v>
      </c>
      <c r="J85" s="56">
        <v>129</v>
      </c>
      <c r="K85" s="56">
        <v>1</v>
      </c>
      <c r="L85" s="42">
        <v>1865</v>
      </c>
    </row>
    <row r="86" spans="1:12" x14ac:dyDescent="0.25">
      <c r="A86" s="56">
        <v>55</v>
      </c>
      <c r="B86" s="56" t="s">
        <v>359</v>
      </c>
      <c r="C86" s="56"/>
      <c r="D86" s="69">
        <v>395828</v>
      </c>
      <c r="E86" s="69">
        <v>2012562</v>
      </c>
      <c r="F86" s="69">
        <v>11098541</v>
      </c>
      <c r="G86" s="69">
        <v>68676361</v>
      </c>
      <c r="H86" s="69">
        <v>66178400</v>
      </c>
      <c r="I86" s="69">
        <v>53423092</v>
      </c>
      <c r="J86" s="69">
        <v>18881209</v>
      </c>
      <c r="K86" s="69">
        <v>94204</v>
      </c>
      <c r="L86" s="42">
        <v>220760197</v>
      </c>
    </row>
    <row r="87" spans="1:12" x14ac:dyDescent="0.25">
      <c r="A87" s="56"/>
      <c r="B87" s="56" t="s">
        <v>320</v>
      </c>
      <c r="C87" s="56">
        <v>3</v>
      </c>
      <c r="D87" s="56">
        <v>4</v>
      </c>
      <c r="E87" s="56">
        <v>12</v>
      </c>
      <c r="F87" s="56">
        <v>15</v>
      </c>
      <c r="G87" s="56">
        <v>144</v>
      </c>
      <c r="H87" s="56">
        <v>163</v>
      </c>
      <c r="I87" s="56">
        <v>94</v>
      </c>
      <c r="J87" s="56">
        <v>116</v>
      </c>
      <c r="K87" s="56">
        <v>30</v>
      </c>
      <c r="L87">
        <v>581</v>
      </c>
    </row>
    <row r="88" spans="1:12" x14ac:dyDescent="0.25">
      <c r="A88" s="56">
        <v>60</v>
      </c>
      <c r="B88" s="56" t="s">
        <v>359</v>
      </c>
      <c r="C88" s="69">
        <v>251445</v>
      </c>
      <c r="D88" s="69">
        <v>151948</v>
      </c>
      <c r="E88" s="69">
        <v>577631</v>
      </c>
      <c r="F88" s="69">
        <v>1117136</v>
      </c>
      <c r="G88" s="69">
        <v>14264678</v>
      </c>
      <c r="H88" s="69">
        <v>18277865</v>
      </c>
      <c r="I88" s="69">
        <v>12029326</v>
      </c>
      <c r="J88" s="69">
        <v>17985589</v>
      </c>
      <c r="K88" s="69">
        <v>4786697</v>
      </c>
      <c r="L88" s="42">
        <v>69442315</v>
      </c>
    </row>
    <row r="89" spans="1:12" x14ac:dyDescent="0.25">
      <c r="A89" s="56"/>
      <c r="B89" s="56" t="s">
        <v>320</v>
      </c>
      <c r="C89" s="56">
        <v>1</v>
      </c>
      <c r="D89" s="56">
        <v>3</v>
      </c>
      <c r="E89" s="56">
        <v>8</v>
      </c>
      <c r="F89" s="56">
        <v>9</v>
      </c>
      <c r="G89" s="56">
        <v>30</v>
      </c>
      <c r="H89" s="56">
        <v>13</v>
      </c>
      <c r="I89" s="56">
        <v>11</v>
      </c>
      <c r="J89" s="56">
        <v>15</v>
      </c>
      <c r="K89" s="56">
        <v>16</v>
      </c>
      <c r="L89">
        <v>106</v>
      </c>
    </row>
    <row r="90" spans="1:12" x14ac:dyDescent="0.25">
      <c r="A90" s="56">
        <v>63</v>
      </c>
      <c r="B90" s="56" t="s">
        <v>359</v>
      </c>
      <c r="C90" s="69">
        <v>17735</v>
      </c>
      <c r="D90" s="69">
        <v>105692</v>
      </c>
      <c r="E90" s="69">
        <v>332232</v>
      </c>
      <c r="F90" s="69">
        <v>400410</v>
      </c>
      <c r="G90" s="69">
        <v>2264564</v>
      </c>
      <c r="H90" s="69">
        <v>1362120</v>
      </c>
      <c r="I90" s="69">
        <v>1140586</v>
      </c>
      <c r="J90" s="69">
        <v>2133284</v>
      </c>
      <c r="K90" s="69">
        <v>2696002</v>
      </c>
      <c r="L90" s="42">
        <v>10452625</v>
      </c>
    </row>
    <row r="91" spans="1:12" x14ac:dyDescent="0.25">
      <c r="A91" s="56"/>
      <c r="B91" s="56" t="s">
        <v>320</v>
      </c>
      <c r="C91" s="69">
        <v>5937</v>
      </c>
      <c r="D91" s="69">
        <v>5550</v>
      </c>
      <c r="E91" s="69">
        <v>8353</v>
      </c>
      <c r="F91" s="69">
        <v>8676</v>
      </c>
      <c r="G91" s="69">
        <v>7708</v>
      </c>
      <c r="H91" s="69">
        <v>3362</v>
      </c>
      <c r="I91" s="56">
        <v>893</v>
      </c>
      <c r="J91" s="56">
        <v>263</v>
      </c>
      <c r="K91" s="56">
        <v>47</v>
      </c>
      <c r="L91" s="42">
        <v>40789</v>
      </c>
    </row>
    <row r="92" spans="1:12" x14ac:dyDescent="0.25">
      <c r="A92" s="56" t="s">
        <v>328</v>
      </c>
      <c r="B92" s="56" t="s">
        <v>359</v>
      </c>
      <c r="C92" s="69">
        <v>295988451</v>
      </c>
      <c r="D92" s="69">
        <v>406295100</v>
      </c>
      <c r="E92" s="69">
        <v>777328224</v>
      </c>
      <c r="F92" s="69">
        <v>896912116</v>
      </c>
      <c r="G92" s="69">
        <v>871334955</v>
      </c>
      <c r="H92" s="69">
        <v>411241731</v>
      </c>
      <c r="I92" s="69">
        <v>122418350</v>
      </c>
      <c r="J92" s="69">
        <v>39428530</v>
      </c>
      <c r="K92" s="69">
        <v>7576903</v>
      </c>
      <c r="L92" s="42">
        <v>3828524360</v>
      </c>
    </row>
    <row r="93" spans="1:12" x14ac:dyDescent="0.25">
      <c r="A93" s="56"/>
      <c r="B93" t="s">
        <v>360</v>
      </c>
    </row>
    <row r="95" spans="1:12" x14ac:dyDescent="0.25">
      <c r="B95" t="s">
        <v>361</v>
      </c>
    </row>
    <row r="96" spans="1:12" x14ac:dyDescent="0.25">
      <c r="B96" t="s">
        <v>362</v>
      </c>
      <c r="D96" s="71"/>
    </row>
    <row r="97" spans="2:5" x14ac:dyDescent="0.25">
      <c r="B97" t="s">
        <v>363</v>
      </c>
      <c r="D97" s="42"/>
    </row>
    <row r="98" spans="2:5" x14ac:dyDescent="0.25">
      <c r="B98" t="s">
        <v>364</v>
      </c>
      <c r="E98" s="42"/>
    </row>
    <row r="99" spans="2:5" x14ac:dyDescent="0.25">
      <c r="B99" t="s">
        <v>365</v>
      </c>
    </row>
    <row r="102" spans="2:5" s="59" customFormat="1" x14ac:dyDescent="0.25"/>
  </sheetData>
  <hyperlinks>
    <hyperlink ref="A1" location="TOC!A1" display="TOC" xr:uid="{9EF7932C-5F85-4946-BEF7-DDFB2E1653A9}"/>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863D-1EA8-4DE1-86F9-E83EFF328ADA}">
  <dimension ref="A1:T106"/>
  <sheetViews>
    <sheetView workbookViewId="0">
      <selection activeCell="J30" sqref="J30:J31"/>
    </sheetView>
  </sheetViews>
  <sheetFormatPr defaultRowHeight="15" x14ac:dyDescent="0.25"/>
  <cols>
    <col min="7" max="8" width="9.140625" style="103"/>
    <col min="12" max="12" width="19.42578125" customWidth="1"/>
  </cols>
  <sheetData>
    <row r="1" spans="1:20" x14ac:dyDescent="0.25">
      <c r="A1" s="9" t="s">
        <v>0</v>
      </c>
      <c r="B1" s="9"/>
      <c r="C1" s="9"/>
      <c r="D1" s="9"/>
      <c r="E1" s="9"/>
      <c r="F1" s="10"/>
    </row>
    <row r="2" spans="1:20" x14ac:dyDescent="0.25">
      <c r="A2" s="11" t="s">
        <v>35</v>
      </c>
      <c r="B2" s="12" t="s">
        <v>376</v>
      </c>
      <c r="C2" s="11"/>
      <c r="D2" s="11"/>
      <c r="E2" s="11"/>
    </row>
    <row r="3" spans="1:20" x14ac:dyDescent="0.25">
      <c r="A3" s="11" t="s">
        <v>36</v>
      </c>
      <c r="B3" s="12" t="s">
        <v>475</v>
      </c>
      <c r="C3" s="11"/>
      <c r="D3" s="11"/>
      <c r="E3" s="11"/>
    </row>
    <row r="5" spans="1:20" x14ac:dyDescent="0.25">
      <c r="F5" s="123" t="s">
        <v>476</v>
      </c>
      <c r="G5" s="124"/>
      <c r="H5" s="124"/>
    </row>
    <row r="6" spans="1:20" x14ac:dyDescent="0.25">
      <c r="B6" t="s">
        <v>404</v>
      </c>
      <c r="C6" s="103" t="s">
        <v>41</v>
      </c>
      <c r="D6" s="103" t="s">
        <v>43</v>
      </c>
      <c r="E6" s="103"/>
      <c r="F6" t="s">
        <v>404</v>
      </c>
      <c r="G6" s="103" t="s">
        <v>41</v>
      </c>
      <c r="H6" s="103" t="s">
        <v>43</v>
      </c>
      <c r="L6" s="38" t="s">
        <v>477</v>
      </c>
      <c r="Q6" s="59"/>
    </row>
    <row r="7" spans="1:20" x14ac:dyDescent="0.25">
      <c r="B7">
        <v>3</v>
      </c>
      <c r="C7" s="10">
        <v>1</v>
      </c>
      <c r="D7" s="122">
        <v>14404</v>
      </c>
      <c r="E7" s="122"/>
      <c r="F7" s="11">
        <v>40</v>
      </c>
      <c r="G7" s="112">
        <v>1</v>
      </c>
      <c r="H7" s="103">
        <v>51638</v>
      </c>
      <c r="L7" s="10"/>
      <c r="M7" s="64" t="s">
        <v>460</v>
      </c>
      <c r="N7" s="64" t="s">
        <v>461</v>
      </c>
    </row>
    <row r="8" spans="1:20" x14ac:dyDescent="0.25">
      <c r="B8">
        <v>4</v>
      </c>
      <c r="C8" s="10">
        <v>2</v>
      </c>
      <c r="D8" s="122">
        <v>11527</v>
      </c>
      <c r="E8" s="122"/>
      <c r="F8" s="11">
        <v>41</v>
      </c>
      <c r="G8" s="112">
        <v>3</v>
      </c>
      <c r="H8" s="103">
        <v>45077.666666666664</v>
      </c>
      <c r="L8" s="64" t="s">
        <v>459</v>
      </c>
      <c r="M8" s="10">
        <v>2008</v>
      </c>
      <c r="N8" s="10">
        <v>301</v>
      </c>
    </row>
    <row r="9" spans="1:20" x14ac:dyDescent="0.25">
      <c r="B9">
        <v>5</v>
      </c>
      <c r="C9" s="10">
        <v>4</v>
      </c>
      <c r="D9" s="122">
        <v>12679.5</v>
      </c>
      <c r="E9" s="122"/>
      <c r="F9" s="11">
        <v>42</v>
      </c>
      <c r="G9" s="112">
        <v>12</v>
      </c>
      <c r="H9" s="103">
        <v>50629.416666666664</v>
      </c>
      <c r="L9" s="64" t="s">
        <v>463</v>
      </c>
      <c r="M9" s="10">
        <v>26535</v>
      </c>
      <c r="N9" s="10">
        <v>1130</v>
      </c>
    </row>
    <row r="10" spans="1:20" x14ac:dyDescent="0.25">
      <c r="B10">
        <v>6</v>
      </c>
      <c r="C10" s="10">
        <v>4</v>
      </c>
      <c r="D10" s="122">
        <v>12210.75</v>
      </c>
      <c r="E10" s="122"/>
      <c r="F10" s="11">
        <v>43</v>
      </c>
      <c r="G10" s="112">
        <v>10</v>
      </c>
      <c r="H10" s="103">
        <v>45695.7</v>
      </c>
      <c r="L10" s="64" t="s">
        <v>464</v>
      </c>
      <c r="M10" s="10">
        <v>2398</v>
      </c>
      <c r="N10" s="10">
        <v>524</v>
      </c>
    </row>
    <row r="11" spans="1:20" x14ac:dyDescent="0.25">
      <c r="B11">
        <v>7</v>
      </c>
      <c r="C11" s="10">
        <v>5</v>
      </c>
      <c r="D11" s="122">
        <v>10897.8</v>
      </c>
      <c r="E11" s="122"/>
      <c r="F11" s="11">
        <v>44</v>
      </c>
      <c r="G11" s="112">
        <v>21</v>
      </c>
      <c r="H11" s="103">
        <v>56518.809523809527</v>
      </c>
      <c r="L11" s="64" t="s">
        <v>465</v>
      </c>
      <c r="M11" s="10">
        <v>2558</v>
      </c>
      <c r="N11" s="10">
        <v>263</v>
      </c>
    </row>
    <row r="12" spans="1:20" x14ac:dyDescent="0.25">
      <c r="B12">
        <v>8</v>
      </c>
      <c r="C12" s="10">
        <v>4</v>
      </c>
      <c r="D12" s="122">
        <v>10766.5</v>
      </c>
      <c r="E12" s="122"/>
      <c r="F12" s="11">
        <v>45</v>
      </c>
      <c r="G12" s="112">
        <v>35</v>
      </c>
      <c r="H12" s="103">
        <v>51518.657142857141</v>
      </c>
      <c r="L12" s="64" t="s">
        <v>466</v>
      </c>
      <c r="M12" s="10">
        <v>37</v>
      </c>
      <c r="N12" s="10">
        <v>618</v>
      </c>
    </row>
    <row r="13" spans="1:20" x14ac:dyDescent="0.25">
      <c r="B13">
        <v>9</v>
      </c>
      <c r="C13" s="10">
        <v>9</v>
      </c>
      <c r="D13" s="122">
        <v>10499.111111111111</v>
      </c>
      <c r="E13" s="122"/>
      <c r="F13" s="11">
        <v>46</v>
      </c>
      <c r="G13" s="112">
        <v>56</v>
      </c>
      <c r="H13" s="103">
        <v>50627.839285714283</v>
      </c>
      <c r="L13" s="64" t="s">
        <v>467</v>
      </c>
      <c r="M13" s="10">
        <v>77</v>
      </c>
      <c r="N13" s="10">
        <v>6562</v>
      </c>
    </row>
    <row r="14" spans="1:20" x14ac:dyDescent="0.25">
      <c r="B14">
        <v>10</v>
      </c>
      <c r="C14" s="10">
        <v>9</v>
      </c>
      <c r="D14" s="122">
        <v>12291.333333333334</v>
      </c>
      <c r="E14" s="122"/>
      <c r="F14" s="11">
        <v>47</v>
      </c>
      <c r="G14" s="112">
        <v>67</v>
      </c>
      <c r="H14" s="103">
        <v>48029.417910447759</v>
      </c>
      <c r="L14" s="64" t="s">
        <v>468</v>
      </c>
      <c r="M14" s="10">
        <v>43</v>
      </c>
      <c r="N14" s="10">
        <v>4</v>
      </c>
      <c r="T14" s="59"/>
    </row>
    <row r="15" spans="1:20" x14ac:dyDescent="0.25">
      <c r="B15">
        <v>11</v>
      </c>
      <c r="C15" s="10">
        <v>21</v>
      </c>
      <c r="D15" s="122">
        <v>13080.428571428571</v>
      </c>
      <c r="E15" s="122"/>
      <c r="F15" s="11">
        <v>48</v>
      </c>
      <c r="G15" s="112">
        <v>53</v>
      </c>
      <c r="H15" s="103">
        <v>49700.226415094337</v>
      </c>
    </row>
    <row r="16" spans="1:20" x14ac:dyDescent="0.25">
      <c r="B16">
        <v>12</v>
      </c>
      <c r="C16" s="10">
        <v>14</v>
      </c>
      <c r="D16" s="122">
        <v>11606.357142857143</v>
      </c>
      <c r="E16" s="122"/>
      <c r="F16" s="11">
        <v>49</v>
      </c>
      <c r="G16" s="112">
        <v>70</v>
      </c>
      <c r="H16" s="103">
        <v>47113.957142857143</v>
      </c>
    </row>
    <row r="17" spans="2:8" x14ac:dyDescent="0.25">
      <c r="B17">
        <v>13</v>
      </c>
      <c r="C17" s="10">
        <v>13</v>
      </c>
      <c r="D17" s="122">
        <v>10232.153846153846</v>
      </c>
      <c r="E17" s="122"/>
      <c r="F17" s="11">
        <v>50</v>
      </c>
      <c r="G17" s="112">
        <v>74</v>
      </c>
      <c r="H17" s="103">
        <v>49167.41891891892</v>
      </c>
    </row>
    <row r="18" spans="2:8" x14ac:dyDescent="0.25">
      <c r="B18">
        <v>14</v>
      </c>
      <c r="C18" s="10">
        <v>25</v>
      </c>
      <c r="D18" s="122">
        <v>10751.48</v>
      </c>
      <c r="E18" s="122"/>
      <c r="F18" s="11">
        <v>51</v>
      </c>
      <c r="G18" s="112">
        <v>68</v>
      </c>
      <c r="H18" s="103">
        <v>47722.411764705881</v>
      </c>
    </row>
    <row r="19" spans="2:8" x14ac:dyDescent="0.25">
      <c r="B19">
        <v>15</v>
      </c>
      <c r="C19" s="10">
        <v>31</v>
      </c>
      <c r="D19" s="122">
        <v>12782.838709677419</v>
      </c>
      <c r="E19" s="122"/>
      <c r="F19" s="11">
        <v>52</v>
      </c>
      <c r="G19" s="112">
        <v>84</v>
      </c>
      <c r="H19" s="103">
        <v>47483.059523809527</v>
      </c>
    </row>
    <row r="20" spans="2:8" x14ac:dyDescent="0.25">
      <c r="B20">
        <v>16</v>
      </c>
      <c r="C20" s="10">
        <v>26</v>
      </c>
      <c r="D20" s="122">
        <v>12963.384615384615</v>
      </c>
      <c r="E20" s="122"/>
      <c r="F20" s="11">
        <v>53</v>
      </c>
      <c r="G20" s="112">
        <v>52</v>
      </c>
      <c r="H20" s="103">
        <v>45645.711538461539</v>
      </c>
    </row>
    <row r="21" spans="2:8" x14ac:dyDescent="0.25">
      <c r="B21">
        <v>17</v>
      </c>
      <c r="C21" s="10">
        <v>44</v>
      </c>
      <c r="D21" s="122">
        <v>12379</v>
      </c>
      <c r="E21" s="122"/>
      <c r="F21" s="11">
        <v>54</v>
      </c>
      <c r="G21" s="112">
        <v>62</v>
      </c>
      <c r="H21" s="103">
        <v>45038.403225806454</v>
      </c>
    </row>
    <row r="22" spans="2:8" x14ac:dyDescent="0.25">
      <c r="B22">
        <v>18</v>
      </c>
      <c r="C22" s="10">
        <v>33</v>
      </c>
      <c r="D22" s="122">
        <v>12827</v>
      </c>
      <c r="E22" s="122"/>
      <c r="F22" s="11">
        <v>55</v>
      </c>
      <c r="G22" s="112">
        <v>57</v>
      </c>
      <c r="H22" s="103">
        <v>41848.684210526313</v>
      </c>
    </row>
    <row r="23" spans="2:8" x14ac:dyDescent="0.25">
      <c r="B23">
        <v>19</v>
      </c>
      <c r="C23" s="10">
        <v>25</v>
      </c>
      <c r="D23" s="122">
        <v>12463</v>
      </c>
      <c r="E23" s="122"/>
      <c r="F23" s="11">
        <v>56</v>
      </c>
      <c r="G23" s="112">
        <v>68</v>
      </c>
      <c r="H23" s="103">
        <v>40312</v>
      </c>
    </row>
    <row r="24" spans="2:8" x14ac:dyDescent="0.25">
      <c r="B24">
        <v>20</v>
      </c>
      <c r="C24" s="10">
        <v>5</v>
      </c>
      <c r="D24" s="122">
        <v>13551</v>
      </c>
      <c r="E24" s="122"/>
      <c r="F24" s="11">
        <v>57</v>
      </c>
      <c r="G24" s="112">
        <v>55</v>
      </c>
      <c r="H24" s="103">
        <v>38370.018181818181</v>
      </c>
    </row>
    <row r="25" spans="2:8" x14ac:dyDescent="0.25">
      <c r="B25">
        <v>21</v>
      </c>
      <c r="C25" s="10">
        <v>2</v>
      </c>
      <c r="D25" s="122">
        <v>9946</v>
      </c>
      <c r="E25" s="122"/>
      <c r="F25" s="11">
        <v>58</v>
      </c>
      <c r="G25" s="112">
        <v>66</v>
      </c>
      <c r="H25" s="103">
        <v>35299.757575757576</v>
      </c>
    </row>
    <row r="26" spans="2:8" x14ac:dyDescent="0.25">
      <c r="B26">
        <v>22</v>
      </c>
      <c r="C26" s="10">
        <v>0</v>
      </c>
      <c r="D26" s="122">
        <v>0</v>
      </c>
      <c r="E26" s="122"/>
      <c r="F26" s="11">
        <v>59</v>
      </c>
      <c r="G26" s="112">
        <v>54</v>
      </c>
      <c r="H26" s="103">
        <v>38338.240740740737</v>
      </c>
    </row>
    <row r="27" spans="2:8" x14ac:dyDescent="0.25">
      <c r="B27">
        <v>23</v>
      </c>
      <c r="C27" s="10">
        <v>2</v>
      </c>
      <c r="D27" s="122">
        <v>50248.5</v>
      </c>
      <c r="E27" s="122"/>
      <c r="F27" s="11">
        <v>60</v>
      </c>
      <c r="G27" s="112">
        <v>67</v>
      </c>
      <c r="H27" s="103">
        <v>33353.925373134327</v>
      </c>
    </row>
    <row r="28" spans="2:8" x14ac:dyDescent="0.25">
      <c r="B28">
        <v>24</v>
      </c>
      <c r="C28" s="10">
        <v>1</v>
      </c>
      <c r="D28" s="122">
        <v>11375</v>
      </c>
      <c r="E28" s="122"/>
      <c r="F28" s="11">
        <v>61</v>
      </c>
      <c r="G28" s="112">
        <v>58</v>
      </c>
      <c r="H28" s="103">
        <v>37737.931034482761</v>
      </c>
    </row>
    <row r="29" spans="2:8" x14ac:dyDescent="0.25">
      <c r="B29">
        <v>25</v>
      </c>
      <c r="C29" s="10">
        <v>1</v>
      </c>
      <c r="D29" s="122">
        <v>13036</v>
      </c>
      <c r="E29" s="122"/>
      <c r="F29" s="11">
        <v>62</v>
      </c>
      <c r="G29" s="112">
        <v>56</v>
      </c>
      <c r="H29" s="103">
        <v>38185.857142857145</v>
      </c>
    </row>
    <row r="30" spans="2:8" x14ac:dyDescent="0.25">
      <c r="B30">
        <v>26</v>
      </c>
      <c r="C30" s="10">
        <v>2</v>
      </c>
      <c r="D30" s="122">
        <v>47205</v>
      </c>
      <c r="E30" s="122"/>
      <c r="F30" s="11">
        <v>63</v>
      </c>
      <c r="G30" s="112">
        <v>56</v>
      </c>
      <c r="H30" s="103">
        <v>42833.089285714283</v>
      </c>
    </row>
    <row r="31" spans="2:8" x14ac:dyDescent="0.25">
      <c r="B31">
        <v>27</v>
      </c>
      <c r="C31" s="10">
        <v>1</v>
      </c>
      <c r="D31" s="122">
        <v>41249</v>
      </c>
      <c r="E31" s="122"/>
      <c r="F31" s="11">
        <v>64</v>
      </c>
      <c r="G31" s="112">
        <v>32</v>
      </c>
      <c r="H31" s="103">
        <v>35175.65625</v>
      </c>
    </row>
    <row r="32" spans="2:8" x14ac:dyDescent="0.25">
      <c r="B32">
        <v>28</v>
      </c>
      <c r="C32" s="10">
        <v>1</v>
      </c>
      <c r="D32" s="122">
        <v>11194</v>
      </c>
      <c r="E32" s="122"/>
      <c r="F32" s="11">
        <v>65</v>
      </c>
      <c r="G32" s="112">
        <v>49</v>
      </c>
      <c r="H32" s="103">
        <v>50330.938775510207</v>
      </c>
    </row>
    <row r="33" spans="2:8" x14ac:dyDescent="0.25">
      <c r="B33">
        <v>29</v>
      </c>
      <c r="C33" s="10">
        <v>1</v>
      </c>
      <c r="D33" s="122">
        <v>31216</v>
      </c>
      <c r="E33" s="122"/>
      <c r="F33" s="11">
        <v>66</v>
      </c>
      <c r="G33" s="112">
        <v>53</v>
      </c>
      <c r="H33" s="103">
        <v>50896.509433962266</v>
      </c>
    </row>
    <row r="34" spans="2:8" x14ac:dyDescent="0.25">
      <c r="B34">
        <v>30</v>
      </c>
      <c r="C34" s="10">
        <v>6</v>
      </c>
      <c r="D34" s="122">
        <v>46267.333333333336</v>
      </c>
      <c r="E34" s="122"/>
      <c r="F34" s="11">
        <v>67</v>
      </c>
      <c r="G34" s="112">
        <v>65</v>
      </c>
      <c r="H34" s="103">
        <v>50899.030769230769</v>
      </c>
    </row>
    <row r="35" spans="2:8" x14ac:dyDescent="0.25">
      <c r="B35">
        <v>31</v>
      </c>
      <c r="C35" s="10">
        <v>9</v>
      </c>
      <c r="D35" s="122">
        <v>36159.555555555555</v>
      </c>
      <c r="E35" s="122"/>
      <c r="F35" s="11">
        <v>68</v>
      </c>
      <c r="G35" s="112">
        <v>73</v>
      </c>
      <c r="H35" s="103">
        <v>44264.986301369863</v>
      </c>
    </row>
    <row r="36" spans="2:8" x14ac:dyDescent="0.25">
      <c r="B36">
        <v>32</v>
      </c>
      <c r="C36" s="10">
        <v>16</v>
      </c>
      <c r="D36" s="122">
        <v>46055.4375</v>
      </c>
      <c r="E36" s="122"/>
      <c r="F36" s="11">
        <v>69</v>
      </c>
      <c r="G36" s="112">
        <v>73</v>
      </c>
      <c r="H36" s="103">
        <v>51809.054794520547</v>
      </c>
    </row>
    <row r="37" spans="2:8" x14ac:dyDescent="0.25">
      <c r="B37">
        <v>33</v>
      </c>
      <c r="C37" s="10">
        <v>19</v>
      </c>
      <c r="D37" s="122">
        <v>44130.894736842107</v>
      </c>
      <c r="E37" s="122"/>
      <c r="F37" s="11">
        <v>70</v>
      </c>
      <c r="G37" s="112">
        <v>76</v>
      </c>
      <c r="H37" s="103">
        <v>48186.15789473684</v>
      </c>
    </row>
    <row r="38" spans="2:8" x14ac:dyDescent="0.25">
      <c r="B38">
        <v>34</v>
      </c>
      <c r="C38" s="10">
        <v>29</v>
      </c>
      <c r="D38" s="122">
        <v>39793.310344827587</v>
      </c>
      <c r="E38" s="122"/>
      <c r="F38" s="11">
        <v>71</v>
      </c>
      <c r="G38" s="112">
        <v>41</v>
      </c>
      <c r="H38" s="103">
        <v>45130.048780487807</v>
      </c>
    </row>
    <row r="39" spans="2:8" x14ac:dyDescent="0.25">
      <c r="B39">
        <v>35</v>
      </c>
      <c r="C39" s="10">
        <v>43</v>
      </c>
      <c r="D39" s="122">
        <v>41608.441860465115</v>
      </c>
      <c r="E39" s="122"/>
      <c r="F39" s="11">
        <v>72</v>
      </c>
      <c r="G39" s="112">
        <v>57</v>
      </c>
      <c r="H39" s="103">
        <v>41013.210526315786</v>
      </c>
    </row>
    <row r="40" spans="2:8" x14ac:dyDescent="0.25">
      <c r="B40">
        <v>36</v>
      </c>
      <c r="C40" s="10">
        <v>41</v>
      </c>
      <c r="D40" s="122">
        <v>45686.609756097561</v>
      </c>
      <c r="E40" s="122"/>
      <c r="F40" s="11">
        <v>73</v>
      </c>
      <c r="G40" s="112">
        <v>59</v>
      </c>
      <c r="H40" s="103">
        <v>44581.47457627119</v>
      </c>
    </row>
    <row r="41" spans="2:8" x14ac:dyDescent="0.25">
      <c r="B41">
        <v>37</v>
      </c>
      <c r="C41" s="10">
        <v>61</v>
      </c>
      <c r="D41" s="122">
        <v>46406.245901639348</v>
      </c>
      <c r="E41" s="122"/>
      <c r="F41" s="11">
        <v>74</v>
      </c>
      <c r="G41" s="112">
        <v>52</v>
      </c>
      <c r="H41" s="103">
        <v>42394.076923076922</v>
      </c>
    </row>
    <row r="42" spans="2:8" x14ac:dyDescent="0.25">
      <c r="B42">
        <v>38</v>
      </c>
      <c r="C42" s="10">
        <v>63</v>
      </c>
      <c r="D42" s="122">
        <v>44775.539682539682</v>
      </c>
      <c r="E42" s="122"/>
      <c r="F42" s="11">
        <v>75</v>
      </c>
      <c r="G42" s="112">
        <v>35</v>
      </c>
      <c r="H42" s="103">
        <v>34041.199999999997</v>
      </c>
    </row>
    <row r="43" spans="2:8" x14ac:dyDescent="0.25">
      <c r="B43">
        <v>39</v>
      </c>
      <c r="C43" s="10">
        <v>87</v>
      </c>
      <c r="D43" s="122">
        <v>43715.643678160923</v>
      </c>
      <c r="E43" s="122"/>
      <c r="F43" s="11">
        <v>76</v>
      </c>
      <c r="G43" s="112">
        <v>42</v>
      </c>
      <c r="H43" s="103">
        <v>41487.976190476191</v>
      </c>
    </row>
    <row r="44" spans="2:8" x14ac:dyDescent="0.25">
      <c r="B44">
        <v>40</v>
      </c>
      <c r="C44" s="10">
        <v>83</v>
      </c>
      <c r="D44" s="122">
        <v>48934.783132530123</v>
      </c>
      <c r="E44" s="122"/>
      <c r="F44" s="11">
        <v>77</v>
      </c>
      <c r="G44" s="112">
        <v>48</v>
      </c>
      <c r="H44" s="103">
        <v>31176.604166666668</v>
      </c>
    </row>
    <row r="45" spans="2:8" x14ac:dyDescent="0.25">
      <c r="B45">
        <v>41</v>
      </c>
      <c r="C45" s="10">
        <v>113</v>
      </c>
      <c r="D45" s="122">
        <v>45735.469026548672</v>
      </c>
      <c r="E45" s="122"/>
      <c r="F45" s="11">
        <v>78</v>
      </c>
      <c r="G45" s="112">
        <v>46</v>
      </c>
      <c r="H45" s="103">
        <v>23595.978260869564</v>
      </c>
    </row>
    <row r="46" spans="2:8" x14ac:dyDescent="0.25">
      <c r="B46">
        <v>42</v>
      </c>
      <c r="C46" s="10">
        <v>131</v>
      </c>
      <c r="D46" s="122">
        <v>47395.038167938932</v>
      </c>
      <c r="E46" s="122"/>
      <c r="F46" s="11">
        <v>79</v>
      </c>
      <c r="G46" s="112">
        <v>43</v>
      </c>
      <c r="H46" s="103">
        <v>38892.906976744183</v>
      </c>
    </row>
    <row r="47" spans="2:8" x14ac:dyDescent="0.25">
      <c r="B47">
        <v>43</v>
      </c>
      <c r="C47" s="10">
        <v>159</v>
      </c>
      <c r="D47" s="122">
        <v>47707.056603773584</v>
      </c>
      <c r="E47" s="122"/>
      <c r="F47" s="11">
        <v>80</v>
      </c>
      <c r="G47" s="112">
        <v>24</v>
      </c>
      <c r="H47" s="103">
        <v>28346.5</v>
      </c>
    </row>
    <row r="48" spans="2:8" x14ac:dyDescent="0.25">
      <c r="B48">
        <v>44</v>
      </c>
      <c r="C48" s="10">
        <v>216</v>
      </c>
      <c r="D48" s="122">
        <v>46020.675925925927</v>
      </c>
      <c r="E48" s="122"/>
      <c r="F48" s="11">
        <v>81</v>
      </c>
      <c r="G48" s="112">
        <v>16</v>
      </c>
      <c r="H48" s="103">
        <v>33508.6875</v>
      </c>
    </row>
    <row r="49" spans="2:8" x14ac:dyDescent="0.25">
      <c r="B49">
        <v>45</v>
      </c>
      <c r="C49" s="10">
        <v>308</v>
      </c>
      <c r="D49" s="122">
        <v>50097.762987012989</v>
      </c>
      <c r="E49" s="122"/>
      <c r="F49" s="11">
        <v>82</v>
      </c>
      <c r="G49" s="112">
        <v>21</v>
      </c>
      <c r="H49" s="103">
        <v>21602.857142857141</v>
      </c>
    </row>
    <row r="50" spans="2:8" x14ac:dyDescent="0.25">
      <c r="B50">
        <v>46</v>
      </c>
      <c r="C50" s="10">
        <v>406</v>
      </c>
      <c r="D50" s="122">
        <v>52760.965517241377</v>
      </c>
      <c r="E50" s="122"/>
      <c r="F50" s="11">
        <v>83</v>
      </c>
      <c r="G50" s="112">
        <v>18</v>
      </c>
      <c r="H50" s="103">
        <v>19277.388888888891</v>
      </c>
    </row>
    <row r="51" spans="2:8" x14ac:dyDescent="0.25">
      <c r="B51">
        <v>47</v>
      </c>
      <c r="C51" s="10">
        <v>500</v>
      </c>
      <c r="D51" s="122">
        <v>56130.446000000004</v>
      </c>
      <c r="E51" s="122"/>
      <c r="F51" s="11">
        <v>84</v>
      </c>
      <c r="G51" s="112">
        <v>18</v>
      </c>
      <c r="H51" s="103">
        <v>14874</v>
      </c>
    </row>
    <row r="52" spans="2:8" x14ac:dyDescent="0.25">
      <c r="B52">
        <v>48</v>
      </c>
      <c r="C52" s="10">
        <v>626</v>
      </c>
      <c r="D52" s="122">
        <v>59097.535143769965</v>
      </c>
      <c r="E52" s="122"/>
      <c r="F52" s="11">
        <v>85</v>
      </c>
      <c r="G52" s="112">
        <v>13</v>
      </c>
      <c r="H52" s="103">
        <v>14804.538461538461</v>
      </c>
    </row>
    <row r="53" spans="2:8" x14ac:dyDescent="0.25">
      <c r="B53">
        <v>49</v>
      </c>
      <c r="C53" s="10">
        <v>757</v>
      </c>
      <c r="D53" s="122">
        <v>61449.475561426683</v>
      </c>
      <c r="E53" s="122"/>
      <c r="F53" s="11">
        <v>86</v>
      </c>
      <c r="G53" s="112">
        <v>10</v>
      </c>
      <c r="H53" s="103">
        <v>18926.2</v>
      </c>
    </row>
    <row r="54" spans="2:8" x14ac:dyDescent="0.25">
      <c r="B54">
        <v>50</v>
      </c>
      <c r="C54" s="10">
        <v>953</v>
      </c>
      <c r="D54" s="122">
        <v>63569.626442812172</v>
      </c>
      <c r="E54" s="122"/>
      <c r="F54" s="11">
        <v>87</v>
      </c>
      <c r="G54" s="112">
        <v>16</v>
      </c>
      <c r="H54" s="103">
        <v>24798.75</v>
      </c>
    </row>
    <row r="55" spans="2:8" x14ac:dyDescent="0.25">
      <c r="B55">
        <v>51</v>
      </c>
      <c r="C55" s="10">
        <v>1048</v>
      </c>
      <c r="D55" s="122">
        <v>63774.48854961832</v>
      </c>
      <c r="E55" s="122"/>
      <c r="F55" s="11">
        <v>88</v>
      </c>
      <c r="G55" s="112">
        <v>11</v>
      </c>
      <c r="H55" s="103">
        <v>21081.636363636364</v>
      </c>
    </row>
    <row r="56" spans="2:8" x14ac:dyDescent="0.25">
      <c r="B56">
        <v>52</v>
      </c>
      <c r="C56" s="10">
        <v>1173</v>
      </c>
      <c r="D56" s="122">
        <v>64528.625745950558</v>
      </c>
      <c r="E56" s="122"/>
      <c r="F56" s="11">
        <v>89</v>
      </c>
      <c r="G56" s="112">
        <v>14</v>
      </c>
      <c r="H56" s="103">
        <v>21305.714285714286</v>
      </c>
    </row>
    <row r="57" spans="2:8" x14ac:dyDescent="0.25">
      <c r="B57">
        <v>53</v>
      </c>
      <c r="C57" s="10">
        <v>1134</v>
      </c>
      <c r="D57" s="122">
        <v>65669.291005291001</v>
      </c>
      <c r="E57" s="122"/>
      <c r="F57" s="11">
        <v>90</v>
      </c>
      <c r="G57" s="112">
        <v>16</v>
      </c>
      <c r="H57" s="103">
        <v>23023.6875</v>
      </c>
    </row>
    <row r="58" spans="2:8" x14ac:dyDescent="0.25">
      <c r="B58">
        <v>54</v>
      </c>
      <c r="C58" s="10">
        <v>1152</v>
      </c>
      <c r="D58" s="122">
        <v>62734.962673611109</v>
      </c>
      <c r="E58" s="122"/>
      <c r="F58" s="11">
        <v>91</v>
      </c>
      <c r="G58" s="112">
        <v>18</v>
      </c>
      <c r="H58" s="103">
        <v>23115</v>
      </c>
    </row>
    <row r="59" spans="2:8" x14ac:dyDescent="0.25">
      <c r="B59">
        <v>55</v>
      </c>
      <c r="C59" s="10">
        <v>1222</v>
      </c>
      <c r="D59" s="122">
        <v>64382.703764320788</v>
      </c>
      <c r="E59" s="122"/>
      <c r="F59" s="11">
        <v>92</v>
      </c>
      <c r="G59" s="112">
        <v>18</v>
      </c>
      <c r="H59" s="103">
        <v>26020.222222222223</v>
      </c>
    </row>
    <row r="60" spans="2:8" x14ac:dyDescent="0.25">
      <c r="B60">
        <v>56</v>
      </c>
      <c r="C60" s="10">
        <v>1215</v>
      </c>
      <c r="D60" s="122">
        <v>63410.813168724279</v>
      </c>
      <c r="E60" s="122"/>
      <c r="F60" s="11">
        <v>93</v>
      </c>
      <c r="G60" s="112">
        <v>10</v>
      </c>
      <c r="H60" s="103">
        <v>24414.400000000001</v>
      </c>
    </row>
    <row r="61" spans="2:8" x14ac:dyDescent="0.25">
      <c r="B61">
        <v>57</v>
      </c>
      <c r="C61" s="10">
        <v>1210</v>
      </c>
      <c r="D61" s="122">
        <v>64609.223966942147</v>
      </c>
      <c r="E61" s="122"/>
      <c r="F61" s="11">
        <v>94</v>
      </c>
      <c r="G61" s="112">
        <v>13</v>
      </c>
      <c r="H61" s="103">
        <v>25246.384615384617</v>
      </c>
    </row>
    <row r="62" spans="2:8" x14ac:dyDescent="0.25">
      <c r="B62">
        <v>58</v>
      </c>
      <c r="C62" s="10">
        <v>1192</v>
      </c>
      <c r="D62" s="122">
        <v>64612.307046979862</v>
      </c>
      <c r="E62" s="122"/>
      <c r="F62" s="11">
        <v>95</v>
      </c>
      <c r="G62" s="112">
        <v>8</v>
      </c>
      <c r="H62" s="103">
        <v>25248.5</v>
      </c>
    </row>
    <row r="63" spans="2:8" x14ac:dyDescent="0.25">
      <c r="B63">
        <v>59</v>
      </c>
      <c r="C63" s="10">
        <v>1333</v>
      </c>
      <c r="D63" s="122">
        <v>64393.373593398348</v>
      </c>
      <c r="E63" s="122"/>
      <c r="F63" s="11">
        <v>96</v>
      </c>
      <c r="G63" s="112">
        <v>4</v>
      </c>
      <c r="H63" s="103">
        <v>22793.75</v>
      </c>
    </row>
    <row r="64" spans="2:8" x14ac:dyDescent="0.25">
      <c r="B64">
        <v>60</v>
      </c>
      <c r="C64" s="10">
        <v>1303</v>
      </c>
      <c r="D64" s="122">
        <v>62513.68610897928</v>
      </c>
      <c r="E64" s="122"/>
      <c r="F64" s="11">
        <v>97</v>
      </c>
      <c r="G64" s="112">
        <v>3</v>
      </c>
      <c r="H64" s="103">
        <v>22607.666666666668</v>
      </c>
    </row>
    <row r="65" spans="2:8" x14ac:dyDescent="0.25">
      <c r="B65">
        <v>61</v>
      </c>
      <c r="C65" s="10">
        <v>1423</v>
      </c>
      <c r="D65" s="122">
        <v>61613.48489107519</v>
      </c>
      <c r="E65" s="122"/>
      <c r="F65" s="11">
        <v>98</v>
      </c>
      <c r="G65" s="112">
        <v>4</v>
      </c>
      <c r="H65" s="103">
        <v>24733.75</v>
      </c>
    </row>
    <row r="66" spans="2:8" x14ac:dyDescent="0.25">
      <c r="B66">
        <v>62</v>
      </c>
      <c r="C66" s="10">
        <v>1300</v>
      </c>
      <c r="D66" s="122">
        <v>61228.103846153848</v>
      </c>
      <c r="E66" s="122"/>
      <c r="F66" s="11">
        <v>99</v>
      </c>
      <c r="G66" s="112">
        <v>1</v>
      </c>
      <c r="H66" s="103">
        <v>20245</v>
      </c>
    </row>
    <row r="67" spans="2:8" x14ac:dyDescent="0.25">
      <c r="B67">
        <v>63</v>
      </c>
      <c r="C67" s="10">
        <v>1238</v>
      </c>
      <c r="D67" s="122">
        <v>60763.493537964459</v>
      </c>
      <c r="E67" s="122"/>
      <c r="F67" s="11">
        <v>100</v>
      </c>
      <c r="G67" s="112">
        <v>3</v>
      </c>
      <c r="H67" s="103">
        <v>26462.333333333332</v>
      </c>
    </row>
    <row r="68" spans="2:8" x14ac:dyDescent="0.25">
      <c r="B68">
        <v>64</v>
      </c>
      <c r="C68" s="10">
        <v>1136</v>
      </c>
      <c r="D68" s="122">
        <v>59972.640845070426</v>
      </c>
      <c r="E68" s="122"/>
      <c r="F68" s="11">
        <v>102</v>
      </c>
      <c r="G68" s="112">
        <v>1</v>
      </c>
      <c r="H68" s="103">
        <v>23136</v>
      </c>
    </row>
    <row r="69" spans="2:8" x14ac:dyDescent="0.25">
      <c r="B69">
        <v>65</v>
      </c>
      <c r="C69" s="10">
        <v>1256</v>
      </c>
      <c r="D69" s="122">
        <v>58259.828025477706</v>
      </c>
      <c r="E69" s="122"/>
    </row>
    <row r="70" spans="2:8" x14ac:dyDescent="0.25">
      <c r="B70">
        <v>66</v>
      </c>
      <c r="C70" s="10">
        <v>1201</v>
      </c>
      <c r="D70" s="122">
        <v>58818.262281432137</v>
      </c>
      <c r="E70" s="122"/>
    </row>
    <row r="71" spans="2:8" x14ac:dyDescent="0.25">
      <c r="B71">
        <v>67</v>
      </c>
      <c r="C71" s="10">
        <v>1295</v>
      </c>
      <c r="D71" s="122">
        <v>56960.871814671817</v>
      </c>
      <c r="E71" s="122"/>
    </row>
    <row r="72" spans="2:8" x14ac:dyDescent="0.25">
      <c r="B72">
        <v>68</v>
      </c>
      <c r="C72" s="10">
        <v>1290</v>
      </c>
      <c r="D72" s="122">
        <v>55605.576744186044</v>
      </c>
      <c r="E72" s="122"/>
    </row>
    <row r="73" spans="2:8" x14ac:dyDescent="0.25">
      <c r="B73">
        <v>69</v>
      </c>
      <c r="C73" s="10">
        <v>1403</v>
      </c>
      <c r="D73" s="122">
        <v>53204.919458303637</v>
      </c>
      <c r="E73" s="122"/>
    </row>
    <row r="74" spans="2:8" x14ac:dyDescent="0.25">
      <c r="B74">
        <v>70</v>
      </c>
      <c r="C74" s="10">
        <v>1320</v>
      </c>
      <c r="D74" s="122">
        <v>52790.661363636362</v>
      </c>
      <c r="E74" s="122"/>
    </row>
    <row r="75" spans="2:8" x14ac:dyDescent="0.25">
      <c r="B75">
        <v>71</v>
      </c>
      <c r="C75" s="10">
        <v>964</v>
      </c>
      <c r="D75" s="122">
        <v>50680.669087136928</v>
      </c>
      <c r="E75" s="122"/>
    </row>
    <row r="76" spans="2:8" x14ac:dyDescent="0.25">
      <c r="B76">
        <v>72</v>
      </c>
      <c r="C76" s="10">
        <v>968</v>
      </c>
      <c r="D76" s="122">
        <v>48133.721074380162</v>
      </c>
      <c r="E76" s="122"/>
    </row>
    <row r="77" spans="2:8" x14ac:dyDescent="0.25">
      <c r="B77">
        <v>73</v>
      </c>
      <c r="C77" s="10">
        <v>1095</v>
      </c>
      <c r="D77" s="122">
        <v>48869.841095890413</v>
      </c>
      <c r="E77" s="122"/>
    </row>
    <row r="78" spans="2:8" x14ac:dyDescent="0.25">
      <c r="B78">
        <v>74</v>
      </c>
      <c r="C78" s="10">
        <v>1093</v>
      </c>
      <c r="D78" s="122">
        <v>47153.872827081424</v>
      </c>
      <c r="E78" s="122"/>
    </row>
    <row r="79" spans="2:8" x14ac:dyDescent="0.25">
      <c r="B79">
        <v>75</v>
      </c>
      <c r="C79" s="10">
        <v>895</v>
      </c>
      <c r="D79" s="122">
        <v>45900.394413407819</v>
      </c>
      <c r="E79" s="122"/>
    </row>
    <row r="80" spans="2:8" x14ac:dyDescent="0.25">
      <c r="B80">
        <v>76</v>
      </c>
      <c r="C80" s="10">
        <v>785</v>
      </c>
      <c r="D80" s="122">
        <v>44523.83312101911</v>
      </c>
      <c r="E80" s="122"/>
    </row>
    <row r="81" spans="2:5" x14ac:dyDescent="0.25">
      <c r="B81">
        <v>77</v>
      </c>
      <c r="C81" s="10">
        <v>753</v>
      </c>
      <c r="D81" s="122">
        <v>44339.944223107566</v>
      </c>
      <c r="E81" s="122"/>
    </row>
    <row r="82" spans="2:5" x14ac:dyDescent="0.25">
      <c r="B82">
        <v>78</v>
      </c>
      <c r="C82" s="10">
        <v>701</v>
      </c>
      <c r="D82" s="122">
        <v>41961.323823109844</v>
      </c>
      <c r="E82" s="122"/>
    </row>
    <row r="83" spans="2:5" x14ac:dyDescent="0.25">
      <c r="B83">
        <v>79</v>
      </c>
      <c r="C83" s="10">
        <v>644</v>
      </c>
      <c r="D83" s="122">
        <v>41505.066770186335</v>
      </c>
      <c r="E83" s="122"/>
    </row>
    <row r="84" spans="2:5" x14ac:dyDescent="0.25">
      <c r="B84">
        <v>80</v>
      </c>
      <c r="C84" s="10">
        <v>611</v>
      </c>
      <c r="D84" s="122">
        <v>39769.202945990182</v>
      </c>
      <c r="E84" s="122"/>
    </row>
    <row r="85" spans="2:5" x14ac:dyDescent="0.25">
      <c r="B85">
        <v>81</v>
      </c>
      <c r="C85" s="10">
        <v>525</v>
      </c>
      <c r="D85" s="122">
        <v>38398.902857142857</v>
      </c>
      <c r="E85" s="122"/>
    </row>
    <row r="86" spans="2:5" x14ac:dyDescent="0.25">
      <c r="B86">
        <v>82</v>
      </c>
      <c r="C86" s="10">
        <v>480</v>
      </c>
      <c r="D86" s="122">
        <v>36151</v>
      </c>
      <c r="E86" s="122"/>
    </row>
    <row r="87" spans="2:5" x14ac:dyDescent="0.25">
      <c r="B87">
        <v>83</v>
      </c>
      <c r="C87" s="10">
        <v>458</v>
      </c>
      <c r="D87" s="122">
        <v>35213.203056768558</v>
      </c>
      <c r="E87" s="122"/>
    </row>
    <row r="88" spans="2:5" x14ac:dyDescent="0.25">
      <c r="B88">
        <v>84</v>
      </c>
      <c r="C88" s="10">
        <v>421</v>
      </c>
      <c r="D88" s="122">
        <v>33797.501187648457</v>
      </c>
      <c r="E88" s="122"/>
    </row>
    <row r="89" spans="2:5" x14ac:dyDescent="0.25">
      <c r="B89">
        <v>85</v>
      </c>
      <c r="C89" s="10">
        <v>403</v>
      </c>
      <c r="D89" s="122">
        <v>33799.213399503722</v>
      </c>
      <c r="E89" s="122"/>
    </row>
    <row r="90" spans="2:5" x14ac:dyDescent="0.25">
      <c r="B90">
        <v>86</v>
      </c>
      <c r="C90" s="10">
        <v>407</v>
      </c>
      <c r="D90" s="122">
        <v>31177.457002457002</v>
      </c>
      <c r="E90" s="122"/>
    </row>
    <row r="91" spans="2:5" x14ac:dyDescent="0.25">
      <c r="B91">
        <v>87</v>
      </c>
      <c r="C91" s="10">
        <v>343</v>
      </c>
      <c r="D91" s="122">
        <v>30527.927113702623</v>
      </c>
      <c r="E91" s="122"/>
    </row>
    <row r="92" spans="2:5" x14ac:dyDescent="0.25">
      <c r="B92">
        <v>88</v>
      </c>
      <c r="C92" s="10">
        <v>313</v>
      </c>
      <c r="D92" s="122">
        <v>29157.031948881788</v>
      </c>
      <c r="E92" s="122"/>
    </row>
    <row r="93" spans="2:5" x14ac:dyDescent="0.25">
      <c r="B93">
        <v>89</v>
      </c>
      <c r="C93" s="10">
        <v>324</v>
      </c>
      <c r="D93" s="122">
        <v>28560.70061728395</v>
      </c>
      <c r="E93" s="122"/>
    </row>
    <row r="94" spans="2:5" x14ac:dyDescent="0.25">
      <c r="B94">
        <v>90</v>
      </c>
      <c r="C94" s="10">
        <v>270</v>
      </c>
      <c r="D94" s="122">
        <v>28590.607407407406</v>
      </c>
      <c r="E94" s="122"/>
    </row>
    <row r="95" spans="2:5" x14ac:dyDescent="0.25">
      <c r="B95">
        <v>91</v>
      </c>
      <c r="C95" s="10">
        <v>234</v>
      </c>
      <c r="D95" s="122">
        <v>27685.311965811965</v>
      </c>
      <c r="E95" s="122"/>
    </row>
    <row r="96" spans="2:5" x14ac:dyDescent="0.25">
      <c r="B96">
        <v>92</v>
      </c>
      <c r="C96" s="10">
        <v>185</v>
      </c>
      <c r="D96" s="122">
        <v>25745.513513513513</v>
      </c>
      <c r="E96" s="122"/>
    </row>
    <row r="97" spans="2:5" x14ac:dyDescent="0.25">
      <c r="B97">
        <v>93</v>
      </c>
      <c r="C97" s="10">
        <v>146</v>
      </c>
      <c r="D97" s="122">
        <v>25647.232876712329</v>
      </c>
      <c r="E97" s="122"/>
    </row>
    <row r="98" spans="2:5" x14ac:dyDescent="0.25">
      <c r="B98">
        <v>94</v>
      </c>
      <c r="C98" s="10">
        <v>91</v>
      </c>
      <c r="D98" s="122">
        <v>24513.439560439561</v>
      </c>
      <c r="E98" s="122"/>
    </row>
    <row r="99" spans="2:5" x14ac:dyDescent="0.25">
      <c r="B99">
        <v>95</v>
      </c>
      <c r="C99" s="10">
        <v>76</v>
      </c>
      <c r="D99" s="122">
        <v>24555.263157894737</v>
      </c>
      <c r="E99" s="122"/>
    </row>
    <row r="100" spans="2:5" x14ac:dyDescent="0.25">
      <c r="B100">
        <v>96</v>
      </c>
      <c r="C100" s="10">
        <v>53</v>
      </c>
      <c r="D100" s="122">
        <v>24717.245283018867</v>
      </c>
      <c r="E100" s="122"/>
    </row>
    <row r="101" spans="2:5" x14ac:dyDescent="0.25">
      <c r="B101">
        <v>97</v>
      </c>
      <c r="C101" s="10">
        <v>34</v>
      </c>
      <c r="D101" s="122">
        <v>22884.294117647059</v>
      </c>
      <c r="E101" s="122"/>
    </row>
    <row r="102" spans="2:5" x14ac:dyDescent="0.25">
      <c r="B102">
        <v>98</v>
      </c>
      <c r="C102" s="10">
        <v>11</v>
      </c>
      <c r="D102" s="122">
        <v>24469.363636363636</v>
      </c>
      <c r="E102" s="122"/>
    </row>
    <row r="103" spans="2:5" x14ac:dyDescent="0.25">
      <c r="B103">
        <v>99</v>
      </c>
      <c r="C103" s="10">
        <v>8</v>
      </c>
      <c r="D103" s="122">
        <v>26597</v>
      </c>
      <c r="E103" s="122"/>
    </row>
    <row r="104" spans="2:5" x14ac:dyDescent="0.25">
      <c r="B104">
        <v>100</v>
      </c>
      <c r="C104" s="10">
        <v>6</v>
      </c>
      <c r="D104" s="122">
        <v>25546.166666666668</v>
      </c>
      <c r="E104" s="122"/>
    </row>
    <row r="105" spans="2:5" x14ac:dyDescent="0.25">
      <c r="B105">
        <v>101</v>
      </c>
      <c r="C105" s="10">
        <v>2</v>
      </c>
      <c r="D105" s="122">
        <v>18691.5</v>
      </c>
      <c r="E105" s="122"/>
    </row>
    <row r="106" spans="2:5" x14ac:dyDescent="0.25">
      <c r="B106">
        <v>102</v>
      </c>
      <c r="C106" s="10">
        <v>2</v>
      </c>
      <c r="D106" s="122">
        <v>22764</v>
      </c>
      <c r="E106" s="122"/>
    </row>
  </sheetData>
  <hyperlinks>
    <hyperlink ref="A1" location="TOC!A1" display="TOC" xr:uid="{230DBFE0-EE2E-46D1-AA21-6ED04F279EF9}"/>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Y148"/>
  <sheetViews>
    <sheetView workbookViewId="0">
      <selection activeCell="V15" sqref="V15:X22"/>
    </sheetView>
  </sheetViews>
  <sheetFormatPr defaultColWidth="9.140625" defaultRowHeight="15" x14ac:dyDescent="0.25"/>
  <cols>
    <col min="1" max="1" width="11.42578125" style="10" customWidth="1"/>
    <col min="2" max="5" width="15" style="10" bestFit="1" customWidth="1"/>
    <col min="6" max="6" width="11.85546875" style="10" customWidth="1"/>
    <col min="7" max="17" width="9.140625" style="10" hidden="1" customWidth="1"/>
    <col min="18" max="18" width="5.140625" style="10" customWidth="1"/>
    <col min="19" max="19" width="2" style="10" customWidth="1"/>
    <col min="20" max="20" width="9.140625" style="10"/>
    <col min="21" max="21" width="10" style="10" customWidth="1"/>
    <col min="22" max="22" width="18.5703125" style="10" customWidth="1"/>
    <col min="23" max="27" width="12.28515625" style="10" customWidth="1"/>
    <col min="28" max="39" width="44.5703125" style="10" customWidth="1"/>
    <col min="40" max="40" width="18.85546875" style="10" customWidth="1"/>
    <col min="41" max="41" width="14.85546875" style="10" customWidth="1"/>
    <col min="42" max="42" width="3.42578125" style="10" customWidth="1"/>
    <col min="43" max="43" width="6.7109375" style="10" customWidth="1"/>
    <col min="44" max="44" width="9.140625" style="10" hidden="1" customWidth="1"/>
    <col min="45" max="45" width="8.42578125" style="10" hidden="1" customWidth="1"/>
    <col min="46" max="54" width="9.140625" style="10" hidden="1" customWidth="1"/>
    <col min="55" max="55" width="8.7109375" style="10" customWidth="1"/>
    <col min="56" max="56" width="9.140625" style="10"/>
    <col min="57" max="57" width="1.42578125" style="10" customWidth="1"/>
    <col min="58" max="68" width="9.140625" style="10" hidden="1" customWidth="1"/>
    <col min="69" max="69" width="9.140625" style="10" customWidth="1"/>
    <col min="70" max="70" width="4.5703125" style="10" customWidth="1"/>
    <col min="71" max="77" width="9.140625" style="10" hidden="1" customWidth="1"/>
    <col min="78" max="16384" width="9.140625" style="10"/>
  </cols>
  <sheetData>
    <row r="1" spans="1:25" x14ac:dyDescent="0.25">
      <c r="A1" s="9" t="s">
        <v>0</v>
      </c>
      <c r="T1" s="1" t="s">
        <v>0</v>
      </c>
    </row>
    <row r="2" spans="1:25" x14ac:dyDescent="0.25">
      <c r="A2" s="11" t="s">
        <v>35</v>
      </c>
      <c r="B2" s="11"/>
      <c r="C2" s="11"/>
    </row>
    <row r="3" spans="1:25" x14ac:dyDescent="0.25">
      <c r="A3" s="11" t="s">
        <v>36</v>
      </c>
      <c r="B3" s="12"/>
      <c r="C3" s="11"/>
    </row>
    <row r="4" spans="1:25" x14ac:dyDescent="0.25">
      <c r="A4" s="11" t="s">
        <v>39</v>
      </c>
      <c r="B4" s="11"/>
      <c r="C4" s="11"/>
    </row>
    <row r="5" spans="1:25" x14ac:dyDescent="0.25">
      <c r="A5" s="11" t="s">
        <v>40</v>
      </c>
      <c r="B5" s="11" t="s">
        <v>41</v>
      </c>
      <c r="C5" s="11"/>
    </row>
    <row r="6" spans="1:25" x14ac:dyDescent="0.25">
      <c r="A6" s="11" t="s">
        <v>42</v>
      </c>
      <c r="B6" s="11" t="s">
        <v>43</v>
      </c>
      <c r="C6" s="11"/>
    </row>
    <row r="7" spans="1:25" x14ac:dyDescent="0.25">
      <c r="A7" s="11"/>
      <c r="B7" s="11"/>
      <c r="C7" s="11"/>
    </row>
    <row r="8" spans="1:25" x14ac:dyDescent="0.25">
      <c r="A8" s="11" t="s">
        <v>366</v>
      </c>
      <c r="B8" s="11"/>
      <c r="C8" s="11"/>
    </row>
    <row r="9" spans="1:25" x14ac:dyDescent="0.25">
      <c r="A9" s="11" t="s">
        <v>367</v>
      </c>
      <c r="B9" s="11"/>
      <c r="C9" s="11"/>
    </row>
    <row r="10" spans="1:25" x14ac:dyDescent="0.25">
      <c r="A10" s="11" t="s">
        <v>368</v>
      </c>
      <c r="B10" s="11"/>
      <c r="C10" s="11"/>
    </row>
    <row r="11" spans="1:25" x14ac:dyDescent="0.25">
      <c r="A11" s="11" t="s">
        <v>318</v>
      </c>
      <c r="B11" s="11"/>
      <c r="C11" s="11"/>
    </row>
    <row r="12" spans="1:25" x14ac:dyDescent="0.25">
      <c r="A12" s="11" t="s">
        <v>273</v>
      </c>
      <c r="B12" s="11"/>
      <c r="C12" s="11"/>
    </row>
    <row r="13" spans="1:25" x14ac:dyDescent="0.25">
      <c r="A13" s="11" t="s">
        <v>369</v>
      </c>
      <c r="B13" s="11"/>
      <c r="C13" s="11"/>
    </row>
    <row r="15" spans="1:25" x14ac:dyDescent="0.25">
      <c r="A15" s="59" t="s">
        <v>370</v>
      </c>
      <c r="W15" s="64" t="s">
        <v>460</v>
      </c>
      <c r="X15" s="64" t="s">
        <v>461</v>
      </c>
    </row>
    <row r="16" spans="1:25" x14ac:dyDescent="0.25">
      <c r="A16" s="13" t="s">
        <v>38</v>
      </c>
      <c r="B16" s="13" t="s">
        <v>37</v>
      </c>
      <c r="C16" s="72" t="s">
        <v>41</v>
      </c>
      <c r="D16" s="72" t="s">
        <v>43</v>
      </c>
      <c r="F16" s="72" t="s">
        <v>371</v>
      </c>
      <c r="G16" s="72"/>
      <c r="V16" s="64" t="s">
        <v>459</v>
      </c>
      <c r="W16" s="10">
        <v>2008</v>
      </c>
      <c r="X16" s="10">
        <v>301</v>
      </c>
      <c r="Y16" s="64" t="s">
        <v>462</v>
      </c>
    </row>
    <row r="17" spans="1:24" x14ac:dyDescent="0.25">
      <c r="A17" s="73" t="s">
        <v>372</v>
      </c>
      <c r="B17" s="26">
        <v>45</v>
      </c>
      <c r="C17" s="74">
        <f>SUM(C30+E30)</f>
        <v>328</v>
      </c>
      <c r="D17" s="75">
        <f t="shared" ref="D17:D24" si="0">F17/C17</f>
        <v>49471.487804878052</v>
      </c>
      <c r="F17" s="76">
        <f t="shared" ref="F17:F24" si="1">SUM(D30+F30)</f>
        <v>16226648</v>
      </c>
      <c r="G17" s="75"/>
      <c r="V17" s="64" t="s">
        <v>463</v>
      </c>
      <c r="W17" s="10">
        <v>26535</v>
      </c>
      <c r="X17" s="10">
        <v>1130</v>
      </c>
    </row>
    <row r="18" spans="1:24" x14ac:dyDescent="0.25">
      <c r="A18" s="26" t="s">
        <v>46</v>
      </c>
      <c r="B18" s="26">
        <v>52</v>
      </c>
      <c r="C18" s="74">
        <f t="shared" ref="C18:C24" si="2">SUM(C31+E31)</f>
        <v>340</v>
      </c>
      <c r="D18" s="75">
        <f t="shared" si="0"/>
        <v>47170.729411764703</v>
      </c>
      <c r="F18" s="76">
        <f t="shared" si="1"/>
        <v>16038048</v>
      </c>
      <c r="G18" s="75"/>
      <c r="V18" s="64" t="s">
        <v>464</v>
      </c>
      <c r="W18" s="10">
        <v>2398</v>
      </c>
      <c r="X18" s="10">
        <v>524</v>
      </c>
    </row>
    <row r="19" spans="1:24" x14ac:dyDescent="0.25">
      <c r="A19" s="26" t="s">
        <v>47</v>
      </c>
      <c r="B19" s="26">
        <v>57</v>
      </c>
      <c r="C19" s="74">
        <f t="shared" si="2"/>
        <v>300</v>
      </c>
      <c r="D19" s="75">
        <f t="shared" si="0"/>
        <v>38789.97</v>
      </c>
      <c r="F19" s="76">
        <f t="shared" si="1"/>
        <v>11636991</v>
      </c>
      <c r="G19" s="75"/>
      <c r="V19" s="64" t="s">
        <v>465</v>
      </c>
      <c r="W19" s="10">
        <v>2558</v>
      </c>
      <c r="X19" s="10">
        <v>263</v>
      </c>
    </row>
    <row r="20" spans="1:24" x14ac:dyDescent="0.25">
      <c r="A20" s="26" t="s">
        <v>48</v>
      </c>
      <c r="B20" s="26">
        <v>62</v>
      </c>
      <c r="C20" s="74">
        <f t="shared" si="2"/>
        <v>269</v>
      </c>
      <c r="D20" s="75">
        <f t="shared" si="0"/>
        <v>37495.148698884761</v>
      </c>
      <c r="F20" s="76">
        <f t="shared" si="1"/>
        <v>10086195</v>
      </c>
      <c r="G20" s="75"/>
      <c r="V20" s="64" t="s">
        <v>466</v>
      </c>
      <c r="W20" s="10">
        <v>37</v>
      </c>
      <c r="X20" s="10">
        <v>618</v>
      </c>
    </row>
    <row r="21" spans="1:24" x14ac:dyDescent="0.25">
      <c r="A21" s="26" t="s">
        <v>49</v>
      </c>
      <c r="B21" s="26">
        <v>67</v>
      </c>
      <c r="C21" s="74">
        <f t="shared" si="2"/>
        <v>313</v>
      </c>
      <c r="D21" s="75">
        <f t="shared" si="0"/>
        <v>49474.674121405747</v>
      </c>
      <c r="F21" s="76">
        <f t="shared" si="1"/>
        <v>15485573</v>
      </c>
      <c r="G21" s="75"/>
      <c r="H21" s="11"/>
      <c r="I21" s="11">
        <f t="shared" ref="I21:S21" si="3">SUM(I14:I20)</f>
        <v>0</v>
      </c>
      <c r="J21" s="11">
        <f t="shared" si="3"/>
        <v>0</v>
      </c>
      <c r="K21" s="11">
        <f t="shared" si="3"/>
        <v>0</v>
      </c>
      <c r="L21" s="11">
        <f t="shared" si="3"/>
        <v>0</v>
      </c>
      <c r="M21" s="11">
        <f t="shared" si="3"/>
        <v>0</v>
      </c>
      <c r="N21" s="11">
        <f t="shared" si="3"/>
        <v>0</v>
      </c>
      <c r="O21" s="11">
        <f t="shared" si="3"/>
        <v>0</v>
      </c>
      <c r="P21" s="11">
        <f t="shared" si="3"/>
        <v>0</v>
      </c>
      <c r="Q21" s="11">
        <f t="shared" si="3"/>
        <v>0</v>
      </c>
      <c r="R21" s="11">
        <f t="shared" si="3"/>
        <v>0</v>
      </c>
      <c r="S21" s="11">
        <f t="shared" si="3"/>
        <v>0</v>
      </c>
      <c r="V21" s="64" t="s">
        <v>467</v>
      </c>
      <c r="W21" s="10">
        <v>77</v>
      </c>
      <c r="X21" s="10">
        <v>6562</v>
      </c>
    </row>
    <row r="22" spans="1:24" x14ac:dyDescent="0.25">
      <c r="A22" s="26" t="s">
        <v>50</v>
      </c>
      <c r="B22" s="26">
        <v>72</v>
      </c>
      <c r="C22" s="74">
        <f t="shared" si="2"/>
        <v>285</v>
      </c>
      <c r="D22" s="75">
        <f t="shared" si="0"/>
        <v>44508.884210526317</v>
      </c>
      <c r="F22" s="76">
        <f t="shared" si="1"/>
        <v>12685032</v>
      </c>
      <c r="G22" s="75"/>
      <c r="V22" s="64" t="s">
        <v>468</v>
      </c>
      <c r="W22" s="10">
        <v>43</v>
      </c>
      <c r="X22" s="10">
        <v>4</v>
      </c>
    </row>
    <row r="23" spans="1:24" x14ac:dyDescent="0.25">
      <c r="A23" s="26" t="s">
        <v>51</v>
      </c>
      <c r="B23" s="26">
        <v>77</v>
      </c>
      <c r="C23" s="74">
        <f t="shared" si="2"/>
        <v>214</v>
      </c>
      <c r="D23" s="75">
        <f t="shared" si="0"/>
        <v>33589.831775700935</v>
      </c>
      <c r="F23" s="76">
        <f t="shared" si="1"/>
        <v>7188224</v>
      </c>
      <c r="G23" s="75"/>
    </row>
    <row r="24" spans="1:24" x14ac:dyDescent="0.25">
      <c r="A24" s="73" t="s">
        <v>373</v>
      </c>
      <c r="B24" s="26">
        <v>82</v>
      </c>
      <c r="C24" s="74">
        <f t="shared" si="2"/>
        <v>260</v>
      </c>
      <c r="D24" s="75">
        <f t="shared" si="0"/>
        <v>23082.184615384616</v>
      </c>
      <c r="F24" s="76">
        <f t="shared" si="1"/>
        <v>6001368</v>
      </c>
      <c r="G24" s="75"/>
    </row>
    <row r="25" spans="1:24" x14ac:dyDescent="0.25">
      <c r="A25" s="73"/>
      <c r="B25" s="26"/>
      <c r="C25" s="74"/>
      <c r="D25" s="75"/>
      <c r="F25" s="76"/>
      <c r="G25" s="75"/>
    </row>
    <row r="26" spans="1:24" x14ac:dyDescent="0.25">
      <c r="A26" s="11"/>
      <c r="B26" s="11"/>
      <c r="C26" s="11"/>
    </row>
    <row r="27" spans="1:24" x14ac:dyDescent="0.25">
      <c r="A27" s="59" t="s">
        <v>374</v>
      </c>
      <c r="B27" s="11"/>
      <c r="C27" s="11"/>
    </row>
    <row r="28" spans="1:24" x14ac:dyDescent="0.25">
      <c r="A28" s="11"/>
      <c r="B28" s="11"/>
      <c r="C28" s="125" t="s">
        <v>322</v>
      </c>
      <c r="D28" s="125"/>
      <c r="E28" s="126" t="s">
        <v>323</v>
      </c>
      <c r="F28" s="126"/>
    </row>
    <row r="29" spans="1:24" x14ac:dyDescent="0.25">
      <c r="A29" s="13" t="s">
        <v>38</v>
      </c>
      <c r="B29" s="13" t="s">
        <v>37</v>
      </c>
      <c r="C29" s="72" t="s">
        <v>41</v>
      </c>
      <c r="D29" s="72" t="s">
        <v>371</v>
      </c>
      <c r="E29" s="72" t="s">
        <v>41</v>
      </c>
      <c r="F29" s="72" t="s">
        <v>371</v>
      </c>
    </row>
    <row r="30" spans="1:24" x14ac:dyDescent="0.25">
      <c r="A30" s="73" t="s">
        <v>372</v>
      </c>
      <c r="B30" s="26">
        <v>45</v>
      </c>
      <c r="C30" s="74">
        <f>SUM(B42:B51)</f>
        <v>282</v>
      </c>
      <c r="D30" s="74">
        <f>SUM(C42:C51)</f>
        <v>13957715</v>
      </c>
      <c r="E30" s="74">
        <f>SUM(D42:D51)</f>
        <v>46</v>
      </c>
      <c r="F30" s="74">
        <f>SUM(E42:E51)</f>
        <v>2268933</v>
      </c>
    </row>
    <row r="31" spans="1:24" x14ac:dyDescent="0.25">
      <c r="A31" s="26" t="s">
        <v>46</v>
      </c>
      <c r="B31" s="26">
        <v>52</v>
      </c>
      <c r="C31" s="74">
        <f>SUM(B52:B56)</f>
        <v>279</v>
      </c>
      <c r="D31" s="74">
        <f>SUM(C52:C56)</f>
        <v>13287105</v>
      </c>
      <c r="E31" s="74">
        <f>SUM(D52:D56)</f>
        <v>61</v>
      </c>
      <c r="F31" s="74">
        <f>SUM(E52:E56)</f>
        <v>2750943</v>
      </c>
    </row>
    <row r="32" spans="1:24" x14ac:dyDescent="0.25">
      <c r="A32" s="26" t="s">
        <v>47</v>
      </c>
      <c r="B32" s="26">
        <v>57</v>
      </c>
      <c r="C32" s="74">
        <f>SUM(B57:B61)</f>
        <v>250</v>
      </c>
      <c r="D32" s="74">
        <f>SUM(C57:C61)</f>
        <v>9762286</v>
      </c>
      <c r="E32" s="74">
        <f>SUM(D57:D61)</f>
        <v>50</v>
      </c>
      <c r="F32" s="74">
        <f>SUM(E57:E61)</f>
        <v>1874705</v>
      </c>
    </row>
    <row r="33" spans="1:21" x14ac:dyDescent="0.25">
      <c r="A33" s="26" t="s">
        <v>48</v>
      </c>
      <c r="B33" s="26">
        <v>62</v>
      </c>
      <c r="C33" s="74">
        <f>SUM(B62:B66)</f>
        <v>230</v>
      </c>
      <c r="D33" s="74">
        <f>SUM(C62:C66)</f>
        <v>8828837</v>
      </c>
      <c r="E33" s="74">
        <f>SUM(D62:D66)</f>
        <v>39</v>
      </c>
      <c r="F33" s="74">
        <f>SUM(E62:E66)</f>
        <v>1257358</v>
      </c>
    </row>
    <row r="34" spans="1:21" x14ac:dyDescent="0.25">
      <c r="A34" s="26" t="s">
        <v>49</v>
      </c>
      <c r="B34" s="26">
        <v>67</v>
      </c>
      <c r="C34" s="74">
        <f>SUM(B67:B71)</f>
        <v>278</v>
      </c>
      <c r="D34" s="74">
        <f>SUM(C67:C71)</f>
        <v>14020947</v>
      </c>
      <c r="E34" s="74">
        <f>SUM(D67:D71)</f>
        <v>35</v>
      </c>
      <c r="F34" s="74">
        <f>SUM(E67:E71)</f>
        <v>1464626</v>
      </c>
    </row>
    <row r="35" spans="1:21" x14ac:dyDescent="0.25">
      <c r="A35" s="26" t="s">
        <v>50</v>
      </c>
      <c r="B35" s="26">
        <v>72</v>
      </c>
      <c r="C35" s="74">
        <f>SUM(B72:B76)</f>
        <v>256</v>
      </c>
      <c r="D35" s="74">
        <f>SUM(C72:C76)</f>
        <v>11749460</v>
      </c>
      <c r="E35" s="74">
        <f>SUM(D72:D76)</f>
        <v>29</v>
      </c>
      <c r="F35" s="74">
        <f>SUM(E72:E76)</f>
        <v>935572</v>
      </c>
    </row>
    <row r="36" spans="1:21" x14ac:dyDescent="0.25">
      <c r="A36" s="26" t="s">
        <v>51</v>
      </c>
      <c r="B36" s="26">
        <v>77</v>
      </c>
      <c r="C36" s="74">
        <f>SUM(B77:B81)</f>
        <v>192</v>
      </c>
      <c r="D36" s="74">
        <f>SUM(C77:C81)</f>
        <v>6751068</v>
      </c>
      <c r="E36" s="74">
        <f>SUM(D77:D81)</f>
        <v>22</v>
      </c>
      <c r="F36" s="74">
        <f>SUM(E77:E81)</f>
        <v>437156</v>
      </c>
    </row>
    <row r="37" spans="1:21" x14ac:dyDescent="0.25">
      <c r="A37" s="73" t="s">
        <v>373</v>
      </c>
      <c r="B37" s="26">
        <v>82</v>
      </c>
      <c r="C37" s="74">
        <f>SUM(B82:B103)</f>
        <v>241</v>
      </c>
      <c r="D37" s="74">
        <f>SUM(C82:C103)</f>
        <v>5647687</v>
      </c>
      <c r="E37" s="74">
        <f>SUM(D82:D103)</f>
        <v>19</v>
      </c>
      <c r="F37" s="74">
        <f>SUM(E82:E103)</f>
        <v>353681</v>
      </c>
    </row>
    <row r="38" spans="1:21" x14ac:dyDescent="0.25">
      <c r="A38" s="11"/>
      <c r="B38" s="11"/>
      <c r="C38" s="11"/>
      <c r="D38" s="11"/>
      <c r="E38" s="11"/>
      <c r="F38" s="11"/>
    </row>
    <row r="39" spans="1:21" x14ac:dyDescent="0.25">
      <c r="A39" s="59" t="s">
        <v>354</v>
      </c>
      <c r="B39" s="11"/>
      <c r="C39" s="11"/>
    </row>
    <row r="40" spans="1:21" x14ac:dyDescent="0.25">
      <c r="A40" s="11"/>
      <c r="B40" s="77" t="s">
        <v>322</v>
      </c>
      <c r="C40" s="77"/>
      <c r="D40" s="78" t="s">
        <v>323</v>
      </c>
      <c r="F40" s="78"/>
    </row>
    <row r="41" spans="1:21" x14ac:dyDescent="0.25">
      <c r="A41" s="13" t="s">
        <v>37</v>
      </c>
      <c r="B41" s="72" t="s">
        <v>41</v>
      </c>
      <c r="C41" s="72" t="s">
        <v>371</v>
      </c>
      <c r="D41" s="72" t="s">
        <v>41</v>
      </c>
      <c r="E41" s="72" t="s">
        <v>371</v>
      </c>
    </row>
    <row r="42" spans="1:21" x14ac:dyDescent="0.25">
      <c r="A42" s="11">
        <v>40</v>
      </c>
      <c r="D42" s="11">
        <v>1</v>
      </c>
      <c r="E42" s="79">
        <v>51638</v>
      </c>
      <c r="F42" s="10">
        <f>SUM(B42,D42)</f>
        <v>1</v>
      </c>
      <c r="T42" s="80">
        <f>SUM(C42,E42)</f>
        <v>51638</v>
      </c>
      <c r="U42" s="112">
        <f>T42/F42</f>
        <v>51638</v>
      </c>
    </row>
    <row r="43" spans="1:21" x14ac:dyDescent="0.25">
      <c r="A43" s="11">
        <v>41</v>
      </c>
      <c r="B43" s="11">
        <v>3</v>
      </c>
      <c r="C43" s="79">
        <v>135233</v>
      </c>
      <c r="F43" s="10">
        <f t="shared" ref="F43:F103" si="4">SUM(B43,D43)</f>
        <v>3</v>
      </c>
      <c r="T43" s="80">
        <f t="shared" ref="T43:T104" si="5">SUM(C43,E43)</f>
        <v>135233</v>
      </c>
      <c r="U43" s="112">
        <f t="shared" ref="U43:U104" si="6">T43/F43</f>
        <v>45077.666666666664</v>
      </c>
    </row>
    <row r="44" spans="1:21" x14ac:dyDescent="0.25">
      <c r="A44" s="11">
        <v>42</v>
      </c>
      <c r="B44" s="11">
        <v>9</v>
      </c>
      <c r="C44" s="79">
        <v>453470</v>
      </c>
      <c r="D44" s="10">
        <v>3</v>
      </c>
      <c r="E44" s="80">
        <v>154083</v>
      </c>
      <c r="F44" s="10">
        <f t="shared" si="4"/>
        <v>12</v>
      </c>
      <c r="T44" s="80">
        <f t="shared" si="5"/>
        <v>607553</v>
      </c>
      <c r="U44" s="112">
        <f t="shared" si="6"/>
        <v>50629.416666666664</v>
      </c>
    </row>
    <row r="45" spans="1:21" x14ac:dyDescent="0.25">
      <c r="A45" s="11">
        <v>43</v>
      </c>
      <c r="B45" s="11">
        <v>7</v>
      </c>
      <c r="C45" s="79">
        <v>345386</v>
      </c>
      <c r="D45" s="10">
        <v>3</v>
      </c>
      <c r="E45" s="80">
        <v>111571</v>
      </c>
      <c r="F45" s="10">
        <f t="shared" si="4"/>
        <v>10</v>
      </c>
      <c r="T45" s="80">
        <f t="shared" si="5"/>
        <v>456957</v>
      </c>
      <c r="U45" s="112">
        <f t="shared" si="6"/>
        <v>45695.7</v>
      </c>
    </row>
    <row r="46" spans="1:21" x14ac:dyDescent="0.25">
      <c r="A46" s="11">
        <v>44</v>
      </c>
      <c r="B46" s="11">
        <v>20</v>
      </c>
      <c r="C46" s="79">
        <v>1131891</v>
      </c>
      <c r="D46" s="10">
        <v>1</v>
      </c>
      <c r="E46" s="80">
        <v>55004</v>
      </c>
      <c r="F46" s="10">
        <f t="shared" si="4"/>
        <v>21</v>
      </c>
      <c r="T46" s="80">
        <f t="shared" si="5"/>
        <v>1186895</v>
      </c>
      <c r="U46" s="112">
        <f t="shared" si="6"/>
        <v>56518.809523809527</v>
      </c>
    </row>
    <row r="47" spans="1:21" x14ac:dyDescent="0.25">
      <c r="A47" s="11">
        <v>45</v>
      </c>
      <c r="B47" s="11">
        <v>31</v>
      </c>
      <c r="C47" s="79">
        <v>1594437</v>
      </c>
      <c r="D47" s="10">
        <v>4</v>
      </c>
      <c r="E47" s="80">
        <v>208716</v>
      </c>
      <c r="F47" s="10">
        <f t="shared" si="4"/>
        <v>35</v>
      </c>
      <c r="T47" s="80">
        <f t="shared" si="5"/>
        <v>1803153</v>
      </c>
      <c r="U47" s="112">
        <f t="shared" si="6"/>
        <v>51518.657142857141</v>
      </c>
    </row>
    <row r="48" spans="1:21" x14ac:dyDescent="0.25">
      <c r="A48" s="11">
        <v>46</v>
      </c>
      <c r="B48" s="11">
        <v>39</v>
      </c>
      <c r="C48" s="79">
        <v>1983109</v>
      </c>
      <c r="D48" s="10">
        <v>17</v>
      </c>
      <c r="E48" s="80">
        <v>852050</v>
      </c>
      <c r="F48" s="10">
        <f t="shared" si="4"/>
        <v>56</v>
      </c>
      <c r="T48" s="80">
        <f t="shared" si="5"/>
        <v>2835159</v>
      </c>
      <c r="U48" s="112">
        <f t="shared" si="6"/>
        <v>50627.839285714283</v>
      </c>
    </row>
    <row r="49" spans="1:21" x14ac:dyDescent="0.25">
      <c r="A49" s="11">
        <v>47</v>
      </c>
      <c r="B49" s="11">
        <v>60</v>
      </c>
      <c r="C49" s="79">
        <v>2924641</v>
      </c>
      <c r="D49" s="10">
        <v>7</v>
      </c>
      <c r="E49" s="80">
        <v>293330</v>
      </c>
      <c r="F49" s="10">
        <f t="shared" si="4"/>
        <v>67</v>
      </c>
      <c r="T49" s="80">
        <f t="shared" si="5"/>
        <v>3217971</v>
      </c>
      <c r="U49" s="112">
        <f t="shared" si="6"/>
        <v>48029.417910447759</v>
      </c>
    </row>
    <row r="50" spans="1:21" x14ac:dyDescent="0.25">
      <c r="A50" s="11">
        <v>48</v>
      </c>
      <c r="B50" s="11">
        <v>49</v>
      </c>
      <c r="C50" s="79">
        <v>2382208</v>
      </c>
      <c r="D50" s="10">
        <v>4</v>
      </c>
      <c r="E50" s="80">
        <v>251904</v>
      </c>
      <c r="F50" s="10">
        <f t="shared" si="4"/>
        <v>53</v>
      </c>
      <c r="T50" s="80">
        <f t="shared" si="5"/>
        <v>2634112</v>
      </c>
      <c r="U50" s="112">
        <f t="shared" si="6"/>
        <v>49700.226415094337</v>
      </c>
    </row>
    <row r="51" spans="1:21" x14ac:dyDescent="0.25">
      <c r="A51" s="11">
        <v>49</v>
      </c>
      <c r="B51" s="11">
        <v>64</v>
      </c>
      <c r="C51" s="79">
        <v>3007340</v>
      </c>
      <c r="D51" s="10">
        <v>6</v>
      </c>
      <c r="E51" s="80">
        <v>290637</v>
      </c>
      <c r="F51" s="10">
        <f t="shared" si="4"/>
        <v>70</v>
      </c>
      <c r="T51" s="80">
        <f t="shared" si="5"/>
        <v>3297977</v>
      </c>
      <c r="U51" s="112">
        <f t="shared" si="6"/>
        <v>47113.957142857143</v>
      </c>
    </row>
    <row r="52" spans="1:21" x14ac:dyDescent="0.25">
      <c r="A52" s="11">
        <v>50</v>
      </c>
      <c r="B52" s="11">
        <v>59</v>
      </c>
      <c r="C52" s="79">
        <v>2949661</v>
      </c>
      <c r="D52" s="10">
        <v>15</v>
      </c>
      <c r="E52" s="80">
        <v>688728</v>
      </c>
      <c r="F52" s="10">
        <f t="shared" si="4"/>
        <v>74</v>
      </c>
      <c r="T52" s="80">
        <f t="shared" si="5"/>
        <v>3638389</v>
      </c>
      <c r="U52" s="112">
        <f t="shared" si="6"/>
        <v>49167.41891891892</v>
      </c>
    </row>
    <row r="53" spans="1:21" x14ac:dyDescent="0.25">
      <c r="A53" s="11">
        <v>51</v>
      </c>
      <c r="B53" s="11">
        <v>56</v>
      </c>
      <c r="C53" s="79">
        <v>2727807</v>
      </c>
      <c r="D53" s="10">
        <v>12</v>
      </c>
      <c r="E53" s="80">
        <v>517317</v>
      </c>
      <c r="F53" s="10">
        <f t="shared" si="4"/>
        <v>68</v>
      </c>
      <c r="T53" s="80">
        <f t="shared" si="5"/>
        <v>3245124</v>
      </c>
      <c r="U53" s="112">
        <f t="shared" si="6"/>
        <v>47722.411764705881</v>
      </c>
    </row>
    <row r="54" spans="1:21" x14ac:dyDescent="0.25">
      <c r="A54" s="11">
        <v>52</v>
      </c>
      <c r="B54" s="11">
        <v>72</v>
      </c>
      <c r="C54" s="79">
        <v>3425890</v>
      </c>
      <c r="D54" s="10">
        <v>12</v>
      </c>
      <c r="E54" s="80">
        <v>562687</v>
      </c>
      <c r="F54" s="10">
        <f t="shared" si="4"/>
        <v>84</v>
      </c>
      <c r="T54" s="80">
        <f t="shared" si="5"/>
        <v>3988577</v>
      </c>
      <c r="U54" s="112">
        <f t="shared" si="6"/>
        <v>47483.059523809527</v>
      </c>
    </row>
    <row r="55" spans="1:21" x14ac:dyDescent="0.25">
      <c r="A55" s="11">
        <v>53</v>
      </c>
      <c r="B55" s="11">
        <v>41</v>
      </c>
      <c r="C55" s="79">
        <v>1849649</v>
      </c>
      <c r="D55" s="10">
        <v>11</v>
      </c>
      <c r="E55" s="80">
        <v>523928</v>
      </c>
      <c r="F55" s="10">
        <f t="shared" si="4"/>
        <v>52</v>
      </c>
      <c r="T55" s="80">
        <f t="shared" si="5"/>
        <v>2373577</v>
      </c>
      <c r="U55" s="112">
        <f t="shared" si="6"/>
        <v>45645.711538461539</v>
      </c>
    </row>
    <row r="56" spans="1:21" x14ac:dyDescent="0.25">
      <c r="A56" s="11">
        <v>54</v>
      </c>
      <c r="B56" s="11">
        <v>51</v>
      </c>
      <c r="C56" s="79">
        <v>2334098</v>
      </c>
      <c r="D56" s="10">
        <v>11</v>
      </c>
      <c r="E56" s="80">
        <v>458283</v>
      </c>
      <c r="F56" s="10">
        <f t="shared" si="4"/>
        <v>62</v>
      </c>
      <c r="T56" s="80">
        <f t="shared" si="5"/>
        <v>2792381</v>
      </c>
      <c r="U56" s="112">
        <f t="shared" si="6"/>
        <v>45038.403225806454</v>
      </c>
    </row>
    <row r="57" spans="1:21" x14ac:dyDescent="0.25">
      <c r="A57" s="11">
        <v>55</v>
      </c>
      <c r="B57" s="11">
        <v>43</v>
      </c>
      <c r="C57" s="79">
        <v>1784091</v>
      </c>
      <c r="D57" s="10">
        <v>14</v>
      </c>
      <c r="E57" s="80">
        <v>601284</v>
      </c>
      <c r="F57" s="10">
        <f t="shared" si="4"/>
        <v>57</v>
      </c>
      <c r="T57" s="80">
        <f t="shared" si="5"/>
        <v>2385375</v>
      </c>
      <c r="U57" s="112">
        <f t="shared" si="6"/>
        <v>41848.684210526313</v>
      </c>
    </row>
    <row r="58" spans="1:21" x14ac:dyDescent="0.25">
      <c r="A58" s="11">
        <v>56</v>
      </c>
      <c r="B58" s="11">
        <v>63</v>
      </c>
      <c r="C58" s="79">
        <v>2548324</v>
      </c>
      <c r="D58" s="10">
        <v>5</v>
      </c>
      <c r="E58" s="80">
        <v>192892</v>
      </c>
      <c r="F58" s="10">
        <f t="shared" si="4"/>
        <v>68</v>
      </c>
      <c r="T58" s="80">
        <f t="shared" si="5"/>
        <v>2741216</v>
      </c>
      <c r="U58" s="112">
        <f t="shared" si="6"/>
        <v>40312</v>
      </c>
    </row>
    <row r="59" spans="1:21" x14ac:dyDescent="0.25">
      <c r="A59" s="11">
        <v>57</v>
      </c>
      <c r="B59" s="11">
        <v>51</v>
      </c>
      <c r="C59" s="79">
        <v>2018223</v>
      </c>
      <c r="D59" s="10">
        <v>4</v>
      </c>
      <c r="E59" s="80">
        <v>92128</v>
      </c>
      <c r="F59" s="10">
        <f t="shared" si="4"/>
        <v>55</v>
      </c>
      <c r="T59" s="80">
        <f t="shared" si="5"/>
        <v>2110351</v>
      </c>
      <c r="U59" s="112">
        <f t="shared" si="6"/>
        <v>38370.018181818181</v>
      </c>
    </row>
    <row r="60" spans="1:21" x14ac:dyDescent="0.25">
      <c r="A60" s="11">
        <v>58</v>
      </c>
      <c r="B60" s="11">
        <v>51</v>
      </c>
      <c r="C60" s="79">
        <v>1776036</v>
      </c>
      <c r="D60" s="10">
        <v>15</v>
      </c>
      <c r="E60" s="80">
        <v>553748</v>
      </c>
      <c r="F60" s="10">
        <f t="shared" si="4"/>
        <v>66</v>
      </c>
      <c r="T60" s="80">
        <f t="shared" si="5"/>
        <v>2329784</v>
      </c>
      <c r="U60" s="112">
        <f t="shared" si="6"/>
        <v>35299.757575757576</v>
      </c>
    </row>
    <row r="61" spans="1:21" x14ac:dyDescent="0.25">
      <c r="A61" s="11">
        <v>59</v>
      </c>
      <c r="B61" s="11">
        <v>42</v>
      </c>
      <c r="C61" s="79">
        <v>1635612</v>
      </c>
      <c r="D61" s="10">
        <v>12</v>
      </c>
      <c r="E61" s="80">
        <v>434653</v>
      </c>
      <c r="F61" s="10">
        <f t="shared" si="4"/>
        <v>54</v>
      </c>
      <c r="T61" s="80">
        <f t="shared" si="5"/>
        <v>2070265</v>
      </c>
      <c r="U61" s="112">
        <f t="shared" si="6"/>
        <v>38338.240740740737</v>
      </c>
    </row>
    <row r="62" spans="1:21" x14ac:dyDescent="0.25">
      <c r="A62" s="11">
        <v>60</v>
      </c>
      <c r="B62" s="11">
        <v>61</v>
      </c>
      <c r="C62" s="79">
        <v>2039590</v>
      </c>
      <c r="D62" s="10">
        <v>6</v>
      </c>
      <c r="E62" s="80">
        <v>195123</v>
      </c>
      <c r="F62" s="10">
        <f t="shared" si="4"/>
        <v>67</v>
      </c>
      <c r="T62" s="80">
        <f t="shared" si="5"/>
        <v>2234713</v>
      </c>
      <c r="U62" s="112">
        <f t="shared" si="6"/>
        <v>33353.925373134327</v>
      </c>
    </row>
    <row r="63" spans="1:21" x14ac:dyDescent="0.25">
      <c r="A63" s="11">
        <v>61</v>
      </c>
      <c r="B63" s="11">
        <v>51</v>
      </c>
      <c r="C63" s="79">
        <v>1993392</v>
      </c>
      <c r="D63" s="10">
        <v>7</v>
      </c>
      <c r="E63" s="80">
        <v>195408</v>
      </c>
      <c r="F63" s="10">
        <f t="shared" si="4"/>
        <v>58</v>
      </c>
      <c r="T63" s="80">
        <f t="shared" si="5"/>
        <v>2188800</v>
      </c>
      <c r="U63" s="112">
        <f t="shared" si="6"/>
        <v>37737.931034482761</v>
      </c>
    </row>
    <row r="64" spans="1:21" x14ac:dyDescent="0.25">
      <c r="A64" s="11">
        <v>62</v>
      </c>
      <c r="B64" s="11">
        <v>45</v>
      </c>
      <c r="C64" s="79">
        <v>1731426</v>
      </c>
      <c r="D64" s="10">
        <v>11</v>
      </c>
      <c r="E64" s="80">
        <v>406982</v>
      </c>
      <c r="F64" s="10">
        <f t="shared" si="4"/>
        <v>56</v>
      </c>
      <c r="T64" s="80">
        <f t="shared" si="5"/>
        <v>2138408</v>
      </c>
      <c r="U64" s="112">
        <f t="shared" si="6"/>
        <v>38185.857142857145</v>
      </c>
    </row>
    <row r="65" spans="1:21" x14ac:dyDescent="0.25">
      <c r="A65" s="11">
        <v>63</v>
      </c>
      <c r="B65" s="11">
        <v>47</v>
      </c>
      <c r="C65" s="79">
        <v>2149002</v>
      </c>
      <c r="D65" s="10">
        <v>9</v>
      </c>
      <c r="E65" s="80">
        <v>249651</v>
      </c>
      <c r="F65" s="10">
        <f t="shared" si="4"/>
        <v>56</v>
      </c>
      <c r="T65" s="80">
        <f t="shared" si="5"/>
        <v>2398653</v>
      </c>
      <c r="U65" s="112">
        <f t="shared" si="6"/>
        <v>42833.089285714283</v>
      </c>
    </row>
    <row r="66" spans="1:21" x14ac:dyDescent="0.25">
      <c r="A66" s="11">
        <v>64</v>
      </c>
      <c r="B66" s="11">
        <v>26</v>
      </c>
      <c r="C66" s="79">
        <v>915427</v>
      </c>
      <c r="D66" s="10">
        <v>6</v>
      </c>
      <c r="E66" s="80">
        <v>210194</v>
      </c>
      <c r="F66" s="10">
        <f t="shared" si="4"/>
        <v>32</v>
      </c>
      <c r="T66" s="80">
        <f t="shared" si="5"/>
        <v>1125621</v>
      </c>
      <c r="U66" s="112">
        <f t="shared" si="6"/>
        <v>35175.65625</v>
      </c>
    </row>
    <row r="67" spans="1:21" x14ac:dyDescent="0.25">
      <c r="A67" s="11">
        <v>65</v>
      </c>
      <c r="B67" s="11">
        <v>41</v>
      </c>
      <c r="C67" s="79">
        <v>2078785</v>
      </c>
      <c r="D67" s="10">
        <v>8</v>
      </c>
      <c r="E67" s="80">
        <v>387431</v>
      </c>
      <c r="F67" s="10">
        <f t="shared" si="4"/>
        <v>49</v>
      </c>
      <c r="T67" s="80">
        <f t="shared" si="5"/>
        <v>2466216</v>
      </c>
      <c r="U67" s="112">
        <f t="shared" si="6"/>
        <v>50330.938775510207</v>
      </c>
    </row>
    <row r="68" spans="1:21" x14ac:dyDescent="0.25">
      <c r="A68" s="11">
        <v>66</v>
      </c>
      <c r="B68" s="11">
        <v>51</v>
      </c>
      <c r="C68" s="79">
        <v>2605837</v>
      </c>
      <c r="D68" s="10">
        <v>2</v>
      </c>
      <c r="E68" s="80">
        <v>91678</v>
      </c>
      <c r="F68" s="10">
        <f t="shared" si="4"/>
        <v>53</v>
      </c>
      <c r="T68" s="80">
        <f t="shared" si="5"/>
        <v>2697515</v>
      </c>
      <c r="U68" s="112">
        <f t="shared" si="6"/>
        <v>50896.509433962266</v>
      </c>
    </row>
    <row r="69" spans="1:21" x14ac:dyDescent="0.25">
      <c r="A69" s="11">
        <v>67</v>
      </c>
      <c r="B69" s="11">
        <v>60</v>
      </c>
      <c r="C69" s="79">
        <v>3138279</v>
      </c>
      <c r="D69" s="10">
        <v>5</v>
      </c>
      <c r="E69" s="80">
        <v>170158</v>
      </c>
      <c r="F69" s="10">
        <f t="shared" si="4"/>
        <v>65</v>
      </c>
      <c r="T69" s="80">
        <f t="shared" si="5"/>
        <v>3308437</v>
      </c>
      <c r="U69" s="112">
        <f t="shared" si="6"/>
        <v>50899.030769230769</v>
      </c>
    </row>
    <row r="70" spans="1:21" x14ac:dyDescent="0.25">
      <c r="A70" s="11">
        <v>68</v>
      </c>
      <c r="B70" s="11">
        <v>66</v>
      </c>
      <c r="C70" s="79">
        <v>2958101</v>
      </c>
      <c r="D70" s="10">
        <v>7</v>
      </c>
      <c r="E70" s="80">
        <v>273243</v>
      </c>
      <c r="F70" s="10">
        <f t="shared" si="4"/>
        <v>73</v>
      </c>
      <c r="T70" s="80">
        <f t="shared" si="5"/>
        <v>3231344</v>
      </c>
      <c r="U70" s="112">
        <f t="shared" si="6"/>
        <v>44264.986301369863</v>
      </c>
    </row>
    <row r="71" spans="1:21" x14ac:dyDescent="0.25">
      <c r="A71" s="11">
        <v>69</v>
      </c>
      <c r="B71" s="11">
        <v>60</v>
      </c>
      <c r="C71" s="79">
        <v>3239945</v>
      </c>
      <c r="D71" s="10">
        <v>13</v>
      </c>
      <c r="E71" s="80">
        <v>542116</v>
      </c>
      <c r="F71" s="10">
        <f t="shared" si="4"/>
        <v>73</v>
      </c>
      <c r="T71" s="80">
        <f t="shared" si="5"/>
        <v>3782061</v>
      </c>
      <c r="U71" s="112">
        <f t="shared" si="6"/>
        <v>51809.054794520547</v>
      </c>
    </row>
    <row r="72" spans="1:21" x14ac:dyDescent="0.25">
      <c r="A72" s="11">
        <v>70</v>
      </c>
      <c r="B72" s="11">
        <v>73</v>
      </c>
      <c r="C72" s="79">
        <v>3564067</v>
      </c>
      <c r="D72" s="10">
        <v>3</v>
      </c>
      <c r="E72" s="80">
        <v>98081</v>
      </c>
      <c r="F72" s="10">
        <f t="shared" si="4"/>
        <v>76</v>
      </c>
      <c r="T72" s="80">
        <f t="shared" si="5"/>
        <v>3662148</v>
      </c>
      <c r="U72" s="112">
        <f t="shared" si="6"/>
        <v>48186.15789473684</v>
      </c>
    </row>
    <row r="73" spans="1:21" x14ac:dyDescent="0.25">
      <c r="A73" s="11">
        <v>71</v>
      </c>
      <c r="B73" s="11">
        <v>33</v>
      </c>
      <c r="C73" s="79">
        <v>1570140</v>
      </c>
      <c r="D73" s="10">
        <v>8</v>
      </c>
      <c r="E73" s="80">
        <v>280192</v>
      </c>
      <c r="F73" s="10">
        <f t="shared" si="4"/>
        <v>41</v>
      </c>
      <c r="T73" s="80">
        <f t="shared" si="5"/>
        <v>1850332</v>
      </c>
      <c r="U73" s="112">
        <f t="shared" si="6"/>
        <v>45130.048780487807</v>
      </c>
    </row>
    <row r="74" spans="1:21" x14ac:dyDescent="0.25">
      <c r="A74" s="11">
        <v>72</v>
      </c>
      <c r="B74" s="11">
        <v>50</v>
      </c>
      <c r="C74" s="79">
        <v>2138403</v>
      </c>
      <c r="D74" s="10">
        <v>7</v>
      </c>
      <c r="E74" s="80">
        <v>199350</v>
      </c>
      <c r="F74" s="10">
        <f t="shared" si="4"/>
        <v>57</v>
      </c>
      <c r="T74" s="80">
        <f t="shared" si="5"/>
        <v>2337753</v>
      </c>
      <c r="U74" s="112">
        <f t="shared" si="6"/>
        <v>41013.210526315786</v>
      </c>
    </row>
    <row r="75" spans="1:21" x14ac:dyDescent="0.25">
      <c r="A75" s="11">
        <v>73</v>
      </c>
      <c r="B75" s="11">
        <v>53</v>
      </c>
      <c r="C75" s="79">
        <v>2421844</v>
      </c>
      <c r="D75" s="10">
        <v>6</v>
      </c>
      <c r="E75" s="80">
        <v>208463</v>
      </c>
      <c r="F75" s="10">
        <f t="shared" si="4"/>
        <v>59</v>
      </c>
      <c r="T75" s="80">
        <f t="shared" si="5"/>
        <v>2630307</v>
      </c>
      <c r="U75" s="112">
        <f t="shared" si="6"/>
        <v>44581.47457627119</v>
      </c>
    </row>
    <row r="76" spans="1:21" x14ac:dyDescent="0.25">
      <c r="A76" s="11">
        <v>74</v>
      </c>
      <c r="B76" s="11">
        <v>47</v>
      </c>
      <c r="C76" s="79">
        <v>2055006</v>
      </c>
      <c r="D76" s="11">
        <v>5</v>
      </c>
      <c r="E76" s="79">
        <v>149486</v>
      </c>
      <c r="F76" s="10">
        <f t="shared" si="4"/>
        <v>52</v>
      </c>
      <c r="T76" s="80">
        <f t="shared" si="5"/>
        <v>2204492</v>
      </c>
      <c r="U76" s="112">
        <f t="shared" si="6"/>
        <v>42394.076923076922</v>
      </c>
    </row>
    <row r="77" spans="1:21" x14ac:dyDescent="0.25">
      <c r="A77" s="11">
        <v>75</v>
      </c>
      <c r="B77" s="11">
        <v>34</v>
      </c>
      <c r="C77" s="79">
        <v>1178067</v>
      </c>
      <c r="D77" s="11">
        <v>1</v>
      </c>
      <c r="E77" s="79">
        <v>13375</v>
      </c>
      <c r="F77" s="10">
        <f t="shared" si="4"/>
        <v>35</v>
      </c>
      <c r="T77" s="80">
        <f t="shared" si="5"/>
        <v>1191442</v>
      </c>
      <c r="U77" s="112">
        <f t="shared" si="6"/>
        <v>34041.199999999997</v>
      </c>
    </row>
    <row r="78" spans="1:21" ht="14.1" customHeight="1" x14ac:dyDescent="0.25">
      <c r="A78" s="11">
        <v>76</v>
      </c>
      <c r="B78" s="11">
        <v>40</v>
      </c>
      <c r="C78" s="79">
        <v>1698672</v>
      </c>
      <c r="D78" s="11">
        <v>2</v>
      </c>
      <c r="E78" s="79">
        <v>43823</v>
      </c>
      <c r="F78" s="10">
        <f t="shared" si="4"/>
        <v>42</v>
      </c>
      <c r="T78" s="80">
        <f t="shared" si="5"/>
        <v>1742495</v>
      </c>
      <c r="U78" s="112">
        <f t="shared" si="6"/>
        <v>41487.976190476191</v>
      </c>
    </row>
    <row r="79" spans="1:21" x14ac:dyDescent="0.25">
      <c r="A79" s="11">
        <v>77</v>
      </c>
      <c r="B79" s="11">
        <v>41</v>
      </c>
      <c r="C79" s="79">
        <v>1337882</v>
      </c>
      <c r="D79" s="11">
        <v>7</v>
      </c>
      <c r="E79" s="79">
        <v>158595</v>
      </c>
      <c r="F79" s="10">
        <f t="shared" si="4"/>
        <v>48</v>
      </c>
      <c r="T79" s="80">
        <f t="shared" si="5"/>
        <v>1496477</v>
      </c>
      <c r="U79" s="112">
        <f t="shared" si="6"/>
        <v>31176.604166666668</v>
      </c>
    </row>
    <row r="80" spans="1:21" x14ac:dyDescent="0.25">
      <c r="A80" s="11">
        <v>78</v>
      </c>
      <c r="B80" s="11">
        <v>38</v>
      </c>
      <c r="C80" s="79">
        <v>949069</v>
      </c>
      <c r="D80" s="11">
        <v>8</v>
      </c>
      <c r="E80" s="79">
        <v>136346</v>
      </c>
      <c r="F80" s="10">
        <f t="shared" si="4"/>
        <v>46</v>
      </c>
      <c r="T80" s="80">
        <f t="shared" si="5"/>
        <v>1085415</v>
      </c>
      <c r="U80" s="112">
        <f t="shared" si="6"/>
        <v>23595.978260869564</v>
      </c>
    </row>
    <row r="81" spans="1:21" x14ac:dyDescent="0.25">
      <c r="A81" s="11">
        <v>79</v>
      </c>
      <c r="B81" s="11">
        <v>39</v>
      </c>
      <c r="C81" s="79">
        <v>1587378</v>
      </c>
      <c r="D81" s="11">
        <v>4</v>
      </c>
      <c r="E81" s="79">
        <v>85017</v>
      </c>
      <c r="F81" s="10">
        <f t="shared" si="4"/>
        <v>43</v>
      </c>
      <c r="T81" s="80">
        <f t="shared" si="5"/>
        <v>1672395</v>
      </c>
      <c r="U81" s="112">
        <f t="shared" si="6"/>
        <v>38892.906976744183</v>
      </c>
    </row>
    <row r="82" spans="1:21" x14ac:dyDescent="0.25">
      <c r="A82" s="11">
        <v>80</v>
      </c>
      <c r="B82" s="11">
        <v>23</v>
      </c>
      <c r="C82" s="80">
        <v>655180</v>
      </c>
      <c r="D82" s="10">
        <v>1</v>
      </c>
      <c r="E82" s="80">
        <v>25136</v>
      </c>
      <c r="F82" s="10">
        <f t="shared" si="4"/>
        <v>24</v>
      </c>
      <c r="T82" s="80">
        <f t="shared" si="5"/>
        <v>680316</v>
      </c>
      <c r="U82" s="112">
        <f t="shared" si="6"/>
        <v>28346.5</v>
      </c>
    </row>
    <row r="83" spans="1:21" x14ac:dyDescent="0.25">
      <c r="A83" s="11">
        <v>81</v>
      </c>
      <c r="B83" s="11">
        <v>15</v>
      </c>
      <c r="C83" s="79">
        <v>515564</v>
      </c>
      <c r="D83" s="11">
        <v>1</v>
      </c>
      <c r="E83" s="79">
        <v>20575</v>
      </c>
      <c r="F83" s="10">
        <f t="shared" si="4"/>
        <v>16</v>
      </c>
      <c r="T83" s="80">
        <f t="shared" si="5"/>
        <v>536139</v>
      </c>
      <c r="U83" s="112">
        <f t="shared" si="6"/>
        <v>33508.6875</v>
      </c>
    </row>
    <row r="84" spans="1:21" x14ac:dyDescent="0.25">
      <c r="A84" s="11">
        <v>82</v>
      </c>
      <c r="B84" s="11">
        <v>15</v>
      </c>
      <c r="C84" s="79">
        <v>344572</v>
      </c>
      <c r="D84" s="11">
        <v>6</v>
      </c>
      <c r="E84" s="79">
        <v>109088</v>
      </c>
      <c r="F84" s="10">
        <f t="shared" si="4"/>
        <v>21</v>
      </c>
      <c r="T84" s="80">
        <f t="shared" si="5"/>
        <v>453660</v>
      </c>
      <c r="U84" s="112">
        <f t="shared" si="6"/>
        <v>21602.857142857141</v>
      </c>
    </row>
    <row r="85" spans="1:21" x14ac:dyDescent="0.25">
      <c r="A85" s="11">
        <v>83</v>
      </c>
      <c r="B85" s="11">
        <v>16</v>
      </c>
      <c r="C85" s="79">
        <v>305938</v>
      </c>
      <c r="D85" s="11">
        <v>2</v>
      </c>
      <c r="E85" s="79">
        <v>41055</v>
      </c>
      <c r="F85" s="10">
        <f t="shared" si="4"/>
        <v>18</v>
      </c>
      <c r="T85" s="80">
        <f t="shared" si="5"/>
        <v>346993</v>
      </c>
      <c r="U85" s="112">
        <f t="shared" si="6"/>
        <v>19277.388888888891</v>
      </c>
    </row>
    <row r="86" spans="1:21" x14ac:dyDescent="0.25">
      <c r="A86" s="11">
        <v>84</v>
      </c>
      <c r="B86" s="11">
        <v>16</v>
      </c>
      <c r="C86" s="79">
        <v>230036</v>
      </c>
      <c r="D86" s="11">
        <v>2</v>
      </c>
      <c r="E86" s="79">
        <v>37696</v>
      </c>
      <c r="F86" s="10">
        <f t="shared" si="4"/>
        <v>18</v>
      </c>
      <c r="T86" s="80">
        <f t="shared" si="5"/>
        <v>267732</v>
      </c>
      <c r="U86" s="112">
        <f t="shared" si="6"/>
        <v>14874</v>
      </c>
    </row>
    <row r="87" spans="1:21" x14ac:dyDescent="0.25">
      <c r="A87" s="11">
        <v>85</v>
      </c>
      <c r="B87" s="11">
        <v>11</v>
      </c>
      <c r="C87" s="79">
        <v>151365</v>
      </c>
      <c r="D87" s="11">
        <v>2</v>
      </c>
      <c r="E87" s="79">
        <v>41094</v>
      </c>
      <c r="F87" s="10">
        <f t="shared" si="4"/>
        <v>13</v>
      </c>
      <c r="T87" s="80">
        <f t="shared" si="5"/>
        <v>192459</v>
      </c>
      <c r="U87" s="112">
        <f t="shared" si="6"/>
        <v>14804.538461538461</v>
      </c>
    </row>
    <row r="88" spans="1:21" x14ac:dyDescent="0.25">
      <c r="A88" s="11">
        <v>86</v>
      </c>
      <c r="B88" s="11">
        <v>9</v>
      </c>
      <c r="C88" s="79">
        <v>174705</v>
      </c>
      <c r="D88" s="11">
        <v>1</v>
      </c>
      <c r="E88" s="79">
        <v>14557</v>
      </c>
      <c r="F88" s="10">
        <f t="shared" si="4"/>
        <v>10</v>
      </c>
      <c r="T88" s="80">
        <f t="shared" si="5"/>
        <v>189262</v>
      </c>
      <c r="U88" s="112">
        <f t="shared" si="6"/>
        <v>18926.2</v>
      </c>
    </row>
    <row r="89" spans="1:21" x14ac:dyDescent="0.25">
      <c r="A89" s="11">
        <v>87</v>
      </c>
      <c r="B89" s="11">
        <v>14</v>
      </c>
      <c r="C89" s="79">
        <v>362813</v>
      </c>
      <c r="D89" s="11">
        <v>2</v>
      </c>
      <c r="E89" s="79">
        <v>33967</v>
      </c>
      <c r="F89" s="10">
        <f t="shared" si="4"/>
        <v>16</v>
      </c>
      <c r="T89" s="80">
        <f t="shared" si="5"/>
        <v>396780</v>
      </c>
      <c r="U89" s="112">
        <f t="shared" si="6"/>
        <v>24798.75</v>
      </c>
    </row>
    <row r="90" spans="1:21" x14ac:dyDescent="0.25">
      <c r="A90" s="11">
        <v>88</v>
      </c>
      <c r="B90" s="11">
        <v>11</v>
      </c>
      <c r="C90" s="79">
        <v>231898</v>
      </c>
      <c r="F90" s="10">
        <f t="shared" si="4"/>
        <v>11</v>
      </c>
      <c r="T90" s="80">
        <f t="shared" si="5"/>
        <v>231898</v>
      </c>
      <c r="U90" s="112">
        <f t="shared" si="6"/>
        <v>21081.636363636364</v>
      </c>
    </row>
    <row r="91" spans="1:21" x14ac:dyDescent="0.25">
      <c r="A91" s="11">
        <v>89</v>
      </c>
      <c r="B91" s="11">
        <v>14</v>
      </c>
      <c r="C91" s="79">
        <v>298280</v>
      </c>
      <c r="F91" s="10">
        <f t="shared" si="4"/>
        <v>14</v>
      </c>
      <c r="T91" s="80">
        <f t="shared" si="5"/>
        <v>298280</v>
      </c>
      <c r="U91" s="112">
        <f t="shared" si="6"/>
        <v>21305.714285714286</v>
      </c>
    </row>
    <row r="92" spans="1:21" x14ac:dyDescent="0.25">
      <c r="A92" s="11">
        <v>90</v>
      </c>
      <c r="B92" s="11">
        <v>16</v>
      </c>
      <c r="C92" s="79">
        <v>368379</v>
      </c>
      <c r="F92" s="10">
        <f t="shared" si="4"/>
        <v>16</v>
      </c>
      <c r="T92" s="80">
        <f t="shared" si="5"/>
        <v>368379</v>
      </c>
      <c r="U92" s="112">
        <f t="shared" si="6"/>
        <v>23023.6875</v>
      </c>
    </row>
    <row r="93" spans="1:21" x14ac:dyDescent="0.25">
      <c r="A93" s="11">
        <v>91</v>
      </c>
      <c r="B93" s="11">
        <v>18</v>
      </c>
      <c r="C93" s="79">
        <v>416070</v>
      </c>
      <c r="F93" s="10">
        <f t="shared" si="4"/>
        <v>18</v>
      </c>
      <c r="T93" s="80">
        <f t="shared" si="5"/>
        <v>416070</v>
      </c>
      <c r="U93" s="112">
        <f t="shared" si="6"/>
        <v>23115</v>
      </c>
    </row>
    <row r="94" spans="1:21" x14ac:dyDescent="0.25">
      <c r="A94" s="11">
        <v>92</v>
      </c>
      <c r="B94" s="11">
        <v>17</v>
      </c>
      <c r="C94" s="79">
        <v>456882</v>
      </c>
      <c r="D94" s="11">
        <v>1</v>
      </c>
      <c r="E94" s="79">
        <v>11482</v>
      </c>
      <c r="F94" s="10">
        <f t="shared" si="4"/>
        <v>18</v>
      </c>
      <c r="T94" s="80">
        <f t="shared" si="5"/>
        <v>468364</v>
      </c>
      <c r="U94" s="112">
        <f t="shared" si="6"/>
        <v>26020.222222222223</v>
      </c>
    </row>
    <row r="95" spans="1:21" x14ac:dyDescent="0.25">
      <c r="A95" s="11">
        <v>93</v>
      </c>
      <c r="B95" s="11">
        <v>10</v>
      </c>
      <c r="C95" s="79">
        <v>244144</v>
      </c>
      <c r="F95" s="10">
        <f t="shared" si="4"/>
        <v>10</v>
      </c>
      <c r="T95" s="80">
        <f t="shared" si="5"/>
        <v>244144</v>
      </c>
      <c r="U95" s="112">
        <f t="shared" si="6"/>
        <v>24414.400000000001</v>
      </c>
    </row>
    <row r="96" spans="1:21" x14ac:dyDescent="0.25">
      <c r="A96" s="11">
        <v>94</v>
      </c>
      <c r="B96" s="11">
        <v>13</v>
      </c>
      <c r="C96" s="79">
        <v>328203</v>
      </c>
      <c r="F96" s="10">
        <f t="shared" si="4"/>
        <v>13</v>
      </c>
      <c r="T96" s="80">
        <f t="shared" si="5"/>
        <v>328203</v>
      </c>
      <c r="U96" s="112">
        <f t="shared" si="6"/>
        <v>25246.384615384617</v>
      </c>
    </row>
    <row r="97" spans="1:21" x14ac:dyDescent="0.25">
      <c r="A97" s="11">
        <v>95</v>
      </c>
      <c r="B97" s="11">
        <v>8</v>
      </c>
      <c r="C97" s="79">
        <v>201988</v>
      </c>
      <c r="F97" s="10">
        <f t="shared" si="4"/>
        <v>8</v>
      </c>
      <c r="T97" s="80">
        <f t="shared" si="5"/>
        <v>201988</v>
      </c>
      <c r="U97" s="112">
        <f t="shared" si="6"/>
        <v>25248.5</v>
      </c>
    </row>
    <row r="98" spans="1:21" x14ac:dyDescent="0.25">
      <c r="A98" s="11">
        <v>96</v>
      </c>
      <c r="B98" s="11">
        <v>3</v>
      </c>
      <c r="C98" s="79">
        <v>72144</v>
      </c>
      <c r="D98" s="11">
        <v>1</v>
      </c>
      <c r="E98" s="79">
        <v>19031</v>
      </c>
      <c r="F98" s="10">
        <f t="shared" si="4"/>
        <v>4</v>
      </c>
      <c r="T98" s="80">
        <f t="shared" si="5"/>
        <v>91175</v>
      </c>
      <c r="U98" s="112">
        <f t="shared" si="6"/>
        <v>22793.75</v>
      </c>
    </row>
    <row r="99" spans="1:21" x14ac:dyDescent="0.25">
      <c r="A99" s="11">
        <v>97</v>
      </c>
      <c r="B99" s="11">
        <v>3</v>
      </c>
      <c r="C99" s="79">
        <v>67823</v>
      </c>
      <c r="F99" s="10">
        <f t="shared" si="4"/>
        <v>3</v>
      </c>
      <c r="T99" s="80">
        <f t="shared" si="5"/>
        <v>67823</v>
      </c>
      <c r="U99" s="112">
        <f t="shared" si="6"/>
        <v>22607.666666666668</v>
      </c>
    </row>
    <row r="100" spans="1:21" x14ac:dyDescent="0.25">
      <c r="A100" s="11">
        <v>98</v>
      </c>
      <c r="B100" s="11">
        <v>4</v>
      </c>
      <c r="C100" s="79">
        <v>98935</v>
      </c>
      <c r="F100" s="10">
        <f t="shared" si="4"/>
        <v>4</v>
      </c>
      <c r="T100" s="80">
        <f t="shared" si="5"/>
        <v>98935</v>
      </c>
      <c r="U100" s="112">
        <f t="shared" si="6"/>
        <v>24733.75</v>
      </c>
    </row>
    <row r="101" spans="1:21" x14ac:dyDescent="0.25">
      <c r="A101" s="11">
        <v>99</v>
      </c>
      <c r="B101" s="11">
        <v>1</v>
      </c>
      <c r="C101" s="79">
        <v>20245</v>
      </c>
      <c r="F101" s="10">
        <f t="shared" si="4"/>
        <v>1</v>
      </c>
      <c r="T101" s="80">
        <f t="shared" si="5"/>
        <v>20245</v>
      </c>
      <c r="U101" s="112">
        <f t="shared" si="6"/>
        <v>20245</v>
      </c>
    </row>
    <row r="102" spans="1:21" x14ac:dyDescent="0.25">
      <c r="A102" s="11">
        <v>100</v>
      </c>
      <c r="B102" s="11">
        <v>3</v>
      </c>
      <c r="C102" s="79">
        <v>79387</v>
      </c>
      <c r="F102" s="10">
        <f t="shared" si="4"/>
        <v>3</v>
      </c>
      <c r="T102" s="80">
        <f t="shared" si="5"/>
        <v>79387</v>
      </c>
      <c r="U102" s="112">
        <f t="shared" si="6"/>
        <v>26462.333333333332</v>
      </c>
    </row>
    <row r="103" spans="1:21" x14ac:dyDescent="0.25">
      <c r="A103" s="11">
        <v>102</v>
      </c>
      <c r="B103" s="11">
        <v>1</v>
      </c>
      <c r="C103" s="79">
        <v>23136</v>
      </c>
      <c r="F103" s="10">
        <f t="shared" si="4"/>
        <v>1</v>
      </c>
      <c r="T103" s="80">
        <f t="shared" si="5"/>
        <v>23136</v>
      </c>
      <c r="U103" s="112">
        <f t="shared" si="6"/>
        <v>23136</v>
      </c>
    </row>
    <row r="104" spans="1:21" x14ac:dyDescent="0.25">
      <c r="T104" s="80">
        <f t="shared" si="5"/>
        <v>0</v>
      </c>
      <c r="U104" s="112" t="e">
        <f t="shared" si="6"/>
        <v>#DIV/0!</v>
      </c>
    </row>
    <row r="105" spans="1:21" x14ac:dyDescent="0.25">
      <c r="A105" s="11" t="s">
        <v>328</v>
      </c>
      <c r="B105" s="79">
        <v>2008</v>
      </c>
      <c r="C105" s="80">
        <v>84005105</v>
      </c>
      <c r="D105" s="10">
        <v>301</v>
      </c>
      <c r="E105" s="80">
        <v>11342974</v>
      </c>
      <c r="G105" s="80"/>
    </row>
    <row r="106" spans="1:21" x14ac:dyDescent="0.25">
      <c r="C106" s="11"/>
      <c r="G106" s="80">
        <v>11342974</v>
      </c>
      <c r="H106" s="80"/>
    </row>
    <row r="107" spans="1:21" s="81" customFormat="1" x14ac:dyDescent="0.25">
      <c r="C107" s="82"/>
    </row>
    <row r="108" spans="1:21" x14ac:dyDescent="0.25">
      <c r="A108" s="11"/>
      <c r="B108" s="11"/>
      <c r="C108" s="11"/>
    </row>
    <row r="109" spans="1:21" x14ac:dyDescent="0.25">
      <c r="A109" s="11"/>
      <c r="B109" s="11"/>
      <c r="C109" s="11"/>
    </row>
    <row r="110" spans="1:21" x14ac:dyDescent="0.25">
      <c r="A110" s="11"/>
      <c r="B110" s="11"/>
      <c r="C110" s="11"/>
    </row>
    <row r="112" spans="1:21" x14ac:dyDescent="0.25">
      <c r="D112" s="44"/>
    </row>
    <row r="116" spans="1:5" x14ac:dyDescent="0.25">
      <c r="A116"/>
      <c r="B116" s="127" t="s">
        <v>235</v>
      </c>
      <c r="C116" s="127"/>
      <c r="D116" s="127" t="s">
        <v>236</v>
      </c>
      <c r="E116" s="127"/>
    </row>
    <row r="117" spans="1:5" x14ac:dyDescent="0.25">
      <c r="A117"/>
      <c r="B117" t="s">
        <v>261</v>
      </c>
      <c r="C117" t="s">
        <v>262</v>
      </c>
      <c r="D117" t="s">
        <v>261</v>
      </c>
      <c r="E117" t="s">
        <v>262</v>
      </c>
    </row>
    <row r="118" spans="1:5" ht="15" customHeight="1" x14ac:dyDescent="0.25">
      <c r="A118">
        <v>50</v>
      </c>
      <c r="B118" s="50">
        <v>3.5000000000000003E-2</v>
      </c>
      <c r="C118" s="50">
        <v>0.6</v>
      </c>
      <c r="D118" s="50">
        <v>0.03</v>
      </c>
      <c r="E118" s="50">
        <v>0.55000000000000004</v>
      </c>
    </row>
    <row r="119" spans="1:5" ht="15" customHeight="1" x14ac:dyDescent="0.25">
      <c r="A119">
        <v>55</v>
      </c>
      <c r="B119" s="50">
        <v>0.05</v>
      </c>
      <c r="C119" s="50">
        <v>0.4</v>
      </c>
      <c r="D119" s="50">
        <v>5.5E-2</v>
      </c>
      <c r="E119" s="50">
        <v>0.37</v>
      </c>
    </row>
    <row r="120" spans="1:5" ht="15" customHeight="1" x14ac:dyDescent="0.25">
      <c r="A120">
        <v>60</v>
      </c>
      <c r="B120" s="50">
        <v>0.2</v>
      </c>
      <c r="C120" s="50">
        <v>0.36</v>
      </c>
      <c r="D120" s="50">
        <v>0.25</v>
      </c>
      <c r="E120" s="50">
        <v>0.43</v>
      </c>
    </row>
    <row r="121" spans="1:5" x14ac:dyDescent="0.25">
      <c r="A121">
        <v>61</v>
      </c>
      <c r="B121" s="50">
        <v>0.18</v>
      </c>
      <c r="C121" s="50">
        <v>0.32</v>
      </c>
      <c r="D121" s="50">
        <v>0.25</v>
      </c>
      <c r="E121" s="50">
        <v>0.43</v>
      </c>
    </row>
    <row r="122" spans="1:5" x14ac:dyDescent="0.25">
      <c r="A122">
        <v>62</v>
      </c>
      <c r="B122" s="50">
        <v>0.26</v>
      </c>
      <c r="C122" s="50">
        <v>0.36</v>
      </c>
      <c r="D122" s="50">
        <v>0.25</v>
      </c>
      <c r="E122" s="50">
        <v>0.43</v>
      </c>
    </row>
    <row r="123" spans="1:5" x14ac:dyDescent="0.25">
      <c r="A123">
        <v>63</v>
      </c>
      <c r="B123" s="50">
        <v>0.22</v>
      </c>
      <c r="C123" s="50">
        <v>0.33</v>
      </c>
      <c r="D123" s="50">
        <v>0.25</v>
      </c>
      <c r="E123" s="50">
        <v>0.43</v>
      </c>
    </row>
    <row r="124" spans="1:5" x14ac:dyDescent="0.25">
      <c r="A124">
        <v>64</v>
      </c>
      <c r="B124" s="50">
        <v>0.22</v>
      </c>
      <c r="C124" s="50">
        <v>0.32</v>
      </c>
      <c r="D124" s="50">
        <v>0.25</v>
      </c>
      <c r="E124" s="50">
        <v>0.43</v>
      </c>
    </row>
    <row r="125" spans="1:5" x14ac:dyDescent="0.25">
      <c r="A125">
        <v>65</v>
      </c>
      <c r="B125" s="50">
        <v>0.3</v>
      </c>
      <c r="C125" s="50">
        <v>0.3</v>
      </c>
      <c r="D125" s="50">
        <v>0.31</v>
      </c>
      <c r="E125" s="50">
        <v>0.31</v>
      </c>
    </row>
    <row r="126" spans="1:5" x14ac:dyDescent="0.25">
      <c r="A126">
        <v>66</v>
      </c>
      <c r="B126" s="50">
        <v>0.32</v>
      </c>
      <c r="C126" s="50">
        <v>0.32</v>
      </c>
      <c r="D126" s="50">
        <v>0.33</v>
      </c>
      <c r="E126" s="50">
        <v>0.33</v>
      </c>
    </row>
    <row r="127" spans="1:5" x14ac:dyDescent="0.25">
      <c r="A127">
        <v>67</v>
      </c>
      <c r="B127" s="50">
        <v>0.3</v>
      </c>
      <c r="C127" s="50">
        <v>0.3</v>
      </c>
      <c r="D127" s="50">
        <v>0.3</v>
      </c>
      <c r="E127" s="50">
        <v>0.3</v>
      </c>
    </row>
    <row r="128" spans="1:5" x14ac:dyDescent="0.25">
      <c r="A128">
        <v>68</v>
      </c>
      <c r="B128" s="50">
        <v>0.3</v>
      </c>
      <c r="C128" s="50">
        <v>0.3</v>
      </c>
      <c r="D128" s="50">
        <v>0.3</v>
      </c>
      <c r="E128" s="50">
        <v>0.3</v>
      </c>
    </row>
    <row r="129" spans="1:5" x14ac:dyDescent="0.25">
      <c r="A129">
        <v>69</v>
      </c>
      <c r="B129" s="50">
        <v>0.28000000000000003</v>
      </c>
      <c r="C129" s="50">
        <v>0.28000000000000003</v>
      </c>
      <c r="D129" s="50">
        <v>0.3</v>
      </c>
      <c r="E129" s="50">
        <v>0.3</v>
      </c>
    </row>
    <row r="130" spans="1:5" x14ac:dyDescent="0.25">
      <c r="A130">
        <v>70</v>
      </c>
      <c r="B130" s="50">
        <v>0.3</v>
      </c>
      <c r="C130" s="50">
        <v>0.3</v>
      </c>
      <c r="D130" s="50">
        <v>0.3</v>
      </c>
      <c r="E130" s="50">
        <v>0.3</v>
      </c>
    </row>
    <row r="131" spans="1:5" x14ac:dyDescent="0.25">
      <c r="A131"/>
      <c r="B131" s="50"/>
      <c r="C131" s="50"/>
      <c r="D131" s="50"/>
      <c r="E131" s="50"/>
    </row>
    <row r="132" spans="1:5" x14ac:dyDescent="0.25">
      <c r="B132" s="13" t="s">
        <v>38</v>
      </c>
      <c r="C132" s="13" t="s">
        <v>37</v>
      </c>
      <c r="D132" s="13" t="s">
        <v>44</v>
      </c>
      <c r="E132" s="13" t="s">
        <v>45</v>
      </c>
    </row>
    <row r="133" spans="1:5" x14ac:dyDescent="0.25">
      <c r="B133" s="27" t="s">
        <v>237</v>
      </c>
      <c r="C133" s="28">
        <v>32</v>
      </c>
      <c r="D133" s="10">
        <v>462</v>
      </c>
      <c r="E133" s="23">
        <v>13576.45670995671</v>
      </c>
    </row>
    <row r="134" spans="1:5" x14ac:dyDescent="0.25">
      <c r="B134" s="27" t="s">
        <v>238</v>
      </c>
      <c r="C134" s="28">
        <v>37</v>
      </c>
      <c r="D134" s="10">
        <v>354</v>
      </c>
      <c r="E134" s="23">
        <v>15134.050847457627</v>
      </c>
    </row>
    <row r="135" spans="1:5" x14ac:dyDescent="0.25">
      <c r="B135" s="27" t="s">
        <v>239</v>
      </c>
      <c r="C135" s="28">
        <v>42</v>
      </c>
      <c r="D135" s="10">
        <v>487</v>
      </c>
      <c r="E135" s="23">
        <v>15166.601642710471</v>
      </c>
    </row>
    <row r="136" spans="1:5" x14ac:dyDescent="0.25">
      <c r="B136" s="27" t="s">
        <v>240</v>
      </c>
      <c r="C136" s="29">
        <v>47</v>
      </c>
      <c r="D136" s="10">
        <v>764</v>
      </c>
      <c r="E136" s="24">
        <v>14101.596858638743</v>
      </c>
    </row>
    <row r="137" spans="1:5" x14ac:dyDescent="0.25">
      <c r="B137" s="27" t="s">
        <v>46</v>
      </c>
      <c r="C137" s="29">
        <v>52</v>
      </c>
      <c r="D137" s="10">
        <v>5320</v>
      </c>
      <c r="E137" s="24">
        <v>34130.460526315786</v>
      </c>
    </row>
    <row r="138" spans="1:5" x14ac:dyDescent="0.25">
      <c r="B138" s="27" t="s">
        <v>47</v>
      </c>
      <c r="C138" s="29">
        <v>57</v>
      </c>
      <c r="D138" s="10">
        <v>26241</v>
      </c>
      <c r="E138" s="24">
        <v>33495.335162531919</v>
      </c>
    </row>
    <row r="139" spans="1:5" x14ac:dyDescent="0.25">
      <c r="B139" s="27" t="s">
        <v>48</v>
      </c>
      <c r="C139" s="29">
        <v>62</v>
      </c>
      <c r="D139" s="10">
        <v>62300</v>
      </c>
      <c r="E139" s="24">
        <v>29105.749983948637</v>
      </c>
    </row>
    <row r="140" spans="1:5" x14ac:dyDescent="0.25">
      <c r="B140" s="27" t="s">
        <v>49</v>
      </c>
      <c r="C140" s="29">
        <v>67</v>
      </c>
      <c r="D140" s="10">
        <v>93294</v>
      </c>
      <c r="E140" s="24">
        <v>24824.861137908119</v>
      </c>
    </row>
    <row r="141" spans="1:5" x14ac:dyDescent="0.25">
      <c r="B141" s="27" t="s">
        <v>50</v>
      </c>
      <c r="C141" s="29">
        <v>72</v>
      </c>
      <c r="D141" s="10">
        <v>70344</v>
      </c>
      <c r="E141" s="24">
        <v>21990.461475036962</v>
      </c>
    </row>
    <row r="142" spans="1:5" x14ac:dyDescent="0.25">
      <c r="B142" s="27" t="s">
        <v>51</v>
      </c>
      <c r="C142" s="29">
        <v>77</v>
      </c>
      <c r="D142" s="10">
        <v>48201</v>
      </c>
      <c r="E142" s="24">
        <v>20332.343602829817</v>
      </c>
    </row>
    <row r="143" spans="1:5" x14ac:dyDescent="0.25">
      <c r="B143" s="27" t="s">
        <v>52</v>
      </c>
      <c r="C143" s="29">
        <v>82</v>
      </c>
      <c r="D143" s="10">
        <v>32624</v>
      </c>
      <c r="E143" s="24">
        <v>20544.200987003434</v>
      </c>
    </row>
    <row r="144" spans="1:5" x14ac:dyDescent="0.25">
      <c r="B144" s="27" t="s">
        <v>53</v>
      </c>
      <c r="C144" s="29">
        <v>87</v>
      </c>
      <c r="D144" s="10">
        <v>19006</v>
      </c>
      <c r="E144" s="24">
        <v>20956.218036409555</v>
      </c>
    </row>
    <row r="145" spans="2:5" x14ac:dyDescent="0.25">
      <c r="B145" s="27" t="s">
        <v>241</v>
      </c>
      <c r="C145" s="29">
        <v>92</v>
      </c>
      <c r="D145" s="10">
        <v>7148</v>
      </c>
      <c r="E145" s="24">
        <v>20503.079043088976</v>
      </c>
    </row>
    <row r="146" spans="2:5" x14ac:dyDescent="0.25">
      <c r="B146" s="30" t="s">
        <v>242</v>
      </c>
      <c r="C146" s="30">
        <v>97</v>
      </c>
      <c r="D146" s="10">
        <v>1884</v>
      </c>
      <c r="E146" s="25">
        <v>20155.754246284501</v>
      </c>
    </row>
    <row r="147" spans="2:5" x14ac:dyDescent="0.25">
      <c r="B147" s="31" t="s">
        <v>243</v>
      </c>
      <c r="C147" s="31">
        <v>102</v>
      </c>
      <c r="D147" s="10">
        <v>291</v>
      </c>
      <c r="E147" s="25">
        <v>20182.04467353952</v>
      </c>
    </row>
    <row r="148" spans="2:5" x14ac:dyDescent="0.25">
      <c r="E148" s="25"/>
    </row>
  </sheetData>
  <mergeCells count="4">
    <mergeCell ref="C28:D28"/>
    <mergeCell ref="E28:F28"/>
    <mergeCell ref="B116:C116"/>
    <mergeCell ref="D116:E116"/>
  </mergeCells>
  <hyperlinks>
    <hyperlink ref="A1" location="TOC!A1" display="TOC" xr:uid="{C2CCB4DD-ED1F-43F0-BB9E-BF11BCCFA9CF}"/>
    <hyperlink ref="T1" location="TOC!A1" display="TOC" xr:uid="{6849B218-A594-4055-829F-FB96C6198E46}"/>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0A8C-A753-45E5-AE69-A3935EE58367}">
  <dimension ref="A1:BT148"/>
  <sheetViews>
    <sheetView zoomScaleNormal="100" workbookViewId="0">
      <pane xSplit="1" ySplit="4" topLeftCell="AN5" activePane="bottomRight" state="frozen"/>
      <selection pane="topRight" activeCell="B1" sqref="B1"/>
      <selection pane="bottomLeft" activeCell="A5" sqref="A5"/>
      <selection pane="bottomRight" activeCell="BC44" sqref="BC44"/>
    </sheetView>
  </sheetViews>
  <sheetFormatPr defaultColWidth="9.140625" defaultRowHeight="15" x14ac:dyDescent="0.25"/>
  <cols>
    <col min="1" max="1" width="11.42578125" style="10" customWidth="1"/>
    <col min="2" max="5" width="15" style="10" bestFit="1" customWidth="1"/>
    <col min="6" max="6" width="7.42578125" style="10" customWidth="1"/>
    <col min="7" max="7" width="10.42578125" style="10" customWidth="1"/>
    <col min="8" max="8" width="7.42578125" style="10" customWidth="1"/>
    <col min="9" max="14" width="12.28515625" style="10" customWidth="1"/>
    <col min="15" max="15" width="7.28515625" style="10" customWidth="1"/>
    <col min="16" max="19" width="11.5703125" style="10" customWidth="1"/>
    <col min="20" max="20" width="18.5703125" style="10" customWidth="1"/>
    <col min="21" max="21" width="16.5703125" style="10" customWidth="1"/>
    <col min="22" max="22" width="12.28515625" style="10" customWidth="1"/>
    <col min="23" max="26" width="16.5703125" style="10" customWidth="1"/>
    <col min="27" max="28" width="17.5703125" style="10" customWidth="1"/>
    <col min="29" max="29" width="14.85546875" style="10" customWidth="1"/>
    <col min="30" max="33" width="11.42578125" style="10" customWidth="1"/>
    <col min="34" max="34" width="14.140625" style="10" customWidth="1"/>
    <col min="35" max="35" width="13.42578125" style="10" customWidth="1"/>
    <col min="36" max="36" width="13" style="10" customWidth="1"/>
    <col min="37" max="40" width="10.28515625" style="10" customWidth="1"/>
    <col min="41" max="42" width="14.28515625" style="10" customWidth="1"/>
    <col min="43" max="51" width="10.28515625" style="10" customWidth="1"/>
    <col min="52" max="52" width="14" style="10" customWidth="1"/>
    <col min="53" max="64" width="10.28515625" style="10" customWidth="1"/>
    <col min="65" max="65" width="4.5703125" style="10" customWidth="1"/>
    <col min="66" max="72" width="9.140625" style="10" hidden="1" customWidth="1"/>
    <col min="73" max="16384" width="9.140625" style="10"/>
  </cols>
  <sheetData>
    <row r="1" spans="1:53" x14ac:dyDescent="0.25">
      <c r="A1" s="9" t="s">
        <v>0</v>
      </c>
    </row>
    <row r="2" spans="1:53" x14ac:dyDescent="0.25">
      <c r="A2" s="9"/>
      <c r="B2" s="126" t="s">
        <v>459</v>
      </c>
      <c r="C2" s="128"/>
      <c r="D2" s="128"/>
      <c r="E2" s="128"/>
      <c r="I2" s="126" t="s">
        <v>463</v>
      </c>
      <c r="J2" s="128"/>
      <c r="K2" s="128"/>
      <c r="L2" s="128"/>
      <c r="P2" s="126" t="s">
        <v>469</v>
      </c>
      <c r="Q2" s="128"/>
      <c r="R2" s="128"/>
      <c r="S2" s="128"/>
      <c r="W2" s="126" t="s">
        <v>472</v>
      </c>
      <c r="X2" s="128"/>
      <c r="Y2" s="128"/>
      <c r="Z2" s="128"/>
      <c r="AA2" s="26"/>
      <c r="AB2" s="26"/>
      <c r="AD2" s="126" t="s">
        <v>470</v>
      </c>
      <c r="AE2" s="128"/>
      <c r="AF2" s="128"/>
      <c r="AG2" s="128"/>
      <c r="AH2" s="26"/>
      <c r="AI2" s="26"/>
      <c r="AK2" s="126" t="s">
        <v>471</v>
      </c>
      <c r="AL2" s="128"/>
      <c r="AM2" s="128"/>
      <c r="AN2" s="128"/>
    </row>
    <row r="3" spans="1:53" ht="24" customHeight="1" x14ac:dyDescent="0.25">
      <c r="A3" s="11"/>
      <c r="B3" s="77" t="s">
        <v>322</v>
      </c>
      <c r="C3" s="77"/>
      <c r="D3" s="78" t="s">
        <v>323</v>
      </c>
    </row>
    <row r="4" spans="1:53" x14ac:dyDescent="0.25">
      <c r="A4" s="13" t="s">
        <v>37</v>
      </c>
      <c r="B4" s="72" t="s">
        <v>41</v>
      </c>
      <c r="C4" s="72" t="s">
        <v>371</v>
      </c>
      <c r="D4" s="72" t="s">
        <v>41</v>
      </c>
      <c r="E4" s="72" t="s">
        <v>371</v>
      </c>
      <c r="F4" s="64" t="s">
        <v>474</v>
      </c>
      <c r="G4" s="64" t="s">
        <v>473</v>
      </c>
      <c r="I4" s="72" t="s">
        <v>41</v>
      </c>
      <c r="J4" s="72" t="s">
        <v>371</v>
      </c>
      <c r="K4" s="72" t="s">
        <v>41</v>
      </c>
      <c r="L4" s="72" t="s">
        <v>371</v>
      </c>
      <c r="P4" s="72" t="s">
        <v>41</v>
      </c>
      <c r="Q4" s="72" t="s">
        <v>371</v>
      </c>
      <c r="R4" s="72" t="s">
        <v>41</v>
      </c>
      <c r="S4" s="72" t="s">
        <v>371</v>
      </c>
      <c r="W4" s="72" t="s">
        <v>41</v>
      </c>
      <c r="X4" s="72" t="s">
        <v>371</v>
      </c>
      <c r="Y4" s="72" t="s">
        <v>41</v>
      </c>
      <c r="Z4" s="72" t="s">
        <v>371</v>
      </c>
      <c r="AA4" s="72"/>
      <c r="AB4" s="72"/>
      <c r="AD4" s="72" t="s">
        <v>41</v>
      </c>
      <c r="AE4" s="72" t="s">
        <v>371</v>
      </c>
      <c r="AF4" s="72" t="s">
        <v>41</v>
      </c>
      <c r="AG4" s="72" t="s">
        <v>371</v>
      </c>
      <c r="AH4" s="72"/>
      <c r="AI4" s="72"/>
      <c r="AK4" s="72" t="s">
        <v>41</v>
      </c>
      <c r="AL4" s="72" t="s">
        <v>371</v>
      </c>
      <c r="AM4" s="72" t="s">
        <v>41</v>
      </c>
      <c r="AN4" s="72" t="s">
        <v>371</v>
      </c>
      <c r="AR4" s="72" t="s">
        <v>41</v>
      </c>
      <c r="AS4" s="72" t="s">
        <v>371</v>
      </c>
      <c r="AT4" s="72" t="s">
        <v>41</v>
      </c>
      <c r="AU4" s="72" t="s">
        <v>371</v>
      </c>
    </row>
    <row r="5" spans="1:53" x14ac:dyDescent="0.25">
      <c r="A5" s="13">
        <v>3</v>
      </c>
      <c r="B5" s="72"/>
      <c r="C5" s="72"/>
      <c r="D5" s="72"/>
      <c r="E5" s="72"/>
      <c r="F5" s="10">
        <f>B5+D5</f>
        <v>0</v>
      </c>
      <c r="G5" s="10">
        <f>C5+E5</f>
        <v>0</v>
      </c>
      <c r="I5" s="72"/>
      <c r="J5" s="72"/>
      <c r="K5" s="72"/>
      <c r="L5" s="72"/>
      <c r="M5" s="10">
        <f>I5+K5</f>
        <v>0</v>
      </c>
      <c r="N5" s="10">
        <f>J5+L5</f>
        <v>0</v>
      </c>
      <c r="P5" s="72"/>
      <c r="Q5" s="72"/>
      <c r="R5" s="72"/>
      <c r="S5" s="72"/>
      <c r="T5" s="10">
        <f>P5+R5</f>
        <v>0</v>
      </c>
      <c r="U5" s="10">
        <f>Q5+S5</f>
        <v>0</v>
      </c>
      <c r="AA5" s="10">
        <f>W5+Y5</f>
        <v>0</v>
      </c>
      <c r="AB5" s="10">
        <f>X5+Z5</f>
        <v>0</v>
      </c>
      <c r="AD5"/>
      <c r="AE5"/>
      <c r="AF5">
        <v>1</v>
      </c>
      <c r="AG5">
        <v>14404</v>
      </c>
      <c r="AH5">
        <f>AD5+AF5</f>
        <v>1</v>
      </c>
      <c r="AI5">
        <f>AE5+AG5</f>
        <v>14404</v>
      </c>
      <c r="AO5" s="10">
        <f>AK5+AM5</f>
        <v>0</v>
      </c>
      <c r="AP5" s="10">
        <f>AL5+AN5</f>
        <v>0</v>
      </c>
      <c r="AV5" s="10">
        <f>AR5+AT5</f>
        <v>0</v>
      </c>
      <c r="AW5" s="10">
        <f>AS5+AU5</f>
        <v>0</v>
      </c>
      <c r="AY5" s="10">
        <f>SUM(F5,M5,T5,AA5,AH5,AO5,AV5)</f>
        <v>1</v>
      </c>
      <c r="AZ5" s="10">
        <f>SUM(G5,N5,U5,AB5,AI5,AP5,AW5)</f>
        <v>14404</v>
      </c>
      <c r="BA5" s="122">
        <f>AZ5/AY5</f>
        <v>14404</v>
      </c>
    </row>
    <row r="6" spans="1:53" x14ac:dyDescent="0.25">
      <c r="A6" s="13">
        <v>4</v>
      </c>
      <c r="B6" s="72"/>
      <c r="C6" s="72"/>
      <c r="D6" s="72"/>
      <c r="E6" s="72"/>
      <c r="F6" s="10">
        <f t="shared" ref="F6:F69" si="0">B6+D6</f>
        <v>0</v>
      </c>
      <c r="G6" s="10">
        <f t="shared" ref="G6:G69" si="1">C6+E6</f>
        <v>0</v>
      </c>
      <c r="I6" s="72"/>
      <c r="J6" s="72"/>
      <c r="K6" s="72"/>
      <c r="L6" s="72"/>
      <c r="M6" s="10">
        <f t="shared" ref="M6:M69" si="2">I6+K6</f>
        <v>0</v>
      </c>
      <c r="N6" s="10">
        <f t="shared" ref="N6:N69" si="3">J6+L6</f>
        <v>0</v>
      </c>
      <c r="P6" s="72"/>
      <c r="Q6" s="72"/>
      <c r="R6" s="72"/>
      <c r="S6" s="72"/>
      <c r="T6" s="10">
        <f t="shared" ref="T6:T69" si="4">P6+R6</f>
        <v>0</v>
      </c>
      <c r="U6" s="10">
        <f t="shared" ref="U6:U69" si="5">Q6+S6</f>
        <v>0</v>
      </c>
      <c r="AA6" s="10">
        <f t="shared" ref="AA6:AA69" si="6">W6+Y6</f>
        <v>0</v>
      </c>
      <c r="AB6" s="10">
        <f t="shared" ref="AB6:AB69" si="7">X6+Z6</f>
        <v>0</v>
      </c>
      <c r="AD6">
        <v>1</v>
      </c>
      <c r="AE6">
        <v>13013</v>
      </c>
      <c r="AF6">
        <v>1</v>
      </c>
      <c r="AG6">
        <v>10041</v>
      </c>
      <c r="AH6">
        <f t="shared" ref="AH6:AH69" si="8">AD6+AF6</f>
        <v>2</v>
      </c>
      <c r="AI6">
        <f t="shared" ref="AI6:AI69" si="9">AE6+AG6</f>
        <v>23054</v>
      </c>
      <c r="AO6" s="10">
        <f t="shared" ref="AO6:AO69" si="10">AK6+AM6</f>
        <v>0</v>
      </c>
      <c r="AP6" s="10">
        <f t="shared" ref="AP6:AP69" si="11">AL6+AN6</f>
        <v>0</v>
      </c>
      <c r="AV6" s="10">
        <f t="shared" ref="AV6:AV69" si="12">AR6+AT6</f>
        <v>0</v>
      </c>
      <c r="AW6" s="10">
        <f t="shared" ref="AW6:AW69" si="13">AS6+AU6</f>
        <v>0</v>
      </c>
      <c r="AY6" s="10">
        <f t="shared" ref="AY6:AY69" si="14">SUM(F6,M6,T6,AA6,AH6,AO6,AV6)</f>
        <v>2</v>
      </c>
      <c r="AZ6" s="10">
        <f t="shared" ref="AZ6:AZ69" si="15">SUM(G6,N6,U6,AB6,AI6,AP6,AW6)</f>
        <v>23054</v>
      </c>
      <c r="BA6" s="122">
        <f t="shared" ref="BA6:BA69" si="16">AZ6/AY6</f>
        <v>11527</v>
      </c>
    </row>
    <row r="7" spans="1:53" s="11" customFormat="1" x14ac:dyDescent="0.25">
      <c r="A7" s="11">
        <v>5</v>
      </c>
      <c r="B7" s="121"/>
      <c r="C7" s="121"/>
      <c r="D7" s="121"/>
      <c r="E7" s="121"/>
      <c r="F7" s="10">
        <f t="shared" si="0"/>
        <v>0</v>
      </c>
      <c r="G7" s="10">
        <f t="shared" si="1"/>
        <v>0</v>
      </c>
      <c r="H7" s="10"/>
      <c r="M7" s="10">
        <f t="shared" si="2"/>
        <v>0</v>
      </c>
      <c r="N7" s="10">
        <f t="shared" si="3"/>
        <v>0</v>
      </c>
      <c r="O7" s="10"/>
      <c r="T7" s="10">
        <f t="shared" si="4"/>
        <v>0</v>
      </c>
      <c r="U7" s="10">
        <f t="shared" si="5"/>
        <v>0</v>
      </c>
      <c r="AA7" s="10">
        <f t="shared" si="6"/>
        <v>0</v>
      </c>
      <c r="AB7" s="10">
        <f t="shared" si="7"/>
        <v>0</v>
      </c>
      <c r="AD7"/>
      <c r="AE7"/>
      <c r="AF7"/>
      <c r="AG7"/>
      <c r="AH7">
        <f t="shared" si="8"/>
        <v>0</v>
      </c>
      <c r="AI7">
        <f t="shared" si="9"/>
        <v>0</v>
      </c>
      <c r="AJ7"/>
      <c r="AK7"/>
      <c r="AL7"/>
      <c r="AM7">
        <v>4</v>
      </c>
      <c r="AN7">
        <v>50718</v>
      </c>
      <c r="AO7" s="10">
        <f t="shared" si="10"/>
        <v>4</v>
      </c>
      <c r="AP7" s="10">
        <f t="shared" si="11"/>
        <v>50718</v>
      </c>
      <c r="AV7" s="10">
        <f t="shared" si="12"/>
        <v>0</v>
      </c>
      <c r="AW7" s="10">
        <f t="shared" si="13"/>
        <v>0</v>
      </c>
      <c r="AY7" s="10">
        <f t="shared" si="14"/>
        <v>4</v>
      </c>
      <c r="AZ7" s="10">
        <f t="shared" si="15"/>
        <v>50718</v>
      </c>
      <c r="BA7" s="122">
        <f t="shared" si="16"/>
        <v>12679.5</v>
      </c>
    </row>
    <row r="8" spans="1:53" s="11" customFormat="1" x14ac:dyDescent="0.25">
      <c r="A8" s="11">
        <v>6</v>
      </c>
      <c r="B8" s="121"/>
      <c r="C8" s="121"/>
      <c r="D8" s="121"/>
      <c r="E8" s="121"/>
      <c r="F8" s="10">
        <f t="shared" si="0"/>
        <v>0</v>
      </c>
      <c r="G8" s="10">
        <f t="shared" si="1"/>
        <v>0</v>
      </c>
      <c r="H8" s="10"/>
      <c r="M8" s="10">
        <f t="shared" si="2"/>
        <v>0</v>
      </c>
      <c r="N8" s="10">
        <f t="shared" si="3"/>
        <v>0</v>
      </c>
      <c r="O8" s="10"/>
      <c r="T8" s="10">
        <f t="shared" si="4"/>
        <v>0</v>
      </c>
      <c r="U8" s="10">
        <f t="shared" si="5"/>
        <v>0</v>
      </c>
      <c r="AA8" s="10">
        <f t="shared" si="6"/>
        <v>0</v>
      </c>
      <c r="AB8" s="10">
        <f t="shared" si="7"/>
        <v>0</v>
      </c>
      <c r="AD8"/>
      <c r="AE8"/>
      <c r="AF8">
        <v>1</v>
      </c>
      <c r="AG8">
        <v>13521</v>
      </c>
      <c r="AH8">
        <f t="shared" si="8"/>
        <v>1</v>
      </c>
      <c r="AI8">
        <f t="shared" si="9"/>
        <v>13521</v>
      </c>
      <c r="AJ8"/>
      <c r="AK8">
        <v>1</v>
      </c>
      <c r="AL8">
        <v>17163</v>
      </c>
      <c r="AM8">
        <v>2</v>
      </c>
      <c r="AN8">
        <v>18159</v>
      </c>
      <c r="AO8" s="10">
        <f t="shared" si="10"/>
        <v>3</v>
      </c>
      <c r="AP8" s="10">
        <f t="shared" si="11"/>
        <v>35322</v>
      </c>
      <c r="AV8" s="10">
        <f t="shared" si="12"/>
        <v>0</v>
      </c>
      <c r="AW8" s="10">
        <f t="shared" si="13"/>
        <v>0</v>
      </c>
      <c r="AY8" s="10">
        <f t="shared" si="14"/>
        <v>4</v>
      </c>
      <c r="AZ8" s="10">
        <f t="shared" si="15"/>
        <v>48843</v>
      </c>
      <c r="BA8" s="122">
        <f t="shared" si="16"/>
        <v>12210.75</v>
      </c>
    </row>
    <row r="9" spans="1:53" s="11" customFormat="1" x14ac:dyDescent="0.25">
      <c r="A9" s="11">
        <v>7</v>
      </c>
      <c r="B9" s="121"/>
      <c r="C9" s="121"/>
      <c r="D9" s="121"/>
      <c r="E9" s="121"/>
      <c r="F9" s="10">
        <f t="shared" si="0"/>
        <v>0</v>
      </c>
      <c r="G9" s="10">
        <f t="shared" si="1"/>
        <v>0</v>
      </c>
      <c r="H9" s="10"/>
      <c r="M9" s="10">
        <f t="shared" si="2"/>
        <v>0</v>
      </c>
      <c r="N9" s="10">
        <f t="shared" si="3"/>
        <v>0</v>
      </c>
      <c r="O9" s="10"/>
      <c r="T9" s="10">
        <f t="shared" si="4"/>
        <v>0</v>
      </c>
      <c r="U9" s="10">
        <f t="shared" si="5"/>
        <v>0</v>
      </c>
      <c r="AA9" s="10">
        <f t="shared" si="6"/>
        <v>0</v>
      </c>
      <c r="AB9" s="10">
        <f t="shared" si="7"/>
        <v>0</v>
      </c>
      <c r="AD9">
        <v>1</v>
      </c>
      <c r="AE9">
        <v>10560</v>
      </c>
      <c r="AF9">
        <v>1</v>
      </c>
      <c r="AG9">
        <v>12802</v>
      </c>
      <c r="AH9">
        <f t="shared" si="8"/>
        <v>2</v>
      </c>
      <c r="AI9">
        <f t="shared" si="9"/>
        <v>23362</v>
      </c>
      <c r="AJ9"/>
      <c r="AK9"/>
      <c r="AL9"/>
      <c r="AM9">
        <v>3</v>
      </c>
      <c r="AN9">
        <v>31127</v>
      </c>
      <c r="AO9" s="10">
        <f t="shared" si="10"/>
        <v>3</v>
      </c>
      <c r="AP9" s="10">
        <f t="shared" si="11"/>
        <v>31127</v>
      </c>
      <c r="AV9" s="10">
        <f t="shared" si="12"/>
        <v>0</v>
      </c>
      <c r="AW9" s="10">
        <f t="shared" si="13"/>
        <v>0</v>
      </c>
      <c r="AY9" s="10">
        <f t="shared" si="14"/>
        <v>5</v>
      </c>
      <c r="AZ9" s="10">
        <f t="shared" si="15"/>
        <v>54489</v>
      </c>
      <c r="BA9" s="122">
        <f t="shared" si="16"/>
        <v>10897.8</v>
      </c>
    </row>
    <row r="10" spans="1:53" s="11" customFormat="1" x14ac:dyDescent="0.25">
      <c r="A10" s="11">
        <v>8</v>
      </c>
      <c r="B10" s="121"/>
      <c r="C10" s="121"/>
      <c r="D10" s="121"/>
      <c r="E10" s="121"/>
      <c r="F10" s="10">
        <f t="shared" si="0"/>
        <v>0</v>
      </c>
      <c r="G10" s="10">
        <f t="shared" si="1"/>
        <v>0</v>
      </c>
      <c r="H10" s="10"/>
      <c r="M10" s="10">
        <f t="shared" si="2"/>
        <v>0</v>
      </c>
      <c r="N10" s="10">
        <f t="shared" si="3"/>
        <v>0</v>
      </c>
      <c r="O10" s="10"/>
      <c r="T10" s="10">
        <f t="shared" si="4"/>
        <v>0</v>
      </c>
      <c r="U10" s="10">
        <f t="shared" si="5"/>
        <v>0</v>
      </c>
      <c r="AA10" s="10">
        <f t="shared" si="6"/>
        <v>0</v>
      </c>
      <c r="AB10" s="10">
        <f t="shared" si="7"/>
        <v>0</v>
      </c>
      <c r="AD10">
        <v>1</v>
      </c>
      <c r="AE10">
        <v>8811</v>
      </c>
      <c r="AF10"/>
      <c r="AG10"/>
      <c r="AH10">
        <f t="shared" si="8"/>
        <v>1</v>
      </c>
      <c r="AI10">
        <f t="shared" si="9"/>
        <v>8811</v>
      </c>
      <c r="AJ10"/>
      <c r="AK10"/>
      <c r="AL10"/>
      <c r="AM10">
        <v>3</v>
      </c>
      <c r="AN10">
        <v>34255</v>
      </c>
      <c r="AO10" s="10">
        <f t="shared" si="10"/>
        <v>3</v>
      </c>
      <c r="AP10" s="10">
        <f t="shared" si="11"/>
        <v>34255</v>
      </c>
      <c r="AV10" s="10">
        <f t="shared" si="12"/>
        <v>0</v>
      </c>
      <c r="AW10" s="10">
        <f t="shared" si="13"/>
        <v>0</v>
      </c>
      <c r="AY10" s="10">
        <f t="shared" si="14"/>
        <v>4</v>
      </c>
      <c r="AZ10" s="10">
        <f t="shared" si="15"/>
        <v>43066</v>
      </c>
      <c r="BA10" s="122">
        <f t="shared" si="16"/>
        <v>10766.5</v>
      </c>
    </row>
    <row r="11" spans="1:53" s="11" customFormat="1" x14ac:dyDescent="0.25">
      <c r="A11" s="11">
        <v>9</v>
      </c>
      <c r="B11" s="121"/>
      <c r="C11" s="121"/>
      <c r="D11" s="121"/>
      <c r="E11" s="121"/>
      <c r="F11" s="10">
        <f t="shared" si="0"/>
        <v>0</v>
      </c>
      <c r="G11" s="10">
        <f t="shared" si="1"/>
        <v>0</v>
      </c>
      <c r="H11" s="10"/>
      <c r="M11" s="10">
        <f t="shared" si="2"/>
        <v>0</v>
      </c>
      <c r="N11" s="10">
        <f t="shared" si="3"/>
        <v>0</v>
      </c>
      <c r="O11" s="10"/>
      <c r="T11" s="10">
        <f t="shared" si="4"/>
        <v>0</v>
      </c>
      <c r="U11" s="10">
        <f t="shared" si="5"/>
        <v>0</v>
      </c>
      <c r="AA11" s="10">
        <f t="shared" si="6"/>
        <v>0</v>
      </c>
      <c r="AB11" s="10">
        <f t="shared" si="7"/>
        <v>0</v>
      </c>
      <c r="AD11"/>
      <c r="AE11"/>
      <c r="AF11">
        <v>4</v>
      </c>
      <c r="AG11">
        <v>42801</v>
      </c>
      <c r="AH11">
        <f t="shared" si="8"/>
        <v>4</v>
      </c>
      <c r="AI11">
        <f t="shared" si="9"/>
        <v>42801</v>
      </c>
      <c r="AJ11"/>
      <c r="AK11"/>
      <c r="AL11"/>
      <c r="AM11">
        <v>5</v>
      </c>
      <c r="AN11">
        <v>51691</v>
      </c>
      <c r="AO11" s="10">
        <f t="shared" si="10"/>
        <v>5</v>
      </c>
      <c r="AP11" s="10">
        <f t="shared" si="11"/>
        <v>51691</v>
      </c>
      <c r="AV11" s="10">
        <f t="shared" si="12"/>
        <v>0</v>
      </c>
      <c r="AW11" s="10">
        <f t="shared" si="13"/>
        <v>0</v>
      </c>
      <c r="AY11" s="10">
        <f t="shared" si="14"/>
        <v>9</v>
      </c>
      <c r="AZ11" s="10">
        <f t="shared" si="15"/>
        <v>94492</v>
      </c>
      <c r="BA11" s="122">
        <f t="shared" si="16"/>
        <v>10499.111111111111</v>
      </c>
    </row>
    <row r="12" spans="1:53" s="11" customFormat="1" x14ac:dyDescent="0.25">
      <c r="A12" s="11">
        <v>10</v>
      </c>
      <c r="B12" s="121"/>
      <c r="C12" s="121"/>
      <c r="D12" s="121"/>
      <c r="E12" s="121"/>
      <c r="F12" s="10">
        <f t="shared" si="0"/>
        <v>0</v>
      </c>
      <c r="G12" s="10">
        <f t="shared" si="1"/>
        <v>0</v>
      </c>
      <c r="H12" s="10"/>
      <c r="M12" s="10">
        <f t="shared" si="2"/>
        <v>0</v>
      </c>
      <c r="N12" s="10">
        <f t="shared" si="3"/>
        <v>0</v>
      </c>
      <c r="O12" s="10"/>
      <c r="T12" s="10">
        <f t="shared" si="4"/>
        <v>0</v>
      </c>
      <c r="U12" s="10">
        <f t="shared" si="5"/>
        <v>0</v>
      </c>
      <c r="AA12" s="10">
        <f t="shared" si="6"/>
        <v>0</v>
      </c>
      <c r="AB12" s="10">
        <f t="shared" si="7"/>
        <v>0</v>
      </c>
      <c r="AD12">
        <v>1</v>
      </c>
      <c r="AE12">
        <v>12923</v>
      </c>
      <c r="AF12">
        <v>2</v>
      </c>
      <c r="AG12">
        <v>26768</v>
      </c>
      <c r="AH12">
        <f t="shared" si="8"/>
        <v>3</v>
      </c>
      <c r="AI12">
        <f t="shared" si="9"/>
        <v>39691</v>
      </c>
      <c r="AJ12"/>
      <c r="AK12"/>
      <c r="AL12"/>
      <c r="AM12">
        <v>6</v>
      </c>
      <c r="AN12">
        <v>70931</v>
      </c>
      <c r="AO12" s="10">
        <f t="shared" si="10"/>
        <v>6</v>
      </c>
      <c r="AP12" s="10">
        <f t="shared" si="11"/>
        <v>70931</v>
      </c>
      <c r="AV12" s="10">
        <f t="shared" si="12"/>
        <v>0</v>
      </c>
      <c r="AW12" s="10">
        <f t="shared" si="13"/>
        <v>0</v>
      </c>
      <c r="AY12" s="10">
        <f t="shared" si="14"/>
        <v>9</v>
      </c>
      <c r="AZ12" s="10">
        <f t="shared" si="15"/>
        <v>110622</v>
      </c>
      <c r="BA12" s="122">
        <f t="shared" si="16"/>
        <v>12291.333333333334</v>
      </c>
    </row>
    <row r="13" spans="1:53" s="11" customFormat="1" x14ac:dyDescent="0.25">
      <c r="A13" s="11">
        <v>11</v>
      </c>
      <c r="B13" s="121"/>
      <c r="C13" s="121"/>
      <c r="D13" s="121"/>
      <c r="E13" s="121"/>
      <c r="F13" s="10">
        <f t="shared" si="0"/>
        <v>0</v>
      </c>
      <c r="G13" s="10">
        <f t="shared" si="1"/>
        <v>0</v>
      </c>
      <c r="H13" s="10"/>
      <c r="M13" s="10">
        <f t="shared" si="2"/>
        <v>0</v>
      </c>
      <c r="N13" s="10">
        <f t="shared" si="3"/>
        <v>0</v>
      </c>
      <c r="O13" s="10"/>
      <c r="T13" s="10">
        <f t="shared" si="4"/>
        <v>0</v>
      </c>
      <c r="U13" s="10">
        <f t="shared" si="5"/>
        <v>0</v>
      </c>
      <c r="AA13" s="10">
        <f t="shared" si="6"/>
        <v>0</v>
      </c>
      <c r="AB13" s="10">
        <f t="shared" si="7"/>
        <v>0</v>
      </c>
      <c r="AD13">
        <v>2</v>
      </c>
      <c r="AE13">
        <v>23947</v>
      </c>
      <c r="AF13">
        <v>4</v>
      </c>
      <c r="AG13">
        <v>82405</v>
      </c>
      <c r="AH13">
        <f t="shared" si="8"/>
        <v>6</v>
      </c>
      <c r="AI13">
        <f t="shared" si="9"/>
        <v>106352</v>
      </c>
      <c r="AJ13"/>
      <c r="AK13">
        <v>1</v>
      </c>
      <c r="AL13">
        <v>18375</v>
      </c>
      <c r="AM13">
        <v>14</v>
      </c>
      <c r="AN13">
        <v>149962</v>
      </c>
      <c r="AO13" s="10">
        <f t="shared" si="10"/>
        <v>15</v>
      </c>
      <c r="AP13" s="10">
        <f t="shared" si="11"/>
        <v>168337</v>
      </c>
      <c r="AV13" s="10">
        <f t="shared" si="12"/>
        <v>0</v>
      </c>
      <c r="AW13" s="10">
        <f t="shared" si="13"/>
        <v>0</v>
      </c>
      <c r="AY13" s="10">
        <f t="shared" si="14"/>
        <v>21</v>
      </c>
      <c r="AZ13" s="10">
        <f t="shared" si="15"/>
        <v>274689</v>
      </c>
      <c r="BA13" s="122">
        <f t="shared" si="16"/>
        <v>13080.428571428571</v>
      </c>
    </row>
    <row r="14" spans="1:53" s="11" customFormat="1" x14ac:dyDescent="0.25">
      <c r="A14" s="11">
        <v>12</v>
      </c>
      <c r="B14" s="121"/>
      <c r="C14" s="121"/>
      <c r="D14" s="121"/>
      <c r="E14" s="121"/>
      <c r="F14" s="10">
        <f t="shared" si="0"/>
        <v>0</v>
      </c>
      <c r="G14" s="10">
        <f t="shared" si="1"/>
        <v>0</v>
      </c>
      <c r="H14" s="10"/>
      <c r="M14" s="10">
        <f t="shared" si="2"/>
        <v>0</v>
      </c>
      <c r="N14" s="10">
        <f t="shared" si="3"/>
        <v>0</v>
      </c>
      <c r="O14" s="10"/>
      <c r="T14" s="10">
        <f t="shared" si="4"/>
        <v>0</v>
      </c>
      <c r="U14" s="10">
        <f t="shared" si="5"/>
        <v>0</v>
      </c>
      <c r="AA14" s="10">
        <f t="shared" si="6"/>
        <v>0</v>
      </c>
      <c r="AB14" s="10">
        <f t="shared" si="7"/>
        <v>0</v>
      </c>
      <c r="AD14">
        <v>1</v>
      </c>
      <c r="AE14">
        <v>19959</v>
      </c>
      <c r="AF14">
        <v>1</v>
      </c>
      <c r="AG14">
        <v>12712</v>
      </c>
      <c r="AH14">
        <f t="shared" si="8"/>
        <v>2</v>
      </c>
      <c r="AI14">
        <f t="shared" si="9"/>
        <v>32671</v>
      </c>
      <c r="AJ14"/>
      <c r="AK14">
        <v>3</v>
      </c>
      <c r="AL14">
        <v>38089</v>
      </c>
      <c r="AM14">
        <v>9</v>
      </c>
      <c r="AN14">
        <v>91729</v>
      </c>
      <c r="AO14" s="10">
        <f t="shared" si="10"/>
        <v>12</v>
      </c>
      <c r="AP14" s="10">
        <f t="shared" si="11"/>
        <v>129818</v>
      </c>
      <c r="AV14" s="10">
        <f t="shared" si="12"/>
        <v>0</v>
      </c>
      <c r="AW14" s="10">
        <f t="shared" si="13"/>
        <v>0</v>
      </c>
      <c r="AY14" s="10">
        <f t="shared" si="14"/>
        <v>14</v>
      </c>
      <c r="AZ14" s="10">
        <f t="shared" si="15"/>
        <v>162489</v>
      </c>
      <c r="BA14" s="122">
        <f t="shared" si="16"/>
        <v>11606.357142857143</v>
      </c>
    </row>
    <row r="15" spans="1:53" s="11" customFormat="1" x14ac:dyDescent="0.25">
      <c r="A15" s="11">
        <v>13</v>
      </c>
      <c r="B15" s="121"/>
      <c r="C15" s="121"/>
      <c r="D15" s="121"/>
      <c r="E15" s="121"/>
      <c r="F15" s="10">
        <f t="shared" si="0"/>
        <v>0</v>
      </c>
      <c r="G15" s="10">
        <f t="shared" si="1"/>
        <v>0</v>
      </c>
      <c r="H15" s="10"/>
      <c r="M15" s="10">
        <f t="shared" si="2"/>
        <v>0</v>
      </c>
      <c r="N15" s="10">
        <f t="shared" si="3"/>
        <v>0</v>
      </c>
      <c r="O15" s="10"/>
      <c r="T15" s="10">
        <f t="shared" si="4"/>
        <v>0</v>
      </c>
      <c r="U15" s="10">
        <f t="shared" si="5"/>
        <v>0</v>
      </c>
      <c r="AA15" s="10">
        <f t="shared" si="6"/>
        <v>0</v>
      </c>
      <c r="AB15" s="10">
        <f t="shared" si="7"/>
        <v>0</v>
      </c>
      <c r="AD15">
        <v>1</v>
      </c>
      <c r="AE15">
        <v>11533</v>
      </c>
      <c r="AF15"/>
      <c r="AG15"/>
      <c r="AH15">
        <f t="shared" si="8"/>
        <v>1</v>
      </c>
      <c r="AI15">
        <f t="shared" si="9"/>
        <v>11533</v>
      </c>
      <c r="AJ15"/>
      <c r="AK15">
        <v>1</v>
      </c>
      <c r="AL15">
        <v>6048</v>
      </c>
      <c r="AM15">
        <v>11</v>
      </c>
      <c r="AN15">
        <v>115437</v>
      </c>
      <c r="AO15" s="10">
        <f t="shared" si="10"/>
        <v>12</v>
      </c>
      <c r="AP15" s="10">
        <f t="shared" si="11"/>
        <v>121485</v>
      </c>
      <c r="AV15" s="10">
        <f t="shared" si="12"/>
        <v>0</v>
      </c>
      <c r="AW15" s="10">
        <f t="shared" si="13"/>
        <v>0</v>
      </c>
      <c r="AY15" s="10">
        <f t="shared" si="14"/>
        <v>13</v>
      </c>
      <c r="AZ15" s="10">
        <f t="shared" si="15"/>
        <v>133018</v>
      </c>
      <c r="BA15" s="122">
        <f t="shared" si="16"/>
        <v>10232.153846153846</v>
      </c>
    </row>
    <row r="16" spans="1:53" s="11" customFormat="1" x14ac:dyDescent="0.25">
      <c r="A16" s="11">
        <v>14</v>
      </c>
      <c r="B16" s="121"/>
      <c r="C16" s="121"/>
      <c r="D16" s="121"/>
      <c r="E16" s="121"/>
      <c r="F16" s="10">
        <f t="shared" si="0"/>
        <v>0</v>
      </c>
      <c r="G16" s="10">
        <f t="shared" si="1"/>
        <v>0</v>
      </c>
      <c r="H16" s="10"/>
      <c r="M16" s="10">
        <f t="shared" si="2"/>
        <v>0</v>
      </c>
      <c r="N16" s="10">
        <f t="shared" si="3"/>
        <v>0</v>
      </c>
      <c r="O16" s="10"/>
      <c r="T16" s="10">
        <f t="shared" si="4"/>
        <v>0</v>
      </c>
      <c r="U16" s="10">
        <f t="shared" si="5"/>
        <v>0</v>
      </c>
      <c r="AA16" s="10">
        <f t="shared" si="6"/>
        <v>0</v>
      </c>
      <c r="AB16" s="10">
        <f t="shared" si="7"/>
        <v>0</v>
      </c>
      <c r="AD16">
        <v>1</v>
      </c>
      <c r="AE16">
        <v>13552</v>
      </c>
      <c r="AF16">
        <v>7</v>
      </c>
      <c r="AG16">
        <v>86878</v>
      </c>
      <c r="AH16">
        <f t="shared" si="8"/>
        <v>8</v>
      </c>
      <c r="AI16">
        <f t="shared" si="9"/>
        <v>100430</v>
      </c>
      <c r="AJ16"/>
      <c r="AK16"/>
      <c r="AL16"/>
      <c r="AM16">
        <v>17</v>
      </c>
      <c r="AN16">
        <v>168357</v>
      </c>
      <c r="AO16" s="10">
        <f t="shared" si="10"/>
        <v>17</v>
      </c>
      <c r="AP16" s="10">
        <f t="shared" si="11"/>
        <v>168357</v>
      </c>
      <c r="AV16" s="10">
        <f t="shared" si="12"/>
        <v>0</v>
      </c>
      <c r="AW16" s="10">
        <f t="shared" si="13"/>
        <v>0</v>
      </c>
      <c r="AY16" s="10">
        <f t="shared" si="14"/>
        <v>25</v>
      </c>
      <c r="AZ16" s="10">
        <f t="shared" si="15"/>
        <v>268787</v>
      </c>
      <c r="BA16" s="122">
        <f t="shared" si="16"/>
        <v>10751.48</v>
      </c>
    </row>
    <row r="17" spans="1:53" s="11" customFormat="1" x14ac:dyDescent="0.25">
      <c r="A17" s="11">
        <v>15</v>
      </c>
      <c r="B17" s="121"/>
      <c r="C17" s="121"/>
      <c r="D17" s="121"/>
      <c r="E17" s="121"/>
      <c r="F17" s="10">
        <f t="shared" si="0"/>
        <v>0</v>
      </c>
      <c r="G17" s="10">
        <f t="shared" si="1"/>
        <v>0</v>
      </c>
      <c r="H17" s="10"/>
      <c r="M17" s="10">
        <f t="shared" si="2"/>
        <v>0</v>
      </c>
      <c r="N17" s="10">
        <f t="shared" si="3"/>
        <v>0</v>
      </c>
      <c r="O17" s="10"/>
      <c r="T17" s="10">
        <f t="shared" si="4"/>
        <v>0</v>
      </c>
      <c r="U17" s="10">
        <f t="shared" si="5"/>
        <v>0</v>
      </c>
      <c r="AA17" s="10">
        <f t="shared" si="6"/>
        <v>0</v>
      </c>
      <c r="AB17" s="10">
        <f t="shared" si="7"/>
        <v>0</v>
      </c>
      <c r="AD17">
        <v>3</v>
      </c>
      <c r="AE17">
        <v>36035</v>
      </c>
      <c r="AF17">
        <v>7</v>
      </c>
      <c r="AG17">
        <v>110602</v>
      </c>
      <c r="AH17">
        <f t="shared" si="8"/>
        <v>10</v>
      </c>
      <c r="AI17">
        <f t="shared" si="9"/>
        <v>146637</v>
      </c>
      <c r="AJ17"/>
      <c r="AK17">
        <v>2</v>
      </c>
      <c r="AL17">
        <v>16037</v>
      </c>
      <c r="AM17">
        <v>19</v>
      </c>
      <c r="AN17">
        <v>233594</v>
      </c>
      <c r="AO17" s="10">
        <f t="shared" si="10"/>
        <v>21</v>
      </c>
      <c r="AP17" s="10">
        <f t="shared" si="11"/>
        <v>249631</v>
      </c>
      <c r="AV17" s="10">
        <f t="shared" si="12"/>
        <v>0</v>
      </c>
      <c r="AW17" s="10">
        <f t="shared" si="13"/>
        <v>0</v>
      </c>
      <c r="AY17" s="10">
        <f t="shared" si="14"/>
        <v>31</v>
      </c>
      <c r="AZ17" s="10">
        <f t="shared" si="15"/>
        <v>396268</v>
      </c>
      <c r="BA17" s="122">
        <f t="shared" si="16"/>
        <v>12782.838709677419</v>
      </c>
    </row>
    <row r="18" spans="1:53" s="11" customFormat="1" x14ac:dyDescent="0.25">
      <c r="A18" s="11">
        <v>16</v>
      </c>
      <c r="B18" s="121"/>
      <c r="C18" s="121"/>
      <c r="D18" s="121"/>
      <c r="E18" s="121"/>
      <c r="F18" s="10">
        <f t="shared" si="0"/>
        <v>0</v>
      </c>
      <c r="G18" s="10">
        <f t="shared" si="1"/>
        <v>0</v>
      </c>
      <c r="H18" s="10"/>
      <c r="M18" s="10">
        <f t="shared" si="2"/>
        <v>0</v>
      </c>
      <c r="N18" s="10">
        <f t="shared" si="3"/>
        <v>0</v>
      </c>
      <c r="O18" s="10"/>
      <c r="T18" s="10">
        <f t="shared" si="4"/>
        <v>0</v>
      </c>
      <c r="U18" s="10">
        <f t="shared" si="5"/>
        <v>0</v>
      </c>
      <c r="AA18" s="10">
        <f t="shared" si="6"/>
        <v>0</v>
      </c>
      <c r="AB18" s="10">
        <f t="shared" si="7"/>
        <v>0</v>
      </c>
      <c r="AD18">
        <v>1</v>
      </c>
      <c r="AE18">
        <v>20569</v>
      </c>
      <c r="AF18">
        <v>5</v>
      </c>
      <c r="AG18">
        <v>88194</v>
      </c>
      <c r="AH18">
        <f t="shared" si="8"/>
        <v>6</v>
      </c>
      <c r="AI18">
        <f t="shared" si="9"/>
        <v>108763</v>
      </c>
      <c r="AJ18"/>
      <c r="AK18">
        <v>2</v>
      </c>
      <c r="AL18">
        <v>19730</v>
      </c>
      <c r="AM18">
        <v>18</v>
      </c>
      <c r="AN18">
        <v>208555</v>
      </c>
      <c r="AO18" s="10">
        <f t="shared" si="10"/>
        <v>20</v>
      </c>
      <c r="AP18" s="10">
        <f t="shared" si="11"/>
        <v>228285</v>
      </c>
      <c r="AV18" s="10">
        <f t="shared" si="12"/>
        <v>0</v>
      </c>
      <c r="AW18" s="10">
        <f t="shared" si="13"/>
        <v>0</v>
      </c>
      <c r="AY18" s="10">
        <f t="shared" si="14"/>
        <v>26</v>
      </c>
      <c r="AZ18" s="10">
        <f t="shared" si="15"/>
        <v>337048</v>
      </c>
      <c r="BA18" s="122">
        <f t="shared" si="16"/>
        <v>12963.384615384615</v>
      </c>
    </row>
    <row r="19" spans="1:53" s="11" customFormat="1" x14ac:dyDescent="0.25">
      <c r="A19" s="11">
        <v>17</v>
      </c>
      <c r="B19" s="121"/>
      <c r="C19" s="121"/>
      <c r="D19" s="121"/>
      <c r="E19" s="121"/>
      <c r="F19" s="10">
        <f t="shared" si="0"/>
        <v>0</v>
      </c>
      <c r="G19" s="10">
        <f t="shared" si="1"/>
        <v>0</v>
      </c>
      <c r="H19" s="10"/>
      <c r="M19" s="10">
        <f t="shared" si="2"/>
        <v>0</v>
      </c>
      <c r="N19" s="10">
        <f t="shared" si="3"/>
        <v>0</v>
      </c>
      <c r="O19" s="10"/>
      <c r="T19" s="10">
        <f t="shared" si="4"/>
        <v>0</v>
      </c>
      <c r="U19" s="10">
        <f t="shared" si="5"/>
        <v>0</v>
      </c>
      <c r="AA19" s="10">
        <f t="shared" si="6"/>
        <v>0</v>
      </c>
      <c r="AB19" s="10">
        <f t="shared" si="7"/>
        <v>0</v>
      </c>
      <c r="AD19">
        <v>5</v>
      </c>
      <c r="AE19">
        <v>64927</v>
      </c>
      <c r="AF19">
        <v>7</v>
      </c>
      <c r="AG19">
        <v>86455</v>
      </c>
      <c r="AH19">
        <f t="shared" si="8"/>
        <v>12</v>
      </c>
      <c r="AI19">
        <f t="shared" si="9"/>
        <v>151382</v>
      </c>
      <c r="AJ19"/>
      <c r="AK19">
        <v>4</v>
      </c>
      <c r="AL19">
        <v>48376</v>
      </c>
      <c r="AM19">
        <v>28</v>
      </c>
      <c r="AN19">
        <v>344918</v>
      </c>
      <c r="AO19" s="10">
        <f t="shared" si="10"/>
        <v>32</v>
      </c>
      <c r="AP19" s="10">
        <f t="shared" si="11"/>
        <v>393294</v>
      </c>
      <c r="AV19" s="10">
        <f t="shared" si="12"/>
        <v>0</v>
      </c>
      <c r="AW19" s="10">
        <f t="shared" si="13"/>
        <v>0</v>
      </c>
      <c r="AY19" s="10">
        <f t="shared" si="14"/>
        <v>44</v>
      </c>
      <c r="AZ19" s="10">
        <f t="shared" si="15"/>
        <v>544676</v>
      </c>
      <c r="BA19" s="122">
        <f t="shared" si="16"/>
        <v>12379</v>
      </c>
    </row>
    <row r="20" spans="1:53" s="11" customFormat="1" x14ac:dyDescent="0.25">
      <c r="A20" s="11">
        <v>18</v>
      </c>
      <c r="B20" s="121"/>
      <c r="C20" s="121"/>
      <c r="D20" s="121"/>
      <c r="E20" s="121"/>
      <c r="F20" s="10">
        <f t="shared" si="0"/>
        <v>0</v>
      </c>
      <c r="G20" s="10">
        <f t="shared" si="1"/>
        <v>0</v>
      </c>
      <c r="H20" s="10"/>
      <c r="M20" s="10">
        <f t="shared" si="2"/>
        <v>0</v>
      </c>
      <c r="N20" s="10">
        <f t="shared" si="3"/>
        <v>0</v>
      </c>
      <c r="O20" s="10"/>
      <c r="T20" s="10">
        <f t="shared" si="4"/>
        <v>0</v>
      </c>
      <c r="U20" s="10">
        <f t="shared" si="5"/>
        <v>0</v>
      </c>
      <c r="AA20" s="10">
        <f t="shared" si="6"/>
        <v>0</v>
      </c>
      <c r="AB20" s="10">
        <f t="shared" si="7"/>
        <v>0</v>
      </c>
      <c r="AD20">
        <v>3</v>
      </c>
      <c r="AE20">
        <v>48454</v>
      </c>
      <c r="AF20">
        <v>5</v>
      </c>
      <c r="AG20">
        <v>72856</v>
      </c>
      <c r="AH20">
        <f t="shared" si="8"/>
        <v>8</v>
      </c>
      <c r="AI20">
        <f t="shared" si="9"/>
        <v>121310</v>
      </c>
      <c r="AJ20"/>
      <c r="AK20">
        <v>2</v>
      </c>
      <c r="AL20">
        <v>25066</v>
      </c>
      <c r="AM20">
        <v>23</v>
      </c>
      <c r="AN20">
        <v>276915</v>
      </c>
      <c r="AO20" s="10">
        <f t="shared" si="10"/>
        <v>25</v>
      </c>
      <c r="AP20" s="10">
        <f t="shared" si="11"/>
        <v>301981</v>
      </c>
      <c r="AV20" s="10">
        <f t="shared" si="12"/>
        <v>0</v>
      </c>
      <c r="AW20" s="10">
        <f t="shared" si="13"/>
        <v>0</v>
      </c>
      <c r="AY20" s="10">
        <f t="shared" si="14"/>
        <v>33</v>
      </c>
      <c r="AZ20" s="10">
        <f t="shared" si="15"/>
        <v>423291</v>
      </c>
      <c r="BA20" s="122">
        <f t="shared" si="16"/>
        <v>12827</v>
      </c>
    </row>
    <row r="21" spans="1:53" s="11" customFormat="1" x14ac:dyDescent="0.25">
      <c r="A21" s="11">
        <v>19</v>
      </c>
      <c r="B21" s="121"/>
      <c r="C21" s="121"/>
      <c r="D21" s="121"/>
      <c r="E21" s="121"/>
      <c r="F21" s="10">
        <f t="shared" si="0"/>
        <v>0</v>
      </c>
      <c r="G21" s="10">
        <f t="shared" si="1"/>
        <v>0</v>
      </c>
      <c r="H21" s="10"/>
      <c r="M21" s="10">
        <f t="shared" si="2"/>
        <v>0</v>
      </c>
      <c r="N21" s="10">
        <f t="shared" si="3"/>
        <v>0</v>
      </c>
      <c r="O21" s="10"/>
      <c r="T21" s="10">
        <f t="shared" si="4"/>
        <v>0</v>
      </c>
      <c r="U21" s="10">
        <f t="shared" si="5"/>
        <v>0</v>
      </c>
      <c r="AA21" s="10">
        <f t="shared" si="6"/>
        <v>0</v>
      </c>
      <c r="AB21" s="10">
        <f t="shared" si="7"/>
        <v>0</v>
      </c>
      <c r="AD21">
        <v>1</v>
      </c>
      <c r="AE21">
        <v>16301</v>
      </c>
      <c r="AF21">
        <v>2</v>
      </c>
      <c r="AG21">
        <v>29149</v>
      </c>
      <c r="AH21">
        <f t="shared" si="8"/>
        <v>3</v>
      </c>
      <c r="AI21">
        <f t="shared" si="9"/>
        <v>45450</v>
      </c>
      <c r="AJ21"/>
      <c r="AK21">
        <v>4</v>
      </c>
      <c r="AL21">
        <v>35779</v>
      </c>
      <c r="AM21">
        <v>18</v>
      </c>
      <c r="AN21">
        <v>230346</v>
      </c>
      <c r="AO21" s="10">
        <f t="shared" si="10"/>
        <v>22</v>
      </c>
      <c r="AP21" s="10">
        <f t="shared" si="11"/>
        <v>266125</v>
      </c>
      <c r="AV21" s="10">
        <f t="shared" si="12"/>
        <v>0</v>
      </c>
      <c r="AW21" s="10">
        <f t="shared" si="13"/>
        <v>0</v>
      </c>
      <c r="AY21" s="10">
        <f t="shared" si="14"/>
        <v>25</v>
      </c>
      <c r="AZ21" s="10">
        <f t="shared" si="15"/>
        <v>311575</v>
      </c>
      <c r="BA21" s="122">
        <f t="shared" si="16"/>
        <v>12463</v>
      </c>
    </row>
    <row r="22" spans="1:53" s="11" customFormat="1" x14ac:dyDescent="0.25">
      <c r="A22" s="11">
        <v>20</v>
      </c>
      <c r="B22" s="121"/>
      <c r="C22" s="121"/>
      <c r="D22" s="121"/>
      <c r="E22" s="121"/>
      <c r="F22" s="10">
        <f t="shared" si="0"/>
        <v>0</v>
      </c>
      <c r="G22" s="10">
        <f t="shared" si="1"/>
        <v>0</v>
      </c>
      <c r="H22" s="10"/>
      <c r="M22" s="10">
        <f t="shared" si="2"/>
        <v>0</v>
      </c>
      <c r="N22" s="10">
        <f t="shared" si="3"/>
        <v>0</v>
      </c>
      <c r="O22" s="10"/>
      <c r="T22" s="10">
        <f t="shared" si="4"/>
        <v>0</v>
      </c>
      <c r="U22" s="10">
        <f t="shared" si="5"/>
        <v>0</v>
      </c>
      <c r="AA22" s="10">
        <f t="shared" si="6"/>
        <v>0</v>
      </c>
      <c r="AB22" s="10">
        <f t="shared" si="7"/>
        <v>0</v>
      </c>
      <c r="AD22">
        <v>1</v>
      </c>
      <c r="AE22">
        <v>20085</v>
      </c>
      <c r="AF22">
        <v>2</v>
      </c>
      <c r="AG22">
        <v>22075</v>
      </c>
      <c r="AH22">
        <f t="shared" si="8"/>
        <v>3</v>
      </c>
      <c r="AI22">
        <f t="shared" si="9"/>
        <v>42160</v>
      </c>
      <c r="AJ22"/>
      <c r="AK22"/>
      <c r="AL22"/>
      <c r="AM22">
        <v>2</v>
      </c>
      <c r="AN22">
        <v>25595</v>
      </c>
      <c r="AO22" s="10">
        <f t="shared" si="10"/>
        <v>2</v>
      </c>
      <c r="AP22" s="10">
        <f t="shared" si="11"/>
        <v>25595</v>
      </c>
      <c r="AV22" s="10">
        <f t="shared" si="12"/>
        <v>0</v>
      </c>
      <c r="AW22" s="10">
        <f t="shared" si="13"/>
        <v>0</v>
      </c>
      <c r="AY22" s="10">
        <f t="shared" si="14"/>
        <v>5</v>
      </c>
      <c r="AZ22" s="10">
        <f t="shared" si="15"/>
        <v>67755</v>
      </c>
      <c r="BA22" s="122">
        <f t="shared" si="16"/>
        <v>13551</v>
      </c>
    </row>
    <row r="23" spans="1:53" s="11" customFormat="1" x14ac:dyDescent="0.25">
      <c r="A23" s="11">
        <v>21</v>
      </c>
      <c r="B23" s="121"/>
      <c r="C23" s="121"/>
      <c r="D23" s="121"/>
      <c r="E23" s="121"/>
      <c r="F23" s="10">
        <f t="shared" si="0"/>
        <v>0</v>
      </c>
      <c r="G23" s="10">
        <f t="shared" si="1"/>
        <v>0</v>
      </c>
      <c r="H23" s="10"/>
      <c r="M23" s="10">
        <f t="shared" si="2"/>
        <v>0</v>
      </c>
      <c r="N23" s="10">
        <f t="shared" si="3"/>
        <v>0</v>
      </c>
      <c r="O23" s="10"/>
      <c r="T23" s="10">
        <f t="shared" si="4"/>
        <v>0</v>
      </c>
      <c r="U23" s="10">
        <f t="shared" si="5"/>
        <v>0</v>
      </c>
      <c r="AA23" s="10">
        <f t="shared" si="6"/>
        <v>0</v>
      </c>
      <c r="AB23" s="10">
        <f t="shared" si="7"/>
        <v>0</v>
      </c>
      <c r="AD23"/>
      <c r="AE23"/>
      <c r="AF23"/>
      <c r="AG23"/>
      <c r="AH23">
        <f t="shared" si="8"/>
        <v>0</v>
      </c>
      <c r="AI23">
        <f t="shared" si="9"/>
        <v>0</v>
      </c>
      <c r="AJ23"/>
      <c r="AK23"/>
      <c r="AL23"/>
      <c r="AM23">
        <v>2</v>
      </c>
      <c r="AN23">
        <v>19892</v>
      </c>
      <c r="AO23" s="10">
        <f t="shared" si="10"/>
        <v>2</v>
      </c>
      <c r="AP23" s="10">
        <f t="shared" si="11"/>
        <v>19892</v>
      </c>
      <c r="AV23" s="10">
        <f t="shared" si="12"/>
        <v>0</v>
      </c>
      <c r="AW23" s="10">
        <f t="shared" si="13"/>
        <v>0</v>
      </c>
      <c r="AY23" s="10">
        <f t="shared" si="14"/>
        <v>2</v>
      </c>
      <c r="AZ23" s="10">
        <f t="shared" si="15"/>
        <v>19892</v>
      </c>
      <c r="BA23" s="122">
        <f t="shared" si="16"/>
        <v>9946</v>
      </c>
    </row>
    <row r="24" spans="1:53" s="11" customFormat="1" x14ac:dyDescent="0.25">
      <c r="A24" s="11">
        <v>22</v>
      </c>
      <c r="B24" s="121"/>
      <c r="C24" s="121"/>
      <c r="D24" s="121"/>
      <c r="E24" s="121"/>
      <c r="F24" s="10">
        <f t="shared" si="0"/>
        <v>0</v>
      </c>
      <c r="G24" s="10">
        <f t="shared" si="1"/>
        <v>0</v>
      </c>
      <c r="H24" s="10"/>
      <c r="M24" s="10">
        <f t="shared" si="2"/>
        <v>0</v>
      </c>
      <c r="N24" s="10">
        <f t="shared" si="3"/>
        <v>0</v>
      </c>
      <c r="O24" s="10"/>
      <c r="T24" s="10">
        <f t="shared" si="4"/>
        <v>0</v>
      </c>
      <c r="U24" s="10">
        <f t="shared" si="5"/>
        <v>0</v>
      </c>
      <c r="AA24" s="10">
        <f t="shared" si="6"/>
        <v>0</v>
      </c>
      <c r="AB24" s="10">
        <f t="shared" si="7"/>
        <v>0</v>
      </c>
      <c r="AD24"/>
      <c r="AE24"/>
      <c r="AF24"/>
      <c r="AG24"/>
      <c r="AH24">
        <f t="shared" si="8"/>
        <v>0</v>
      </c>
      <c r="AI24">
        <f t="shared" si="9"/>
        <v>0</v>
      </c>
      <c r="AJ24"/>
      <c r="AK24"/>
      <c r="AL24"/>
      <c r="AM24"/>
      <c r="AN24"/>
      <c r="AO24" s="10">
        <f t="shared" si="10"/>
        <v>0</v>
      </c>
      <c r="AP24" s="10">
        <f t="shared" si="11"/>
        <v>0</v>
      </c>
      <c r="AV24" s="10">
        <f t="shared" si="12"/>
        <v>0</v>
      </c>
      <c r="AW24" s="10">
        <f t="shared" si="13"/>
        <v>0</v>
      </c>
      <c r="AY24" s="10">
        <f t="shared" si="14"/>
        <v>0</v>
      </c>
      <c r="AZ24" s="10">
        <f t="shared" si="15"/>
        <v>0</v>
      </c>
      <c r="BA24" s="122">
        <v>0</v>
      </c>
    </row>
    <row r="25" spans="1:53" s="11" customFormat="1" x14ac:dyDescent="0.25">
      <c r="A25" s="11">
        <v>23</v>
      </c>
      <c r="B25" s="121"/>
      <c r="C25" s="121"/>
      <c r="D25" s="121"/>
      <c r="E25" s="121"/>
      <c r="F25" s="10">
        <f t="shared" si="0"/>
        <v>0</v>
      </c>
      <c r="G25" s="10">
        <f t="shared" si="1"/>
        <v>0</v>
      </c>
      <c r="H25" s="10"/>
      <c r="M25" s="10">
        <f t="shared" si="2"/>
        <v>0</v>
      </c>
      <c r="N25" s="10">
        <f t="shared" si="3"/>
        <v>0</v>
      </c>
      <c r="O25" s="10"/>
      <c r="T25" s="10">
        <f t="shared" si="4"/>
        <v>0</v>
      </c>
      <c r="U25" s="10">
        <f t="shared" si="5"/>
        <v>0</v>
      </c>
      <c r="AA25" s="10">
        <f t="shared" si="6"/>
        <v>0</v>
      </c>
      <c r="AB25" s="10">
        <f t="shared" si="7"/>
        <v>0</v>
      </c>
      <c r="AD25"/>
      <c r="AE25"/>
      <c r="AF25">
        <v>1</v>
      </c>
      <c r="AG25">
        <v>89465</v>
      </c>
      <c r="AH25">
        <f t="shared" si="8"/>
        <v>1</v>
      </c>
      <c r="AI25">
        <f t="shared" si="9"/>
        <v>89465</v>
      </c>
      <c r="AJ25"/>
      <c r="AK25"/>
      <c r="AL25"/>
      <c r="AM25">
        <v>1</v>
      </c>
      <c r="AN25">
        <v>11032</v>
      </c>
      <c r="AO25" s="10">
        <f t="shared" si="10"/>
        <v>1</v>
      </c>
      <c r="AP25" s="10">
        <f t="shared" si="11"/>
        <v>11032</v>
      </c>
      <c r="AV25" s="10">
        <f t="shared" si="12"/>
        <v>0</v>
      </c>
      <c r="AW25" s="10">
        <f t="shared" si="13"/>
        <v>0</v>
      </c>
      <c r="AY25" s="10">
        <f t="shared" si="14"/>
        <v>2</v>
      </c>
      <c r="AZ25" s="10">
        <f t="shared" si="15"/>
        <v>100497</v>
      </c>
      <c r="BA25" s="122">
        <f t="shared" si="16"/>
        <v>50248.5</v>
      </c>
    </row>
    <row r="26" spans="1:53" s="11" customFormat="1" x14ac:dyDescent="0.25">
      <c r="A26" s="11">
        <v>24</v>
      </c>
      <c r="B26" s="121"/>
      <c r="C26" s="121"/>
      <c r="D26" s="121"/>
      <c r="E26" s="121"/>
      <c r="F26" s="10">
        <f t="shared" si="0"/>
        <v>0</v>
      </c>
      <c r="G26" s="10">
        <f t="shared" si="1"/>
        <v>0</v>
      </c>
      <c r="H26" s="10"/>
      <c r="M26" s="10">
        <f t="shared" si="2"/>
        <v>0</v>
      </c>
      <c r="N26" s="10">
        <f t="shared" si="3"/>
        <v>0</v>
      </c>
      <c r="O26" s="10"/>
      <c r="T26" s="10">
        <f t="shared" si="4"/>
        <v>0</v>
      </c>
      <c r="U26" s="10">
        <f t="shared" si="5"/>
        <v>0</v>
      </c>
      <c r="AA26" s="10">
        <f t="shared" si="6"/>
        <v>0</v>
      </c>
      <c r="AB26" s="10">
        <f t="shared" si="7"/>
        <v>0</v>
      </c>
      <c r="AD26"/>
      <c r="AE26"/>
      <c r="AF26"/>
      <c r="AG26"/>
      <c r="AH26">
        <f t="shared" si="8"/>
        <v>0</v>
      </c>
      <c r="AI26">
        <f t="shared" si="9"/>
        <v>0</v>
      </c>
      <c r="AJ26"/>
      <c r="AK26"/>
      <c r="AL26"/>
      <c r="AM26">
        <v>1</v>
      </c>
      <c r="AN26">
        <v>11375</v>
      </c>
      <c r="AO26" s="10">
        <f t="shared" si="10"/>
        <v>1</v>
      </c>
      <c r="AP26" s="10">
        <f t="shared" si="11"/>
        <v>11375</v>
      </c>
      <c r="AV26" s="10">
        <f t="shared" si="12"/>
        <v>0</v>
      </c>
      <c r="AW26" s="10">
        <f t="shared" si="13"/>
        <v>0</v>
      </c>
      <c r="AY26" s="10">
        <f t="shared" si="14"/>
        <v>1</v>
      </c>
      <c r="AZ26" s="10">
        <f t="shared" si="15"/>
        <v>11375</v>
      </c>
      <c r="BA26" s="122">
        <f t="shared" si="16"/>
        <v>11375</v>
      </c>
    </row>
    <row r="27" spans="1:53" s="11" customFormat="1" x14ac:dyDescent="0.25">
      <c r="A27" s="11">
        <v>25</v>
      </c>
      <c r="B27" s="121"/>
      <c r="C27" s="121"/>
      <c r="D27" s="121"/>
      <c r="E27" s="121"/>
      <c r="F27" s="10">
        <f t="shared" si="0"/>
        <v>0</v>
      </c>
      <c r="G27" s="10">
        <f t="shared" si="1"/>
        <v>0</v>
      </c>
      <c r="H27" s="10"/>
      <c r="M27" s="10">
        <f t="shared" si="2"/>
        <v>0</v>
      </c>
      <c r="N27" s="10">
        <f t="shared" si="3"/>
        <v>0</v>
      </c>
      <c r="O27" s="10"/>
      <c r="T27" s="10">
        <f t="shared" si="4"/>
        <v>0</v>
      </c>
      <c r="U27" s="10">
        <f t="shared" si="5"/>
        <v>0</v>
      </c>
      <c r="AA27" s="10">
        <f t="shared" si="6"/>
        <v>0</v>
      </c>
      <c r="AB27" s="10">
        <f t="shared" si="7"/>
        <v>0</v>
      </c>
      <c r="AD27"/>
      <c r="AE27"/>
      <c r="AF27">
        <v>1</v>
      </c>
      <c r="AG27">
        <v>13036</v>
      </c>
      <c r="AH27">
        <f t="shared" si="8"/>
        <v>1</v>
      </c>
      <c r="AI27">
        <f t="shared" si="9"/>
        <v>13036</v>
      </c>
      <c r="AJ27"/>
      <c r="AK27"/>
      <c r="AL27"/>
      <c r="AM27"/>
      <c r="AN27"/>
      <c r="AO27" s="10">
        <f t="shared" si="10"/>
        <v>0</v>
      </c>
      <c r="AP27" s="10">
        <f t="shared" si="11"/>
        <v>0</v>
      </c>
      <c r="AV27" s="10">
        <f t="shared" si="12"/>
        <v>0</v>
      </c>
      <c r="AW27" s="10">
        <f t="shared" si="13"/>
        <v>0</v>
      </c>
      <c r="AY27" s="10">
        <f t="shared" si="14"/>
        <v>1</v>
      </c>
      <c r="AZ27" s="10">
        <f t="shared" si="15"/>
        <v>13036</v>
      </c>
      <c r="BA27" s="122">
        <f t="shared" si="16"/>
        <v>13036</v>
      </c>
    </row>
    <row r="28" spans="1:53" s="11" customFormat="1" x14ac:dyDescent="0.25">
      <c r="A28" s="11">
        <v>26</v>
      </c>
      <c r="B28" s="121"/>
      <c r="C28" s="121"/>
      <c r="D28" s="121"/>
      <c r="E28" s="121"/>
      <c r="F28" s="10">
        <f t="shared" si="0"/>
        <v>0</v>
      </c>
      <c r="G28" s="10">
        <f t="shared" si="1"/>
        <v>0</v>
      </c>
      <c r="H28" s="10"/>
      <c r="M28" s="10">
        <f t="shared" si="2"/>
        <v>0</v>
      </c>
      <c r="N28" s="10">
        <f t="shared" si="3"/>
        <v>0</v>
      </c>
      <c r="O28" s="10"/>
      <c r="T28" s="10">
        <f t="shared" si="4"/>
        <v>0</v>
      </c>
      <c r="U28" s="10">
        <f t="shared" si="5"/>
        <v>0</v>
      </c>
      <c r="AA28" s="10">
        <f t="shared" si="6"/>
        <v>0</v>
      </c>
      <c r="AB28" s="10">
        <f t="shared" si="7"/>
        <v>0</v>
      </c>
      <c r="AD28"/>
      <c r="AE28"/>
      <c r="AF28">
        <v>2</v>
      </c>
      <c r="AG28">
        <v>94410</v>
      </c>
      <c r="AH28">
        <f t="shared" si="8"/>
        <v>2</v>
      </c>
      <c r="AI28">
        <f t="shared" si="9"/>
        <v>94410</v>
      </c>
      <c r="AJ28"/>
      <c r="AK28"/>
      <c r="AL28"/>
      <c r="AM28"/>
      <c r="AN28"/>
      <c r="AO28" s="10">
        <f t="shared" si="10"/>
        <v>0</v>
      </c>
      <c r="AP28" s="10">
        <f t="shared" si="11"/>
        <v>0</v>
      </c>
      <c r="AV28" s="10">
        <f t="shared" si="12"/>
        <v>0</v>
      </c>
      <c r="AW28" s="10">
        <f t="shared" si="13"/>
        <v>0</v>
      </c>
      <c r="AY28" s="10">
        <f t="shared" si="14"/>
        <v>2</v>
      </c>
      <c r="AZ28" s="10">
        <f t="shared" si="15"/>
        <v>94410</v>
      </c>
      <c r="BA28" s="122">
        <f t="shared" si="16"/>
        <v>47205</v>
      </c>
    </row>
    <row r="29" spans="1:53" s="11" customFormat="1" x14ac:dyDescent="0.25">
      <c r="A29" s="11">
        <v>27</v>
      </c>
      <c r="B29" s="121"/>
      <c r="C29" s="121"/>
      <c r="D29" s="121"/>
      <c r="E29" s="121"/>
      <c r="F29" s="10">
        <f t="shared" si="0"/>
        <v>0</v>
      </c>
      <c r="G29" s="10">
        <f t="shared" si="1"/>
        <v>0</v>
      </c>
      <c r="H29" s="10"/>
      <c r="M29" s="10">
        <f t="shared" si="2"/>
        <v>0</v>
      </c>
      <c r="N29" s="10">
        <f t="shared" si="3"/>
        <v>0</v>
      </c>
      <c r="O29" s="10"/>
      <c r="T29" s="10">
        <f t="shared" si="4"/>
        <v>0</v>
      </c>
      <c r="U29" s="10">
        <f t="shared" si="5"/>
        <v>0</v>
      </c>
      <c r="AA29" s="10">
        <f t="shared" si="6"/>
        <v>0</v>
      </c>
      <c r="AB29" s="10">
        <f t="shared" si="7"/>
        <v>0</v>
      </c>
      <c r="AD29"/>
      <c r="AE29"/>
      <c r="AF29"/>
      <c r="AG29"/>
      <c r="AH29">
        <f t="shared" si="8"/>
        <v>0</v>
      </c>
      <c r="AI29">
        <f t="shared" si="9"/>
        <v>0</v>
      </c>
      <c r="AJ29"/>
      <c r="AK29"/>
      <c r="AL29"/>
      <c r="AM29">
        <v>1</v>
      </c>
      <c r="AN29">
        <v>41249</v>
      </c>
      <c r="AO29" s="10">
        <f t="shared" si="10"/>
        <v>1</v>
      </c>
      <c r="AP29" s="10">
        <f t="shared" si="11"/>
        <v>41249</v>
      </c>
      <c r="AV29" s="10">
        <f t="shared" si="12"/>
        <v>0</v>
      </c>
      <c r="AW29" s="10">
        <f t="shared" si="13"/>
        <v>0</v>
      </c>
      <c r="AY29" s="10">
        <f t="shared" si="14"/>
        <v>1</v>
      </c>
      <c r="AZ29" s="10">
        <f t="shared" si="15"/>
        <v>41249</v>
      </c>
      <c r="BA29" s="122">
        <f t="shared" si="16"/>
        <v>41249</v>
      </c>
    </row>
    <row r="30" spans="1:53" s="11" customFormat="1" x14ac:dyDescent="0.25">
      <c r="A30" s="11">
        <v>28</v>
      </c>
      <c r="B30" s="121"/>
      <c r="C30" s="121"/>
      <c r="D30" s="121"/>
      <c r="E30" s="121"/>
      <c r="F30" s="10">
        <f t="shared" si="0"/>
        <v>0</v>
      </c>
      <c r="G30" s="10">
        <f t="shared" si="1"/>
        <v>0</v>
      </c>
      <c r="H30" s="10"/>
      <c r="M30" s="10">
        <f t="shared" si="2"/>
        <v>0</v>
      </c>
      <c r="N30" s="10">
        <f t="shared" si="3"/>
        <v>0</v>
      </c>
      <c r="O30" s="10"/>
      <c r="T30" s="10">
        <f t="shared" si="4"/>
        <v>0</v>
      </c>
      <c r="U30" s="10">
        <f t="shared" si="5"/>
        <v>0</v>
      </c>
      <c r="AA30" s="10">
        <f t="shared" si="6"/>
        <v>0</v>
      </c>
      <c r="AB30" s="10">
        <f t="shared" si="7"/>
        <v>0</v>
      </c>
      <c r="AD30"/>
      <c r="AE30"/>
      <c r="AF30">
        <v>1</v>
      </c>
      <c r="AG30">
        <v>11194</v>
      </c>
      <c r="AH30">
        <f t="shared" si="8"/>
        <v>1</v>
      </c>
      <c r="AI30">
        <f t="shared" si="9"/>
        <v>11194</v>
      </c>
      <c r="AJ30"/>
      <c r="AK30"/>
      <c r="AL30"/>
      <c r="AM30"/>
      <c r="AN30"/>
      <c r="AO30" s="10">
        <f t="shared" si="10"/>
        <v>0</v>
      </c>
      <c r="AP30" s="10">
        <f t="shared" si="11"/>
        <v>0</v>
      </c>
      <c r="AV30" s="10">
        <f t="shared" si="12"/>
        <v>0</v>
      </c>
      <c r="AW30" s="10">
        <f t="shared" si="13"/>
        <v>0</v>
      </c>
      <c r="AY30" s="10">
        <f t="shared" si="14"/>
        <v>1</v>
      </c>
      <c r="AZ30" s="10">
        <f t="shared" si="15"/>
        <v>11194</v>
      </c>
      <c r="BA30" s="122">
        <f t="shared" si="16"/>
        <v>11194</v>
      </c>
    </row>
    <row r="31" spans="1:53" s="11" customFormat="1" x14ac:dyDescent="0.25">
      <c r="A31" s="11">
        <v>29</v>
      </c>
      <c r="B31" s="121"/>
      <c r="C31" s="121"/>
      <c r="D31" s="121"/>
      <c r="E31" s="121"/>
      <c r="F31" s="10">
        <f t="shared" si="0"/>
        <v>0</v>
      </c>
      <c r="G31" s="10">
        <f t="shared" si="1"/>
        <v>0</v>
      </c>
      <c r="H31" s="10"/>
      <c r="M31" s="10">
        <f t="shared" si="2"/>
        <v>0</v>
      </c>
      <c r="N31" s="10">
        <f t="shared" si="3"/>
        <v>0</v>
      </c>
      <c r="O31" s="10"/>
      <c r="T31" s="10">
        <f t="shared" si="4"/>
        <v>0</v>
      </c>
      <c r="U31" s="10">
        <f t="shared" si="5"/>
        <v>0</v>
      </c>
      <c r="Y31" s="11">
        <v>1</v>
      </c>
      <c r="Z31" s="11">
        <v>31216</v>
      </c>
      <c r="AA31" s="10">
        <f t="shared" si="6"/>
        <v>1</v>
      </c>
      <c r="AB31" s="10">
        <f t="shared" si="7"/>
        <v>31216</v>
      </c>
      <c r="AD31"/>
      <c r="AE31"/>
      <c r="AF31"/>
      <c r="AG31"/>
      <c r="AH31">
        <f t="shared" si="8"/>
        <v>0</v>
      </c>
      <c r="AI31">
        <f t="shared" si="9"/>
        <v>0</v>
      </c>
      <c r="AJ31"/>
      <c r="AK31"/>
      <c r="AL31"/>
      <c r="AM31"/>
      <c r="AN31"/>
      <c r="AO31" s="10">
        <f t="shared" si="10"/>
        <v>0</v>
      </c>
      <c r="AP31" s="10">
        <f t="shared" si="11"/>
        <v>0</v>
      </c>
      <c r="AV31" s="10">
        <f t="shared" si="12"/>
        <v>0</v>
      </c>
      <c r="AW31" s="10">
        <f t="shared" si="13"/>
        <v>0</v>
      </c>
      <c r="AY31" s="10">
        <f t="shared" si="14"/>
        <v>1</v>
      </c>
      <c r="AZ31" s="10">
        <f t="shared" si="15"/>
        <v>31216</v>
      </c>
      <c r="BA31" s="122">
        <f t="shared" si="16"/>
        <v>31216</v>
      </c>
    </row>
    <row r="32" spans="1:53" s="11" customFormat="1" x14ac:dyDescent="0.25">
      <c r="A32" s="11">
        <v>30</v>
      </c>
      <c r="B32" s="121"/>
      <c r="C32" s="121"/>
      <c r="D32" s="121"/>
      <c r="E32" s="121"/>
      <c r="F32" s="10">
        <f t="shared" si="0"/>
        <v>0</v>
      </c>
      <c r="G32" s="10">
        <f t="shared" si="1"/>
        <v>0</v>
      </c>
      <c r="H32" s="10"/>
      <c r="M32" s="10">
        <f t="shared" si="2"/>
        <v>0</v>
      </c>
      <c r="N32" s="10">
        <f t="shared" si="3"/>
        <v>0</v>
      </c>
      <c r="O32" s="10"/>
      <c r="P32">
        <v>1</v>
      </c>
      <c r="Q32">
        <v>29434</v>
      </c>
      <c r="R32"/>
      <c r="S32"/>
      <c r="T32" s="10">
        <f t="shared" si="4"/>
        <v>1</v>
      </c>
      <c r="U32" s="10">
        <f t="shared" si="5"/>
        <v>29434</v>
      </c>
      <c r="W32" s="11">
        <v>3</v>
      </c>
      <c r="X32" s="11">
        <v>192185</v>
      </c>
      <c r="AA32" s="10">
        <f t="shared" si="6"/>
        <v>3</v>
      </c>
      <c r="AB32" s="10">
        <f t="shared" si="7"/>
        <v>192185</v>
      </c>
      <c r="AD32">
        <v>1</v>
      </c>
      <c r="AE32">
        <v>11705</v>
      </c>
      <c r="AF32">
        <v>1</v>
      </c>
      <c r="AG32">
        <v>44280</v>
      </c>
      <c r="AH32">
        <f t="shared" si="8"/>
        <v>2</v>
      </c>
      <c r="AI32">
        <f t="shared" si="9"/>
        <v>55985</v>
      </c>
      <c r="AJ32"/>
      <c r="AK32"/>
      <c r="AL32"/>
      <c r="AM32"/>
      <c r="AN32"/>
      <c r="AO32" s="10">
        <f t="shared" si="10"/>
        <v>0</v>
      </c>
      <c r="AP32" s="10">
        <f t="shared" si="11"/>
        <v>0</v>
      </c>
      <c r="AV32" s="10">
        <f t="shared" si="12"/>
        <v>0</v>
      </c>
      <c r="AW32" s="10">
        <f t="shared" si="13"/>
        <v>0</v>
      </c>
      <c r="AY32" s="10">
        <f t="shared" si="14"/>
        <v>6</v>
      </c>
      <c r="AZ32" s="10">
        <f t="shared" si="15"/>
        <v>277604</v>
      </c>
      <c r="BA32" s="122">
        <f t="shared" si="16"/>
        <v>46267.333333333336</v>
      </c>
    </row>
    <row r="33" spans="1:53" s="11" customFormat="1" x14ac:dyDescent="0.25">
      <c r="A33" s="11">
        <v>31</v>
      </c>
      <c r="B33" s="121"/>
      <c r="C33" s="121"/>
      <c r="D33" s="121"/>
      <c r="E33" s="121"/>
      <c r="F33" s="10">
        <f t="shared" si="0"/>
        <v>0</v>
      </c>
      <c r="G33" s="10">
        <f t="shared" si="1"/>
        <v>0</v>
      </c>
      <c r="H33" s="10"/>
      <c r="M33" s="10">
        <f t="shared" si="2"/>
        <v>0</v>
      </c>
      <c r="N33" s="10">
        <f t="shared" si="3"/>
        <v>0</v>
      </c>
      <c r="O33" s="10"/>
      <c r="P33">
        <v>1</v>
      </c>
      <c r="Q33">
        <v>19468</v>
      </c>
      <c r="R33"/>
      <c r="S33"/>
      <c r="T33" s="10">
        <f t="shared" si="4"/>
        <v>1</v>
      </c>
      <c r="U33" s="10">
        <f t="shared" si="5"/>
        <v>19468</v>
      </c>
      <c r="W33" s="11">
        <v>4</v>
      </c>
      <c r="X33" s="11">
        <v>169411</v>
      </c>
      <c r="Y33" s="11">
        <v>1</v>
      </c>
      <c r="Z33" s="11">
        <v>50632</v>
      </c>
      <c r="AA33" s="10">
        <f t="shared" si="6"/>
        <v>5</v>
      </c>
      <c r="AB33" s="10">
        <f t="shared" si="7"/>
        <v>220043</v>
      </c>
      <c r="AD33"/>
      <c r="AE33"/>
      <c r="AF33"/>
      <c r="AG33"/>
      <c r="AH33">
        <f t="shared" si="8"/>
        <v>0</v>
      </c>
      <c r="AI33">
        <f t="shared" si="9"/>
        <v>0</v>
      </c>
      <c r="AJ33"/>
      <c r="AK33"/>
      <c r="AL33"/>
      <c r="AM33">
        <v>3</v>
      </c>
      <c r="AN33">
        <v>85925</v>
      </c>
      <c r="AO33" s="10">
        <f t="shared" si="10"/>
        <v>3</v>
      </c>
      <c r="AP33" s="10">
        <f t="shared" si="11"/>
        <v>85925</v>
      </c>
      <c r="AV33" s="10">
        <f t="shared" si="12"/>
        <v>0</v>
      </c>
      <c r="AW33" s="10">
        <f t="shared" si="13"/>
        <v>0</v>
      </c>
      <c r="AY33" s="10">
        <f t="shared" si="14"/>
        <v>9</v>
      </c>
      <c r="AZ33" s="10">
        <f t="shared" si="15"/>
        <v>325436</v>
      </c>
      <c r="BA33" s="122">
        <f t="shared" si="16"/>
        <v>36159.555555555555</v>
      </c>
    </row>
    <row r="34" spans="1:53" s="11" customFormat="1" x14ac:dyDescent="0.25">
      <c r="A34" s="11">
        <v>32</v>
      </c>
      <c r="B34" s="121"/>
      <c r="C34" s="121"/>
      <c r="D34" s="121"/>
      <c r="E34" s="121"/>
      <c r="F34" s="10">
        <f t="shared" si="0"/>
        <v>0</v>
      </c>
      <c r="G34" s="10">
        <f t="shared" si="1"/>
        <v>0</v>
      </c>
      <c r="H34" s="10"/>
      <c r="M34" s="10">
        <f t="shared" si="2"/>
        <v>0</v>
      </c>
      <c r="N34" s="10">
        <f t="shared" si="3"/>
        <v>0</v>
      </c>
      <c r="O34" s="10"/>
      <c r="P34">
        <v>4</v>
      </c>
      <c r="Q34">
        <v>120585</v>
      </c>
      <c r="R34"/>
      <c r="S34"/>
      <c r="T34" s="10">
        <f t="shared" si="4"/>
        <v>4</v>
      </c>
      <c r="U34" s="10">
        <f t="shared" si="5"/>
        <v>120585</v>
      </c>
      <c r="W34" s="11">
        <v>8</v>
      </c>
      <c r="X34" s="11">
        <v>430651</v>
      </c>
      <c r="AA34" s="10">
        <f t="shared" si="6"/>
        <v>8</v>
      </c>
      <c r="AB34" s="10">
        <f t="shared" si="7"/>
        <v>430651</v>
      </c>
      <c r="AD34"/>
      <c r="AE34"/>
      <c r="AF34">
        <v>3</v>
      </c>
      <c r="AG34">
        <v>133305</v>
      </c>
      <c r="AH34">
        <f t="shared" si="8"/>
        <v>3</v>
      </c>
      <c r="AI34">
        <f t="shared" si="9"/>
        <v>133305</v>
      </c>
      <c r="AJ34"/>
      <c r="AK34">
        <v>1</v>
      </c>
      <c r="AL34">
        <v>52346</v>
      </c>
      <c r="AM34"/>
      <c r="AN34"/>
      <c r="AO34" s="10">
        <f t="shared" si="10"/>
        <v>1</v>
      </c>
      <c r="AP34" s="10">
        <f t="shared" si="11"/>
        <v>52346</v>
      </c>
      <c r="AV34" s="10">
        <f t="shared" si="12"/>
        <v>0</v>
      </c>
      <c r="AW34" s="10">
        <f t="shared" si="13"/>
        <v>0</v>
      </c>
      <c r="AY34" s="10">
        <f t="shared" si="14"/>
        <v>16</v>
      </c>
      <c r="AZ34" s="10">
        <f t="shared" si="15"/>
        <v>736887</v>
      </c>
      <c r="BA34" s="122">
        <f t="shared" si="16"/>
        <v>46055.4375</v>
      </c>
    </row>
    <row r="35" spans="1:53" s="11" customFormat="1" x14ac:dyDescent="0.25">
      <c r="A35" s="11">
        <v>33</v>
      </c>
      <c r="B35" s="121"/>
      <c r="C35" s="121"/>
      <c r="D35" s="121"/>
      <c r="E35" s="121"/>
      <c r="F35" s="10">
        <f t="shared" si="0"/>
        <v>0</v>
      </c>
      <c r="G35" s="10">
        <f t="shared" si="1"/>
        <v>0</v>
      </c>
      <c r="H35" s="10"/>
      <c r="M35" s="10">
        <f t="shared" si="2"/>
        <v>0</v>
      </c>
      <c r="N35" s="10">
        <f t="shared" si="3"/>
        <v>0</v>
      </c>
      <c r="O35" s="10"/>
      <c r="P35">
        <v>5</v>
      </c>
      <c r="Q35">
        <v>138493</v>
      </c>
      <c r="R35"/>
      <c r="S35"/>
      <c r="T35" s="10">
        <f t="shared" si="4"/>
        <v>5</v>
      </c>
      <c r="U35" s="10">
        <f t="shared" si="5"/>
        <v>138493</v>
      </c>
      <c r="W35" s="11">
        <v>11</v>
      </c>
      <c r="X35" s="11">
        <v>616839</v>
      </c>
      <c r="Y35" s="11">
        <v>1</v>
      </c>
      <c r="Z35" s="11">
        <v>41587</v>
      </c>
      <c r="AA35" s="10">
        <f t="shared" si="6"/>
        <v>12</v>
      </c>
      <c r="AB35" s="10">
        <f t="shared" si="7"/>
        <v>658426</v>
      </c>
      <c r="AD35"/>
      <c r="AE35"/>
      <c r="AF35">
        <v>1</v>
      </c>
      <c r="AG35">
        <v>30830</v>
      </c>
      <c r="AH35">
        <f t="shared" si="8"/>
        <v>1</v>
      </c>
      <c r="AI35">
        <f t="shared" si="9"/>
        <v>30830</v>
      </c>
      <c r="AJ35"/>
      <c r="AK35"/>
      <c r="AL35"/>
      <c r="AM35">
        <v>1</v>
      </c>
      <c r="AN35">
        <v>10738</v>
      </c>
      <c r="AO35" s="10">
        <f t="shared" si="10"/>
        <v>1</v>
      </c>
      <c r="AP35" s="10">
        <f t="shared" si="11"/>
        <v>10738</v>
      </c>
      <c r="AV35" s="10">
        <f t="shared" si="12"/>
        <v>0</v>
      </c>
      <c r="AW35" s="10">
        <f t="shared" si="13"/>
        <v>0</v>
      </c>
      <c r="AY35" s="10">
        <f t="shared" si="14"/>
        <v>19</v>
      </c>
      <c r="AZ35" s="10">
        <f t="shared" si="15"/>
        <v>838487</v>
      </c>
      <c r="BA35" s="122">
        <f t="shared" si="16"/>
        <v>44130.894736842107</v>
      </c>
    </row>
    <row r="36" spans="1:53" s="11" customFormat="1" x14ac:dyDescent="0.25">
      <c r="A36" s="11">
        <v>34</v>
      </c>
      <c r="B36" s="121"/>
      <c r="C36" s="121"/>
      <c r="D36" s="121"/>
      <c r="E36" s="121"/>
      <c r="F36" s="10">
        <f t="shared" si="0"/>
        <v>0</v>
      </c>
      <c r="G36" s="10">
        <f t="shared" si="1"/>
        <v>0</v>
      </c>
      <c r="H36" s="10"/>
      <c r="M36" s="10">
        <f t="shared" si="2"/>
        <v>0</v>
      </c>
      <c r="N36" s="10">
        <f t="shared" si="3"/>
        <v>0</v>
      </c>
      <c r="O36" s="10"/>
      <c r="P36">
        <v>7</v>
      </c>
      <c r="Q36">
        <v>238313</v>
      </c>
      <c r="R36">
        <v>2</v>
      </c>
      <c r="S36">
        <v>51515</v>
      </c>
      <c r="T36" s="10">
        <f t="shared" si="4"/>
        <v>9</v>
      </c>
      <c r="U36" s="10">
        <f t="shared" si="5"/>
        <v>289828</v>
      </c>
      <c r="W36" s="11">
        <v>12</v>
      </c>
      <c r="X36" s="11">
        <v>558917</v>
      </c>
      <c r="Y36" s="11">
        <v>4</v>
      </c>
      <c r="Z36" s="11">
        <v>151275</v>
      </c>
      <c r="AA36" s="10">
        <f t="shared" si="6"/>
        <v>16</v>
      </c>
      <c r="AB36" s="10">
        <f t="shared" si="7"/>
        <v>710192</v>
      </c>
      <c r="AD36">
        <v>1</v>
      </c>
      <c r="AE36">
        <v>11973</v>
      </c>
      <c r="AF36">
        <v>3</v>
      </c>
      <c r="AG36">
        <v>142013</v>
      </c>
      <c r="AH36">
        <f t="shared" si="8"/>
        <v>4</v>
      </c>
      <c r="AI36">
        <f t="shared" si="9"/>
        <v>153986</v>
      </c>
      <c r="AJ36"/>
      <c r="AK36"/>
      <c r="AL36"/>
      <c r="AM36"/>
      <c r="AN36"/>
      <c r="AO36" s="10">
        <f t="shared" si="10"/>
        <v>0</v>
      </c>
      <c r="AP36" s="10">
        <f t="shared" si="11"/>
        <v>0</v>
      </c>
      <c r="AV36" s="10">
        <f t="shared" si="12"/>
        <v>0</v>
      </c>
      <c r="AW36" s="10">
        <f t="shared" si="13"/>
        <v>0</v>
      </c>
      <c r="AY36" s="10">
        <f t="shared" si="14"/>
        <v>29</v>
      </c>
      <c r="AZ36" s="10">
        <f t="shared" si="15"/>
        <v>1154006</v>
      </c>
      <c r="BA36" s="122">
        <f t="shared" si="16"/>
        <v>39793.310344827587</v>
      </c>
    </row>
    <row r="37" spans="1:53" s="11" customFormat="1" x14ac:dyDescent="0.25">
      <c r="A37" s="11">
        <v>35</v>
      </c>
      <c r="B37" s="121"/>
      <c r="C37" s="121"/>
      <c r="D37" s="121"/>
      <c r="E37" s="121"/>
      <c r="F37" s="10">
        <f t="shared" si="0"/>
        <v>0</v>
      </c>
      <c r="G37" s="10">
        <f t="shared" si="1"/>
        <v>0</v>
      </c>
      <c r="H37" s="10"/>
      <c r="M37" s="10">
        <f t="shared" si="2"/>
        <v>0</v>
      </c>
      <c r="N37" s="10">
        <f t="shared" si="3"/>
        <v>0</v>
      </c>
      <c r="O37" s="10"/>
      <c r="P37">
        <v>12</v>
      </c>
      <c r="Q37">
        <v>340299</v>
      </c>
      <c r="R37">
        <v>5</v>
      </c>
      <c r="S37">
        <v>128170</v>
      </c>
      <c r="T37" s="10">
        <f t="shared" si="4"/>
        <v>17</v>
      </c>
      <c r="U37" s="10">
        <f t="shared" si="5"/>
        <v>468469</v>
      </c>
      <c r="W37" s="11">
        <v>19</v>
      </c>
      <c r="X37" s="11">
        <v>1069881</v>
      </c>
      <c r="Y37" s="11">
        <v>2</v>
      </c>
      <c r="Z37" s="11">
        <v>112313</v>
      </c>
      <c r="AA37" s="10">
        <f t="shared" si="6"/>
        <v>21</v>
      </c>
      <c r="AB37" s="10">
        <f t="shared" si="7"/>
        <v>1182194</v>
      </c>
      <c r="AD37"/>
      <c r="AE37"/>
      <c r="AF37">
        <v>3</v>
      </c>
      <c r="AG37">
        <v>120460</v>
      </c>
      <c r="AH37">
        <f t="shared" si="8"/>
        <v>3</v>
      </c>
      <c r="AI37">
        <f t="shared" si="9"/>
        <v>120460</v>
      </c>
      <c r="AJ37"/>
      <c r="AK37"/>
      <c r="AL37"/>
      <c r="AM37">
        <v>2</v>
      </c>
      <c r="AN37">
        <v>18040</v>
      </c>
      <c r="AO37" s="10">
        <f t="shared" si="10"/>
        <v>2</v>
      </c>
      <c r="AP37" s="10">
        <f t="shared" si="11"/>
        <v>18040</v>
      </c>
      <c r="AV37" s="10">
        <f t="shared" si="12"/>
        <v>0</v>
      </c>
      <c r="AW37" s="10">
        <f t="shared" si="13"/>
        <v>0</v>
      </c>
      <c r="AY37" s="10">
        <f t="shared" si="14"/>
        <v>43</v>
      </c>
      <c r="AZ37" s="10">
        <f t="shared" si="15"/>
        <v>1789163</v>
      </c>
      <c r="BA37" s="122">
        <f t="shared" si="16"/>
        <v>41608.441860465115</v>
      </c>
    </row>
    <row r="38" spans="1:53" s="11" customFormat="1" x14ac:dyDescent="0.25">
      <c r="A38" s="11">
        <v>36</v>
      </c>
      <c r="B38" s="121"/>
      <c r="C38" s="121"/>
      <c r="D38" s="121"/>
      <c r="E38" s="121"/>
      <c r="F38" s="10">
        <f t="shared" si="0"/>
        <v>0</v>
      </c>
      <c r="G38" s="10">
        <f t="shared" si="1"/>
        <v>0</v>
      </c>
      <c r="H38" s="10"/>
      <c r="M38" s="10">
        <f t="shared" si="2"/>
        <v>0</v>
      </c>
      <c r="N38" s="10">
        <f t="shared" si="3"/>
        <v>0</v>
      </c>
      <c r="O38" s="10"/>
      <c r="P38">
        <v>10</v>
      </c>
      <c r="Q38">
        <v>329640</v>
      </c>
      <c r="R38">
        <v>2</v>
      </c>
      <c r="S38">
        <v>64419</v>
      </c>
      <c r="T38" s="10">
        <f t="shared" si="4"/>
        <v>12</v>
      </c>
      <c r="U38" s="10">
        <f t="shared" si="5"/>
        <v>394059</v>
      </c>
      <c r="W38" s="11">
        <v>16</v>
      </c>
      <c r="X38" s="11">
        <v>932325</v>
      </c>
      <c r="Y38" s="11">
        <v>6</v>
      </c>
      <c r="Z38" s="11">
        <v>274488</v>
      </c>
      <c r="AA38" s="10">
        <f t="shared" si="6"/>
        <v>22</v>
      </c>
      <c r="AB38" s="10">
        <f t="shared" si="7"/>
        <v>1206813</v>
      </c>
      <c r="AD38"/>
      <c r="AE38"/>
      <c r="AF38">
        <v>7</v>
      </c>
      <c r="AG38">
        <v>272279</v>
      </c>
      <c r="AH38">
        <f t="shared" si="8"/>
        <v>7</v>
      </c>
      <c r="AI38">
        <f t="shared" si="9"/>
        <v>272279</v>
      </c>
      <c r="AJ38"/>
      <c r="AK38"/>
      <c r="AL38"/>
      <c r="AM38"/>
      <c r="AN38"/>
      <c r="AO38" s="10">
        <f t="shared" si="10"/>
        <v>0</v>
      </c>
      <c r="AP38" s="10">
        <f t="shared" si="11"/>
        <v>0</v>
      </c>
      <c r="AV38" s="10">
        <f t="shared" si="12"/>
        <v>0</v>
      </c>
      <c r="AW38" s="10">
        <f t="shared" si="13"/>
        <v>0</v>
      </c>
      <c r="AY38" s="10">
        <f t="shared" si="14"/>
        <v>41</v>
      </c>
      <c r="AZ38" s="10">
        <f t="shared" si="15"/>
        <v>1873151</v>
      </c>
      <c r="BA38" s="122">
        <f t="shared" si="16"/>
        <v>45686.609756097561</v>
      </c>
    </row>
    <row r="39" spans="1:53" s="11" customFormat="1" x14ac:dyDescent="0.25">
      <c r="A39" s="11">
        <v>37</v>
      </c>
      <c r="B39" s="121"/>
      <c r="C39" s="121"/>
      <c r="D39" s="121"/>
      <c r="E39" s="121"/>
      <c r="F39" s="10">
        <f t="shared" si="0"/>
        <v>0</v>
      </c>
      <c r="G39" s="10">
        <f t="shared" si="1"/>
        <v>0</v>
      </c>
      <c r="H39" s="10"/>
      <c r="M39" s="10">
        <f t="shared" si="2"/>
        <v>0</v>
      </c>
      <c r="N39" s="10">
        <f t="shared" si="3"/>
        <v>0</v>
      </c>
      <c r="O39" s="10"/>
      <c r="P39">
        <v>16</v>
      </c>
      <c r="Q39">
        <v>496391</v>
      </c>
      <c r="R39">
        <v>3</v>
      </c>
      <c r="S39">
        <v>97049</v>
      </c>
      <c r="T39" s="10">
        <f t="shared" si="4"/>
        <v>19</v>
      </c>
      <c r="U39" s="10">
        <f t="shared" si="5"/>
        <v>593440</v>
      </c>
      <c r="W39" s="11">
        <v>27</v>
      </c>
      <c r="X39" s="11">
        <v>1514399</v>
      </c>
      <c r="Y39" s="11">
        <v>9</v>
      </c>
      <c r="Z39" s="11">
        <v>480003</v>
      </c>
      <c r="AA39" s="10">
        <f t="shared" si="6"/>
        <v>36</v>
      </c>
      <c r="AB39" s="10">
        <f t="shared" si="7"/>
        <v>1994402</v>
      </c>
      <c r="AD39"/>
      <c r="AE39"/>
      <c r="AF39">
        <v>3</v>
      </c>
      <c r="AG39">
        <v>134411</v>
      </c>
      <c r="AH39">
        <f t="shared" si="8"/>
        <v>3</v>
      </c>
      <c r="AI39">
        <f t="shared" si="9"/>
        <v>134411</v>
      </c>
      <c r="AJ39"/>
      <c r="AK39"/>
      <c r="AL39"/>
      <c r="AM39">
        <v>3</v>
      </c>
      <c r="AN39">
        <v>108528</v>
      </c>
      <c r="AO39" s="10">
        <f t="shared" si="10"/>
        <v>3</v>
      </c>
      <c r="AP39" s="10">
        <f t="shared" si="11"/>
        <v>108528</v>
      </c>
      <c r="AV39" s="10">
        <f t="shared" si="12"/>
        <v>0</v>
      </c>
      <c r="AW39" s="10">
        <f t="shared" si="13"/>
        <v>0</v>
      </c>
      <c r="AY39" s="10">
        <f t="shared" si="14"/>
        <v>61</v>
      </c>
      <c r="AZ39" s="10">
        <f t="shared" si="15"/>
        <v>2830781</v>
      </c>
      <c r="BA39" s="122">
        <f t="shared" si="16"/>
        <v>46406.245901639348</v>
      </c>
    </row>
    <row r="40" spans="1:53" s="11" customFormat="1" x14ac:dyDescent="0.25">
      <c r="A40" s="11">
        <v>38</v>
      </c>
      <c r="B40" s="121"/>
      <c r="C40" s="121"/>
      <c r="D40" s="121"/>
      <c r="E40" s="121"/>
      <c r="F40" s="10">
        <f t="shared" si="0"/>
        <v>0</v>
      </c>
      <c r="G40" s="10">
        <f t="shared" si="1"/>
        <v>0</v>
      </c>
      <c r="H40" s="10"/>
      <c r="M40" s="10">
        <f t="shared" si="2"/>
        <v>0</v>
      </c>
      <c r="N40" s="10">
        <f t="shared" si="3"/>
        <v>0</v>
      </c>
      <c r="O40" s="10"/>
      <c r="P40">
        <v>17</v>
      </c>
      <c r="Q40">
        <v>581103</v>
      </c>
      <c r="R40">
        <v>6</v>
      </c>
      <c r="S40">
        <v>170197</v>
      </c>
      <c r="T40" s="10">
        <f t="shared" si="4"/>
        <v>23</v>
      </c>
      <c r="U40" s="10">
        <f t="shared" si="5"/>
        <v>751300</v>
      </c>
      <c r="W40" s="11">
        <v>25</v>
      </c>
      <c r="X40" s="11">
        <v>1480462</v>
      </c>
      <c r="Y40" s="11">
        <v>6</v>
      </c>
      <c r="Z40" s="11">
        <v>319334</v>
      </c>
      <c r="AA40" s="10">
        <f t="shared" si="6"/>
        <v>31</v>
      </c>
      <c r="AB40" s="10">
        <f t="shared" si="7"/>
        <v>1799796</v>
      </c>
      <c r="AD40"/>
      <c r="AE40"/>
      <c r="AF40">
        <v>3</v>
      </c>
      <c r="AG40">
        <v>93556</v>
      </c>
      <c r="AH40">
        <f t="shared" si="8"/>
        <v>3</v>
      </c>
      <c r="AI40">
        <f t="shared" si="9"/>
        <v>93556</v>
      </c>
      <c r="AJ40"/>
      <c r="AK40">
        <v>1</v>
      </c>
      <c r="AL40">
        <v>47833</v>
      </c>
      <c r="AM40">
        <v>5</v>
      </c>
      <c r="AN40">
        <v>128374</v>
      </c>
      <c r="AO40" s="10">
        <f t="shared" si="10"/>
        <v>6</v>
      </c>
      <c r="AP40" s="10">
        <f t="shared" si="11"/>
        <v>176207</v>
      </c>
      <c r="AV40" s="10">
        <f t="shared" si="12"/>
        <v>0</v>
      </c>
      <c r="AW40" s="10">
        <f t="shared" si="13"/>
        <v>0</v>
      </c>
      <c r="AY40" s="10">
        <f t="shared" si="14"/>
        <v>63</v>
      </c>
      <c r="AZ40" s="10">
        <f t="shared" si="15"/>
        <v>2820859</v>
      </c>
      <c r="BA40" s="122">
        <f t="shared" si="16"/>
        <v>44775.539682539682</v>
      </c>
    </row>
    <row r="41" spans="1:53" s="11" customFormat="1" x14ac:dyDescent="0.25">
      <c r="A41" s="11">
        <v>39</v>
      </c>
      <c r="B41" s="121"/>
      <c r="C41" s="121"/>
      <c r="D41" s="121"/>
      <c r="E41" s="121"/>
      <c r="F41" s="10">
        <f t="shared" si="0"/>
        <v>0</v>
      </c>
      <c r="G41" s="10">
        <f t="shared" si="1"/>
        <v>0</v>
      </c>
      <c r="H41" s="10"/>
      <c r="M41" s="10">
        <f t="shared" si="2"/>
        <v>0</v>
      </c>
      <c r="N41" s="10">
        <f t="shared" si="3"/>
        <v>0</v>
      </c>
      <c r="O41" s="10"/>
      <c r="P41">
        <v>21</v>
      </c>
      <c r="Q41">
        <v>683465</v>
      </c>
      <c r="R41">
        <v>8</v>
      </c>
      <c r="S41">
        <v>213171</v>
      </c>
      <c r="T41" s="10">
        <f t="shared" si="4"/>
        <v>29</v>
      </c>
      <c r="U41" s="10">
        <f t="shared" si="5"/>
        <v>896636</v>
      </c>
      <c r="W41" s="11">
        <v>34</v>
      </c>
      <c r="X41" s="11">
        <v>2020168</v>
      </c>
      <c r="Y41" s="11">
        <v>8</v>
      </c>
      <c r="Z41" s="11">
        <v>431085</v>
      </c>
      <c r="AA41" s="10">
        <f t="shared" si="6"/>
        <v>42</v>
      </c>
      <c r="AB41" s="10">
        <f t="shared" si="7"/>
        <v>2451253</v>
      </c>
      <c r="AD41"/>
      <c r="AE41"/>
      <c r="AF41">
        <v>7</v>
      </c>
      <c r="AG41">
        <v>274846</v>
      </c>
      <c r="AH41">
        <f t="shared" si="8"/>
        <v>7</v>
      </c>
      <c r="AI41">
        <f t="shared" si="9"/>
        <v>274846</v>
      </c>
      <c r="AJ41"/>
      <c r="AK41">
        <v>1</v>
      </c>
      <c r="AL41">
        <v>7878</v>
      </c>
      <c r="AM41">
        <v>4</v>
      </c>
      <c r="AN41">
        <v>102832</v>
      </c>
      <c r="AO41" s="10">
        <f t="shared" si="10"/>
        <v>5</v>
      </c>
      <c r="AP41" s="10">
        <f t="shared" si="11"/>
        <v>110710</v>
      </c>
      <c r="AR41" s="11">
        <v>4</v>
      </c>
      <c r="AS41" s="11">
        <v>69816</v>
      </c>
      <c r="AV41" s="10">
        <f t="shared" si="12"/>
        <v>4</v>
      </c>
      <c r="AW41" s="10">
        <f t="shared" si="13"/>
        <v>69816</v>
      </c>
      <c r="AY41" s="10">
        <f t="shared" si="14"/>
        <v>87</v>
      </c>
      <c r="AZ41" s="10">
        <f t="shared" si="15"/>
        <v>3803261</v>
      </c>
      <c r="BA41" s="122">
        <f t="shared" si="16"/>
        <v>43715.643678160923</v>
      </c>
    </row>
    <row r="42" spans="1:53" s="11" customFormat="1" x14ac:dyDescent="0.25">
      <c r="A42" s="11">
        <v>40</v>
      </c>
      <c r="D42" s="11">
        <v>1</v>
      </c>
      <c r="E42" s="79">
        <v>51638</v>
      </c>
      <c r="F42" s="10">
        <f t="shared" si="0"/>
        <v>1</v>
      </c>
      <c r="G42" s="10">
        <f t="shared" si="1"/>
        <v>51638</v>
      </c>
      <c r="H42" s="10"/>
      <c r="M42" s="10">
        <f t="shared" si="2"/>
        <v>0</v>
      </c>
      <c r="N42" s="10">
        <f t="shared" si="3"/>
        <v>0</v>
      </c>
      <c r="O42" s="10"/>
      <c r="P42">
        <v>13</v>
      </c>
      <c r="Q42">
        <v>433700</v>
      </c>
      <c r="R42">
        <v>8</v>
      </c>
      <c r="S42">
        <v>249040</v>
      </c>
      <c r="T42" s="10">
        <f t="shared" si="4"/>
        <v>21</v>
      </c>
      <c r="U42" s="10">
        <f t="shared" si="5"/>
        <v>682740</v>
      </c>
      <c r="W42" s="11">
        <v>38</v>
      </c>
      <c r="X42" s="11">
        <v>2261625</v>
      </c>
      <c r="Y42" s="11">
        <v>13</v>
      </c>
      <c r="Z42" s="11">
        <v>675299</v>
      </c>
      <c r="AA42" s="10">
        <f t="shared" si="6"/>
        <v>51</v>
      </c>
      <c r="AB42" s="10">
        <f t="shared" si="7"/>
        <v>2936924</v>
      </c>
      <c r="AD42"/>
      <c r="AE42"/>
      <c r="AF42">
        <v>6</v>
      </c>
      <c r="AG42">
        <v>256203</v>
      </c>
      <c r="AH42">
        <f t="shared" si="8"/>
        <v>6</v>
      </c>
      <c r="AI42">
        <f t="shared" si="9"/>
        <v>256203</v>
      </c>
      <c r="AJ42"/>
      <c r="AK42"/>
      <c r="AL42"/>
      <c r="AM42">
        <v>3</v>
      </c>
      <c r="AN42">
        <v>107718</v>
      </c>
      <c r="AO42" s="10">
        <f t="shared" si="10"/>
        <v>3</v>
      </c>
      <c r="AP42" s="10">
        <f t="shared" si="11"/>
        <v>107718</v>
      </c>
      <c r="AR42" s="11">
        <v>1</v>
      </c>
      <c r="AS42" s="11">
        <v>26364</v>
      </c>
      <c r="AV42" s="10">
        <f t="shared" si="12"/>
        <v>1</v>
      </c>
      <c r="AW42" s="10">
        <f t="shared" si="13"/>
        <v>26364</v>
      </c>
      <c r="AY42" s="10">
        <f t="shared" si="14"/>
        <v>83</v>
      </c>
      <c r="AZ42" s="10">
        <f t="shared" si="15"/>
        <v>4061587</v>
      </c>
      <c r="BA42" s="122">
        <f t="shared" si="16"/>
        <v>48934.783132530123</v>
      </c>
    </row>
    <row r="43" spans="1:53" x14ac:dyDescent="0.25">
      <c r="A43" s="11">
        <v>41</v>
      </c>
      <c r="B43" s="11">
        <v>3</v>
      </c>
      <c r="C43" s="79">
        <v>135233</v>
      </c>
      <c r="F43" s="10">
        <f t="shared" si="0"/>
        <v>3</v>
      </c>
      <c r="G43" s="10">
        <f t="shared" si="1"/>
        <v>135233</v>
      </c>
      <c r="M43" s="10">
        <f t="shared" si="2"/>
        <v>0</v>
      </c>
      <c r="N43" s="10">
        <f t="shared" si="3"/>
        <v>0</v>
      </c>
      <c r="P43">
        <v>31</v>
      </c>
      <c r="Q43">
        <v>992821</v>
      </c>
      <c r="R43">
        <v>11</v>
      </c>
      <c r="S43">
        <v>330621</v>
      </c>
      <c r="T43" s="10">
        <f t="shared" si="4"/>
        <v>42</v>
      </c>
      <c r="U43" s="10">
        <f t="shared" si="5"/>
        <v>1323442</v>
      </c>
      <c r="W43" s="10">
        <v>53</v>
      </c>
      <c r="X43" s="10">
        <v>3092266</v>
      </c>
      <c r="Y43" s="10">
        <v>3</v>
      </c>
      <c r="Z43" s="10">
        <v>160231</v>
      </c>
      <c r="AA43" s="10">
        <f t="shared" si="6"/>
        <v>56</v>
      </c>
      <c r="AB43" s="10">
        <f t="shared" si="7"/>
        <v>3252497</v>
      </c>
      <c r="AD43">
        <v>1</v>
      </c>
      <c r="AE43">
        <v>38840</v>
      </c>
      <c r="AF43">
        <v>6</v>
      </c>
      <c r="AG43">
        <v>248225</v>
      </c>
      <c r="AH43">
        <f t="shared" si="8"/>
        <v>7</v>
      </c>
      <c r="AI43">
        <f t="shared" si="9"/>
        <v>287065</v>
      </c>
      <c r="AJ43"/>
      <c r="AK43"/>
      <c r="AL43"/>
      <c r="AM43">
        <v>5</v>
      </c>
      <c r="AN43">
        <v>169871</v>
      </c>
      <c r="AO43" s="10">
        <f t="shared" si="10"/>
        <v>5</v>
      </c>
      <c r="AP43" s="10">
        <f t="shared" si="11"/>
        <v>169871</v>
      </c>
      <c r="AR43" s="11"/>
      <c r="AS43" s="11"/>
      <c r="AT43" s="11"/>
      <c r="AU43" s="11"/>
      <c r="AV43" s="10">
        <f t="shared" si="12"/>
        <v>0</v>
      </c>
      <c r="AW43" s="10">
        <f t="shared" si="13"/>
        <v>0</v>
      </c>
      <c r="AY43" s="10">
        <f t="shared" si="14"/>
        <v>113</v>
      </c>
      <c r="AZ43" s="10">
        <f t="shared" si="15"/>
        <v>5168108</v>
      </c>
      <c r="BA43" s="122">
        <f t="shared" si="16"/>
        <v>45735.469026548672</v>
      </c>
    </row>
    <row r="44" spans="1:53" x14ac:dyDescent="0.25">
      <c r="A44" s="11">
        <v>42</v>
      </c>
      <c r="B44" s="11">
        <v>9</v>
      </c>
      <c r="C44" s="79">
        <v>453470</v>
      </c>
      <c r="D44" s="10">
        <v>3</v>
      </c>
      <c r="E44" s="80">
        <v>154083</v>
      </c>
      <c r="F44" s="10">
        <f t="shared" si="0"/>
        <v>12</v>
      </c>
      <c r="G44" s="10">
        <f t="shared" si="1"/>
        <v>607553</v>
      </c>
      <c r="M44" s="10">
        <f t="shared" si="2"/>
        <v>0</v>
      </c>
      <c r="N44" s="10">
        <f t="shared" si="3"/>
        <v>0</v>
      </c>
      <c r="P44">
        <v>25</v>
      </c>
      <c r="Q44">
        <v>825170</v>
      </c>
      <c r="R44">
        <v>10</v>
      </c>
      <c r="S44">
        <v>303818</v>
      </c>
      <c r="T44" s="10">
        <f t="shared" si="4"/>
        <v>35</v>
      </c>
      <c r="U44" s="10">
        <f t="shared" si="5"/>
        <v>1128988</v>
      </c>
      <c r="W44" s="10">
        <v>60</v>
      </c>
      <c r="X44" s="10">
        <v>3469895</v>
      </c>
      <c r="Y44" s="10">
        <v>8</v>
      </c>
      <c r="Z44" s="10">
        <v>454801</v>
      </c>
      <c r="AA44" s="10">
        <f t="shared" si="6"/>
        <v>68</v>
      </c>
      <c r="AB44" s="10">
        <f t="shared" si="7"/>
        <v>3924696</v>
      </c>
      <c r="AD44">
        <v>2</v>
      </c>
      <c r="AE44">
        <v>75810</v>
      </c>
      <c r="AF44">
        <v>8</v>
      </c>
      <c r="AG44">
        <v>291131</v>
      </c>
      <c r="AH44">
        <f t="shared" si="8"/>
        <v>10</v>
      </c>
      <c r="AI44">
        <f t="shared" si="9"/>
        <v>366941</v>
      </c>
      <c r="AJ44"/>
      <c r="AK44"/>
      <c r="AL44"/>
      <c r="AM44">
        <v>5</v>
      </c>
      <c r="AN44">
        <v>147632</v>
      </c>
      <c r="AO44" s="10">
        <f t="shared" si="10"/>
        <v>5</v>
      </c>
      <c r="AP44" s="10">
        <f t="shared" si="11"/>
        <v>147632</v>
      </c>
      <c r="AR44" s="11">
        <v>1</v>
      </c>
      <c r="AS44" s="11">
        <v>32940</v>
      </c>
      <c r="AT44" s="11"/>
      <c r="AU44" s="11"/>
      <c r="AV44" s="10">
        <f t="shared" si="12"/>
        <v>1</v>
      </c>
      <c r="AW44" s="10">
        <f t="shared" si="13"/>
        <v>32940</v>
      </c>
      <c r="AY44" s="10">
        <f t="shared" si="14"/>
        <v>131</v>
      </c>
      <c r="AZ44" s="10">
        <f t="shared" si="15"/>
        <v>6208750</v>
      </c>
      <c r="BA44" s="122">
        <f t="shared" si="16"/>
        <v>47395.038167938932</v>
      </c>
    </row>
    <row r="45" spans="1:53" x14ac:dyDescent="0.25">
      <c r="A45" s="11">
        <v>43</v>
      </c>
      <c r="B45" s="11">
        <v>7</v>
      </c>
      <c r="C45" s="79">
        <v>345386</v>
      </c>
      <c r="D45" s="10">
        <v>3</v>
      </c>
      <c r="E45" s="80">
        <v>111571</v>
      </c>
      <c r="F45" s="10">
        <f t="shared" si="0"/>
        <v>10</v>
      </c>
      <c r="G45" s="10">
        <f t="shared" si="1"/>
        <v>456957</v>
      </c>
      <c r="M45" s="10">
        <f t="shared" si="2"/>
        <v>0</v>
      </c>
      <c r="N45" s="10">
        <f t="shared" si="3"/>
        <v>0</v>
      </c>
      <c r="P45">
        <v>31</v>
      </c>
      <c r="Q45">
        <v>1005685</v>
      </c>
      <c r="R45">
        <v>8</v>
      </c>
      <c r="S45">
        <v>252964</v>
      </c>
      <c r="T45" s="10">
        <f t="shared" si="4"/>
        <v>39</v>
      </c>
      <c r="U45" s="10">
        <f t="shared" si="5"/>
        <v>1258649</v>
      </c>
      <c r="W45" s="10">
        <v>76</v>
      </c>
      <c r="X45" s="10">
        <v>4264698</v>
      </c>
      <c r="Y45" s="10">
        <v>12</v>
      </c>
      <c r="Z45" s="10">
        <v>747855</v>
      </c>
      <c r="AA45" s="10">
        <f t="shared" si="6"/>
        <v>88</v>
      </c>
      <c r="AB45" s="10">
        <f t="shared" si="7"/>
        <v>5012553</v>
      </c>
      <c r="AD45"/>
      <c r="AE45"/>
      <c r="AF45">
        <v>14</v>
      </c>
      <c r="AG45">
        <v>545416</v>
      </c>
      <c r="AH45">
        <f t="shared" si="8"/>
        <v>14</v>
      </c>
      <c r="AI45">
        <f t="shared" si="9"/>
        <v>545416</v>
      </c>
      <c r="AJ45"/>
      <c r="AK45"/>
      <c r="AL45"/>
      <c r="AM45">
        <v>7</v>
      </c>
      <c r="AN45">
        <v>290991</v>
      </c>
      <c r="AO45" s="10">
        <f t="shared" si="10"/>
        <v>7</v>
      </c>
      <c r="AP45" s="10">
        <f t="shared" si="11"/>
        <v>290991</v>
      </c>
      <c r="AR45" s="10">
        <v>1</v>
      </c>
      <c r="AS45" s="10">
        <v>20856</v>
      </c>
      <c r="AV45" s="10">
        <f t="shared" si="12"/>
        <v>1</v>
      </c>
      <c r="AW45" s="10">
        <f t="shared" si="13"/>
        <v>20856</v>
      </c>
      <c r="AY45" s="10">
        <f t="shared" si="14"/>
        <v>159</v>
      </c>
      <c r="AZ45" s="10">
        <f t="shared" si="15"/>
        <v>7585422</v>
      </c>
      <c r="BA45" s="122">
        <f t="shared" si="16"/>
        <v>47707.056603773584</v>
      </c>
    </row>
    <row r="46" spans="1:53" x14ac:dyDescent="0.25">
      <c r="A46" s="11">
        <v>44</v>
      </c>
      <c r="B46" s="11">
        <v>20</v>
      </c>
      <c r="C46" s="79">
        <v>1131891</v>
      </c>
      <c r="D46" s="10">
        <v>1</v>
      </c>
      <c r="E46" s="80">
        <v>55004</v>
      </c>
      <c r="F46" s="10">
        <f t="shared" si="0"/>
        <v>21</v>
      </c>
      <c r="G46" s="10">
        <f t="shared" si="1"/>
        <v>1186895</v>
      </c>
      <c r="I46">
        <v>6</v>
      </c>
      <c r="J46">
        <v>394231</v>
      </c>
      <c r="K46">
        <v>2</v>
      </c>
      <c r="L46">
        <v>117229</v>
      </c>
      <c r="M46" s="10">
        <f t="shared" si="2"/>
        <v>8</v>
      </c>
      <c r="N46" s="10">
        <f t="shared" si="3"/>
        <v>511460</v>
      </c>
      <c r="P46">
        <v>48</v>
      </c>
      <c r="Q46">
        <v>1407721</v>
      </c>
      <c r="R46">
        <v>28</v>
      </c>
      <c r="S46">
        <v>864149</v>
      </c>
      <c r="T46" s="10">
        <f t="shared" si="4"/>
        <v>76</v>
      </c>
      <c r="U46" s="10">
        <f t="shared" si="5"/>
        <v>2271870</v>
      </c>
      <c r="W46" s="10">
        <v>75</v>
      </c>
      <c r="X46" s="10">
        <v>4258276</v>
      </c>
      <c r="Y46" s="10">
        <v>12</v>
      </c>
      <c r="Z46" s="10">
        <v>641434</v>
      </c>
      <c r="AA46" s="10">
        <f t="shared" si="6"/>
        <v>87</v>
      </c>
      <c r="AB46" s="10">
        <f t="shared" si="7"/>
        <v>4899710</v>
      </c>
      <c r="AD46">
        <v>1</v>
      </c>
      <c r="AE46">
        <v>31518</v>
      </c>
      <c r="AF46">
        <v>19</v>
      </c>
      <c r="AG46">
        <v>889559</v>
      </c>
      <c r="AH46">
        <f t="shared" si="8"/>
        <v>20</v>
      </c>
      <c r="AI46">
        <f t="shared" si="9"/>
        <v>921077</v>
      </c>
      <c r="AJ46"/>
      <c r="AK46"/>
      <c r="AL46"/>
      <c r="AM46">
        <v>4</v>
      </c>
      <c r="AN46">
        <v>149454</v>
      </c>
      <c r="AO46" s="10">
        <f t="shared" si="10"/>
        <v>4</v>
      </c>
      <c r="AP46" s="10">
        <f t="shared" si="11"/>
        <v>149454</v>
      </c>
      <c r="AV46" s="10">
        <f t="shared" si="12"/>
        <v>0</v>
      </c>
      <c r="AW46" s="10">
        <f t="shared" si="13"/>
        <v>0</v>
      </c>
      <c r="AY46" s="10">
        <f t="shared" si="14"/>
        <v>216</v>
      </c>
      <c r="AZ46" s="10">
        <f t="shared" si="15"/>
        <v>9940466</v>
      </c>
      <c r="BA46" s="122">
        <f t="shared" si="16"/>
        <v>46020.675925925927</v>
      </c>
    </row>
    <row r="47" spans="1:53" x14ac:dyDescent="0.25">
      <c r="A47" s="11">
        <v>45</v>
      </c>
      <c r="B47" s="11">
        <v>31</v>
      </c>
      <c r="C47" s="79">
        <v>1594437</v>
      </c>
      <c r="D47" s="10">
        <v>4</v>
      </c>
      <c r="E47" s="80">
        <v>208716</v>
      </c>
      <c r="F47" s="10">
        <f t="shared" si="0"/>
        <v>35</v>
      </c>
      <c r="G47" s="10">
        <f t="shared" si="1"/>
        <v>1803153</v>
      </c>
      <c r="I47">
        <v>44</v>
      </c>
      <c r="J47">
        <v>3125314</v>
      </c>
      <c r="K47">
        <v>5</v>
      </c>
      <c r="L47">
        <v>367118</v>
      </c>
      <c r="M47" s="10">
        <f t="shared" si="2"/>
        <v>49</v>
      </c>
      <c r="N47" s="10">
        <f t="shared" si="3"/>
        <v>3492432</v>
      </c>
      <c r="P47">
        <v>59</v>
      </c>
      <c r="Q47">
        <v>1836864</v>
      </c>
      <c r="R47">
        <v>26</v>
      </c>
      <c r="S47">
        <v>820093</v>
      </c>
      <c r="T47" s="10">
        <f t="shared" si="4"/>
        <v>85</v>
      </c>
      <c r="U47" s="10">
        <f t="shared" si="5"/>
        <v>2656957</v>
      </c>
      <c r="W47" s="10">
        <v>90</v>
      </c>
      <c r="X47" s="10">
        <v>5367263</v>
      </c>
      <c r="Y47" s="10">
        <v>13</v>
      </c>
      <c r="Z47" s="10">
        <v>708572</v>
      </c>
      <c r="AA47" s="10">
        <f t="shared" si="6"/>
        <v>103</v>
      </c>
      <c r="AB47" s="10">
        <f t="shared" si="7"/>
        <v>6075835</v>
      </c>
      <c r="AD47"/>
      <c r="AE47"/>
      <c r="AF47">
        <v>14</v>
      </c>
      <c r="AG47">
        <v>627539</v>
      </c>
      <c r="AH47">
        <f t="shared" si="8"/>
        <v>14</v>
      </c>
      <c r="AI47">
        <f t="shared" si="9"/>
        <v>627539</v>
      </c>
      <c r="AJ47"/>
      <c r="AK47">
        <v>2</v>
      </c>
      <c r="AL47">
        <v>88151</v>
      </c>
      <c r="AM47">
        <v>15</v>
      </c>
      <c r="AN47">
        <v>609280</v>
      </c>
      <c r="AO47" s="10">
        <f t="shared" si="10"/>
        <v>17</v>
      </c>
      <c r="AP47" s="10">
        <f t="shared" si="11"/>
        <v>697431</v>
      </c>
      <c r="AR47" s="10">
        <v>4</v>
      </c>
      <c r="AS47" s="10">
        <v>62340</v>
      </c>
      <c r="AT47" s="10">
        <v>1</v>
      </c>
      <c r="AU47" s="10">
        <v>14424</v>
      </c>
      <c r="AV47" s="10">
        <f t="shared" si="12"/>
        <v>5</v>
      </c>
      <c r="AW47" s="10">
        <f t="shared" si="13"/>
        <v>76764</v>
      </c>
      <c r="AY47" s="10">
        <f t="shared" si="14"/>
        <v>308</v>
      </c>
      <c r="AZ47" s="10">
        <f t="shared" si="15"/>
        <v>15430111</v>
      </c>
      <c r="BA47" s="122">
        <f t="shared" si="16"/>
        <v>50097.762987012989</v>
      </c>
    </row>
    <row r="48" spans="1:53" x14ac:dyDescent="0.25">
      <c r="A48" s="11">
        <v>46</v>
      </c>
      <c r="B48" s="11">
        <v>39</v>
      </c>
      <c r="C48" s="79">
        <v>1983109</v>
      </c>
      <c r="D48" s="10">
        <v>17</v>
      </c>
      <c r="E48" s="80">
        <v>852050</v>
      </c>
      <c r="F48" s="10">
        <f t="shared" si="0"/>
        <v>56</v>
      </c>
      <c r="G48" s="10">
        <f t="shared" si="1"/>
        <v>2835159</v>
      </c>
      <c r="I48">
        <v>110</v>
      </c>
      <c r="J48">
        <v>7891100</v>
      </c>
      <c r="K48">
        <v>7</v>
      </c>
      <c r="L48">
        <v>405478</v>
      </c>
      <c r="M48" s="10">
        <f t="shared" si="2"/>
        <v>117</v>
      </c>
      <c r="N48" s="10">
        <f t="shared" si="3"/>
        <v>8296578</v>
      </c>
      <c r="P48">
        <v>76</v>
      </c>
      <c r="Q48">
        <v>2452914</v>
      </c>
      <c r="R48">
        <v>19</v>
      </c>
      <c r="S48">
        <v>521175</v>
      </c>
      <c r="T48" s="10">
        <f t="shared" si="4"/>
        <v>95</v>
      </c>
      <c r="U48" s="10">
        <f t="shared" si="5"/>
        <v>2974089</v>
      </c>
      <c r="W48" s="10">
        <v>99</v>
      </c>
      <c r="X48" s="10">
        <v>5738371</v>
      </c>
      <c r="Y48" s="10">
        <v>9</v>
      </c>
      <c r="Z48" s="10">
        <v>514272</v>
      </c>
      <c r="AA48" s="10">
        <f t="shared" si="6"/>
        <v>108</v>
      </c>
      <c r="AB48" s="10">
        <f t="shared" si="7"/>
        <v>6252643</v>
      </c>
      <c r="AD48">
        <v>1</v>
      </c>
      <c r="AE48">
        <v>33669</v>
      </c>
      <c r="AF48">
        <v>9</v>
      </c>
      <c r="AG48">
        <v>375970</v>
      </c>
      <c r="AH48">
        <f t="shared" si="8"/>
        <v>10</v>
      </c>
      <c r="AI48">
        <f t="shared" si="9"/>
        <v>409639</v>
      </c>
      <c r="AJ48"/>
      <c r="AK48">
        <v>2</v>
      </c>
      <c r="AL48">
        <v>49781</v>
      </c>
      <c r="AM48">
        <v>15</v>
      </c>
      <c r="AN48">
        <v>538083</v>
      </c>
      <c r="AO48" s="10">
        <f t="shared" si="10"/>
        <v>17</v>
      </c>
      <c r="AP48" s="10">
        <f t="shared" si="11"/>
        <v>587864</v>
      </c>
      <c r="AR48" s="10">
        <v>3</v>
      </c>
      <c r="AS48" s="10">
        <v>64980</v>
      </c>
      <c r="AV48" s="10">
        <f t="shared" si="12"/>
        <v>3</v>
      </c>
      <c r="AW48" s="10">
        <f t="shared" si="13"/>
        <v>64980</v>
      </c>
      <c r="AY48" s="10">
        <f t="shared" si="14"/>
        <v>406</v>
      </c>
      <c r="AZ48" s="10">
        <f t="shared" si="15"/>
        <v>21420952</v>
      </c>
      <c r="BA48" s="122">
        <f t="shared" si="16"/>
        <v>52760.965517241377</v>
      </c>
    </row>
    <row r="49" spans="1:53" x14ac:dyDescent="0.25">
      <c r="A49" s="11">
        <v>47</v>
      </c>
      <c r="B49" s="11">
        <v>60</v>
      </c>
      <c r="C49" s="79">
        <v>2924641</v>
      </c>
      <c r="D49" s="10">
        <v>7</v>
      </c>
      <c r="E49" s="80">
        <v>293330</v>
      </c>
      <c r="F49" s="10">
        <f t="shared" si="0"/>
        <v>67</v>
      </c>
      <c r="G49" s="10">
        <f t="shared" si="1"/>
        <v>3217971</v>
      </c>
      <c r="I49">
        <v>186</v>
      </c>
      <c r="J49">
        <v>13428505</v>
      </c>
      <c r="K49">
        <v>11</v>
      </c>
      <c r="L49">
        <v>749001</v>
      </c>
      <c r="M49" s="10">
        <f t="shared" si="2"/>
        <v>197</v>
      </c>
      <c r="N49" s="10">
        <f t="shared" si="3"/>
        <v>14177506</v>
      </c>
      <c r="P49">
        <v>65</v>
      </c>
      <c r="Q49">
        <v>2053232</v>
      </c>
      <c r="R49">
        <v>15</v>
      </c>
      <c r="S49">
        <v>489419</v>
      </c>
      <c r="T49" s="10">
        <f t="shared" si="4"/>
        <v>80</v>
      </c>
      <c r="U49" s="10">
        <f t="shared" si="5"/>
        <v>2542651</v>
      </c>
      <c r="W49" s="10">
        <v>109</v>
      </c>
      <c r="X49" s="10">
        <v>6126161</v>
      </c>
      <c r="Y49" s="10">
        <v>12</v>
      </c>
      <c r="Z49" s="10">
        <v>610728</v>
      </c>
      <c r="AA49" s="10">
        <f t="shared" si="6"/>
        <v>121</v>
      </c>
      <c r="AB49" s="10">
        <f t="shared" si="7"/>
        <v>6736889</v>
      </c>
      <c r="AD49"/>
      <c r="AE49"/>
      <c r="AF49">
        <v>19</v>
      </c>
      <c r="AG49">
        <v>815528</v>
      </c>
      <c r="AH49">
        <f t="shared" si="8"/>
        <v>19</v>
      </c>
      <c r="AI49">
        <f t="shared" si="9"/>
        <v>815528</v>
      </c>
      <c r="AJ49"/>
      <c r="AK49"/>
      <c r="AL49"/>
      <c r="AM49">
        <v>9</v>
      </c>
      <c r="AN49">
        <v>426646</v>
      </c>
      <c r="AO49" s="10">
        <f t="shared" si="10"/>
        <v>9</v>
      </c>
      <c r="AP49" s="10">
        <f t="shared" si="11"/>
        <v>426646</v>
      </c>
      <c r="AR49" s="10">
        <v>7</v>
      </c>
      <c r="AS49" s="10">
        <v>148032</v>
      </c>
      <c r="AV49" s="10">
        <f t="shared" si="12"/>
        <v>7</v>
      </c>
      <c r="AW49" s="10">
        <f t="shared" si="13"/>
        <v>148032</v>
      </c>
      <c r="AY49" s="10">
        <f t="shared" si="14"/>
        <v>500</v>
      </c>
      <c r="AZ49" s="10">
        <f t="shared" si="15"/>
        <v>28065223</v>
      </c>
      <c r="BA49" s="122">
        <f t="shared" si="16"/>
        <v>56130.446000000004</v>
      </c>
    </row>
    <row r="50" spans="1:53" x14ac:dyDescent="0.25">
      <c r="A50" s="11">
        <v>48</v>
      </c>
      <c r="B50" s="11">
        <v>49</v>
      </c>
      <c r="C50" s="79">
        <v>2382208</v>
      </c>
      <c r="D50" s="10">
        <v>4</v>
      </c>
      <c r="E50" s="80">
        <v>251904</v>
      </c>
      <c r="F50" s="10">
        <f t="shared" si="0"/>
        <v>53</v>
      </c>
      <c r="G50" s="10">
        <f t="shared" si="1"/>
        <v>2634112</v>
      </c>
      <c r="I50">
        <v>282</v>
      </c>
      <c r="J50">
        <v>20449147</v>
      </c>
      <c r="K50">
        <v>25</v>
      </c>
      <c r="L50">
        <v>1672200</v>
      </c>
      <c r="M50" s="10">
        <f t="shared" si="2"/>
        <v>307</v>
      </c>
      <c r="N50" s="10">
        <f t="shared" si="3"/>
        <v>22121347</v>
      </c>
      <c r="P50">
        <v>77</v>
      </c>
      <c r="Q50">
        <v>2400771</v>
      </c>
      <c r="R50">
        <v>19</v>
      </c>
      <c r="S50">
        <v>556687</v>
      </c>
      <c r="T50" s="10">
        <f t="shared" si="4"/>
        <v>96</v>
      </c>
      <c r="U50" s="10">
        <f t="shared" si="5"/>
        <v>2957458</v>
      </c>
      <c r="W50" s="10">
        <v>121</v>
      </c>
      <c r="X50" s="10">
        <v>7120344</v>
      </c>
      <c r="Y50" s="10">
        <v>15</v>
      </c>
      <c r="Z50" s="10">
        <v>782773</v>
      </c>
      <c r="AA50" s="10">
        <f t="shared" si="6"/>
        <v>136</v>
      </c>
      <c r="AB50" s="10">
        <f t="shared" si="7"/>
        <v>7903117</v>
      </c>
      <c r="AD50">
        <v>1</v>
      </c>
      <c r="AE50">
        <v>36262</v>
      </c>
      <c r="AF50">
        <v>15</v>
      </c>
      <c r="AG50">
        <v>650285</v>
      </c>
      <c r="AH50">
        <f t="shared" si="8"/>
        <v>16</v>
      </c>
      <c r="AI50">
        <f t="shared" si="9"/>
        <v>686547</v>
      </c>
      <c r="AJ50"/>
      <c r="AK50"/>
      <c r="AL50"/>
      <c r="AM50">
        <v>17</v>
      </c>
      <c r="AN50">
        <v>682672</v>
      </c>
      <c r="AO50" s="10">
        <f t="shared" si="10"/>
        <v>17</v>
      </c>
      <c r="AP50" s="10">
        <f t="shared" si="11"/>
        <v>682672</v>
      </c>
      <c r="AR50" s="10">
        <v>1</v>
      </c>
      <c r="AS50" s="10">
        <v>9804</v>
      </c>
      <c r="AV50" s="10">
        <f t="shared" si="12"/>
        <v>1</v>
      </c>
      <c r="AW50" s="10">
        <f t="shared" si="13"/>
        <v>9804</v>
      </c>
      <c r="AY50" s="10">
        <f t="shared" si="14"/>
        <v>626</v>
      </c>
      <c r="AZ50" s="10">
        <f t="shared" si="15"/>
        <v>36995057</v>
      </c>
      <c r="BA50" s="122">
        <f t="shared" si="16"/>
        <v>59097.535143769965</v>
      </c>
    </row>
    <row r="51" spans="1:53" x14ac:dyDescent="0.25">
      <c r="A51" s="11">
        <v>49</v>
      </c>
      <c r="B51" s="11">
        <v>64</v>
      </c>
      <c r="C51" s="79">
        <v>3007340</v>
      </c>
      <c r="D51" s="10">
        <v>6</v>
      </c>
      <c r="E51" s="80">
        <v>290637</v>
      </c>
      <c r="F51" s="10">
        <f t="shared" si="0"/>
        <v>70</v>
      </c>
      <c r="G51" s="10">
        <f t="shared" si="1"/>
        <v>3297977</v>
      </c>
      <c r="I51">
        <v>399</v>
      </c>
      <c r="J51">
        <v>29685173</v>
      </c>
      <c r="K51">
        <v>40</v>
      </c>
      <c r="L51">
        <v>2703141</v>
      </c>
      <c r="M51" s="10">
        <f t="shared" si="2"/>
        <v>439</v>
      </c>
      <c r="N51" s="10">
        <f t="shared" si="3"/>
        <v>32388314</v>
      </c>
      <c r="P51">
        <v>76</v>
      </c>
      <c r="Q51">
        <v>2507406</v>
      </c>
      <c r="R51">
        <v>30</v>
      </c>
      <c r="S51">
        <v>992014</v>
      </c>
      <c r="T51" s="10">
        <f t="shared" si="4"/>
        <v>106</v>
      </c>
      <c r="U51" s="10">
        <f t="shared" si="5"/>
        <v>3499420</v>
      </c>
      <c r="W51" s="10">
        <v>90</v>
      </c>
      <c r="X51" s="10">
        <v>5100557</v>
      </c>
      <c r="Y51" s="10">
        <v>11</v>
      </c>
      <c r="Z51" s="10">
        <v>623481</v>
      </c>
      <c r="AA51" s="10">
        <f t="shared" si="6"/>
        <v>101</v>
      </c>
      <c r="AB51" s="10">
        <f t="shared" si="7"/>
        <v>5724038</v>
      </c>
      <c r="AD51">
        <v>1</v>
      </c>
      <c r="AE51">
        <v>45006</v>
      </c>
      <c r="AF51">
        <v>19</v>
      </c>
      <c r="AG51">
        <v>781117</v>
      </c>
      <c r="AH51">
        <f t="shared" si="8"/>
        <v>20</v>
      </c>
      <c r="AI51">
        <f t="shared" si="9"/>
        <v>826123</v>
      </c>
      <c r="AJ51"/>
      <c r="AK51">
        <v>1</v>
      </c>
      <c r="AL51">
        <v>31334</v>
      </c>
      <c r="AM51">
        <v>16</v>
      </c>
      <c r="AN51">
        <v>673643</v>
      </c>
      <c r="AO51" s="10">
        <f t="shared" si="10"/>
        <v>17</v>
      </c>
      <c r="AP51" s="10">
        <f t="shared" si="11"/>
        <v>704977</v>
      </c>
      <c r="AR51" s="10">
        <v>4</v>
      </c>
      <c r="AS51" s="10">
        <v>76404</v>
      </c>
      <c r="AV51" s="10">
        <f t="shared" si="12"/>
        <v>4</v>
      </c>
      <c r="AW51" s="10">
        <f t="shared" si="13"/>
        <v>76404</v>
      </c>
      <c r="AY51" s="10">
        <f t="shared" si="14"/>
        <v>757</v>
      </c>
      <c r="AZ51" s="10">
        <f t="shared" si="15"/>
        <v>46517253</v>
      </c>
      <c r="BA51" s="122">
        <f t="shared" si="16"/>
        <v>61449.475561426683</v>
      </c>
    </row>
    <row r="52" spans="1:53" x14ac:dyDescent="0.25">
      <c r="A52" s="11">
        <v>50</v>
      </c>
      <c r="B52" s="11">
        <v>59</v>
      </c>
      <c r="C52" s="79">
        <v>2949661</v>
      </c>
      <c r="D52" s="10">
        <v>15</v>
      </c>
      <c r="E52" s="80">
        <v>688728</v>
      </c>
      <c r="F52" s="10">
        <f t="shared" si="0"/>
        <v>74</v>
      </c>
      <c r="G52" s="10">
        <f t="shared" si="1"/>
        <v>3638389</v>
      </c>
      <c r="I52">
        <v>563</v>
      </c>
      <c r="J52">
        <v>41750229</v>
      </c>
      <c r="K52">
        <v>50</v>
      </c>
      <c r="L52">
        <v>3481070</v>
      </c>
      <c r="M52" s="10">
        <f t="shared" si="2"/>
        <v>613</v>
      </c>
      <c r="N52" s="10">
        <f t="shared" si="3"/>
        <v>45231299</v>
      </c>
      <c r="P52">
        <v>76</v>
      </c>
      <c r="Q52">
        <v>2445402</v>
      </c>
      <c r="R52">
        <v>22</v>
      </c>
      <c r="S52">
        <v>664797</v>
      </c>
      <c r="T52" s="10">
        <f t="shared" si="4"/>
        <v>98</v>
      </c>
      <c r="U52" s="10">
        <f t="shared" si="5"/>
        <v>3110199</v>
      </c>
      <c r="W52" s="10">
        <v>101</v>
      </c>
      <c r="X52" s="10">
        <v>5753647</v>
      </c>
      <c r="Y52" s="10">
        <v>18</v>
      </c>
      <c r="Z52" s="10">
        <v>931351</v>
      </c>
      <c r="AA52" s="10">
        <f t="shared" si="6"/>
        <v>119</v>
      </c>
      <c r="AB52" s="10">
        <f t="shared" si="7"/>
        <v>6684998</v>
      </c>
      <c r="AD52"/>
      <c r="AE52"/>
      <c r="AF52">
        <v>12</v>
      </c>
      <c r="AG52">
        <v>507315</v>
      </c>
      <c r="AH52">
        <f t="shared" si="8"/>
        <v>12</v>
      </c>
      <c r="AI52">
        <f t="shared" si="9"/>
        <v>507315</v>
      </c>
      <c r="AJ52"/>
      <c r="AK52">
        <v>1</v>
      </c>
      <c r="AL52">
        <v>29453</v>
      </c>
      <c r="AM52">
        <v>30</v>
      </c>
      <c r="AN52">
        <v>1251453</v>
      </c>
      <c r="AO52" s="10">
        <f t="shared" si="10"/>
        <v>31</v>
      </c>
      <c r="AP52" s="10">
        <f t="shared" si="11"/>
        <v>1280906</v>
      </c>
      <c r="AR52" s="10">
        <v>6</v>
      </c>
      <c r="AS52" s="10">
        <v>128748</v>
      </c>
      <c r="AV52" s="10">
        <f t="shared" si="12"/>
        <v>6</v>
      </c>
      <c r="AW52" s="10">
        <f t="shared" si="13"/>
        <v>128748</v>
      </c>
      <c r="AY52" s="10">
        <f t="shared" si="14"/>
        <v>953</v>
      </c>
      <c r="AZ52" s="10">
        <f t="shared" si="15"/>
        <v>60581854</v>
      </c>
      <c r="BA52" s="122">
        <f t="shared" si="16"/>
        <v>63569.626442812172</v>
      </c>
    </row>
    <row r="53" spans="1:53" x14ac:dyDescent="0.25">
      <c r="A53" s="11">
        <v>51</v>
      </c>
      <c r="B53" s="11">
        <v>56</v>
      </c>
      <c r="C53" s="79">
        <v>2727807</v>
      </c>
      <c r="D53" s="10">
        <v>12</v>
      </c>
      <c r="E53" s="80">
        <v>517317</v>
      </c>
      <c r="F53" s="10">
        <f t="shared" si="0"/>
        <v>68</v>
      </c>
      <c r="G53" s="10">
        <f t="shared" si="1"/>
        <v>3245124</v>
      </c>
      <c r="I53">
        <v>650</v>
      </c>
      <c r="J53">
        <v>47572732</v>
      </c>
      <c r="K53">
        <v>48</v>
      </c>
      <c r="L53">
        <v>3510151</v>
      </c>
      <c r="M53" s="10">
        <f t="shared" si="2"/>
        <v>698</v>
      </c>
      <c r="N53" s="10">
        <f t="shared" si="3"/>
        <v>51082883</v>
      </c>
      <c r="P53">
        <v>90</v>
      </c>
      <c r="Q53">
        <v>3003315</v>
      </c>
      <c r="R53">
        <v>25</v>
      </c>
      <c r="S53">
        <v>742181</v>
      </c>
      <c r="T53" s="10">
        <f t="shared" si="4"/>
        <v>115</v>
      </c>
      <c r="U53" s="10">
        <f t="shared" si="5"/>
        <v>3745496</v>
      </c>
      <c r="W53" s="10">
        <v>104</v>
      </c>
      <c r="X53" s="10">
        <v>6248227</v>
      </c>
      <c r="Y53" s="10">
        <v>7</v>
      </c>
      <c r="Z53" s="10">
        <v>336278</v>
      </c>
      <c r="AA53" s="10">
        <f t="shared" si="6"/>
        <v>111</v>
      </c>
      <c r="AB53" s="10">
        <f t="shared" si="7"/>
        <v>6584505</v>
      </c>
      <c r="AD53"/>
      <c r="AE53"/>
      <c r="AF53">
        <v>17</v>
      </c>
      <c r="AG53">
        <v>772505</v>
      </c>
      <c r="AH53">
        <f t="shared" si="8"/>
        <v>17</v>
      </c>
      <c r="AI53">
        <f t="shared" si="9"/>
        <v>772505</v>
      </c>
      <c r="AJ53"/>
      <c r="AK53"/>
      <c r="AL53"/>
      <c r="AM53">
        <v>37</v>
      </c>
      <c r="AN53">
        <v>1369739</v>
      </c>
      <c r="AO53" s="10">
        <f t="shared" si="10"/>
        <v>37</v>
      </c>
      <c r="AP53" s="10">
        <f t="shared" si="11"/>
        <v>1369739</v>
      </c>
      <c r="AR53" s="10">
        <v>2</v>
      </c>
      <c r="AS53" s="10">
        <v>35412</v>
      </c>
      <c r="AV53" s="10">
        <f t="shared" si="12"/>
        <v>2</v>
      </c>
      <c r="AW53" s="10">
        <f t="shared" si="13"/>
        <v>35412</v>
      </c>
      <c r="AY53" s="10">
        <f t="shared" si="14"/>
        <v>1048</v>
      </c>
      <c r="AZ53" s="10">
        <f t="shared" si="15"/>
        <v>66835664</v>
      </c>
      <c r="BA53" s="122">
        <f t="shared" si="16"/>
        <v>63774.48854961832</v>
      </c>
    </row>
    <row r="54" spans="1:53" x14ac:dyDescent="0.25">
      <c r="A54" s="11">
        <v>52</v>
      </c>
      <c r="B54" s="11">
        <v>72</v>
      </c>
      <c r="C54" s="79">
        <v>3425890</v>
      </c>
      <c r="D54" s="10">
        <v>12</v>
      </c>
      <c r="E54" s="80">
        <v>562687</v>
      </c>
      <c r="F54" s="10">
        <f t="shared" si="0"/>
        <v>84</v>
      </c>
      <c r="G54" s="10">
        <f t="shared" si="1"/>
        <v>3988577</v>
      </c>
      <c r="I54">
        <v>752</v>
      </c>
      <c r="J54">
        <v>55544830</v>
      </c>
      <c r="K54">
        <v>63</v>
      </c>
      <c r="L54">
        <v>4123832</v>
      </c>
      <c r="M54" s="10">
        <f t="shared" si="2"/>
        <v>815</v>
      </c>
      <c r="N54" s="10">
        <f t="shared" si="3"/>
        <v>59668662</v>
      </c>
      <c r="P54">
        <v>80</v>
      </c>
      <c r="Q54">
        <v>2631672</v>
      </c>
      <c r="R54">
        <v>28</v>
      </c>
      <c r="S54">
        <v>810646</v>
      </c>
      <c r="T54" s="10">
        <f t="shared" si="4"/>
        <v>108</v>
      </c>
      <c r="U54" s="10">
        <f t="shared" si="5"/>
        <v>3442318</v>
      </c>
      <c r="W54" s="10">
        <v>111</v>
      </c>
      <c r="X54" s="10">
        <v>6197618</v>
      </c>
      <c r="Y54" s="10">
        <v>8</v>
      </c>
      <c r="Z54" s="10">
        <v>412984</v>
      </c>
      <c r="AA54" s="10">
        <f t="shared" si="6"/>
        <v>119</v>
      </c>
      <c r="AB54" s="10">
        <f t="shared" si="7"/>
        <v>6610602</v>
      </c>
      <c r="AD54">
        <v>1</v>
      </c>
      <c r="AE54">
        <v>23344</v>
      </c>
      <c r="AF54">
        <v>14</v>
      </c>
      <c r="AG54">
        <v>639894</v>
      </c>
      <c r="AH54">
        <f t="shared" si="8"/>
        <v>15</v>
      </c>
      <c r="AI54">
        <f t="shared" si="9"/>
        <v>663238</v>
      </c>
      <c r="AJ54"/>
      <c r="AK54"/>
      <c r="AL54"/>
      <c r="AM54">
        <v>30</v>
      </c>
      <c r="AN54">
        <v>1285369</v>
      </c>
      <c r="AO54" s="10">
        <f t="shared" si="10"/>
        <v>30</v>
      </c>
      <c r="AP54" s="10">
        <f t="shared" si="11"/>
        <v>1285369</v>
      </c>
      <c r="AT54" s="10">
        <v>2</v>
      </c>
      <c r="AU54" s="10">
        <v>33312</v>
      </c>
      <c r="AV54" s="10">
        <f t="shared" si="12"/>
        <v>2</v>
      </c>
      <c r="AW54" s="10">
        <f t="shared" si="13"/>
        <v>33312</v>
      </c>
      <c r="AY54" s="10">
        <f t="shared" si="14"/>
        <v>1173</v>
      </c>
      <c r="AZ54" s="10">
        <f t="shared" si="15"/>
        <v>75692078</v>
      </c>
      <c r="BA54" s="122">
        <f t="shared" si="16"/>
        <v>64528.625745950558</v>
      </c>
    </row>
    <row r="55" spans="1:53" x14ac:dyDescent="0.25">
      <c r="A55" s="11">
        <v>53</v>
      </c>
      <c r="B55" s="11">
        <v>41</v>
      </c>
      <c r="C55" s="79">
        <v>1849649</v>
      </c>
      <c r="D55" s="10">
        <v>11</v>
      </c>
      <c r="E55" s="80">
        <v>523928</v>
      </c>
      <c r="F55" s="10">
        <f t="shared" si="0"/>
        <v>52</v>
      </c>
      <c r="G55" s="10">
        <f t="shared" si="1"/>
        <v>2373577</v>
      </c>
      <c r="I55">
        <v>789</v>
      </c>
      <c r="J55">
        <v>58074521</v>
      </c>
      <c r="K55">
        <v>56</v>
      </c>
      <c r="L55">
        <v>3818040</v>
      </c>
      <c r="M55" s="10">
        <f t="shared" si="2"/>
        <v>845</v>
      </c>
      <c r="N55" s="10">
        <f t="shared" si="3"/>
        <v>61892561</v>
      </c>
      <c r="P55">
        <v>69</v>
      </c>
      <c r="Q55">
        <v>2266392</v>
      </c>
      <c r="R55">
        <v>17</v>
      </c>
      <c r="S55">
        <v>488248</v>
      </c>
      <c r="T55" s="10">
        <f t="shared" si="4"/>
        <v>86</v>
      </c>
      <c r="U55" s="10">
        <f t="shared" si="5"/>
        <v>2754640</v>
      </c>
      <c r="W55" s="10">
        <v>82</v>
      </c>
      <c r="X55" s="10">
        <v>4595682</v>
      </c>
      <c r="Y55" s="10">
        <v>9</v>
      </c>
      <c r="Z55" s="10">
        <v>501967</v>
      </c>
      <c r="AA55" s="10">
        <f t="shared" si="6"/>
        <v>91</v>
      </c>
      <c r="AB55" s="10">
        <f t="shared" si="7"/>
        <v>5097649</v>
      </c>
      <c r="AD55">
        <v>1</v>
      </c>
      <c r="AE55">
        <v>65421</v>
      </c>
      <c r="AF55">
        <v>18</v>
      </c>
      <c r="AG55">
        <v>794572</v>
      </c>
      <c r="AH55">
        <f t="shared" si="8"/>
        <v>19</v>
      </c>
      <c r="AI55">
        <f t="shared" si="9"/>
        <v>859993</v>
      </c>
      <c r="AJ55"/>
      <c r="AK55">
        <v>1</v>
      </c>
      <c r="AL55">
        <v>2592</v>
      </c>
      <c r="AM55">
        <v>38</v>
      </c>
      <c r="AN55">
        <v>1437624</v>
      </c>
      <c r="AO55" s="10">
        <f t="shared" si="10"/>
        <v>39</v>
      </c>
      <c r="AP55" s="10">
        <f t="shared" si="11"/>
        <v>1440216</v>
      </c>
      <c r="AR55" s="10">
        <v>2</v>
      </c>
      <c r="AS55" s="10">
        <v>50340</v>
      </c>
      <c r="AV55" s="10">
        <f t="shared" si="12"/>
        <v>2</v>
      </c>
      <c r="AW55" s="10">
        <f t="shared" si="13"/>
        <v>50340</v>
      </c>
      <c r="AY55" s="10">
        <f t="shared" si="14"/>
        <v>1134</v>
      </c>
      <c r="AZ55" s="10">
        <f t="shared" si="15"/>
        <v>74468976</v>
      </c>
      <c r="BA55" s="122">
        <f t="shared" si="16"/>
        <v>65669.291005291001</v>
      </c>
    </row>
    <row r="56" spans="1:53" x14ac:dyDescent="0.25">
      <c r="A56" s="11">
        <v>54</v>
      </c>
      <c r="B56" s="11">
        <v>51</v>
      </c>
      <c r="C56" s="79">
        <v>2334098</v>
      </c>
      <c r="D56" s="10">
        <v>11</v>
      </c>
      <c r="E56" s="80">
        <v>458283</v>
      </c>
      <c r="F56" s="10">
        <f t="shared" si="0"/>
        <v>62</v>
      </c>
      <c r="G56" s="10">
        <f t="shared" si="1"/>
        <v>2792381</v>
      </c>
      <c r="I56">
        <v>757</v>
      </c>
      <c r="J56">
        <v>54426818</v>
      </c>
      <c r="K56">
        <v>67</v>
      </c>
      <c r="L56">
        <v>4098495</v>
      </c>
      <c r="M56" s="10">
        <f t="shared" si="2"/>
        <v>824</v>
      </c>
      <c r="N56" s="10">
        <f t="shared" si="3"/>
        <v>58525313</v>
      </c>
      <c r="P56">
        <v>88</v>
      </c>
      <c r="Q56">
        <v>2758844</v>
      </c>
      <c r="R56">
        <v>18</v>
      </c>
      <c r="S56">
        <v>487075</v>
      </c>
      <c r="T56" s="10">
        <f t="shared" si="4"/>
        <v>106</v>
      </c>
      <c r="U56" s="10">
        <f t="shared" si="5"/>
        <v>3245919</v>
      </c>
      <c r="W56" s="10">
        <v>81</v>
      </c>
      <c r="X56" s="10">
        <v>4444714</v>
      </c>
      <c r="Y56" s="10">
        <v>7</v>
      </c>
      <c r="Z56" s="10">
        <v>378533</v>
      </c>
      <c r="AA56" s="10">
        <f t="shared" si="6"/>
        <v>88</v>
      </c>
      <c r="AB56" s="10">
        <f t="shared" si="7"/>
        <v>4823247</v>
      </c>
      <c r="AD56"/>
      <c r="AE56"/>
      <c r="AF56">
        <v>29</v>
      </c>
      <c r="AG56">
        <v>1267789</v>
      </c>
      <c r="AH56">
        <f t="shared" si="8"/>
        <v>29</v>
      </c>
      <c r="AI56">
        <f t="shared" si="9"/>
        <v>1267789</v>
      </c>
      <c r="AJ56"/>
      <c r="AK56">
        <v>2</v>
      </c>
      <c r="AL56">
        <v>22425</v>
      </c>
      <c r="AM56">
        <v>37</v>
      </c>
      <c r="AN56">
        <v>1482723</v>
      </c>
      <c r="AO56" s="10">
        <f t="shared" si="10"/>
        <v>39</v>
      </c>
      <c r="AP56" s="10">
        <f t="shared" si="11"/>
        <v>1505148</v>
      </c>
      <c r="AR56" s="10">
        <v>3</v>
      </c>
      <c r="AS56" s="10">
        <v>72060</v>
      </c>
      <c r="AT56" s="10">
        <v>1</v>
      </c>
      <c r="AU56" s="10">
        <v>38820</v>
      </c>
      <c r="AV56" s="10">
        <f t="shared" si="12"/>
        <v>4</v>
      </c>
      <c r="AW56" s="10">
        <f t="shared" si="13"/>
        <v>110880</v>
      </c>
      <c r="AY56" s="10">
        <f t="shared" si="14"/>
        <v>1152</v>
      </c>
      <c r="AZ56" s="10">
        <f t="shared" si="15"/>
        <v>72270677</v>
      </c>
      <c r="BA56" s="122">
        <f t="shared" si="16"/>
        <v>62734.962673611109</v>
      </c>
    </row>
    <row r="57" spans="1:53" x14ac:dyDescent="0.25">
      <c r="A57" s="11">
        <v>55</v>
      </c>
      <c r="B57" s="11">
        <v>43</v>
      </c>
      <c r="C57" s="79">
        <v>1784091</v>
      </c>
      <c r="D57" s="10">
        <v>14</v>
      </c>
      <c r="E57" s="80">
        <v>601284</v>
      </c>
      <c r="F57" s="10">
        <f t="shared" si="0"/>
        <v>57</v>
      </c>
      <c r="G57" s="10">
        <f t="shared" si="1"/>
        <v>2385375</v>
      </c>
      <c r="I57">
        <v>876</v>
      </c>
      <c r="J57">
        <v>63013386</v>
      </c>
      <c r="K57">
        <v>63</v>
      </c>
      <c r="L57">
        <v>3997468</v>
      </c>
      <c r="M57" s="10">
        <f t="shared" si="2"/>
        <v>939</v>
      </c>
      <c r="N57" s="10">
        <f t="shared" si="3"/>
        <v>67010854</v>
      </c>
      <c r="P57">
        <v>75</v>
      </c>
      <c r="Q57">
        <v>2265530</v>
      </c>
      <c r="R57">
        <v>12</v>
      </c>
      <c r="S57">
        <v>337752</v>
      </c>
      <c r="T57" s="10">
        <f t="shared" si="4"/>
        <v>87</v>
      </c>
      <c r="U57" s="10">
        <f t="shared" si="5"/>
        <v>2603282</v>
      </c>
      <c r="W57" s="10">
        <v>63</v>
      </c>
      <c r="X57" s="10">
        <v>3495712</v>
      </c>
      <c r="Y57" s="10">
        <v>6</v>
      </c>
      <c r="Z57" s="10">
        <v>270589</v>
      </c>
      <c r="AA57" s="10">
        <f t="shared" si="6"/>
        <v>69</v>
      </c>
      <c r="AB57" s="10">
        <f t="shared" si="7"/>
        <v>3766301</v>
      </c>
      <c r="AD57">
        <v>1</v>
      </c>
      <c r="AE57">
        <v>33367</v>
      </c>
      <c r="AF57">
        <v>16</v>
      </c>
      <c r="AG57">
        <v>696429</v>
      </c>
      <c r="AH57">
        <f t="shared" si="8"/>
        <v>17</v>
      </c>
      <c r="AI57">
        <f t="shared" si="9"/>
        <v>729796</v>
      </c>
      <c r="AJ57"/>
      <c r="AK57">
        <v>3</v>
      </c>
      <c r="AL57">
        <v>96891</v>
      </c>
      <c r="AM57">
        <v>47</v>
      </c>
      <c r="AN57">
        <v>2005609</v>
      </c>
      <c r="AO57" s="10">
        <f t="shared" si="10"/>
        <v>50</v>
      </c>
      <c r="AP57" s="10">
        <f t="shared" si="11"/>
        <v>2102500</v>
      </c>
      <c r="AR57" s="10">
        <v>3</v>
      </c>
      <c r="AS57" s="10">
        <v>77556</v>
      </c>
      <c r="AV57" s="10">
        <f t="shared" si="12"/>
        <v>3</v>
      </c>
      <c r="AW57" s="10">
        <f t="shared" si="13"/>
        <v>77556</v>
      </c>
      <c r="AY57" s="10">
        <f t="shared" si="14"/>
        <v>1222</v>
      </c>
      <c r="AZ57" s="10">
        <f t="shared" si="15"/>
        <v>78675664</v>
      </c>
      <c r="BA57" s="122">
        <f t="shared" si="16"/>
        <v>64382.703764320788</v>
      </c>
    </row>
    <row r="58" spans="1:53" x14ac:dyDescent="0.25">
      <c r="A58" s="11">
        <v>56</v>
      </c>
      <c r="B58" s="11">
        <v>63</v>
      </c>
      <c r="C58" s="79">
        <v>2548324</v>
      </c>
      <c r="D58" s="10">
        <v>5</v>
      </c>
      <c r="E58" s="80">
        <v>192892</v>
      </c>
      <c r="F58" s="10">
        <f t="shared" si="0"/>
        <v>68</v>
      </c>
      <c r="G58" s="10">
        <f t="shared" si="1"/>
        <v>2741216</v>
      </c>
      <c r="I58">
        <v>855</v>
      </c>
      <c r="J58">
        <v>60888074</v>
      </c>
      <c r="K58">
        <v>51</v>
      </c>
      <c r="L58">
        <v>3420830</v>
      </c>
      <c r="M58" s="10">
        <f t="shared" si="2"/>
        <v>906</v>
      </c>
      <c r="N58" s="10">
        <f t="shared" si="3"/>
        <v>64308904</v>
      </c>
      <c r="P58">
        <v>71</v>
      </c>
      <c r="Q58">
        <v>2446744</v>
      </c>
      <c r="R58">
        <v>18</v>
      </c>
      <c r="S58">
        <v>492825</v>
      </c>
      <c r="T58" s="10">
        <f t="shared" si="4"/>
        <v>89</v>
      </c>
      <c r="U58" s="10">
        <f t="shared" si="5"/>
        <v>2939569</v>
      </c>
      <c r="W58" s="10">
        <v>74</v>
      </c>
      <c r="X58" s="10">
        <v>3817816</v>
      </c>
      <c r="Y58" s="10">
        <v>10</v>
      </c>
      <c r="Z58" s="10">
        <v>472426</v>
      </c>
      <c r="AA58" s="10">
        <f t="shared" si="6"/>
        <v>84</v>
      </c>
      <c r="AB58" s="10">
        <f t="shared" si="7"/>
        <v>4290242</v>
      </c>
      <c r="AD58"/>
      <c r="AE58"/>
      <c r="AF58">
        <v>19</v>
      </c>
      <c r="AG58">
        <v>886272</v>
      </c>
      <c r="AH58">
        <f t="shared" si="8"/>
        <v>19</v>
      </c>
      <c r="AI58">
        <f t="shared" si="9"/>
        <v>886272</v>
      </c>
      <c r="AJ58"/>
      <c r="AK58">
        <v>3</v>
      </c>
      <c r="AL58">
        <v>74379</v>
      </c>
      <c r="AM58">
        <v>46</v>
      </c>
      <c r="AN58">
        <v>1803556</v>
      </c>
      <c r="AO58" s="10">
        <f t="shared" si="10"/>
        <v>49</v>
      </c>
      <c r="AP58" s="10">
        <f t="shared" si="11"/>
        <v>1877935</v>
      </c>
      <c r="AV58" s="10">
        <f t="shared" si="12"/>
        <v>0</v>
      </c>
      <c r="AW58" s="10">
        <f t="shared" si="13"/>
        <v>0</v>
      </c>
      <c r="AY58" s="10">
        <f t="shared" si="14"/>
        <v>1215</v>
      </c>
      <c r="AZ58" s="10">
        <f t="shared" si="15"/>
        <v>77044138</v>
      </c>
      <c r="BA58" s="122">
        <f t="shared" si="16"/>
        <v>63410.813168724279</v>
      </c>
    </row>
    <row r="59" spans="1:53" x14ac:dyDescent="0.25">
      <c r="A59" s="11">
        <v>57</v>
      </c>
      <c r="B59" s="11">
        <v>51</v>
      </c>
      <c r="C59" s="79">
        <v>2018223</v>
      </c>
      <c r="D59" s="10">
        <v>4</v>
      </c>
      <c r="E59" s="80">
        <v>92128</v>
      </c>
      <c r="F59" s="10">
        <f t="shared" si="0"/>
        <v>55</v>
      </c>
      <c r="G59" s="10">
        <f t="shared" si="1"/>
        <v>2110351</v>
      </c>
      <c r="I59">
        <v>867</v>
      </c>
      <c r="J59">
        <v>62730913</v>
      </c>
      <c r="K59">
        <v>63</v>
      </c>
      <c r="L59">
        <v>4138879</v>
      </c>
      <c r="M59" s="10">
        <f t="shared" si="2"/>
        <v>930</v>
      </c>
      <c r="N59" s="10">
        <f t="shared" si="3"/>
        <v>66869792</v>
      </c>
      <c r="P59">
        <v>68</v>
      </c>
      <c r="Q59">
        <v>2173055</v>
      </c>
      <c r="R59">
        <v>21</v>
      </c>
      <c r="S59">
        <v>695449</v>
      </c>
      <c r="T59" s="10">
        <f t="shared" si="4"/>
        <v>89</v>
      </c>
      <c r="U59" s="10">
        <f t="shared" si="5"/>
        <v>2868504</v>
      </c>
      <c r="W59" s="10">
        <v>58</v>
      </c>
      <c r="X59" s="10">
        <v>3217572</v>
      </c>
      <c r="Y59" s="10">
        <v>6</v>
      </c>
      <c r="Z59" s="10">
        <v>310199</v>
      </c>
      <c r="AA59" s="10">
        <f t="shared" si="6"/>
        <v>64</v>
      </c>
      <c r="AB59" s="10">
        <f t="shared" si="7"/>
        <v>3527771</v>
      </c>
      <c r="AD59"/>
      <c r="AE59"/>
      <c r="AF59">
        <v>22</v>
      </c>
      <c r="AG59">
        <v>900843</v>
      </c>
      <c r="AH59">
        <f t="shared" si="8"/>
        <v>22</v>
      </c>
      <c r="AI59">
        <f t="shared" si="9"/>
        <v>900843</v>
      </c>
      <c r="AJ59"/>
      <c r="AK59">
        <v>1</v>
      </c>
      <c r="AL59">
        <v>5550</v>
      </c>
      <c r="AM59">
        <v>49</v>
      </c>
      <c r="AN59">
        <v>1894350</v>
      </c>
      <c r="AO59" s="10">
        <f t="shared" si="10"/>
        <v>50</v>
      </c>
      <c r="AP59" s="10">
        <f t="shared" si="11"/>
        <v>1899900</v>
      </c>
      <c r="AV59" s="10">
        <f t="shared" si="12"/>
        <v>0</v>
      </c>
      <c r="AW59" s="10">
        <f t="shared" si="13"/>
        <v>0</v>
      </c>
      <c r="AY59" s="10">
        <f t="shared" si="14"/>
        <v>1210</v>
      </c>
      <c r="AZ59" s="10">
        <f t="shared" si="15"/>
        <v>78177161</v>
      </c>
      <c r="BA59" s="122">
        <f t="shared" si="16"/>
        <v>64609.223966942147</v>
      </c>
    </row>
    <row r="60" spans="1:53" x14ac:dyDescent="0.25">
      <c r="A60" s="11">
        <v>58</v>
      </c>
      <c r="B60" s="11">
        <v>51</v>
      </c>
      <c r="C60" s="79">
        <v>1776036</v>
      </c>
      <c r="D60" s="10">
        <v>15</v>
      </c>
      <c r="E60" s="80">
        <v>553748</v>
      </c>
      <c r="F60" s="10">
        <f t="shared" si="0"/>
        <v>66</v>
      </c>
      <c r="G60" s="10">
        <f t="shared" si="1"/>
        <v>2329784</v>
      </c>
      <c r="I60">
        <v>853</v>
      </c>
      <c r="J60">
        <v>62056125</v>
      </c>
      <c r="K60">
        <v>55</v>
      </c>
      <c r="L60">
        <v>3510258</v>
      </c>
      <c r="M60" s="10">
        <f t="shared" si="2"/>
        <v>908</v>
      </c>
      <c r="N60" s="10">
        <f t="shared" si="3"/>
        <v>65566383</v>
      </c>
      <c r="P60">
        <v>54</v>
      </c>
      <c r="Q60">
        <v>1862225</v>
      </c>
      <c r="R60">
        <v>21</v>
      </c>
      <c r="S60">
        <v>576813</v>
      </c>
      <c r="T60" s="10">
        <f t="shared" si="4"/>
        <v>75</v>
      </c>
      <c r="U60" s="10">
        <f t="shared" si="5"/>
        <v>2439038</v>
      </c>
      <c r="W60" s="10">
        <v>55</v>
      </c>
      <c r="X60" s="10">
        <v>3028707</v>
      </c>
      <c r="Y60" s="10">
        <v>6</v>
      </c>
      <c r="Z60" s="10">
        <v>337081</v>
      </c>
      <c r="AA60" s="10">
        <f t="shared" si="6"/>
        <v>61</v>
      </c>
      <c r="AB60" s="10">
        <f t="shared" si="7"/>
        <v>3365788</v>
      </c>
      <c r="AD60"/>
      <c r="AE60"/>
      <c r="AF60">
        <v>16</v>
      </c>
      <c r="AG60">
        <v>703200</v>
      </c>
      <c r="AH60">
        <f t="shared" si="8"/>
        <v>16</v>
      </c>
      <c r="AI60">
        <f t="shared" si="9"/>
        <v>703200</v>
      </c>
      <c r="AJ60"/>
      <c r="AK60">
        <v>3</v>
      </c>
      <c r="AL60">
        <v>79842</v>
      </c>
      <c r="AM60">
        <v>63</v>
      </c>
      <c r="AN60">
        <v>2533835</v>
      </c>
      <c r="AO60" s="10">
        <f t="shared" si="10"/>
        <v>66</v>
      </c>
      <c r="AP60" s="10">
        <f t="shared" si="11"/>
        <v>2613677</v>
      </c>
      <c r="AV60" s="10">
        <f t="shared" si="12"/>
        <v>0</v>
      </c>
      <c r="AW60" s="10">
        <f t="shared" si="13"/>
        <v>0</v>
      </c>
      <c r="AY60" s="10">
        <f t="shared" si="14"/>
        <v>1192</v>
      </c>
      <c r="AZ60" s="10">
        <f t="shared" si="15"/>
        <v>77017870</v>
      </c>
      <c r="BA60" s="122">
        <f t="shared" si="16"/>
        <v>64612.307046979862</v>
      </c>
    </row>
    <row r="61" spans="1:53" x14ac:dyDescent="0.25">
      <c r="A61" s="11">
        <v>59</v>
      </c>
      <c r="B61" s="11">
        <v>42</v>
      </c>
      <c r="C61" s="79">
        <v>1635612</v>
      </c>
      <c r="D61" s="10">
        <v>12</v>
      </c>
      <c r="E61" s="80">
        <v>434653</v>
      </c>
      <c r="F61" s="10">
        <f t="shared" si="0"/>
        <v>54</v>
      </c>
      <c r="G61" s="10">
        <f t="shared" si="1"/>
        <v>2070265</v>
      </c>
      <c r="I61">
        <v>969</v>
      </c>
      <c r="J61">
        <v>69692410</v>
      </c>
      <c r="K61">
        <v>56</v>
      </c>
      <c r="L61">
        <v>3754047</v>
      </c>
      <c r="M61" s="10">
        <f t="shared" si="2"/>
        <v>1025</v>
      </c>
      <c r="N61" s="10">
        <f t="shared" si="3"/>
        <v>73446457</v>
      </c>
      <c r="P61">
        <v>72</v>
      </c>
      <c r="Q61">
        <v>2398487</v>
      </c>
      <c r="R61">
        <v>19</v>
      </c>
      <c r="S61">
        <v>594145</v>
      </c>
      <c r="T61" s="10">
        <f t="shared" si="4"/>
        <v>91</v>
      </c>
      <c r="U61" s="10">
        <f t="shared" si="5"/>
        <v>2992632</v>
      </c>
      <c r="W61" s="10">
        <v>59</v>
      </c>
      <c r="X61" s="10">
        <v>2910369</v>
      </c>
      <c r="Y61" s="10">
        <v>4</v>
      </c>
      <c r="Z61" s="10">
        <v>212709</v>
      </c>
      <c r="AA61" s="10">
        <f t="shared" si="6"/>
        <v>63</v>
      </c>
      <c r="AB61" s="10">
        <f t="shared" si="7"/>
        <v>3123078</v>
      </c>
      <c r="AD61"/>
      <c r="AE61"/>
      <c r="AF61">
        <v>13</v>
      </c>
      <c r="AG61">
        <v>545110</v>
      </c>
      <c r="AH61">
        <f t="shared" si="8"/>
        <v>13</v>
      </c>
      <c r="AI61">
        <f t="shared" si="9"/>
        <v>545110</v>
      </c>
      <c r="AJ61"/>
      <c r="AK61"/>
      <c r="AL61"/>
      <c r="AM61">
        <v>87</v>
      </c>
      <c r="AN61">
        <v>3658825</v>
      </c>
      <c r="AO61" s="10">
        <f t="shared" si="10"/>
        <v>87</v>
      </c>
      <c r="AP61" s="10">
        <f t="shared" si="11"/>
        <v>3658825</v>
      </c>
      <c r="AV61" s="10">
        <f t="shared" si="12"/>
        <v>0</v>
      </c>
      <c r="AW61" s="10">
        <f t="shared" si="13"/>
        <v>0</v>
      </c>
      <c r="AY61" s="10">
        <f t="shared" si="14"/>
        <v>1333</v>
      </c>
      <c r="AZ61" s="10">
        <f t="shared" si="15"/>
        <v>85836367</v>
      </c>
      <c r="BA61" s="122">
        <f t="shared" si="16"/>
        <v>64393.373593398348</v>
      </c>
    </row>
    <row r="62" spans="1:53" x14ac:dyDescent="0.25">
      <c r="A62" s="11">
        <v>60</v>
      </c>
      <c r="B62" s="11">
        <v>61</v>
      </c>
      <c r="C62" s="79">
        <v>2039590</v>
      </c>
      <c r="D62" s="10">
        <v>6</v>
      </c>
      <c r="E62" s="80">
        <v>195123</v>
      </c>
      <c r="F62" s="10">
        <f t="shared" si="0"/>
        <v>67</v>
      </c>
      <c r="G62" s="10">
        <f t="shared" si="1"/>
        <v>2234713</v>
      </c>
      <c r="I62">
        <v>933</v>
      </c>
      <c r="J62">
        <v>66462737</v>
      </c>
      <c r="K62">
        <v>42</v>
      </c>
      <c r="L62">
        <v>2729281</v>
      </c>
      <c r="M62" s="10">
        <f t="shared" si="2"/>
        <v>975</v>
      </c>
      <c r="N62" s="10">
        <f t="shared" si="3"/>
        <v>69192018</v>
      </c>
      <c r="P62">
        <v>66</v>
      </c>
      <c r="Q62">
        <v>2060125</v>
      </c>
      <c r="R62">
        <v>11</v>
      </c>
      <c r="S62">
        <v>289116</v>
      </c>
      <c r="T62" s="10">
        <f t="shared" si="4"/>
        <v>77</v>
      </c>
      <c r="U62" s="10">
        <f t="shared" si="5"/>
        <v>2349241</v>
      </c>
      <c r="W62" s="10">
        <v>39</v>
      </c>
      <c r="X62" s="10">
        <v>1911527</v>
      </c>
      <c r="Y62" s="10">
        <v>10</v>
      </c>
      <c r="Z62" s="10">
        <v>439819</v>
      </c>
      <c r="AA62" s="10">
        <f t="shared" si="6"/>
        <v>49</v>
      </c>
      <c r="AB62" s="10">
        <f t="shared" si="7"/>
        <v>2351346</v>
      </c>
      <c r="AD62"/>
      <c r="AE62"/>
      <c r="AF62">
        <v>23</v>
      </c>
      <c r="AG62">
        <v>1000334</v>
      </c>
      <c r="AH62">
        <f t="shared" si="8"/>
        <v>23</v>
      </c>
      <c r="AI62">
        <f t="shared" si="9"/>
        <v>1000334</v>
      </c>
      <c r="AJ62"/>
      <c r="AK62">
        <v>2</v>
      </c>
      <c r="AL62">
        <v>94479</v>
      </c>
      <c r="AM62">
        <v>110</v>
      </c>
      <c r="AN62">
        <v>4233202</v>
      </c>
      <c r="AO62" s="10">
        <f t="shared" si="10"/>
        <v>112</v>
      </c>
      <c r="AP62" s="10">
        <f t="shared" si="11"/>
        <v>4327681</v>
      </c>
      <c r="AV62" s="10">
        <f t="shared" si="12"/>
        <v>0</v>
      </c>
      <c r="AW62" s="10">
        <f t="shared" si="13"/>
        <v>0</v>
      </c>
      <c r="AY62" s="10">
        <f t="shared" si="14"/>
        <v>1303</v>
      </c>
      <c r="AZ62" s="10">
        <f t="shared" si="15"/>
        <v>81455333</v>
      </c>
      <c r="BA62" s="122">
        <f t="shared" si="16"/>
        <v>62513.68610897928</v>
      </c>
    </row>
    <row r="63" spans="1:53" x14ac:dyDescent="0.25">
      <c r="A63" s="11">
        <v>61</v>
      </c>
      <c r="B63" s="11">
        <v>51</v>
      </c>
      <c r="C63" s="79">
        <v>1993392</v>
      </c>
      <c r="D63" s="10">
        <v>7</v>
      </c>
      <c r="E63" s="80">
        <v>195408</v>
      </c>
      <c r="F63" s="10">
        <f t="shared" si="0"/>
        <v>58</v>
      </c>
      <c r="G63" s="10">
        <f t="shared" si="1"/>
        <v>2188800</v>
      </c>
      <c r="I63">
        <v>1036</v>
      </c>
      <c r="J63">
        <v>72179025</v>
      </c>
      <c r="K63">
        <v>59</v>
      </c>
      <c r="L63">
        <v>3333699</v>
      </c>
      <c r="M63" s="10">
        <f t="shared" si="2"/>
        <v>1095</v>
      </c>
      <c r="N63" s="10">
        <f t="shared" si="3"/>
        <v>75512724</v>
      </c>
      <c r="P63">
        <v>71</v>
      </c>
      <c r="Q63">
        <v>2221602</v>
      </c>
      <c r="R63">
        <v>11</v>
      </c>
      <c r="S63">
        <v>348009</v>
      </c>
      <c r="T63" s="10">
        <f t="shared" si="4"/>
        <v>82</v>
      </c>
      <c r="U63" s="10">
        <f t="shared" si="5"/>
        <v>2569611</v>
      </c>
      <c r="W63" s="10">
        <v>54</v>
      </c>
      <c r="X63" s="10">
        <v>2311031</v>
      </c>
      <c r="Y63" s="10">
        <v>3</v>
      </c>
      <c r="Z63" s="10">
        <v>117043</v>
      </c>
      <c r="AA63" s="10">
        <f t="shared" si="6"/>
        <v>57</v>
      </c>
      <c r="AB63" s="10">
        <f t="shared" si="7"/>
        <v>2428074</v>
      </c>
      <c r="AD63"/>
      <c r="AE63"/>
      <c r="AF63">
        <v>15</v>
      </c>
      <c r="AG63">
        <v>606174</v>
      </c>
      <c r="AH63">
        <f t="shared" si="8"/>
        <v>15</v>
      </c>
      <c r="AI63">
        <f t="shared" si="9"/>
        <v>606174</v>
      </c>
      <c r="AJ63"/>
      <c r="AK63">
        <v>1</v>
      </c>
      <c r="AL63">
        <v>38637</v>
      </c>
      <c r="AM63">
        <v>115</v>
      </c>
      <c r="AN63">
        <v>4331969</v>
      </c>
      <c r="AO63" s="10">
        <f t="shared" si="10"/>
        <v>116</v>
      </c>
      <c r="AP63" s="10">
        <f t="shared" si="11"/>
        <v>4370606</v>
      </c>
      <c r="AV63" s="10">
        <f t="shared" si="12"/>
        <v>0</v>
      </c>
      <c r="AW63" s="10">
        <f t="shared" si="13"/>
        <v>0</v>
      </c>
      <c r="AY63" s="10">
        <f t="shared" si="14"/>
        <v>1423</v>
      </c>
      <c r="AZ63" s="10">
        <f t="shared" si="15"/>
        <v>87675989</v>
      </c>
      <c r="BA63" s="122">
        <f t="shared" si="16"/>
        <v>61613.48489107519</v>
      </c>
    </row>
    <row r="64" spans="1:53" x14ac:dyDescent="0.25">
      <c r="A64" s="11">
        <v>62</v>
      </c>
      <c r="B64" s="11">
        <v>45</v>
      </c>
      <c r="C64" s="79">
        <v>1731426</v>
      </c>
      <c r="D64" s="10">
        <v>11</v>
      </c>
      <c r="E64" s="80">
        <v>406982</v>
      </c>
      <c r="F64" s="10">
        <f t="shared" si="0"/>
        <v>56</v>
      </c>
      <c r="G64" s="10">
        <f t="shared" si="1"/>
        <v>2138408</v>
      </c>
      <c r="I64">
        <v>951</v>
      </c>
      <c r="J64">
        <v>65727650</v>
      </c>
      <c r="K64">
        <v>48</v>
      </c>
      <c r="L64">
        <v>2857019</v>
      </c>
      <c r="M64" s="10">
        <f t="shared" si="2"/>
        <v>999</v>
      </c>
      <c r="N64" s="10">
        <f t="shared" si="3"/>
        <v>68584669</v>
      </c>
      <c r="P64">
        <v>70</v>
      </c>
      <c r="Q64">
        <v>1894714</v>
      </c>
      <c r="R64">
        <v>12</v>
      </c>
      <c r="S64">
        <v>317084</v>
      </c>
      <c r="T64" s="10">
        <f t="shared" si="4"/>
        <v>82</v>
      </c>
      <c r="U64" s="10">
        <f t="shared" si="5"/>
        <v>2211798</v>
      </c>
      <c r="W64" s="10">
        <v>52</v>
      </c>
      <c r="X64" s="10">
        <v>2115666</v>
      </c>
      <c r="Y64" s="10">
        <v>8</v>
      </c>
      <c r="Z64" s="10">
        <v>365772</v>
      </c>
      <c r="AA64" s="10">
        <f t="shared" si="6"/>
        <v>60</v>
      </c>
      <c r="AB64" s="10">
        <f t="shared" si="7"/>
        <v>2481438</v>
      </c>
      <c r="AD64"/>
      <c r="AE64"/>
      <c r="AF64">
        <v>14</v>
      </c>
      <c r="AG64">
        <v>657135</v>
      </c>
      <c r="AH64">
        <f t="shared" si="8"/>
        <v>14</v>
      </c>
      <c r="AI64">
        <f t="shared" si="9"/>
        <v>657135</v>
      </c>
      <c r="AJ64"/>
      <c r="AK64"/>
      <c r="AL64"/>
      <c r="AM64">
        <v>89</v>
      </c>
      <c r="AN64">
        <v>3523087</v>
      </c>
      <c r="AO64" s="10">
        <f t="shared" si="10"/>
        <v>89</v>
      </c>
      <c r="AP64" s="10">
        <f t="shared" si="11"/>
        <v>3523087</v>
      </c>
      <c r="AV64" s="10">
        <f t="shared" si="12"/>
        <v>0</v>
      </c>
      <c r="AW64" s="10">
        <f t="shared" si="13"/>
        <v>0</v>
      </c>
      <c r="AY64" s="10">
        <f t="shared" si="14"/>
        <v>1300</v>
      </c>
      <c r="AZ64" s="10">
        <f t="shared" si="15"/>
        <v>79596535</v>
      </c>
      <c r="BA64" s="122">
        <f t="shared" si="16"/>
        <v>61228.103846153848</v>
      </c>
    </row>
    <row r="65" spans="1:53" x14ac:dyDescent="0.25">
      <c r="A65" s="11">
        <v>63</v>
      </c>
      <c r="B65" s="11">
        <v>47</v>
      </c>
      <c r="C65" s="79">
        <v>2149002</v>
      </c>
      <c r="D65" s="10">
        <v>9</v>
      </c>
      <c r="E65" s="80">
        <v>249651</v>
      </c>
      <c r="F65" s="10">
        <f t="shared" si="0"/>
        <v>56</v>
      </c>
      <c r="G65" s="10">
        <f t="shared" si="1"/>
        <v>2398653</v>
      </c>
      <c r="I65">
        <v>907</v>
      </c>
      <c r="J65">
        <v>61783962</v>
      </c>
      <c r="K65">
        <v>46</v>
      </c>
      <c r="L65">
        <v>2713095</v>
      </c>
      <c r="M65" s="10">
        <f t="shared" si="2"/>
        <v>953</v>
      </c>
      <c r="N65" s="10">
        <f t="shared" si="3"/>
        <v>64497057</v>
      </c>
      <c r="P65">
        <v>68</v>
      </c>
      <c r="Q65">
        <v>1917657</v>
      </c>
      <c r="R65">
        <v>9</v>
      </c>
      <c r="S65">
        <v>245069</v>
      </c>
      <c r="T65" s="10">
        <f t="shared" si="4"/>
        <v>77</v>
      </c>
      <c r="U65" s="10">
        <f t="shared" si="5"/>
        <v>2162726</v>
      </c>
      <c r="W65" s="10">
        <v>46</v>
      </c>
      <c r="X65" s="10">
        <v>2030953</v>
      </c>
      <c r="Y65" s="10">
        <v>4</v>
      </c>
      <c r="Z65" s="10">
        <v>139183</v>
      </c>
      <c r="AA65" s="10">
        <f t="shared" si="6"/>
        <v>50</v>
      </c>
      <c r="AB65" s="10">
        <f t="shared" si="7"/>
        <v>2170136</v>
      </c>
      <c r="AD65"/>
      <c r="AE65"/>
      <c r="AF65">
        <v>13</v>
      </c>
      <c r="AG65">
        <v>557145</v>
      </c>
      <c r="AH65">
        <f t="shared" si="8"/>
        <v>13</v>
      </c>
      <c r="AI65">
        <f t="shared" si="9"/>
        <v>557145</v>
      </c>
      <c r="AJ65"/>
      <c r="AK65">
        <v>1</v>
      </c>
      <c r="AL65">
        <v>7765</v>
      </c>
      <c r="AM65">
        <v>88</v>
      </c>
      <c r="AN65">
        <v>3431723</v>
      </c>
      <c r="AO65" s="10">
        <f t="shared" si="10"/>
        <v>89</v>
      </c>
      <c r="AP65" s="10">
        <f t="shared" si="11"/>
        <v>3439488</v>
      </c>
      <c r="AV65" s="10">
        <f t="shared" si="12"/>
        <v>0</v>
      </c>
      <c r="AW65" s="10">
        <f t="shared" si="13"/>
        <v>0</v>
      </c>
      <c r="AY65" s="10">
        <f t="shared" si="14"/>
        <v>1238</v>
      </c>
      <c r="AZ65" s="10">
        <f t="shared" si="15"/>
        <v>75225205</v>
      </c>
      <c r="BA65" s="122">
        <f t="shared" si="16"/>
        <v>60763.493537964459</v>
      </c>
    </row>
    <row r="66" spans="1:53" x14ac:dyDescent="0.25">
      <c r="A66" s="11">
        <v>64</v>
      </c>
      <c r="B66" s="11">
        <v>26</v>
      </c>
      <c r="C66" s="79">
        <v>915427</v>
      </c>
      <c r="D66" s="10">
        <v>6</v>
      </c>
      <c r="E66" s="80">
        <v>210194</v>
      </c>
      <c r="F66" s="10">
        <f t="shared" si="0"/>
        <v>32</v>
      </c>
      <c r="G66" s="10">
        <f t="shared" si="1"/>
        <v>1125621</v>
      </c>
      <c r="I66">
        <v>861</v>
      </c>
      <c r="J66">
        <v>57959648</v>
      </c>
      <c r="K66">
        <v>28</v>
      </c>
      <c r="L66">
        <v>1607877</v>
      </c>
      <c r="M66" s="10">
        <f t="shared" si="2"/>
        <v>889</v>
      </c>
      <c r="N66" s="10">
        <f t="shared" si="3"/>
        <v>59567525</v>
      </c>
      <c r="P66">
        <v>52</v>
      </c>
      <c r="Q66">
        <v>1460460</v>
      </c>
      <c r="R66">
        <v>7</v>
      </c>
      <c r="S66">
        <v>212291</v>
      </c>
      <c r="T66" s="10">
        <f t="shared" si="4"/>
        <v>59</v>
      </c>
      <c r="U66" s="10">
        <f t="shared" si="5"/>
        <v>1672751</v>
      </c>
      <c r="W66" s="10">
        <v>27</v>
      </c>
      <c r="X66" s="10">
        <v>1165258</v>
      </c>
      <c r="AA66" s="10">
        <f t="shared" si="6"/>
        <v>27</v>
      </c>
      <c r="AB66" s="10">
        <f t="shared" si="7"/>
        <v>1165258</v>
      </c>
      <c r="AD66"/>
      <c r="AE66"/>
      <c r="AF66">
        <v>15</v>
      </c>
      <c r="AG66">
        <v>594480</v>
      </c>
      <c r="AH66">
        <f t="shared" si="8"/>
        <v>15</v>
      </c>
      <c r="AI66">
        <f t="shared" si="9"/>
        <v>594480</v>
      </c>
      <c r="AJ66"/>
      <c r="AK66">
        <v>2</v>
      </c>
      <c r="AL66">
        <v>37008</v>
      </c>
      <c r="AM66">
        <v>112</v>
      </c>
      <c r="AN66">
        <v>3966277</v>
      </c>
      <c r="AO66" s="10">
        <f t="shared" si="10"/>
        <v>114</v>
      </c>
      <c r="AP66" s="10">
        <f t="shared" si="11"/>
        <v>4003285</v>
      </c>
      <c r="AV66" s="10">
        <f t="shared" si="12"/>
        <v>0</v>
      </c>
      <c r="AW66" s="10">
        <f t="shared" si="13"/>
        <v>0</v>
      </c>
      <c r="AY66" s="10">
        <f t="shared" si="14"/>
        <v>1136</v>
      </c>
      <c r="AZ66" s="10">
        <f t="shared" si="15"/>
        <v>68128920</v>
      </c>
      <c r="BA66" s="122">
        <f t="shared" si="16"/>
        <v>59972.640845070426</v>
      </c>
    </row>
    <row r="67" spans="1:53" x14ac:dyDescent="0.25">
      <c r="A67" s="11">
        <v>65</v>
      </c>
      <c r="B67" s="11">
        <v>41</v>
      </c>
      <c r="C67" s="79">
        <v>2078785</v>
      </c>
      <c r="D67" s="10">
        <v>8</v>
      </c>
      <c r="E67" s="80">
        <v>387431</v>
      </c>
      <c r="F67" s="10">
        <f t="shared" si="0"/>
        <v>49</v>
      </c>
      <c r="G67" s="10">
        <f t="shared" si="1"/>
        <v>2466216</v>
      </c>
      <c r="I67">
        <v>885</v>
      </c>
      <c r="J67">
        <v>58354131</v>
      </c>
      <c r="K67">
        <v>41</v>
      </c>
      <c r="L67">
        <v>2402900</v>
      </c>
      <c r="M67" s="10">
        <f t="shared" si="2"/>
        <v>926</v>
      </c>
      <c r="N67" s="10">
        <f t="shared" si="3"/>
        <v>60757031</v>
      </c>
      <c r="P67">
        <v>69</v>
      </c>
      <c r="Q67">
        <v>1812389</v>
      </c>
      <c r="R67">
        <v>9</v>
      </c>
      <c r="S67">
        <v>246940</v>
      </c>
      <c r="T67" s="10">
        <f t="shared" si="4"/>
        <v>78</v>
      </c>
      <c r="U67" s="10">
        <f t="shared" si="5"/>
        <v>2059329</v>
      </c>
      <c r="W67" s="10">
        <v>47</v>
      </c>
      <c r="X67" s="10">
        <v>2082049</v>
      </c>
      <c r="Y67" s="10">
        <v>2</v>
      </c>
      <c r="Z67" s="10">
        <v>94870</v>
      </c>
      <c r="AA67" s="10">
        <f t="shared" si="6"/>
        <v>49</v>
      </c>
      <c r="AB67" s="10">
        <f t="shared" si="7"/>
        <v>2176919</v>
      </c>
      <c r="AD67">
        <v>1</v>
      </c>
      <c r="AE67">
        <v>39264</v>
      </c>
      <c r="AF67">
        <v>22</v>
      </c>
      <c r="AG67">
        <v>945192</v>
      </c>
      <c r="AH67">
        <f t="shared" si="8"/>
        <v>23</v>
      </c>
      <c r="AI67">
        <f t="shared" si="9"/>
        <v>984456</v>
      </c>
      <c r="AJ67"/>
      <c r="AK67">
        <v>1</v>
      </c>
      <c r="AL67">
        <v>29618</v>
      </c>
      <c r="AM67">
        <v>130</v>
      </c>
      <c r="AN67">
        <v>4700775</v>
      </c>
      <c r="AO67" s="10">
        <f t="shared" si="10"/>
        <v>131</v>
      </c>
      <c r="AP67" s="10">
        <f t="shared" si="11"/>
        <v>4730393</v>
      </c>
      <c r="AV67" s="10">
        <f t="shared" si="12"/>
        <v>0</v>
      </c>
      <c r="AW67" s="10">
        <f t="shared" si="13"/>
        <v>0</v>
      </c>
      <c r="AY67" s="10">
        <f t="shared" si="14"/>
        <v>1256</v>
      </c>
      <c r="AZ67" s="10">
        <f t="shared" si="15"/>
        <v>73174344</v>
      </c>
      <c r="BA67" s="122">
        <f t="shared" si="16"/>
        <v>58259.828025477706</v>
      </c>
    </row>
    <row r="68" spans="1:53" x14ac:dyDescent="0.25">
      <c r="A68" s="11">
        <v>66</v>
      </c>
      <c r="B68" s="11">
        <v>51</v>
      </c>
      <c r="C68" s="79">
        <v>2605837</v>
      </c>
      <c r="D68" s="10">
        <v>2</v>
      </c>
      <c r="E68" s="80">
        <v>91678</v>
      </c>
      <c r="F68" s="10">
        <f t="shared" si="0"/>
        <v>53</v>
      </c>
      <c r="G68" s="10">
        <f t="shared" si="1"/>
        <v>2697515</v>
      </c>
      <c r="I68">
        <v>869</v>
      </c>
      <c r="J68">
        <v>57287825</v>
      </c>
      <c r="K68">
        <v>37</v>
      </c>
      <c r="L68">
        <v>2186219</v>
      </c>
      <c r="M68" s="10">
        <f t="shared" si="2"/>
        <v>906</v>
      </c>
      <c r="N68" s="10">
        <f t="shared" si="3"/>
        <v>59474044</v>
      </c>
      <c r="P68">
        <v>58</v>
      </c>
      <c r="Q68">
        <v>1594621</v>
      </c>
      <c r="R68">
        <v>9</v>
      </c>
      <c r="S68">
        <v>258636</v>
      </c>
      <c r="T68" s="10">
        <f t="shared" si="4"/>
        <v>67</v>
      </c>
      <c r="U68" s="10">
        <f t="shared" si="5"/>
        <v>1853257</v>
      </c>
      <c r="W68" s="10">
        <v>39</v>
      </c>
      <c r="X68" s="10">
        <v>1575536</v>
      </c>
      <c r="Y68" s="10">
        <v>2</v>
      </c>
      <c r="Z68" s="10">
        <v>62698</v>
      </c>
      <c r="AA68" s="10">
        <f t="shared" si="6"/>
        <v>41</v>
      </c>
      <c r="AB68" s="10">
        <f t="shared" si="7"/>
        <v>1638234</v>
      </c>
      <c r="AD68"/>
      <c r="AE68"/>
      <c r="AF68">
        <v>13</v>
      </c>
      <c r="AG68">
        <v>582194</v>
      </c>
      <c r="AH68">
        <f t="shared" si="8"/>
        <v>13</v>
      </c>
      <c r="AI68">
        <f t="shared" si="9"/>
        <v>582194</v>
      </c>
      <c r="AJ68"/>
      <c r="AK68">
        <v>2</v>
      </c>
      <c r="AL68">
        <v>75745</v>
      </c>
      <c r="AM68">
        <v>119</v>
      </c>
      <c r="AN68">
        <v>4319744</v>
      </c>
      <c r="AO68" s="10">
        <f t="shared" si="10"/>
        <v>121</v>
      </c>
      <c r="AP68" s="10">
        <f t="shared" si="11"/>
        <v>4395489</v>
      </c>
      <c r="AV68" s="10">
        <f t="shared" si="12"/>
        <v>0</v>
      </c>
      <c r="AW68" s="10">
        <f t="shared" si="13"/>
        <v>0</v>
      </c>
      <c r="AY68" s="10">
        <f t="shared" si="14"/>
        <v>1201</v>
      </c>
      <c r="AZ68" s="10">
        <f t="shared" si="15"/>
        <v>70640733</v>
      </c>
      <c r="BA68" s="122">
        <f t="shared" si="16"/>
        <v>58818.262281432137</v>
      </c>
    </row>
    <row r="69" spans="1:53" x14ac:dyDescent="0.25">
      <c r="A69" s="11">
        <v>67</v>
      </c>
      <c r="B69" s="11">
        <v>60</v>
      </c>
      <c r="C69" s="79">
        <v>3138279</v>
      </c>
      <c r="D69" s="10">
        <v>5</v>
      </c>
      <c r="E69" s="80">
        <v>170158</v>
      </c>
      <c r="F69" s="10">
        <f t="shared" si="0"/>
        <v>65</v>
      </c>
      <c r="G69" s="10">
        <f t="shared" si="1"/>
        <v>3308437</v>
      </c>
      <c r="I69">
        <v>928</v>
      </c>
      <c r="J69">
        <v>59270044</v>
      </c>
      <c r="K69">
        <v>26</v>
      </c>
      <c r="L69">
        <v>1426746</v>
      </c>
      <c r="M69" s="10">
        <f t="shared" si="2"/>
        <v>954</v>
      </c>
      <c r="N69" s="10">
        <f t="shared" si="3"/>
        <v>60696790</v>
      </c>
      <c r="P69">
        <v>68</v>
      </c>
      <c r="Q69">
        <v>1679075</v>
      </c>
      <c r="R69">
        <v>9</v>
      </c>
      <c r="S69">
        <v>267227</v>
      </c>
      <c r="T69" s="10">
        <f t="shared" si="4"/>
        <v>77</v>
      </c>
      <c r="U69" s="10">
        <f t="shared" si="5"/>
        <v>1946302</v>
      </c>
      <c r="W69" s="10">
        <v>43</v>
      </c>
      <c r="X69" s="10">
        <v>1753760</v>
      </c>
      <c r="Y69" s="10">
        <v>1</v>
      </c>
      <c r="Z69" s="10">
        <v>12914</v>
      </c>
      <c r="AA69" s="10">
        <f t="shared" si="6"/>
        <v>44</v>
      </c>
      <c r="AB69" s="10">
        <f t="shared" si="7"/>
        <v>1766674</v>
      </c>
      <c r="AD69"/>
      <c r="AE69"/>
      <c r="AF69">
        <v>9</v>
      </c>
      <c r="AG69">
        <v>376535</v>
      </c>
      <c r="AH69">
        <f t="shared" si="8"/>
        <v>9</v>
      </c>
      <c r="AI69">
        <f t="shared" si="9"/>
        <v>376535</v>
      </c>
      <c r="AJ69"/>
      <c r="AK69">
        <v>1</v>
      </c>
      <c r="AL69">
        <v>49553</v>
      </c>
      <c r="AM69">
        <v>145</v>
      </c>
      <c r="AN69">
        <v>5620038</v>
      </c>
      <c r="AO69" s="10">
        <f t="shared" si="10"/>
        <v>146</v>
      </c>
      <c r="AP69" s="10">
        <f t="shared" si="11"/>
        <v>5669591</v>
      </c>
      <c r="AV69" s="10">
        <f t="shared" si="12"/>
        <v>0</v>
      </c>
      <c r="AW69" s="10">
        <f t="shared" si="13"/>
        <v>0</v>
      </c>
      <c r="AY69" s="10">
        <f t="shared" si="14"/>
        <v>1295</v>
      </c>
      <c r="AZ69" s="10">
        <f t="shared" si="15"/>
        <v>73764329</v>
      </c>
      <c r="BA69" s="122">
        <f t="shared" si="16"/>
        <v>56960.871814671817</v>
      </c>
    </row>
    <row r="70" spans="1:53" x14ac:dyDescent="0.25">
      <c r="A70" s="11">
        <v>68</v>
      </c>
      <c r="B70" s="11">
        <v>66</v>
      </c>
      <c r="C70" s="79">
        <v>2958101</v>
      </c>
      <c r="D70" s="10">
        <v>7</v>
      </c>
      <c r="E70" s="80">
        <v>273243</v>
      </c>
      <c r="F70" s="10">
        <f t="shared" ref="F70:F104" si="17">B70+D70</f>
        <v>73</v>
      </c>
      <c r="G70" s="10">
        <f t="shared" ref="G70:G104" si="18">C70+E70</f>
        <v>3231344</v>
      </c>
      <c r="I70">
        <v>895</v>
      </c>
      <c r="J70">
        <v>57473314</v>
      </c>
      <c r="K70">
        <v>17</v>
      </c>
      <c r="L70">
        <v>943380</v>
      </c>
      <c r="M70" s="10">
        <f t="shared" ref="M70:M104" si="19">I70+K70</f>
        <v>912</v>
      </c>
      <c r="N70" s="10">
        <f t="shared" ref="N70:N104" si="20">J70+L70</f>
        <v>58416694</v>
      </c>
      <c r="P70">
        <v>70</v>
      </c>
      <c r="Q70">
        <v>1662357</v>
      </c>
      <c r="R70">
        <v>7</v>
      </c>
      <c r="S70">
        <v>193461</v>
      </c>
      <c r="T70" s="10">
        <f t="shared" ref="T70:T104" si="21">P70+R70</f>
        <v>77</v>
      </c>
      <c r="U70" s="10">
        <f t="shared" ref="U70:U104" si="22">Q70+S70</f>
        <v>1855818</v>
      </c>
      <c r="W70" s="10">
        <v>55</v>
      </c>
      <c r="X70" s="10">
        <v>2007768</v>
      </c>
      <c r="AA70" s="10">
        <f t="shared" ref="AA70:AA104" si="23">W70+Y70</f>
        <v>55</v>
      </c>
      <c r="AB70" s="10">
        <f t="shared" ref="AB70:AB104" si="24">X70+Z70</f>
        <v>2007768</v>
      </c>
      <c r="AD70"/>
      <c r="AE70"/>
      <c r="AF70">
        <v>12</v>
      </c>
      <c r="AG70">
        <v>486343</v>
      </c>
      <c r="AH70">
        <f t="shared" ref="AH70:AH104" si="25">AD70+AF70</f>
        <v>12</v>
      </c>
      <c r="AI70">
        <f t="shared" ref="AI70:AI104" si="26">AE70+AG70</f>
        <v>486343</v>
      </c>
      <c r="AJ70"/>
      <c r="AK70">
        <v>1</v>
      </c>
      <c r="AL70">
        <v>15849</v>
      </c>
      <c r="AM70">
        <v>160</v>
      </c>
      <c r="AN70">
        <v>5717378</v>
      </c>
      <c r="AO70" s="10">
        <f t="shared" ref="AO70:AO104" si="27">AK70+AM70</f>
        <v>161</v>
      </c>
      <c r="AP70" s="10">
        <f t="shared" ref="AP70:AP104" si="28">AL70+AN70</f>
        <v>5733227</v>
      </c>
      <c r="AV70" s="10">
        <f t="shared" ref="AV70:AV104" si="29">AR70+AT70</f>
        <v>0</v>
      </c>
      <c r="AW70" s="10">
        <f t="shared" ref="AW70:AW104" si="30">AS70+AU70</f>
        <v>0</v>
      </c>
      <c r="AY70" s="10">
        <f t="shared" ref="AY70:AY104" si="31">SUM(F70,M70,T70,AA70,AH70,AO70,AV70)</f>
        <v>1290</v>
      </c>
      <c r="AZ70" s="10">
        <f t="shared" ref="AZ70:AZ104" si="32">SUM(G70,N70,U70,AB70,AI70,AP70,AW70)</f>
        <v>71731194</v>
      </c>
      <c r="BA70" s="122">
        <f t="shared" ref="BA70:BA104" si="33">AZ70/AY70</f>
        <v>55605.576744186044</v>
      </c>
    </row>
    <row r="71" spans="1:53" x14ac:dyDescent="0.25">
      <c r="A71" s="11">
        <v>69</v>
      </c>
      <c r="B71" s="11">
        <v>60</v>
      </c>
      <c r="C71" s="79">
        <v>3239945</v>
      </c>
      <c r="D71" s="10">
        <v>13</v>
      </c>
      <c r="E71" s="80">
        <v>542116</v>
      </c>
      <c r="F71" s="10">
        <f t="shared" si="17"/>
        <v>73</v>
      </c>
      <c r="G71" s="10">
        <f t="shared" si="18"/>
        <v>3782061</v>
      </c>
      <c r="I71">
        <v>988</v>
      </c>
      <c r="J71">
        <v>59429545</v>
      </c>
      <c r="K71">
        <v>20</v>
      </c>
      <c r="L71">
        <v>1135791</v>
      </c>
      <c r="M71" s="10">
        <f t="shared" si="19"/>
        <v>1008</v>
      </c>
      <c r="N71" s="10">
        <f t="shared" si="20"/>
        <v>60565336</v>
      </c>
      <c r="P71">
        <v>71</v>
      </c>
      <c r="Q71">
        <v>1584992</v>
      </c>
      <c r="R71">
        <v>3</v>
      </c>
      <c r="S71">
        <v>79831</v>
      </c>
      <c r="T71" s="10">
        <f t="shared" si="21"/>
        <v>74</v>
      </c>
      <c r="U71" s="10">
        <f t="shared" si="22"/>
        <v>1664823</v>
      </c>
      <c r="W71" s="10">
        <v>45</v>
      </c>
      <c r="X71" s="10">
        <v>1408747</v>
      </c>
      <c r="Y71" s="10">
        <v>1</v>
      </c>
      <c r="Z71" s="10">
        <v>39353</v>
      </c>
      <c r="AA71" s="10">
        <f t="shared" si="23"/>
        <v>46</v>
      </c>
      <c r="AB71" s="10">
        <f t="shared" si="24"/>
        <v>1448100</v>
      </c>
      <c r="AD71"/>
      <c r="AE71"/>
      <c r="AF71">
        <v>10</v>
      </c>
      <c r="AG71">
        <v>396042</v>
      </c>
      <c r="AH71">
        <f t="shared" si="25"/>
        <v>10</v>
      </c>
      <c r="AI71">
        <f t="shared" si="26"/>
        <v>396042</v>
      </c>
      <c r="AJ71"/>
      <c r="AK71">
        <v>4</v>
      </c>
      <c r="AL71">
        <v>141903</v>
      </c>
      <c r="AM71">
        <v>188</v>
      </c>
      <c r="AN71">
        <v>6648237</v>
      </c>
      <c r="AO71" s="10">
        <f t="shared" si="27"/>
        <v>192</v>
      </c>
      <c r="AP71" s="10">
        <f t="shared" si="28"/>
        <v>6790140</v>
      </c>
      <c r="AV71" s="10">
        <f t="shared" si="29"/>
        <v>0</v>
      </c>
      <c r="AW71" s="10">
        <f t="shared" si="30"/>
        <v>0</v>
      </c>
      <c r="AY71" s="10">
        <f t="shared" si="31"/>
        <v>1403</v>
      </c>
      <c r="AZ71" s="10">
        <f t="shared" si="32"/>
        <v>74646502</v>
      </c>
      <c r="BA71" s="122">
        <f t="shared" si="33"/>
        <v>53204.919458303637</v>
      </c>
    </row>
    <row r="72" spans="1:53" x14ac:dyDescent="0.25">
      <c r="A72" s="11">
        <v>70</v>
      </c>
      <c r="B72" s="11">
        <v>73</v>
      </c>
      <c r="C72" s="79">
        <v>3564067</v>
      </c>
      <c r="D72" s="10">
        <v>3</v>
      </c>
      <c r="E72" s="80">
        <v>98081</v>
      </c>
      <c r="F72" s="10">
        <f t="shared" si="17"/>
        <v>76</v>
      </c>
      <c r="G72" s="10">
        <f t="shared" si="18"/>
        <v>3662148</v>
      </c>
      <c r="I72">
        <v>929</v>
      </c>
      <c r="J72">
        <v>55374591</v>
      </c>
      <c r="K72">
        <v>17</v>
      </c>
      <c r="L72">
        <v>889412</v>
      </c>
      <c r="M72" s="10">
        <f t="shared" si="19"/>
        <v>946</v>
      </c>
      <c r="N72" s="10">
        <f t="shared" si="20"/>
        <v>56264003</v>
      </c>
      <c r="P72">
        <v>57</v>
      </c>
      <c r="Q72">
        <v>1314595</v>
      </c>
      <c r="R72">
        <v>4</v>
      </c>
      <c r="S72">
        <v>104500</v>
      </c>
      <c r="T72" s="10">
        <f t="shared" si="21"/>
        <v>61</v>
      </c>
      <c r="U72" s="10">
        <f t="shared" si="22"/>
        <v>1419095</v>
      </c>
      <c r="W72" s="10">
        <v>46</v>
      </c>
      <c r="X72" s="10">
        <v>1432868</v>
      </c>
      <c r="Y72" s="10">
        <v>1</v>
      </c>
      <c r="Z72" s="10">
        <v>55043</v>
      </c>
      <c r="AA72" s="10">
        <f t="shared" si="23"/>
        <v>47</v>
      </c>
      <c r="AB72" s="10">
        <f t="shared" si="24"/>
        <v>1487911</v>
      </c>
      <c r="AD72">
        <v>1</v>
      </c>
      <c r="AE72">
        <v>36607</v>
      </c>
      <c r="AF72">
        <v>9</v>
      </c>
      <c r="AG72">
        <v>339394</v>
      </c>
      <c r="AH72">
        <f t="shared" si="25"/>
        <v>10</v>
      </c>
      <c r="AI72">
        <f t="shared" si="26"/>
        <v>376001</v>
      </c>
      <c r="AJ72"/>
      <c r="AK72">
        <v>1</v>
      </c>
      <c r="AL72">
        <v>38727</v>
      </c>
      <c r="AM72">
        <v>179</v>
      </c>
      <c r="AN72">
        <v>6435788</v>
      </c>
      <c r="AO72" s="10">
        <f t="shared" si="27"/>
        <v>180</v>
      </c>
      <c r="AP72" s="10">
        <f t="shared" si="28"/>
        <v>6474515</v>
      </c>
      <c r="AV72" s="10">
        <f t="shared" si="29"/>
        <v>0</v>
      </c>
      <c r="AW72" s="10">
        <f t="shared" si="30"/>
        <v>0</v>
      </c>
      <c r="AY72" s="10">
        <f t="shared" si="31"/>
        <v>1320</v>
      </c>
      <c r="AZ72" s="10">
        <f t="shared" si="32"/>
        <v>69683673</v>
      </c>
      <c r="BA72" s="122">
        <f t="shared" si="33"/>
        <v>52790.661363636362</v>
      </c>
    </row>
    <row r="73" spans="1:53" x14ac:dyDescent="0.25">
      <c r="A73" s="11">
        <v>71</v>
      </c>
      <c r="B73" s="11">
        <v>33</v>
      </c>
      <c r="C73" s="79">
        <v>1570140</v>
      </c>
      <c r="D73" s="10">
        <v>8</v>
      </c>
      <c r="E73" s="80">
        <v>280192</v>
      </c>
      <c r="F73" s="10">
        <f t="shared" si="17"/>
        <v>41</v>
      </c>
      <c r="G73" s="10">
        <f t="shared" si="18"/>
        <v>1850332</v>
      </c>
      <c r="I73">
        <v>673</v>
      </c>
      <c r="J73">
        <v>39031878</v>
      </c>
      <c r="K73">
        <v>11</v>
      </c>
      <c r="L73">
        <v>615618</v>
      </c>
      <c r="M73" s="10">
        <f t="shared" si="19"/>
        <v>684</v>
      </c>
      <c r="N73" s="10">
        <f t="shared" si="20"/>
        <v>39647496</v>
      </c>
      <c r="P73">
        <v>37</v>
      </c>
      <c r="Q73">
        <v>747067</v>
      </c>
      <c r="R73">
        <v>5</v>
      </c>
      <c r="S73">
        <v>99902</v>
      </c>
      <c r="T73" s="10">
        <f t="shared" si="21"/>
        <v>42</v>
      </c>
      <c r="U73" s="10">
        <f t="shared" si="22"/>
        <v>846969</v>
      </c>
      <c r="W73" s="10">
        <v>36</v>
      </c>
      <c r="X73" s="10">
        <v>1169508</v>
      </c>
      <c r="Y73" s="10">
        <v>1</v>
      </c>
      <c r="Z73" s="10">
        <v>46429</v>
      </c>
      <c r="AA73" s="10">
        <f t="shared" si="23"/>
        <v>37</v>
      </c>
      <c r="AB73" s="10">
        <f t="shared" si="24"/>
        <v>1215937</v>
      </c>
      <c r="AD73"/>
      <c r="AE73"/>
      <c r="AF73">
        <v>8</v>
      </c>
      <c r="AG73">
        <v>250691</v>
      </c>
      <c r="AH73">
        <f t="shared" si="25"/>
        <v>8</v>
      </c>
      <c r="AI73">
        <f t="shared" si="26"/>
        <v>250691</v>
      </c>
      <c r="AJ73"/>
      <c r="AK73">
        <v>1</v>
      </c>
      <c r="AL73">
        <v>15793</v>
      </c>
      <c r="AM73">
        <v>151</v>
      </c>
      <c r="AN73">
        <v>5028947</v>
      </c>
      <c r="AO73" s="10">
        <f t="shared" si="27"/>
        <v>152</v>
      </c>
      <c r="AP73" s="10">
        <f t="shared" si="28"/>
        <v>5044740</v>
      </c>
      <c r="AV73" s="10">
        <f t="shared" si="29"/>
        <v>0</v>
      </c>
      <c r="AW73" s="10">
        <f t="shared" si="30"/>
        <v>0</v>
      </c>
      <c r="AY73" s="10">
        <f t="shared" si="31"/>
        <v>964</v>
      </c>
      <c r="AZ73" s="10">
        <f t="shared" si="32"/>
        <v>48856165</v>
      </c>
      <c r="BA73" s="122">
        <f t="shared" si="33"/>
        <v>50680.669087136928</v>
      </c>
    </row>
    <row r="74" spans="1:53" x14ac:dyDescent="0.25">
      <c r="A74" s="11">
        <v>72</v>
      </c>
      <c r="B74" s="11">
        <v>50</v>
      </c>
      <c r="C74" s="79">
        <v>2138403</v>
      </c>
      <c r="D74" s="10">
        <v>7</v>
      </c>
      <c r="E74" s="80">
        <v>199350</v>
      </c>
      <c r="F74" s="10">
        <f t="shared" si="17"/>
        <v>57</v>
      </c>
      <c r="G74" s="10">
        <f t="shared" si="18"/>
        <v>2337753</v>
      </c>
      <c r="I74">
        <v>647</v>
      </c>
      <c r="J74">
        <v>36018653</v>
      </c>
      <c r="K74">
        <v>9</v>
      </c>
      <c r="L74">
        <v>502990</v>
      </c>
      <c r="M74" s="10">
        <f t="shared" si="19"/>
        <v>656</v>
      </c>
      <c r="N74" s="10">
        <f t="shared" si="20"/>
        <v>36521643</v>
      </c>
      <c r="P74">
        <v>31</v>
      </c>
      <c r="Q74">
        <v>652826</v>
      </c>
      <c r="R74">
        <v>3</v>
      </c>
      <c r="S74">
        <v>81702</v>
      </c>
      <c r="T74" s="10">
        <f t="shared" si="21"/>
        <v>34</v>
      </c>
      <c r="U74" s="10">
        <f t="shared" si="22"/>
        <v>734528</v>
      </c>
      <c r="W74" s="10">
        <v>32</v>
      </c>
      <c r="X74" s="10">
        <v>838043</v>
      </c>
      <c r="AA74" s="10">
        <f t="shared" si="23"/>
        <v>32</v>
      </c>
      <c r="AB74" s="10">
        <f t="shared" si="24"/>
        <v>838043</v>
      </c>
      <c r="AD74"/>
      <c r="AE74"/>
      <c r="AF74">
        <v>5</v>
      </c>
      <c r="AG74">
        <v>157961</v>
      </c>
      <c r="AH74">
        <f t="shared" si="25"/>
        <v>5</v>
      </c>
      <c r="AI74">
        <f t="shared" si="26"/>
        <v>157961</v>
      </c>
      <c r="AJ74"/>
      <c r="AK74">
        <v>1</v>
      </c>
      <c r="AL74">
        <v>30613</v>
      </c>
      <c r="AM74">
        <v>183</v>
      </c>
      <c r="AN74">
        <v>5972901</v>
      </c>
      <c r="AO74" s="10">
        <f t="shared" si="27"/>
        <v>184</v>
      </c>
      <c r="AP74" s="10">
        <f t="shared" si="28"/>
        <v>6003514</v>
      </c>
      <c r="AV74" s="10">
        <f t="shared" si="29"/>
        <v>0</v>
      </c>
      <c r="AW74" s="10">
        <f t="shared" si="30"/>
        <v>0</v>
      </c>
      <c r="AY74" s="10">
        <f t="shared" si="31"/>
        <v>968</v>
      </c>
      <c r="AZ74" s="10">
        <f t="shared" si="32"/>
        <v>46593442</v>
      </c>
      <c r="BA74" s="122">
        <f t="shared" si="33"/>
        <v>48133.721074380162</v>
      </c>
    </row>
    <row r="75" spans="1:53" x14ac:dyDescent="0.25">
      <c r="A75" s="11">
        <v>73</v>
      </c>
      <c r="B75" s="11">
        <v>53</v>
      </c>
      <c r="C75" s="79">
        <v>2421844</v>
      </c>
      <c r="D75" s="10">
        <v>6</v>
      </c>
      <c r="E75" s="80">
        <v>208463</v>
      </c>
      <c r="F75" s="10">
        <f t="shared" si="17"/>
        <v>59</v>
      </c>
      <c r="G75" s="10">
        <f t="shared" si="18"/>
        <v>2630307</v>
      </c>
      <c r="I75">
        <v>737</v>
      </c>
      <c r="J75">
        <v>41261562</v>
      </c>
      <c r="K75">
        <v>11</v>
      </c>
      <c r="L75">
        <v>529297</v>
      </c>
      <c r="M75" s="10">
        <f t="shared" si="19"/>
        <v>748</v>
      </c>
      <c r="N75" s="10">
        <f t="shared" si="20"/>
        <v>41790859</v>
      </c>
      <c r="P75">
        <v>52</v>
      </c>
      <c r="Q75">
        <v>1030941</v>
      </c>
      <c r="R75">
        <v>2</v>
      </c>
      <c r="S75">
        <v>47947</v>
      </c>
      <c r="T75" s="10">
        <f t="shared" si="21"/>
        <v>54</v>
      </c>
      <c r="U75" s="10">
        <f t="shared" si="22"/>
        <v>1078888</v>
      </c>
      <c r="W75" s="10">
        <v>27</v>
      </c>
      <c r="X75" s="10">
        <v>816413</v>
      </c>
      <c r="Y75" s="10">
        <v>2</v>
      </c>
      <c r="Z75" s="10">
        <v>93253</v>
      </c>
      <c r="AA75" s="10">
        <f t="shared" si="23"/>
        <v>29</v>
      </c>
      <c r="AB75" s="10">
        <f t="shared" si="24"/>
        <v>909666</v>
      </c>
      <c r="AD75"/>
      <c r="AE75"/>
      <c r="AF75">
        <v>6</v>
      </c>
      <c r="AG75">
        <v>209653</v>
      </c>
      <c r="AH75">
        <f t="shared" si="25"/>
        <v>6</v>
      </c>
      <c r="AI75">
        <f t="shared" si="26"/>
        <v>209653</v>
      </c>
      <c r="AJ75"/>
      <c r="AK75">
        <v>3</v>
      </c>
      <c r="AL75">
        <v>128635</v>
      </c>
      <c r="AM75">
        <v>196</v>
      </c>
      <c r="AN75">
        <v>6764468</v>
      </c>
      <c r="AO75" s="10">
        <f t="shared" si="27"/>
        <v>199</v>
      </c>
      <c r="AP75" s="10">
        <f t="shared" si="28"/>
        <v>6893103</v>
      </c>
      <c r="AV75" s="10">
        <f t="shared" si="29"/>
        <v>0</v>
      </c>
      <c r="AW75" s="10">
        <f t="shared" si="30"/>
        <v>0</v>
      </c>
      <c r="AY75" s="10">
        <f t="shared" si="31"/>
        <v>1095</v>
      </c>
      <c r="AZ75" s="10">
        <f t="shared" si="32"/>
        <v>53512476</v>
      </c>
      <c r="BA75" s="122">
        <f t="shared" si="33"/>
        <v>48869.841095890413</v>
      </c>
    </row>
    <row r="76" spans="1:53" x14ac:dyDescent="0.25">
      <c r="A76" s="11">
        <v>74</v>
      </c>
      <c r="B76" s="11">
        <v>47</v>
      </c>
      <c r="C76" s="79">
        <v>2055006</v>
      </c>
      <c r="D76" s="11">
        <v>5</v>
      </c>
      <c r="E76" s="79">
        <v>149486</v>
      </c>
      <c r="F76" s="10">
        <f t="shared" si="17"/>
        <v>52</v>
      </c>
      <c r="G76" s="10">
        <f t="shared" si="18"/>
        <v>2204492</v>
      </c>
      <c r="I76">
        <v>744</v>
      </c>
      <c r="J76">
        <v>39942365</v>
      </c>
      <c r="K76">
        <v>7</v>
      </c>
      <c r="L76">
        <v>354737</v>
      </c>
      <c r="M76" s="10">
        <f t="shared" si="19"/>
        <v>751</v>
      </c>
      <c r="N76" s="10">
        <f t="shared" si="20"/>
        <v>40297102</v>
      </c>
      <c r="P76">
        <v>27</v>
      </c>
      <c r="Q76">
        <v>485484</v>
      </c>
      <c r="R76">
        <v>8</v>
      </c>
      <c r="S76">
        <v>221962</v>
      </c>
      <c r="T76" s="10">
        <f t="shared" si="21"/>
        <v>35</v>
      </c>
      <c r="U76" s="10">
        <f t="shared" si="22"/>
        <v>707446</v>
      </c>
      <c r="W76" s="10">
        <v>34</v>
      </c>
      <c r="X76" s="10">
        <v>1000750</v>
      </c>
      <c r="AA76" s="10">
        <f t="shared" si="23"/>
        <v>34</v>
      </c>
      <c r="AB76" s="10">
        <f t="shared" si="24"/>
        <v>1000750</v>
      </c>
      <c r="AD76"/>
      <c r="AE76"/>
      <c r="AF76">
        <v>7</v>
      </c>
      <c r="AG76">
        <v>252799</v>
      </c>
      <c r="AH76">
        <f t="shared" si="25"/>
        <v>7</v>
      </c>
      <c r="AI76">
        <f t="shared" si="26"/>
        <v>252799</v>
      </c>
      <c r="AJ76"/>
      <c r="AK76">
        <v>1</v>
      </c>
      <c r="AL76">
        <v>45282</v>
      </c>
      <c r="AM76">
        <v>213</v>
      </c>
      <c r="AN76">
        <v>7031312</v>
      </c>
      <c r="AO76" s="10">
        <f t="shared" si="27"/>
        <v>214</v>
      </c>
      <c r="AP76" s="10">
        <f t="shared" si="28"/>
        <v>7076594</v>
      </c>
      <c r="AV76" s="10">
        <f t="shared" si="29"/>
        <v>0</v>
      </c>
      <c r="AW76" s="10">
        <f t="shared" si="30"/>
        <v>0</v>
      </c>
      <c r="AY76" s="10">
        <f t="shared" si="31"/>
        <v>1093</v>
      </c>
      <c r="AZ76" s="10">
        <f t="shared" si="32"/>
        <v>51539183</v>
      </c>
      <c r="BA76" s="122">
        <f t="shared" si="33"/>
        <v>47153.872827081424</v>
      </c>
    </row>
    <row r="77" spans="1:53" x14ac:dyDescent="0.25">
      <c r="A77" s="11">
        <v>75</v>
      </c>
      <c r="B77" s="11">
        <v>34</v>
      </c>
      <c r="C77" s="79">
        <v>1178067</v>
      </c>
      <c r="D77" s="11">
        <v>1</v>
      </c>
      <c r="E77" s="79">
        <v>13375</v>
      </c>
      <c r="F77" s="10">
        <f t="shared" si="17"/>
        <v>35</v>
      </c>
      <c r="G77" s="10">
        <f t="shared" si="18"/>
        <v>1191442</v>
      </c>
      <c r="I77">
        <v>545</v>
      </c>
      <c r="J77">
        <v>30134468</v>
      </c>
      <c r="K77">
        <v>10</v>
      </c>
      <c r="L77">
        <v>433384</v>
      </c>
      <c r="M77" s="10">
        <f t="shared" si="19"/>
        <v>555</v>
      </c>
      <c r="N77" s="10">
        <f t="shared" si="20"/>
        <v>30567852</v>
      </c>
      <c r="P77">
        <v>44</v>
      </c>
      <c r="Q77">
        <v>817961</v>
      </c>
      <c r="R77">
        <v>3</v>
      </c>
      <c r="S77">
        <v>79774</v>
      </c>
      <c r="T77" s="10">
        <f t="shared" si="21"/>
        <v>47</v>
      </c>
      <c r="U77" s="10">
        <f t="shared" si="22"/>
        <v>897735</v>
      </c>
      <c r="W77" s="10">
        <v>21</v>
      </c>
      <c r="X77" s="10">
        <v>562579</v>
      </c>
      <c r="AA77" s="10">
        <f t="shared" si="23"/>
        <v>21</v>
      </c>
      <c r="AB77" s="10">
        <f t="shared" si="24"/>
        <v>562579</v>
      </c>
      <c r="AD77"/>
      <c r="AE77"/>
      <c r="AF77">
        <v>7</v>
      </c>
      <c r="AG77">
        <v>228388</v>
      </c>
      <c r="AH77">
        <f t="shared" si="25"/>
        <v>7</v>
      </c>
      <c r="AI77">
        <f t="shared" si="26"/>
        <v>228388</v>
      </c>
      <c r="AJ77"/>
      <c r="AK77"/>
      <c r="AL77"/>
      <c r="AM77">
        <v>230</v>
      </c>
      <c r="AN77">
        <v>7632857</v>
      </c>
      <c r="AO77" s="10">
        <f t="shared" si="27"/>
        <v>230</v>
      </c>
      <c r="AP77" s="10">
        <f t="shared" si="28"/>
        <v>7632857</v>
      </c>
      <c r="AV77" s="10">
        <f t="shared" si="29"/>
        <v>0</v>
      </c>
      <c r="AW77" s="10">
        <f t="shared" si="30"/>
        <v>0</v>
      </c>
      <c r="AY77" s="10">
        <f t="shared" si="31"/>
        <v>895</v>
      </c>
      <c r="AZ77" s="10">
        <f t="shared" si="32"/>
        <v>41080853</v>
      </c>
      <c r="BA77" s="122">
        <f t="shared" si="33"/>
        <v>45900.394413407819</v>
      </c>
    </row>
    <row r="78" spans="1:53" ht="14.1" customHeight="1" x14ac:dyDescent="0.25">
      <c r="A78" s="11">
        <v>76</v>
      </c>
      <c r="B78" s="11">
        <v>40</v>
      </c>
      <c r="C78" s="79">
        <v>1698672</v>
      </c>
      <c r="D78" s="11">
        <v>2</v>
      </c>
      <c r="E78" s="79">
        <v>43823</v>
      </c>
      <c r="F78" s="10">
        <f t="shared" si="17"/>
        <v>42</v>
      </c>
      <c r="G78" s="10">
        <f t="shared" si="18"/>
        <v>1742495</v>
      </c>
      <c r="I78">
        <v>492</v>
      </c>
      <c r="J78">
        <v>25384471</v>
      </c>
      <c r="K78">
        <v>5</v>
      </c>
      <c r="L78">
        <v>251470</v>
      </c>
      <c r="M78" s="10">
        <f t="shared" si="19"/>
        <v>497</v>
      </c>
      <c r="N78" s="10">
        <f t="shared" si="20"/>
        <v>25635941</v>
      </c>
      <c r="P78">
        <v>28</v>
      </c>
      <c r="Q78">
        <v>537198</v>
      </c>
      <c r="R78">
        <v>2</v>
      </c>
      <c r="S78">
        <v>47743</v>
      </c>
      <c r="T78" s="10">
        <f t="shared" si="21"/>
        <v>30</v>
      </c>
      <c r="U78" s="10">
        <f t="shared" si="22"/>
        <v>584941</v>
      </c>
      <c r="W78" s="10">
        <v>16</v>
      </c>
      <c r="X78" s="10">
        <v>458330</v>
      </c>
      <c r="AA78" s="10">
        <f t="shared" si="23"/>
        <v>16</v>
      </c>
      <c r="AB78" s="10">
        <f t="shared" si="24"/>
        <v>458330</v>
      </c>
      <c r="AD78"/>
      <c r="AE78"/>
      <c r="AF78">
        <v>5</v>
      </c>
      <c r="AG78">
        <v>152876</v>
      </c>
      <c r="AH78">
        <f t="shared" si="25"/>
        <v>5</v>
      </c>
      <c r="AI78">
        <f t="shared" si="26"/>
        <v>152876</v>
      </c>
      <c r="AJ78"/>
      <c r="AK78">
        <v>1</v>
      </c>
      <c r="AL78">
        <v>20969</v>
      </c>
      <c r="AM78">
        <v>194</v>
      </c>
      <c r="AN78">
        <v>6355657</v>
      </c>
      <c r="AO78" s="10">
        <f t="shared" si="27"/>
        <v>195</v>
      </c>
      <c r="AP78" s="10">
        <f t="shared" si="28"/>
        <v>6376626</v>
      </c>
      <c r="AV78" s="10">
        <f t="shared" si="29"/>
        <v>0</v>
      </c>
      <c r="AW78" s="10">
        <f t="shared" si="30"/>
        <v>0</v>
      </c>
      <c r="AY78" s="10">
        <f t="shared" si="31"/>
        <v>785</v>
      </c>
      <c r="AZ78" s="10">
        <f t="shared" si="32"/>
        <v>34951209</v>
      </c>
      <c r="BA78" s="122">
        <f t="shared" si="33"/>
        <v>44523.83312101911</v>
      </c>
    </row>
    <row r="79" spans="1:53" x14ac:dyDescent="0.25">
      <c r="A79" s="11">
        <v>77</v>
      </c>
      <c r="B79" s="11">
        <v>41</v>
      </c>
      <c r="C79" s="79">
        <v>1337882</v>
      </c>
      <c r="D79" s="11">
        <v>7</v>
      </c>
      <c r="E79" s="79">
        <v>158595</v>
      </c>
      <c r="F79" s="10">
        <f t="shared" si="17"/>
        <v>48</v>
      </c>
      <c r="G79" s="10">
        <f t="shared" si="18"/>
        <v>1496477</v>
      </c>
      <c r="I79">
        <v>456</v>
      </c>
      <c r="J79">
        <v>24200076</v>
      </c>
      <c r="K79">
        <v>4</v>
      </c>
      <c r="L79">
        <v>167516</v>
      </c>
      <c r="M79" s="10">
        <f t="shared" si="19"/>
        <v>460</v>
      </c>
      <c r="N79" s="10">
        <f t="shared" si="20"/>
        <v>24367592</v>
      </c>
      <c r="P79">
        <v>27</v>
      </c>
      <c r="Q79">
        <v>487408</v>
      </c>
      <c r="R79"/>
      <c r="S79"/>
      <c r="T79" s="10">
        <f t="shared" si="21"/>
        <v>27</v>
      </c>
      <c r="U79" s="10">
        <f t="shared" si="22"/>
        <v>487408</v>
      </c>
      <c r="W79" s="10">
        <v>10</v>
      </c>
      <c r="X79" s="10">
        <v>255637</v>
      </c>
      <c r="Y79" s="10">
        <v>1</v>
      </c>
      <c r="Z79" s="10">
        <v>15584</v>
      </c>
      <c r="AA79" s="10">
        <f t="shared" si="23"/>
        <v>11</v>
      </c>
      <c r="AB79" s="10">
        <f t="shared" si="24"/>
        <v>271221</v>
      </c>
      <c r="AD79"/>
      <c r="AE79"/>
      <c r="AF79"/>
      <c r="AG79"/>
      <c r="AH79">
        <f t="shared" si="25"/>
        <v>0</v>
      </c>
      <c r="AI79">
        <f t="shared" si="26"/>
        <v>0</v>
      </c>
      <c r="AJ79"/>
      <c r="AK79">
        <v>3</v>
      </c>
      <c r="AL79">
        <v>77242</v>
      </c>
      <c r="AM79">
        <v>204</v>
      </c>
      <c r="AN79">
        <v>6688038</v>
      </c>
      <c r="AO79" s="10">
        <f t="shared" si="27"/>
        <v>207</v>
      </c>
      <c r="AP79" s="10">
        <f t="shared" si="28"/>
        <v>6765280</v>
      </c>
      <c r="AV79" s="10">
        <f t="shared" si="29"/>
        <v>0</v>
      </c>
      <c r="AW79" s="10">
        <f t="shared" si="30"/>
        <v>0</v>
      </c>
      <c r="AY79" s="10">
        <f t="shared" si="31"/>
        <v>753</v>
      </c>
      <c r="AZ79" s="10">
        <f t="shared" si="32"/>
        <v>33387978</v>
      </c>
      <c r="BA79" s="122">
        <f t="shared" si="33"/>
        <v>44339.944223107566</v>
      </c>
    </row>
    <row r="80" spans="1:53" x14ac:dyDescent="0.25">
      <c r="A80" s="11">
        <v>78</v>
      </c>
      <c r="B80" s="11">
        <v>38</v>
      </c>
      <c r="C80" s="79">
        <v>949069</v>
      </c>
      <c r="D80" s="11">
        <v>8</v>
      </c>
      <c r="E80" s="79">
        <v>136346</v>
      </c>
      <c r="F80" s="10">
        <f t="shared" si="17"/>
        <v>46</v>
      </c>
      <c r="G80" s="10">
        <f t="shared" si="18"/>
        <v>1085415</v>
      </c>
      <c r="I80">
        <v>427</v>
      </c>
      <c r="J80">
        <v>21715988</v>
      </c>
      <c r="K80">
        <v>3</v>
      </c>
      <c r="L80">
        <v>143087</v>
      </c>
      <c r="M80" s="10">
        <f t="shared" si="19"/>
        <v>430</v>
      </c>
      <c r="N80" s="10">
        <f t="shared" si="20"/>
        <v>21859075</v>
      </c>
      <c r="P80">
        <v>18</v>
      </c>
      <c r="Q80">
        <v>385151</v>
      </c>
      <c r="R80">
        <v>2</v>
      </c>
      <c r="S80">
        <v>58786</v>
      </c>
      <c r="T80" s="10">
        <f t="shared" si="21"/>
        <v>20</v>
      </c>
      <c r="U80" s="10">
        <f t="shared" si="22"/>
        <v>443937</v>
      </c>
      <c r="W80" s="10">
        <v>14</v>
      </c>
      <c r="X80" s="10">
        <v>383411</v>
      </c>
      <c r="AA80" s="10">
        <f t="shared" si="23"/>
        <v>14</v>
      </c>
      <c r="AB80" s="10">
        <f t="shared" si="24"/>
        <v>383411</v>
      </c>
      <c r="AD80"/>
      <c r="AE80"/>
      <c r="AF80">
        <v>2</v>
      </c>
      <c r="AG80">
        <v>64505</v>
      </c>
      <c r="AH80">
        <f t="shared" si="25"/>
        <v>2</v>
      </c>
      <c r="AI80">
        <f t="shared" si="26"/>
        <v>64505</v>
      </c>
      <c r="AJ80"/>
      <c r="AK80"/>
      <c r="AL80"/>
      <c r="AM80">
        <v>189</v>
      </c>
      <c r="AN80">
        <v>5578545</v>
      </c>
      <c r="AO80" s="10">
        <f t="shared" si="27"/>
        <v>189</v>
      </c>
      <c r="AP80" s="10">
        <f t="shared" si="28"/>
        <v>5578545</v>
      </c>
      <c r="AV80" s="10">
        <f t="shared" si="29"/>
        <v>0</v>
      </c>
      <c r="AW80" s="10">
        <f t="shared" si="30"/>
        <v>0</v>
      </c>
      <c r="AY80" s="10">
        <f t="shared" si="31"/>
        <v>701</v>
      </c>
      <c r="AZ80" s="10">
        <f t="shared" si="32"/>
        <v>29414888</v>
      </c>
      <c r="BA80" s="122">
        <f t="shared" si="33"/>
        <v>41961.323823109844</v>
      </c>
    </row>
    <row r="81" spans="1:53" x14ac:dyDescent="0.25">
      <c r="A81" s="11">
        <v>79</v>
      </c>
      <c r="B81" s="11">
        <v>39</v>
      </c>
      <c r="C81" s="79">
        <v>1587378</v>
      </c>
      <c r="D81" s="11">
        <v>4</v>
      </c>
      <c r="E81" s="79">
        <v>85017</v>
      </c>
      <c r="F81" s="10">
        <f t="shared" si="17"/>
        <v>43</v>
      </c>
      <c r="G81" s="10">
        <f t="shared" si="18"/>
        <v>1672395</v>
      </c>
      <c r="I81">
        <v>362</v>
      </c>
      <c r="J81">
        <v>18137406</v>
      </c>
      <c r="K81">
        <v>8</v>
      </c>
      <c r="L81">
        <v>399918</v>
      </c>
      <c r="M81" s="10">
        <f t="shared" si="19"/>
        <v>370</v>
      </c>
      <c r="N81" s="10">
        <f t="shared" si="20"/>
        <v>18537324</v>
      </c>
      <c r="P81">
        <v>13</v>
      </c>
      <c r="Q81">
        <v>235507</v>
      </c>
      <c r="R81">
        <v>1</v>
      </c>
      <c r="S81">
        <v>21547</v>
      </c>
      <c r="T81" s="10">
        <f t="shared" si="21"/>
        <v>14</v>
      </c>
      <c r="U81" s="10">
        <f t="shared" si="22"/>
        <v>257054</v>
      </c>
      <c r="W81" s="10">
        <v>12</v>
      </c>
      <c r="X81" s="10">
        <v>296629</v>
      </c>
      <c r="AA81" s="10">
        <f t="shared" si="23"/>
        <v>12</v>
      </c>
      <c r="AB81" s="10">
        <f t="shared" si="24"/>
        <v>296629</v>
      </c>
      <c r="AD81"/>
      <c r="AE81"/>
      <c r="AF81">
        <v>3</v>
      </c>
      <c r="AG81">
        <v>81188</v>
      </c>
      <c r="AH81">
        <f t="shared" si="25"/>
        <v>3</v>
      </c>
      <c r="AI81">
        <f t="shared" si="26"/>
        <v>81188</v>
      </c>
      <c r="AJ81"/>
      <c r="AK81">
        <v>2</v>
      </c>
      <c r="AL81">
        <v>69760</v>
      </c>
      <c r="AM81">
        <v>200</v>
      </c>
      <c r="AN81">
        <v>5814913</v>
      </c>
      <c r="AO81" s="10">
        <f t="shared" si="27"/>
        <v>202</v>
      </c>
      <c r="AP81" s="10">
        <f t="shared" si="28"/>
        <v>5884673</v>
      </c>
      <c r="AV81" s="10">
        <f t="shared" si="29"/>
        <v>0</v>
      </c>
      <c r="AW81" s="10">
        <f t="shared" si="30"/>
        <v>0</v>
      </c>
      <c r="AY81" s="10">
        <f t="shared" si="31"/>
        <v>644</v>
      </c>
      <c r="AZ81" s="10">
        <f t="shared" si="32"/>
        <v>26729263</v>
      </c>
      <c r="BA81" s="122">
        <f t="shared" si="33"/>
        <v>41505.066770186335</v>
      </c>
    </row>
    <row r="82" spans="1:53" x14ac:dyDescent="0.25">
      <c r="A82" s="11">
        <v>80</v>
      </c>
      <c r="B82" s="11">
        <v>23</v>
      </c>
      <c r="C82" s="80">
        <v>655180</v>
      </c>
      <c r="D82" s="10">
        <v>1</v>
      </c>
      <c r="E82" s="80">
        <v>25136</v>
      </c>
      <c r="F82" s="10">
        <f t="shared" si="17"/>
        <v>24</v>
      </c>
      <c r="G82" s="10">
        <f t="shared" si="18"/>
        <v>680316</v>
      </c>
      <c r="I82">
        <v>343</v>
      </c>
      <c r="J82">
        <v>16872438</v>
      </c>
      <c r="K82">
        <v>4</v>
      </c>
      <c r="L82">
        <v>166113</v>
      </c>
      <c r="M82" s="10">
        <f t="shared" si="19"/>
        <v>347</v>
      </c>
      <c r="N82" s="10">
        <f t="shared" si="20"/>
        <v>17038551</v>
      </c>
      <c r="P82">
        <v>12</v>
      </c>
      <c r="Q82">
        <v>224836</v>
      </c>
      <c r="R82"/>
      <c r="S82"/>
      <c r="T82" s="10">
        <f t="shared" si="21"/>
        <v>12</v>
      </c>
      <c r="U82" s="10">
        <f t="shared" si="22"/>
        <v>224836</v>
      </c>
      <c r="W82" s="10">
        <v>9</v>
      </c>
      <c r="X82" s="10">
        <v>198201</v>
      </c>
      <c r="AA82" s="10">
        <f t="shared" si="23"/>
        <v>9</v>
      </c>
      <c r="AB82" s="10">
        <f t="shared" si="24"/>
        <v>198201</v>
      </c>
      <c r="AD82"/>
      <c r="AE82"/>
      <c r="AF82"/>
      <c r="AG82"/>
      <c r="AH82">
        <f t="shared" si="25"/>
        <v>0</v>
      </c>
      <c r="AI82">
        <f t="shared" si="26"/>
        <v>0</v>
      </c>
      <c r="AJ82"/>
      <c r="AK82"/>
      <c r="AL82"/>
      <c r="AM82">
        <v>219</v>
      </c>
      <c r="AN82">
        <v>6157079</v>
      </c>
      <c r="AO82" s="10">
        <f t="shared" si="27"/>
        <v>219</v>
      </c>
      <c r="AP82" s="10">
        <f t="shared" si="28"/>
        <v>6157079</v>
      </c>
      <c r="AV82" s="10">
        <f t="shared" si="29"/>
        <v>0</v>
      </c>
      <c r="AW82" s="10">
        <f t="shared" si="30"/>
        <v>0</v>
      </c>
      <c r="AY82" s="10">
        <f t="shared" si="31"/>
        <v>611</v>
      </c>
      <c r="AZ82" s="10">
        <f t="shared" si="32"/>
        <v>24298983</v>
      </c>
      <c r="BA82" s="122">
        <f t="shared" si="33"/>
        <v>39769.202945990182</v>
      </c>
    </row>
    <row r="83" spans="1:53" x14ac:dyDescent="0.25">
      <c r="A83" s="11">
        <v>81</v>
      </c>
      <c r="B83" s="11">
        <v>15</v>
      </c>
      <c r="C83" s="79">
        <v>515564</v>
      </c>
      <c r="D83" s="11">
        <v>1</v>
      </c>
      <c r="E83" s="79">
        <v>20575</v>
      </c>
      <c r="F83" s="10">
        <f t="shared" si="17"/>
        <v>16</v>
      </c>
      <c r="G83" s="10">
        <f t="shared" si="18"/>
        <v>536139</v>
      </c>
      <c r="I83">
        <v>280</v>
      </c>
      <c r="J83">
        <v>13207062</v>
      </c>
      <c r="K83">
        <v>4</v>
      </c>
      <c r="L83">
        <v>207144</v>
      </c>
      <c r="M83" s="10">
        <f t="shared" si="19"/>
        <v>284</v>
      </c>
      <c r="N83" s="10">
        <f t="shared" si="20"/>
        <v>13414206</v>
      </c>
      <c r="P83">
        <v>8</v>
      </c>
      <c r="Q83">
        <v>161829</v>
      </c>
      <c r="R83">
        <v>1</v>
      </c>
      <c r="S83">
        <v>22856</v>
      </c>
      <c r="T83" s="10">
        <f t="shared" si="21"/>
        <v>9</v>
      </c>
      <c r="U83" s="10">
        <f t="shared" si="22"/>
        <v>184685</v>
      </c>
      <c r="W83" s="10">
        <v>15</v>
      </c>
      <c r="X83" s="10">
        <v>354549</v>
      </c>
      <c r="AA83" s="10">
        <f t="shared" si="23"/>
        <v>15</v>
      </c>
      <c r="AB83" s="10">
        <f t="shared" si="24"/>
        <v>354549</v>
      </c>
      <c r="AD83"/>
      <c r="AE83"/>
      <c r="AF83">
        <v>1</v>
      </c>
      <c r="AG83">
        <v>56798</v>
      </c>
      <c r="AH83">
        <f t="shared" si="25"/>
        <v>1</v>
      </c>
      <c r="AI83">
        <f t="shared" si="26"/>
        <v>56798</v>
      </c>
      <c r="AJ83"/>
      <c r="AK83"/>
      <c r="AL83"/>
      <c r="AM83">
        <v>200</v>
      </c>
      <c r="AN83">
        <v>5613047</v>
      </c>
      <c r="AO83" s="10">
        <f t="shared" si="27"/>
        <v>200</v>
      </c>
      <c r="AP83" s="10">
        <f t="shared" si="28"/>
        <v>5613047</v>
      </c>
      <c r="AV83" s="10">
        <f t="shared" si="29"/>
        <v>0</v>
      </c>
      <c r="AW83" s="10">
        <f t="shared" si="30"/>
        <v>0</v>
      </c>
      <c r="AY83" s="10">
        <f t="shared" si="31"/>
        <v>525</v>
      </c>
      <c r="AZ83" s="10">
        <f t="shared" si="32"/>
        <v>20159424</v>
      </c>
      <c r="BA83" s="122">
        <f t="shared" si="33"/>
        <v>38398.902857142857</v>
      </c>
    </row>
    <row r="84" spans="1:53" x14ac:dyDescent="0.25">
      <c r="A84" s="11">
        <v>82</v>
      </c>
      <c r="B84" s="11">
        <v>15</v>
      </c>
      <c r="C84" s="79">
        <v>344572</v>
      </c>
      <c r="D84" s="11">
        <v>6</v>
      </c>
      <c r="E84" s="79">
        <v>109088</v>
      </c>
      <c r="F84" s="10">
        <f t="shared" si="17"/>
        <v>21</v>
      </c>
      <c r="G84" s="10">
        <f t="shared" si="18"/>
        <v>453660</v>
      </c>
      <c r="I84">
        <v>239</v>
      </c>
      <c r="J84">
        <v>10651365</v>
      </c>
      <c r="K84">
        <v>4</v>
      </c>
      <c r="L84">
        <v>167496</v>
      </c>
      <c r="M84" s="10">
        <f t="shared" si="19"/>
        <v>243</v>
      </c>
      <c r="N84" s="10">
        <f t="shared" si="20"/>
        <v>10818861</v>
      </c>
      <c r="P84">
        <v>9</v>
      </c>
      <c r="Q84">
        <v>138245</v>
      </c>
      <c r="R84">
        <v>1</v>
      </c>
      <c r="S84">
        <v>19151</v>
      </c>
      <c r="T84" s="10">
        <f t="shared" si="21"/>
        <v>10</v>
      </c>
      <c r="U84" s="10">
        <f t="shared" si="22"/>
        <v>157396</v>
      </c>
      <c r="W84" s="10">
        <v>15</v>
      </c>
      <c r="X84" s="10">
        <v>366639</v>
      </c>
      <c r="AA84" s="10">
        <f t="shared" si="23"/>
        <v>15</v>
      </c>
      <c r="AB84" s="10">
        <f t="shared" si="24"/>
        <v>366639</v>
      </c>
      <c r="AD84"/>
      <c r="AE84"/>
      <c r="AF84">
        <v>2</v>
      </c>
      <c r="AG84">
        <v>72976</v>
      </c>
      <c r="AH84">
        <f t="shared" si="25"/>
        <v>2</v>
      </c>
      <c r="AI84">
        <f t="shared" si="26"/>
        <v>72976</v>
      </c>
      <c r="AJ84"/>
      <c r="AK84"/>
      <c r="AL84"/>
      <c r="AM84">
        <v>189</v>
      </c>
      <c r="AN84">
        <v>5482948</v>
      </c>
      <c r="AO84" s="10">
        <f t="shared" si="27"/>
        <v>189</v>
      </c>
      <c r="AP84" s="10">
        <f t="shared" si="28"/>
        <v>5482948</v>
      </c>
      <c r="AV84" s="10">
        <f t="shared" si="29"/>
        <v>0</v>
      </c>
      <c r="AW84" s="10">
        <f t="shared" si="30"/>
        <v>0</v>
      </c>
      <c r="AY84" s="10">
        <f t="shared" si="31"/>
        <v>480</v>
      </c>
      <c r="AZ84" s="10">
        <f t="shared" si="32"/>
        <v>17352480</v>
      </c>
      <c r="BA84" s="122">
        <f t="shared" si="33"/>
        <v>36151</v>
      </c>
    </row>
    <row r="85" spans="1:53" x14ac:dyDescent="0.25">
      <c r="A85" s="11">
        <v>83</v>
      </c>
      <c r="B85" s="11">
        <v>16</v>
      </c>
      <c r="C85" s="79">
        <v>305938</v>
      </c>
      <c r="D85" s="11">
        <v>2</v>
      </c>
      <c r="E85" s="79">
        <v>41055</v>
      </c>
      <c r="F85" s="10">
        <f t="shared" si="17"/>
        <v>18</v>
      </c>
      <c r="G85" s="10">
        <f t="shared" si="18"/>
        <v>346993</v>
      </c>
      <c r="I85">
        <v>231</v>
      </c>
      <c r="J85">
        <v>10371271</v>
      </c>
      <c r="K85"/>
      <c r="L85"/>
      <c r="M85" s="10">
        <f t="shared" si="19"/>
        <v>231</v>
      </c>
      <c r="N85" s="10">
        <f t="shared" si="20"/>
        <v>10371271</v>
      </c>
      <c r="P85">
        <v>8</v>
      </c>
      <c r="Q85">
        <v>100007</v>
      </c>
      <c r="R85">
        <v>1</v>
      </c>
      <c r="S85">
        <v>22912</v>
      </c>
      <c r="T85" s="10">
        <f t="shared" si="21"/>
        <v>9</v>
      </c>
      <c r="U85" s="10">
        <f t="shared" si="22"/>
        <v>122919</v>
      </c>
      <c r="W85" s="10">
        <v>14</v>
      </c>
      <c r="X85" s="10">
        <v>319458</v>
      </c>
      <c r="AA85" s="10">
        <f t="shared" si="23"/>
        <v>14</v>
      </c>
      <c r="AB85" s="10">
        <f t="shared" si="24"/>
        <v>319458</v>
      </c>
      <c r="AD85"/>
      <c r="AE85"/>
      <c r="AF85">
        <v>1</v>
      </c>
      <c r="AG85">
        <v>23882</v>
      </c>
      <c r="AH85">
        <f t="shared" si="25"/>
        <v>1</v>
      </c>
      <c r="AI85">
        <f t="shared" si="26"/>
        <v>23882</v>
      </c>
      <c r="AJ85"/>
      <c r="AK85">
        <v>2</v>
      </c>
      <c r="AL85">
        <v>57824</v>
      </c>
      <c r="AM85">
        <v>183</v>
      </c>
      <c r="AN85">
        <v>4885300</v>
      </c>
      <c r="AO85" s="10">
        <f t="shared" si="27"/>
        <v>185</v>
      </c>
      <c r="AP85" s="10">
        <f t="shared" si="28"/>
        <v>4943124</v>
      </c>
      <c r="AV85" s="10">
        <f t="shared" si="29"/>
        <v>0</v>
      </c>
      <c r="AW85" s="10">
        <f t="shared" si="30"/>
        <v>0</v>
      </c>
      <c r="AY85" s="10">
        <f t="shared" si="31"/>
        <v>458</v>
      </c>
      <c r="AZ85" s="10">
        <f t="shared" si="32"/>
        <v>16127647</v>
      </c>
      <c r="BA85" s="122">
        <f t="shared" si="33"/>
        <v>35213.203056768558</v>
      </c>
    </row>
    <row r="86" spans="1:53" x14ac:dyDescent="0.25">
      <c r="A86" s="11">
        <v>84</v>
      </c>
      <c r="B86" s="11">
        <v>16</v>
      </c>
      <c r="C86" s="79">
        <v>230036</v>
      </c>
      <c r="D86" s="11">
        <v>2</v>
      </c>
      <c r="E86" s="79">
        <v>37696</v>
      </c>
      <c r="F86" s="10">
        <f t="shared" si="17"/>
        <v>18</v>
      </c>
      <c r="G86" s="10">
        <f t="shared" si="18"/>
        <v>267732</v>
      </c>
      <c r="I86">
        <v>199</v>
      </c>
      <c r="J86">
        <v>8641132</v>
      </c>
      <c r="K86"/>
      <c r="L86"/>
      <c r="M86" s="10">
        <f t="shared" si="19"/>
        <v>199</v>
      </c>
      <c r="N86" s="10">
        <f t="shared" si="20"/>
        <v>8641132</v>
      </c>
      <c r="P86">
        <v>6</v>
      </c>
      <c r="Q86">
        <v>77477</v>
      </c>
      <c r="R86">
        <v>1</v>
      </c>
      <c r="S86">
        <v>18838</v>
      </c>
      <c r="T86" s="10">
        <f t="shared" si="21"/>
        <v>7</v>
      </c>
      <c r="U86" s="10">
        <f t="shared" si="22"/>
        <v>96315</v>
      </c>
      <c r="W86" s="10">
        <v>6</v>
      </c>
      <c r="X86" s="10">
        <v>133037</v>
      </c>
      <c r="AA86" s="10">
        <f t="shared" si="23"/>
        <v>6</v>
      </c>
      <c r="AB86" s="10">
        <f t="shared" si="24"/>
        <v>133037</v>
      </c>
      <c r="AD86"/>
      <c r="AE86"/>
      <c r="AF86">
        <v>1</v>
      </c>
      <c r="AG86">
        <v>23951</v>
      </c>
      <c r="AH86">
        <f t="shared" si="25"/>
        <v>1</v>
      </c>
      <c r="AI86">
        <f t="shared" si="26"/>
        <v>23951</v>
      </c>
      <c r="AJ86"/>
      <c r="AK86"/>
      <c r="AL86"/>
      <c r="AM86">
        <v>190</v>
      </c>
      <c r="AN86">
        <v>5066581</v>
      </c>
      <c r="AO86" s="10">
        <f t="shared" si="27"/>
        <v>190</v>
      </c>
      <c r="AP86" s="10">
        <f t="shared" si="28"/>
        <v>5066581</v>
      </c>
      <c r="AV86" s="10">
        <f t="shared" si="29"/>
        <v>0</v>
      </c>
      <c r="AW86" s="10">
        <f t="shared" si="30"/>
        <v>0</v>
      </c>
      <c r="AY86" s="10">
        <f t="shared" si="31"/>
        <v>421</v>
      </c>
      <c r="AZ86" s="10">
        <f t="shared" si="32"/>
        <v>14228748</v>
      </c>
      <c r="BA86" s="122">
        <f t="shared" si="33"/>
        <v>33797.501187648457</v>
      </c>
    </row>
    <row r="87" spans="1:53" x14ac:dyDescent="0.25">
      <c r="A87" s="11">
        <v>85</v>
      </c>
      <c r="B87" s="11">
        <v>11</v>
      </c>
      <c r="C87" s="79">
        <v>151365</v>
      </c>
      <c r="D87" s="11">
        <v>2</v>
      </c>
      <c r="E87" s="79">
        <v>41094</v>
      </c>
      <c r="F87" s="10">
        <f t="shared" si="17"/>
        <v>13</v>
      </c>
      <c r="G87" s="10">
        <f t="shared" si="18"/>
        <v>192459</v>
      </c>
      <c r="I87">
        <v>207</v>
      </c>
      <c r="J87">
        <v>8687419</v>
      </c>
      <c r="K87">
        <v>2</v>
      </c>
      <c r="L87">
        <v>100808</v>
      </c>
      <c r="M87" s="10">
        <f t="shared" si="19"/>
        <v>209</v>
      </c>
      <c r="N87" s="10">
        <f t="shared" si="20"/>
        <v>8788227</v>
      </c>
      <c r="P87">
        <v>1</v>
      </c>
      <c r="Q87">
        <v>12901</v>
      </c>
      <c r="R87">
        <v>1</v>
      </c>
      <c r="S87">
        <v>14424</v>
      </c>
      <c r="T87" s="10">
        <f t="shared" si="21"/>
        <v>2</v>
      </c>
      <c r="U87" s="10">
        <f t="shared" si="22"/>
        <v>27325</v>
      </c>
      <c r="W87" s="10">
        <v>11</v>
      </c>
      <c r="X87" s="10">
        <v>249636</v>
      </c>
      <c r="AA87" s="10">
        <f t="shared" si="23"/>
        <v>11</v>
      </c>
      <c r="AB87" s="10">
        <f t="shared" si="24"/>
        <v>249636</v>
      </c>
      <c r="AD87"/>
      <c r="AE87"/>
      <c r="AF87">
        <v>1</v>
      </c>
      <c r="AG87">
        <v>27708</v>
      </c>
      <c r="AH87">
        <f t="shared" si="25"/>
        <v>1</v>
      </c>
      <c r="AI87">
        <f t="shared" si="26"/>
        <v>27708</v>
      </c>
      <c r="AJ87"/>
      <c r="AK87">
        <v>2</v>
      </c>
      <c r="AL87">
        <v>47882</v>
      </c>
      <c r="AM87">
        <v>165</v>
      </c>
      <c r="AN87">
        <v>4287846</v>
      </c>
      <c r="AO87" s="10">
        <f t="shared" si="27"/>
        <v>167</v>
      </c>
      <c r="AP87" s="10">
        <f t="shared" si="28"/>
        <v>4335728</v>
      </c>
      <c r="AV87" s="10">
        <f t="shared" si="29"/>
        <v>0</v>
      </c>
      <c r="AW87" s="10">
        <f t="shared" si="30"/>
        <v>0</v>
      </c>
      <c r="AY87" s="10">
        <f t="shared" si="31"/>
        <v>403</v>
      </c>
      <c r="AZ87" s="10">
        <f t="shared" si="32"/>
        <v>13621083</v>
      </c>
      <c r="BA87" s="122">
        <f t="shared" si="33"/>
        <v>33799.213399503722</v>
      </c>
    </row>
    <row r="88" spans="1:53" x14ac:dyDescent="0.25">
      <c r="A88" s="11">
        <v>86</v>
      </c>
      <c r="B88" s="11">
        <v>9</v>
      </c>
      <c r="C88" s="79">
        <v>174705</v>
      </c>
      <c r="D88" s="11">
        <v>1</v>
      </c>
      <c r="E88" s="79">
        <v>14557</v>
      </c>
      <c r="F88" s="10">
        <f t="shared" si="17"/>
        <v>10</v>
      </c>
      <c r="G88" s="10">
        <f t="shared" si="18"/>
        <v>189262</v>
      </c>
      <c r="I88">
        <v>170</v>
      </c>
      <c r="J88">
        <v>6790891</v>
      </c>
      <c r="K88"/>
      <c r="L88"/>
      <c r="M88" s="10">
        <f t="shared" si="19"/>
        <v>170</v>
      </c>
      <c r="N88" s="10">
        <f t="shared" si="20"/>
        <v>6790891</v>
      </c>
      <c r="P88">
        <v>6</v>
      </c>
      <c r="Q88">
        <v>85282</v>
      </c>
      <c r="R88">
        <v>1</v>
      </c>
      <c r="S88">
        <v>18877</v>
      </c>
      <c r="T88" s="10">
        <f t="shared" si="21"/>
        <v>7</v>
      </c>
      <c r="U88" s="10">
        <f t="shared" si="22"/>
        <v>104159</v>
      </c>
      <c r="W88" s="10">
        <v>3</v>
      </c>
      <c r="X88" s="10">
        <v>56658</v>
      </c>
      <c r="AA88" s="10">
        <f t="shared" si="23"/>
        <v>3</v>
      </c>
      <c r="AB88" s="10">
        <f t="shared" si="24"/>
        <v>56658</v>
      </c>
      <c r="AD88"/>
      <c r="AE88"/>
      <c r="AF88">
        <v>3</v>
      </c>
      <c r="AG88">
        <v>66761</v>
      </c>
      <c r="AH88">
        <f t="shared" si="25"/>
        <v>3</v>
      </c>
      <c r="AI88">
        <f t="shared" si="26"/>
        <v>66761</v>
      </c>
      <c r="AJ88"/>
      <c r="AK88"/>
      <c r="AL88"/>
      <c r="AM88">
        <v>214</v>
      </c>
      <c r="AN88">
        <v>5481494</v>
      </c>
      <c r="AO88" s="10">
        <f t="shared" si="27"/>
        <v>214</v>
      </c>
      <c r="AP88" s="10">
        <f t="shared" si="28"/>
        <v>5481494</v>
      </c>
      <c r="AV88" s="10">
        <f t="shared" si="29"/>
        <v>0</v>
      </c>
      <c r="AW88" s="10">
        <f t="shared" si="30"/>
        <v>0</v>
      </c>
      <c r="AY88" s="10">
        <f t="shared" si="31"/>
        <v>407</v>
      </c>
      <c r="AZ88" s="10">
        <f t="shared" si="32"/>
        <v>12689225</v>
      </c>
      <c r="BA88" s="122">
        <f t="shared" si="33"/>
        <v>31177.457002457002</v>
      </c>
    </row>
    <row r="89" spans="1:53" x14ac:dyDescent="0.25">
      <c r="A89" s="11">
        <v>87</v>
      </c>
      <c r="B89" s="11">
        <v>14</v>
      </c>
      <c r="C89" s="79">
        <v>362813</v>
      </c>
      <c r="D89" s="11">
        <v>2</v>
      </c>
      <c r="E89" s="79">
        <v>33967</v>
      </c>
      <c r="F89" s="10">
        <f t="shared" si="17"/>
        <v>16</v>
      </c>
      <c r="G89" s="10">
        <f t="shared" si="18"/>
        <v>396780</v>
      </c>
      <c r="I89">
        <v>125</v>
      </c>
      <c r="J89">
        <v>4965918</v>
      </c>
      <c r="K89">
        <v>1</v>
      </c>
      <c r="L89">
        <v>49379</v>
      </c>
      <c r="M89" s="10">
        <f t="shared" si="19"/>
        <v>126</v>
      </c>
      <c r="N89" s="10">
        <f t="shared" si="20"/>
        <v>5015297</v>
      </c>
      <c r="P89">
        <v>1</v>
      </c>
      <c r="Q89">
        <v>11095</v>
      </c>
      <c r="R89"/>
      <c r="S89"/>
      <c r="T89" s="10">
        <f t="shared" si="21"/>
        <v>1</v>
      </c>
      <c r="U89" s="10">
        <f t="shared" si="22"/>
        <v>11095</v>
      </c>
      <c r="W89" s="10">
        <v>5</v>
      </c>
      <c r="X89" s="10">
        <v>98668</v>
      </c>
      <c r="AA89" s="10">
        <f t="shared" si="23"/>
        <v>5</v>
      </c>
      <c r="AB89" s="10">
        <f t="shared" si="24"/>
        <v>98668</v>
      </c>
      <c r="AD89"/>
      <c r="AE89"/>
      <c r="AF89">
        <v>3</v>
      </c>
      <c r="AG89">
        <v>59041</v>
      </c>
      <c r="AH89">
        <f t="shared" si="25"/>
        <v>3</v>
      </c>
      <c r="AI89">
        <f t="shared" si="26"/>
        <v>59041</v>
      </c>
      <c r="AJ89"/>
      <c r="AK89"/>
      <c r="AL89"/>
      <c r="AM89">
        <v>192</v>
      </c>
      <c r="AN89">
        <v>4890198</v>
      </c>
      <c r="AO89" s="10">
        <f t="shared" si="27"/>
        <v>192</v>
      </c>
      <c r="AP89" s="10">
        <f t="shared" si="28"/>
        <v>4890198</v>
      </c>
      <c r="AV89" s="10">
        <f t="shared" si="29"/>
        <v>0</v>
      </c>
      <c r="AW89" s="10">
        <f t="shared" si="30"/>
        <v>0</v>
      </c>
      <c r="AY89" s="10">
        <f t="shared" si="31"/>
        <v>343</v>
      </c>
      <c r="AZ89" s="10">
        <f t="shared" si="32"/>
        <v>10471079</v>
      </c>
      <c r="BA89" s="122">
        <f t="shared" si="33"/>
        <v>30527.927113702623</v>
      </c>
    </row>
    <row r="90" spans="1:53" x14ac:dyDescent="0.25">
      <c r="A90" s="11">
        <v>88</v>
      </c>
      <c r="B90" s="11">
        <v>11</v>
      </c>
      <c r="C90" s="79">
        <v>231898</v>
      </c>
      <c r="F90" s="10">
        <f t="shared" si="17"/>
        <v>11</v>
      </c>
      <c r="G90" s="10">
        <f t="shared" si="18"/>
        <v>231898</v>
      </c>
      <c r="I90">
        <v>100</v>
      </c>
      <c r="J90">
        <v>3953394</v>
      </c>
      <c r="K90"/>
      <c r="L90"/>
      <c r="M90" s="10">
        <f t="shared" si="19"/>
        <v>100</v>
      </c>
      <c r="N90" s="10">
        <f t="shared" si="20"/>
        <v>3953394</v>
      </c>
      <c r="P90">
        <v>1</v>
      </c>
      <c r="Q90">
        <v>15405</v>
      </c>
      <c r="R90"/>
      <c r="S90"/>
      <c r="T90" s="10">
        <f t="shared" si="21"/>
        <v>1</v>
      </c>
      <c r="U90" s="10">
        <f t="shared" si="22"/>
        <v>15405</v>
      </c>
      <c r="W90" s="10">
        <v>3</v>
      </c>
      <c r="X90" s="10">
        <v>63760</v>
      </c>
      <c r="AA90" s="10">
        <f t="shared" si="23"/>
        <v>3</v>
      </c>
      <c r="AB90" s="10">
        <f t="shared" si="24"/>
        <v>63760</v>
      </c>
      <c r="AD90"/>
      <c r="AE90"/>
      <c r="AF90">
        <v>3</v>
      </c>
      <c r="AG90">
        <v>62994</v>
      </c>
      <c r="AH90">
        <f t="shared" si="25"/>
        <v>3</v>
      </c>
      <c r="AI90">
        <f t="shared" si="26"/>
        <v>62994</v>
      </c>
      <c r="AJ90"/>
      <c r="AK90">
        <v>1</v>
      </c>
      <c r="AL90">
        <v>17455</v>
      </c>
      <c r="AM90">
        <v>194</v>
      </c>
      <c r="AN90">
        <v>4781245</v>
      </c>
      <c r="AO90" s="10">
        <f t="shared" si="27"/>
        <v>195</v>
      </c>
      <c r="AP90" s="10">
        <f t="shared" si="28"/>
        <v>4798700</v>
      </c>
      <c r="AV90" s="10">
        <f t="shared" si="29"/>
        <v>0</v>
      </c>
      <c r="AW90" s="10">
        <f t="shared" si="30"/>
        <v>0</v>
      </c>
      <c r="AY90" s="10">
        <f t="shared" si="31"/>
        <v>313</v>
      </c>
      <c r="AZ90" s="10">
        <f t="shared" si="32"/>
        <v>9126151</v>
      </c>
      <c r="BA90" s="122">
        <f t="shared" si="33"/>
        <v>29157.031948881788</v>
      </c>
    </row>
    <row r="91" spans="1:53" x14ac:dyDescent="0.25">
      <c r="A91" s="11">
        <v>89</v>
      </c>
      <c r="B91" s="11">
        <v>14</v>
      </c>
      <c r="C91" s="79">
        <v>298280</v>
      </c>
      <c r="F91" s="10">
        <f t="shared" si="17"/>
        <v>14</v>
      </c>
      <c r="G91" s="10">
        <f t="shared" si="18"/>
        <v>298280</v>
      </c>
      <c r="I91">
        <v>106</v>
      </c>
      <c r="J91">
        <v>4086854</v>
      </c>
      <c r="K91"/>
      <c r="L91"/>
      <c r="M91" s="10">
        <f t="shared" si="19"/>
        <v>106</v>
      </c>
      <c r="N91" s="10">
        <f t="shared" si="20"/>
        <v>4086854</v>
      </c>
      <c r="P91">
        <v>2</v>
      </c>
      <c r="Q91">
        <v>31541</v>
      </c>
      <c r="R91"/>
      <c r="S91"/>
      <c r="T91" s="10">
        <f t="shared" si="21"/>
        <v>2</v>
      </c>
      <c r="U91" s="10">
        <f t="shared" si="22"/>
        <v>31541</v>
      </c>
      <c r="W91" s="10">
        <v>3</v>
      </c>
      <c r="X91" s="10">
        <v>64690</v>
      </c>
      <c r="AA91" s="10">
        <f t="shared" si="23"/>
        <v>3</v>
      </c>
      <c r="AB91" s="10">
        <f t="shared" si="24"/>
        <v>64690</v>
      </c>
      <c r="AD91"/>
      <c r="AE91"/>
      <c r="AF91">
        <v>1</v>
      </c>
      <c r="AG91">
        <v>29682</v>
      </c>
      <c r="AH91">
        <f t="shared" si="25"/>
        <v>1</v>
      </c>
      <c r="AI91">
        <f t="shared" si="26"/>
        <v>29682</v>
      </c>
      <c r="AJ91"/>
      <c r="AK91">
        <v>1</v>
      </c>
      <c r="AL91">
        <v>28961</v>
      </c>
      <c r="AM91">
        <v>197</v>
      </c>
      <c r="AN91">
        <v>4713659</v>
      </c>
      <c r="AO91" s="10">
        <f t="shared" si="27"/>
        <v>198</v>
      </c>
      <c r="AP91" s="10">
        <f t="shared" si="28"/>
        <v>4742620</v>
      </c>
      <c r="AV91" s="10">
        <f t="shared" si="29"/>
        <v>0</v>
      </c>
      <c r="AW91" s="10">
        <f t="shared" si="30"/>
        <v>0</v>
      </c>
      <c r="AY91" s="10">
        <f t="shared" si="31"/>
        <v>324</v>
      </c>
      <c r="AZ91" s="10">
        <f t="shared" si="32"/>
        <v>9253667</v>
      </c>
      <c r="BA91" s="122">
        <f t="shared" si="33"/>
        <v>28560.70061728395</v>
      </c>
    </row>
    <row r="92" spans="1:53" x14ac:dyDescent="0.25">
      <c r="A92" s="11">
        <v>90</v>
      </c>
      <c r="B92" s="11">
        <v>16</v>
      </c>
      <c r="C92" s="79">
        <v>368379</v>
      </c>
      <c r="F92" s="10">
        <f t="shared" si="17"/>
        <v>16</v>
      </c>
      <c r="G92" s="10">
        <f t="shared" si="18"/>
        <v>368379</v>
      </c>
      <c r="I92">
        <v>104</v>
      </c>
      <c r="J92">
        <v>3837307</v>
      </c>
      <c r="K92"/>
      <c r="L92"/>
      <c r="M92" s="10">
        <f t="shared" si="19"/>
        <v>104</v>
      </c>
      <c r="N92" s="10">
        <f t="shared" si="20"/>
        <v>3837307</v>
      </c>
      <c r="P92">
        <v>3</v>
      </c>
      <c r="Q92">
        <v>39207</v>
      </c>
      <c r="R92"/>
      <c r="S92"/>
      <c r="T92" s="10">
        <f t="shared" si="21"/>
        <v>3</v>
      </c>
      <c r="U92" s="10">
        <f t="shared" si="22"/>
        <v>39207</v>
      </c>
      <c r="W92" s="10">
        <v>5</v>
      </c>
      <c r="X92" s="10">
        <v>103368</v>
      </c>
      <c r="AA92" s="10">
        <f t="shared" si="23"/>
        <v>5</v>
      </c>
      <c r="AB92" s="10">
        <f t="shared" si="24"/>
        <v>103368</v>
      </c>
      <c r="AD92"/>
      <c r="AE92"/>
      <c r="AF92">
        <v>2</v>
      </c>
      <c r="AG92">
        <v>70787</v>
      </c>
      <c r="AH92">
        <f t="shared" si="25"/>
        <v>2</v>
      </c>
      <c r="AI92">
        <f t="shared" si="26"/>
        <v>70787</v>
      </c>
      <c r="AJ92"/>
      <c r="AK92"/>
      <c r="AL92"/>
      <c r="AM92">
        <v>140</v>
      </c>
      <c r="AN92">
        <v>3300416</v>
      </c>
      <c r="AO92" s="10">
        <f t="shared" si="27"/>
        <v>140</v>
      </c>
      <c r="AP92" s="10">
        <f t="shared" si="28"/>
        <v>3300416</v>
      </c>
      <c r="AV92" s="10">
        <f t="shared" si="29"/>
        <v>0</v>
      </c>
      <c r="AW92" s="10">
        <f t="shared" si="30"/>
        <v>0</v>
      </c>
      <c r="AY92" s="10">
        <f t="shared" si="31"/>
        <v>270</v>
      </c>
      <c r="AZ92" s="10">
        <f t="shared" si="32"/>
        <v>7719464</v>
      </c>
      <c r="BA92" s="122">
        <f t="shared" si="33"/>
        <v>28590.607407407406</v>
      </c>
    </row>
    <row r="93" spans="1:53" x14ac:dyDescent="0.25">
      <c r="A93" s="11">
        <v>91</v>
      </c>
      <c r="B93" s="11">
        <v>18</v>
      </c>
      <c r="C93" s="79">
        <v>416070</v>
      </c>
      <c r="F93" s="10">
        <f t="shared" si="17"/>
        <v>18</v>
      </c>
      <c r="G93" s="10">
        <f t="shared" si="18"/>
        <v>416070</v>
      </c>
      <c r="I93">
        <v>62</v>
      </c>
      <c r="J93">
        <v>2431541</v>
      </c>
      <c r="K93">
        <v>1</v>
      </c>
      <c r="L93">
        <v>32008</v>
      </c>
      <c r="M93" s="10">
        <f t="shared" si="19"/>
        <v>63</v>
      </c>
      <c r="N93" s="10">
        <f t="shared" si="20"/>
        <v>2463549</v>
      </c>
      <c r="P93">
        <v>2</v>
      </c>
      <c r="Q93">
        <v>22488</v>
      </c>
      <c r="R93"/>
      <c r="S93"/>
      <c r="T93" s="10">
        <f t="shared" si="21"/>
        <v>2</v>
      </c>
      <c r="U93" s="10">
        <f t="shared" si="22"/>
        <v>22488</v>
      </c>
      <c r="W93" s="10">
        <v>6</v>
      </c>
      <c r="X93" s="10">
        <v>144218</v>
      </c>
      <c r="AA93" s="10">
        <f t="shared" si="23"/>
        <v>6</v>
      </c>
      <c r="AB93" s="10">
        <f t="shared" si="24"/>
        <v>144218</v>
      </c>
      <c r="AD93"/>
      <c r="AE93"/>
      <c r="AF93">
        <v>2</v>
      </c>
      <c r="AG93">
        <v>41941</v>
      </c>
      <c r="AH93">
        <f t="shared" si="25"/>
        <v>2</v>
      </c>
      <c r="AI93">
        <f t="shared" si="26"/>
        <v>41941</v>
      </c>
      <c r="AJ93"/>
      <c r="AK93">
        <v>1</v>
      </c>
      <c r="AL93">
        <v>35296</v>
      </c>
      <c r="AM93">
        <v>142</v>
      </c>
      <c r="AN93">
        <v>3354801</v>
      </c>
      <c r="AO93" s="10">
        <f t="shared" si="27"/>
        <v>143</v>
      </c>
      <c r="AP93" s="10">
        <f t="shared" si="28"/>
        <v>3390097</v>
      </c>
      <c r="AV93" s="10">
        <f t="shared" si="29"/>
        <v>0</v>
      </c>
      <c r="AW93" s="10">
        <f t="shared" si="30"/>
        <v>0</v>
      </c>
      <c r="AY93" s="10">
        <f t="shared" si="31"/>
        <v>234</v>
      </c>
      <c r="AZ93" s="10">
        <f t="shared" si="32"/>
        <v>6478363</v>
      </c>
      <c r="BA93" s="122">
        <f t="shared" si="33"/>
        <v>27685.311965811965</v>
      </c>
    </row>
    <row r="94" spans="1:53" x14ac:dyDescent="0.25">
      <c r="A94" s="11">
        <v>92</v>
      </c>
      <c r="B94" s="11">
        <v>17</v>
      </c>
      <c r="C94" s="79">
        <v>456882</v>
      </c>
      <c r="D94" s="11">
        <v>1</v>
      </c>
      <c r="E94" s="79">
        <v>11482</v>
      </c>
      <c r="F94" s="10">
        <f t="shared" si="17"/>
        <v>18</v>
      </c>
      <c r="G94" s="10">
        <f t="shared" si="18"/>
        <v>468364</v>
      </c>
      <c r="I94">
        <v>51</v>
      </c>
      <c r="J94">
        <v>1679325</v>
      </c>
      <c r="K94">
        <v>1</v>
      </c>
      <c r="L94">
        <v>29176</v>
      </c>
      <c r="M94" s="10">
        <f t="shared" si="19"/>
        <v>52</v>
      </c>
      <c r="N94" s="10">
        <f t="shared" si="20"/>
        <v>1708501</v>
      </c>
      <c r="P94">
        <v>4</v>
      </c>
      <c r="Q94">
        <v>50007</v>
      </c>
      <c r="R94"/>
      <c r="S94"/>
      <c r="T94" s="10">
        <f t="shared" si="21"/>
        <v>4</v>
      </c>
      <c r="U94" s="10">
        <f t="shared" si="22"/>
        <v>50007</v>
      </c>
      <c r="W94" s="10">
        <v>4</v>
      </c>
      <c r="X94" s="10">
        <v>95958</v>
      </c>
      <c r="AA94" s="10">
        <f t="shared" si="23"/>
        <v>4</v>
      </c>
      <c r="AB94" s="10">
        <f t="shared" si="24"/>
        <v>95958</v>
      </c>
      <c r="AD94"/>
      <c r="AE94"/>
      <c r="AF94"/>
      <c r="AG94"/>
      <c r="AH94">
        <f t="shared" si="25"/>
        <v>0</v>
      </c>
      <c r="AI94">
        <f t="shared" si="26"/>
        <v>0</v>
      </c>
      <c r="AJ94"/>
      <c r="AK94"/>
      <c r="AL94"/>
      <c r="AM94">
        <v>107</v>
      </c>
      <c r="AN94">
        <v>2440090</v>
      </c>
      <c r="AO94" s="10">
        <f t="shared" si="27"/>
        <v>107</v>
      </c>
      <c r="AP94" s="10">
        <f t="shared" si="28"/>
        <v>2440090</v>
      </c>
      <c r="AV94" s="10">
        <f t="shared" si="29"/>
        <v>0</v>
      </c>
      <c r="AW94" s="10">
        <f t="shared" si="30"/>
        <v>0</v>
      </c>
      <c r="AY94" s="10">
        <f t="shared" si="31"/>
        <v>185</v>
      </c>
      <c r="AZ94" s="10">
        <f t="shared" si="32"/>
        <v>4762920</v>
      </c>
      <c r="BA94" s="122">
        <f t="shared" si="33"/>
        <v>25745.513513513513</v>
      </c>
    </row>
    <row r="95" spans="1:53" x14ac:dyDescent="0.25">
      <c r="A95" s="11">
        <v>93</v>
      </c>
      <c r="B95" s="11">
        <v>10</v>
      </c>
      <c r="C95" s="79">
        <v>244144</v>
      </c>
      <c r="F95" s="10">
        <f t="shared" si="17"/>
        <v>10</v>
      </c>
      <c r="G95" s="10">
        <f t="shared" si="18"/>
        <v>244144</v>
      </c>
      <c r="I95">
        <v>35</v>
      </c>
      <c r="J95">
        <v>1297182</v>
      </c>
      <c r="K95">
        <v>1</v>
      </c>
      <c r="L95">
        <v>34598</v>
      </c>
      <c r="M95" s="10">
        <f t="shared" si="19"/>
        <v>36</v>
      </c>
      <c r="N95" s="10">
        <f t="shared" si="20"/>
        <v>1331780</v>
      </c>
      <c r="T95" s="10">
        <f t="shared" si="21"/>
        <v>0</v>
      </c>
      <c r="U95" s="10">
        <f t="shared" si="22"/>
        <v>0</v>
      </c>
      <c r="W95" s="10">
        <v>3</v>
      </c>
      <c r="X95" s="10">
        <v>51559</v>
      </c>
      <c r="AA95" s="10">
        <f t="shared" si="23"/>
        <v>3</v>
      </c>
      <c r="AB95" s="10">
        <f t="shared" si="24"/>
        <v>51559</v>
      </c>
      <c r="AD95"/>
      <c r="AE95"/>
      <c r="AF95">
        <v>3</v>
      </c>
      <c r="AG95">
        <v>57951</v>
      </c>
      <c r="AH95">
        <f t="shared" si="25"/>
        <v>3</v>
      </c>
      <c r="AI95">
        <f t="shared" si="26"/>
        <v>57951</v>
      </c>
      <c r="AJ95"/>
      <c r="AK95"/>
      <c r="AL95"/>
      <c r="AM95">
        <v>94</v>
      </c>
      <c r="AN95">
        <v>2059062</v>
      </c>
      <c r="AO95" s="10">
        <f t="shared" si="27"/>
        <v>94</v>
      </c>
      <c r="AP95" s="10">
        <f t="shared" si="28"/>
        <v>2059062</v>
      </c>
      <c r="AV95" s="10">
        <f t="shared" si="29"/>
        <v>0</v>
      </c>
      <c r="AW95" s="10">
        <f t="shared" si="30"/>
        <v>0</v>
      </c>
      <c r="AY95" s="10">
        <f t="shared" si="31"/>
        <v>146</v>
      </c>
      <c r="AZ95" s="10">
        <f t="shared" si="32"/>
        <v>3744496</v>
      </c>
      <c r="BA95" s="122">
        <f t="shared" si="33"/>
        <v>25647.232876712329</v>
      </c>
    </row>
    <row r="96" spans="1:53" x14ac:dyDescent="0.25">
      <c r="A96" s="11">
        <v>94</v>
      </c>
      <c r="B96" s="11">
        <v>13</v>
      </c>
      <c r="C96" s="79">
        <v>328203</v>
      </c>
      <c r="F96" s="10">
        <f t="shared" si="17"/>
        <v>13</v>
      </c>
      <c r="G96" s="10">
        <f t="shared" si="18"/>
        <v>328203</v>
      </c>
      <c r="I96">
        <v>19</v>
      </c>
      <c r="J96">
        <v>686417</v>
      </c>
      <c r="K96"/>
      <c r="L96"/>
      <c r="M96" s="10">
        <f t="shared" si="19"/>
        <v>19</v>
      </c>
      <c r="N96" s="10">
        <f t="shared" si="20"/>
        <v>686417</v>
      </c>
      <c r="T96" s="10">
        <f t="shared" si="21"/>
        <v>0</v>
      </c>
      <c r="U96" s="10">
        <f t="shared" si="22"/>
        <v>0</v>
      </c>
      <c r="W96" s="10">
        <v>1</v>
      </c>
      <c r="X96" s="10">
        <v>19222</v>
      </c>
      <c r="AA96" s="10">
        <f t="shared" si="23"/>
        <v>1</v>
      </c>
      <c r="AB96" s="10">
        <f t="shared" si="24"/>
        <v>19222</v>
      </c>
      <c r="AD96"/>
      <c r="AE96"/>
      <c r="AF96">
        <v>3</v>
      </c>
      <c r="AG96">
        <v>60010</v>
      </c>
      <c r="AH96">
        <f t="shared" si="25"/>
        <v>3</v>
      </c>
      <c r="AI96">
        <f t="shared" si="26"/>
        <v>60010</v>
      </c>
      <c r="AJ96"/>
      <c r="AK96"/>
      <c r="AL96"/>
      <c r="AM96">
        <v>55</v>
      </c>
      <c r="AN96">
        <v>1136871</v>
      </c>
      <c r="AO96" s="10">
        <f t="shared" si="27"/>
        <v>55</v>
      </c>
      <c r="AP96" s="10">
        <f t="shared" si="28"/>
        <v>1136871</v>
      </c>
      <c r="AV96" s="10">
        <f t="shared" si="29"/>
        <v>0</v>
      </c>
      <c r="AW96" s="10">
        <f t="shared" si="30"/>
        <v>0</v>
      </c>
      <c r="AY96" s="10">
        <f t="shared" si="31"/>
        <v>91</v>
      </c>
      <c r="AZ96" s="10">
        <f t="shared" si="32"/>
        <v>2230723</v>
      </c>
      <c r="BA96" s="122">
        <f t="shared" si="33"/>
        <v>24513.439560439561</v>
      </c>
    </row>
    <row r="97" spans="1:53" x14ac:dyDescent="0.25">
      <c r="A97" s="11">
        <v>95</v>
      </c>
      <c r="B97" s="11">
        <v>8</v>
      </c>
      <c r="C97" s="79">
        <v>201988</v>
      </c>
      <c r="F97" s="10">
        <f t="shared" si="17"/>
        <v>8</v>
      </c>
      <c r="G97" s="10">
        <f t="shared" si="18"/>
        <v>201988</v>
      </c>
      <c r="I97">
        <v>21</v>
      </c>
      <c r="J97">
        <v>701870</v>
      </c>
      <c r="K97"/>
      <c r="L97"/>
      <c r="M97" s="10">
        <f t="shared" si="19"/>
        <v>21</v>
      </c>
      <c r="N97" s="10">
        <f t="shared" si="20"/>
        <v>701870</v>
      </c>
      <c r="T97" s="10">
        <f t="shared" si="21"/>
        <v>0</v>
      </c>
      <c r="U97" s="10">
        <f t="shared" si="22"/>
        <v>0</v>
      </c>
      <c r="W97" s="10">
        <v>2</v>
      </c>
      <c r="X97" s="10">
        <v>43186</v>
      </c>
      <c r="AA97" s="10">
        <f t="shared" si="23"/>
        <v>2</v>
      </c>
      <c r="AB97" s="10">
        <f t="shared" si="24"/>
        <v>43186</v>
      </c>
      <c r="AD97"/>
      <c r="AE97"/>
      <c r="AF97"/>
      <c r="AG97"/>
      <c r="AH97">
        <f t="shared" si="25"/>
        <v>0</v>
      </c>
      <c r="AI97">
        <f t="shared" si="26"/>
        <v>0</v>
      </c>
      <c r="AJ97"/>
      <c r="AK97"/>
      <c r="AL97"/>
      <c r="AM97">
        <v>45</v>
      </c>
      <c r="AN97">
        <v>919156</v>
      </c>
      <c r="AO97" s="10">
        <f t="shared" si="27"/>
        <v>45</v>
      </c>
      <c r="AP97" s="10">
        <f t="shared" si="28"/>
        <v>919156</v>
      </c>
      <c r="AV97" s="10">
        <f t="shared" si="29"/>
        <v>0</v>
      </c>
      <c r="AW97" s="10">
        <f t="shared" si="30"/>
        <v>0</v>
      </c>
      <c r="AY97" s="10">
        <f t="shared" si="31"/>
        <v>76</v>
      </c>
      <c r="AZ97" s="10">
        <f t="shared" si="32"/>
        <v>1866200</v>
      </c>
      <c r="BA97" s="122">
        <f t="shared" si="33"/>
        <v>24555.263157894737</v>
      </c>
    </row>
    <row r="98" spans="1:53" x14ac:dyDescent="0.25">
      <c r="A98" s="11">
        <v>96</v>
      </c>
      <c r="B98" s="11">
        <v>3</v>
      </c>
      <c r="C98" s="79">
        <v>72144</v>
      </c>
      <c r="D98" s="11">
        <v>1</v>
      </c>
      <c r="E98" s="79">
        <v>19031</v>
      </c>
      <c r="F98" s="10">
        <f t="shared" si="17"/>
        <v>4</v>
      </c>
      <c r="G98" s="10">
        <f t="shared" si="18"/>
        <v>91175</v>
      </c>
      <c r="I98">
        <v>7</v>
      </c>
      <c r="J98">
        <v>276076</v>
      </c>
      <c r="K98">
        <v>1</v>
      </c>
      <c r="L98">
        <v>27057</v>
      </c>
      <c r="M98" s="10">
        <f t="shared" si="19"/>
        <v>8</v>
      </c>
      <c r="N98" s="10">
        <f t="shared" si="20"/>
        <v>303133</v>
      </c>
      <c r="T98" s="10">
        <f t="shared" si="21"/>
        <v>0</v>
      </c>
      <c r="U98" s="10">
        <f t="shared" si="22"/>
        <v>0</v>
      </c>
      <c r="AA98" s="10">
        <f t="shared" si="23"/>
        <v>0</v>
      </c>
      <c r="AB98" s="10">
        <f t="shared" si="24"/>
        <v>0</v>
      </c>
      <c r="AD98"/>
      <c r="AE98"/>
      <c r="AF98">
        <v>1</v>
      </c>
      <c r="AG98">
        <v>15158</v>
      </c>
      <c r="AH98">
        <f t="shared" si="25"/>
        <v>1</v>
      </c>
      <c r="AI98">
        <f t="shared" si="26"/>
        <v>15158</v>
      </c>
      <c r="AJ98"/>
      <c r="AK98"/>
      <c r="AL98"/>
      <c r="AM98">
        <v>40</v>
      </c>
      <c r="AN98">
        <v>900548</v>
      </c>
      <c r="AO98" s="10">
        <f t="shared" si="27"/>
        <v>40</v>
      </c>
      <c r="AP98" s="10">
        <f t="shared" si="28"/>
        <v>900548</v>
      </c>
      <c r="AV98" s="10">
        <f t="shared" si="29"/>
        <v>0</v>
      </c>
      <c r="AW98" s="10">
        <f t="shared" si="30"/>
        <v>0</v>
      </c>
      <c r="AY98" s="10">
        <f t="shared" si="31"/>
        <v>53</v>
      </c>
      <c r="AZ98" s="10">
        <f t="shared" si="32"/>
        <v>1310014</v>
      </c>
      <c r="BA98" s="122">
        <f t="shared" si="33"/>
        <v>24717.245283018867</v>
      </c>
    </row>
    <row r="99" spans="1:53" x14ac:dyDescent="0.25">
      <c r="A99" s="11">
        <v>97</v>
      </c>
      <c r="B99" s="11">
        <v>3</v>
      </c>
      <c r="C99" s="79">
        <v>67823</v>
      </c>
      <c r="F99" s="10">
        <f t="shared" si="17"/>
        <v>3</v>
      </c>
      <c r="G99" s="10">
        <f t="shared" si="18"/>
        <v>67823</v>
      </c>
      <c r="I99">
        <v>5</v>
      </c>
      <c r="J99">
        <v>168409</v>
      </c>
      <c r="K99"/>
      <c r="L99"/>
      <c r="M99" s="10">
        <f t="shared" si="19"/>
        <v>5</v>
      </c>
      <c r="N99" s="10">
        <f t="shared" si="20"/>
        <v>168409</v>
      </c>
      <c r="T99" s="10">
        <f t="shared" si="21"/>
        <v>0</v>
      </c>
      <c r="U99" s="10">
        <f t="shared" si="22"/>
        <v>0</v>
      </c>
      <c r="AA99" s="10">
        <f t="shared" si="23"/>
        <v>0</v>
      </c>
      <c r="AB99" s="10">
        <f t="shared" si="24"/>
        <v>0</v>
      </c>
      <c r="AD99"/>
      <c r="AE99"/>
      <c r="AF99"/>
      <c r="AG99"/>
      <c r="AH99">
        <f t="shared" si="25"/>
        <v>0</v>
      </c>
      <c r="AI99">
        <f t="shared" si="26"/>
        <v>0</v>
      </c>
      <c r="AJ99"/>
      <c r="AK99"/>
      <c r="AL99"/>
      <c r="AM99">
        <v>26</v>
      </c>
      <c r="AN99">
        <v>541834</v>
      </c>
      <c r="AO99" s="10">
        <f t="shared" si="27"/>
        <v>26</v>
      </c>
      <c r="AP99" s="10">
        <f t="shared" si="28"/>
        <v>541834</v>
      </c>
      <c r="AV99" s="10">
        <f t="shared" si="29"/>
        <v>0</v>
      </c>
      <c r="AW99" s="10">
        <f t="shared" si="30"/>
        <v>0</v>
      </c>
      <c r="AY99" s="10">
        <f t="shared" si="31"/>
        <v>34</v>
      </c>
      <c r="AZ99" s="10">
        <f t="shared" si="32"/>
        <v>778066</v>
      </c>
      <c r="BA99" s="122">
        <f t="shared" si="33"/>
        <v>22884.294117647059</v>
      </c>
    </row>
    <row r="100" spans="1:53" x14ac:dyDescent="0.25">
      <c r="A100" s="11">
        <v>98</v>
      </c>
      <c r="B100" s="11">
        <v>4</v>
      </c>
      <c r="C100" s="79">
        <v>98935</v>
      </c>
      <c r="F100" s="10">
        <f t="shared" si="17"/>
        <v>4</v>
      </c>
      <c r="G100" s="10">
        <f t="shared" si="18"/>
        <v>98935</v>
      </c>
      <c r="I100">
        <v>2</v>
      </c>
      <c r="J100">
        <v>88792</v>
      </c>
      <c r="K100"/>
      <c r="L100"/>
      <c r="M100" s="10">
        <f t="shared" si="19"/>
        <v>2</v>
      </c>
      <c r="N100" s="10">
        <f t="shared" si="20"/>
        <v>88792</v>
      </c>
      <c r="T100" s="10">
        <f t="shared" si="21"/>
        <v>0</v>
      </c>
      <c r="U100" s="10">
        <f t="shared" si="22"/>
        <v>0</v>
      </c>
      <c r="AA100" s="10">
        <f t="shared" si="23"/>
        <v>0</v>
      </c>
      <c r="AB100" s="10">
        <f t="shared" si="24"/>
        <v>0</v>
      </c>
      <c r="AD100"/>
      <c r="AE100"/>
      <c r="AF100">
        <v>1</v>
      </c>
      <c r="AG100">
        <v>613</v>
      </c>
      <c r="AH100">
        <f t="shared" si="25"/>
        <v>1</v>
      </c>
      <c r="AI100">
        <f t="shared" si="26"/>
        <v>613</v>
      </c>
      <c r="AJ100"/>
      <c r="AK100"/>
      <c r="AL100"/>
      <c r="AM100">
        <v>4</v>
      </c>
      <c r="AN100">
        <v>80823</v>
      </c>
      <c r="AO100" s="10">
        <f t="shared" si="27"/>
        <v>4</v>
      </c>
      <c r="AP100" s="10">
        <f t="shared" si="28"/>
        <v>80823</v>
      </c>
      <c r="AV100" s="10">
        <f t="shared" si="29"/>
        <v>0</v>
      </c>
      <c r="AW100" s="10">
        <f t="shared" si="30"/>
        <v>0</v>
      </c>
      <c r="AY100" s="10">
        <f t="shared" si="31"/>
        <v>11</v>
      </c>
      <c r="AZ100" s="10">
        <f t="shared" si="32"/>
        <v>269163</v>
      </c>
      <c r="BA100" s="122">
        <f t="shared" si="33"/>
        <v>24469.363636363636</v>
      </c>
    </row>
    <row r="101" spans="1:53" x14ac:dyDescent="0.25">
      <c r="A101" s="11">
        <v>99</v>
      </c>
      <c r="B101" s="11">
        <v>1</v>
      </c>
      <c r="C101" s="79">
        <v>20245</v>
      </c>
      <c r="F101" s="10">
        <f t="shared" si="17"/>
        <v>1</v>
      </c>
      <c r="G101" s="10">
        <f t="shared" si="18"/>
        <v>20245</v>
      </c>
      <c r="I101">
        <v>4</v>
      </c>
      <c r="J101">
        <v>113563</v>
      </c>
      <c r="K101"/>
      <c r="L101"/>
      <c r="M101" s="10">
        <f t="shared" si="19"/>
        <v>4</v>
      </c>
      <c r="N101" s="10">
        <f t="shared" si="20"/>
        <v>113563</v>
      </c>
      <c r="T101" s="10">
        <f t="shared" si="21"/>
        <v>0</v>
      </c>
      <c r="U101" s="10">
        <f t="shared" si="22"/>
        <v>0</v>
      </c>
      <c r="AA101" s="10">
        <f t="shared" si="23"/>
        <v>0</v>
      </c>
      <c r="AB101" s="10">
        <f t="shared" si="24"/>
        <v>0</v>
      </c>
      <c r="AD101"/>
      <c r="AE101"/>
      <c r="AF101"/>
      <c r="AG101"/>
      <c r="AH101">
        <f t="shared" si="25"/>
        <v>0</v>
      </c>
      <c r="AI101">
        <f t="shared" si="26"/>
        <v>0</v>
      </c>
      <c r="AJ101"/>
      <c r="AK101"/>
      <c r="AL101"/>
      <c r="AM101">
        <v>3</v>
      </c>
      <c r="AN101">
        <v>78968</v>
      </c>
      <c r="AO101" s="10">
        <f t="shared" si="27"/>
        <v>3</v>
      </c>
      <c r="AP101" s="10">
        <f t="shared" si="28"/>
        <v>78968</v>
      </c>
      <c r="AV101" s="10">
        <f t="shared" si="29"/>
        <v>0</v>
      </c>
      <c r="AW101" s="10">
        <f t="shared" si="30"/>
        <v>0</v>
      </c>
      <c r="AY101" s="10">
        <f t="shared" si="31"/>
        <v>8</v>
      </c>
      <c r="AZ101" s="10">
        <f t="shared" si="32"/>
        <v>212776</v>
      </c>
      <c r="BA101" s="122">
        <f t="shared" si="33"/>
        <v>26597</v>
      </c>
    </row>
    <row r="102" spans="1:53" x14ac:dyDescent="0.25">
      <c r="A102" s="11">
        <v>100</v>
      </c>
      <c r="B102" s="11">
        <v>3</v>
      </c>
      <c r="C102" s="79">
        <v>79387</v>
      </c>
      <c r="F102" s="10">
        <f t="shared" si="17"/>
        <v>3</v>
      </c>
      <c r="G102" s="10">
        <f t="shared" si="18"/>
        <v>79387</v>
      </c>
      <c r="I102">
        <v>2</v>
      </c>
      <c r="J102">
        <v>49728</v>
      </c>
      <c r="K102"/>
      <c r="L102"/>
      <c r="M102" s="10">
        <f t="shared" si="19"/>
        <v>2</v>
      </c>
      <c r="N102" s="10">
        <f t="shared" si="20"/>
        <v>49728</v>
      </c>
      <c r="T102" s="10">
        <f t="shared" si="21"/>
        <v>0</v>
      </c>
      <c r="U102" s="10">
        <f t="shared" si="22"/>
        <v>0</v>
      </c>
      <c r="AA102" s="10">
        <f t="shared" si="23"/>
        <v>0</v>
      </c>
      <c r="AB102" s="10">
        <f t="shared" si="24"/>
        <v>0</v>
      </c>
      <c r="AD102"/>
      <c r="AE102"/>
      <c r="AF102"/>
      <c r="AG102"/>
      <c r="AH102">
        <f t="shared" si="25"/>
        <v>0</v>
      </c>
      <c r="AI102">
        <f t="shared" si="26"/>
        <v>0</v>
      </c>
      <c r="AJ102"/>
      <c r="AK102"/>
      <c r="AL102"/>
      <c r="AM102">
        <v>1</v>
      </c>
      <c r="AN102">
        <v>24162</v>
      </c>
      <c r="AO102" s="10">
        <f t="shared" si="27"/>
        <v>1</v>
      </c>
      <c r="AP102" s="10">
        <f t="shared" si="28"/>
        <v>24162</v>
      </c>
      <c r="AV102" s="10">
        <f t="shared" si="29"/>
        <v>0</v>
      </c>
      <c r="AW102" s="10">
        <f t="shared" si="30"/>
        <v>0</v>
      </c>
      <c r="AY102" s="10">
        <f t="shared" si="31"/>
        <v>6</v>
      </c>
      <c r="AZ102" s="10">
        <f t="shared" si="32"/>
        <v>153277</v>
      </c>
      <c r="BA102" s="122">
        <f t="shared" si="33"/>
        <v>25546.166666666668</v>
      </c>
    </row>
    <row r="103" spans="1:53" x14ac:dyDescent="0.25">
      <c r="A103" s="11">
        <v>101</v>
      </c>
      <c r="B103" s="11">
        <v>1</v>
      </c>
      <c r="C103" s="79">
        <v>23136</v>
      </c>
      <c r="F103" s="10">
        <f t="shared" si="17"/>
        <v>1</v>
      </c>
      <c r="G103" s="10">
        <f t="shared" si="18"/>
        <v>23136</v>
      </c>
      <c r="M103" s="10">
        <f t="shared" si="19"/>
        <v>0</v>
      </c>
      <c r="N103" s="10">
        <f t="shared" si="20"/>
        <v>0</v>
      </c>
      <c r="T103" s="10">
        <f t="shared" si="21"/>
        <v>0</v>
      </c>
      <c r="U103" s="10">
        <f t="shared" si="22"/>
        <v>0</v>
      </c>
      <c r="AA103" s="10">
        <f t="shared" si="23"/>
        <v>0</v>
      </c>
      <c r="AB103" s="10">
        <f t="shared" si="24"/>
        <v>0</v>
      </c>
      <c r="AD103"/>
      <c r="AE103"/>
      <c r="AF103">
        <v>1</v>
      </c>
      <c r="AG103">
        <v>14247</v>
      </c>
      <c r="AH103">
        <f t="shared" si="25"/>
        <v>1</v>
      </c>
      <c r="AI103">
        <f t="shared" si="26"/>
        <v>14247</v>
      </c>
      <c r="AJ103"/>
      <c r="AK103"/>
      <c r="AL103"/>
      <c r="AM103"/>
      <c r="AN103"/>
      <c r="AO103" s="10">
        <f t="shared" si="27"/>
        <v>0</v>
      </c>
      <c r="AP103" s="10">
        <f t="shared" si="28"/>
        <v>0</v>
      </c>
      <c r="AV103" s="10">
        <f t="shared" si="29"/>
        <v>0</v>
      </c>
      <c r="AW103" s="10">
        <f t="shared" si="30"/>
        <v>0</v>
      </c>
      <c r="AY103" s="10">
        <f t="shared" si="31"/>
        <v>2</v>
      </c>
      <c r="AZ103" s="10">
        <f t="shared" si="32"/>
        <v>37383</v>
      </c>
      <c r="BA103" s="122">
        <f t="shared" si="33"/>
        <v>18691.5</v>
      </c>
    </row>
    <row r="104" spans="1:53" x14ac:dyDescent="0.25">
      <c r="A104" s="10">
        <v>102</v>
      </c>
      <c r="F104" s="10">
        <f t="shared" si="17"/>
        <v>0</v>
      </c>
      <c r="G104" s="10">
        <f t="shared" si="18"/>
        <v>0</v>
      </c>
      <c r="M104" s="10">
        <f t="shared" si="19"/>
        <v>0</v>
      </c>
      <c r="N104" s="10">
        <f t="shared" si="20"/>
        <v>0</v>
      </c>
      <c r="T104" s="10">
        <f t="shared" si="21"/>
        <v>0</v>
      </c>
      <c r="U104" s="10">
        <f t="shared" si="22"/>
        <v>0</v>
      </c>
      <c r="AA104" s="10">
        <f t="shared" si="23"/>
        <v>0</v>
      </c>
      <c r="AB104" s="10">
        <f t="shared" si="24"/>
        <v>0</v>
      </c>
      <c r="AH104">
        <f t="shared" si="25"/>
        <v>0</v>
      </c>
      <c r="AI104">
        <f t="shared" si="26"/>
        <v>0</v>
      </c>
      <c r="AJ104"/>
      <c r="AK104"/>
      <c r="AL104"/>
      <c r="AM104">
        <v>2</v>
      </c>
      <c r="AN104">
        <v>45528</v>
      </c>
      <c r="AO104" s="10">
        <f t="shared" si="27"/>
        <v>2</v>
      </c>
      <c r="AP104" s="10">
        <f t="shared" si="28"/>
        <v>45528</v>
      </c>
      <c r="AV104" s="10">
        <f t="shared" si="29"/>
        <v>0</v>
      </c>
      <c r="AW104" s="10">
        <f t="shared" si="30"/>
        <v>0</v>
      </c>
      <c r="AY104" s="10">
        <f t="shared" si="31"/>
        <v>2</v>
      </c>
      <c r="AZ104" s="10">
        <f t="shared" si="32"/>
        <v>45528</v>
      </c>
      <c r="BA104" s="122">
        <f t="shared" si="33"/>
        <v>22764</v>
      </c>
    </row>
    <row r="105" spans="1:53" x14ac:dyDescent="0.25">
      <c r="A105" s="11" t="s">
        <v>328</v>
      </c>
      <c r="B105" s="79"/>
      <c r="C105" s="80"/>
      <c r="E105" s="80"/>
    </row>
    <row r="106" spans="1:53" x14ac:dyDescent="0.25">
      <c r="C106" s="11"/>
    </row>
    <row r="107" spans="1:53" s="81" customFormat="1" x14ac:dyDescent="0.25">
      <c r="C107" s="82"/>
    </row>
    <row r="108" spans="1:53" x14ac:dyDescent="0.25">
      <c r="A108" s="11"/>
      <c r="B108" s="11"/>
      <c r="C108" s="11"/>
    </row>
    <row r="109" spans="1:53" x14ac:dyDescent="0.25">
      <c r="A109" s="11"/>
      <c r="B109" s="11"/>
      <c r="C109" s="11"/>
    </row>
    <row r="110" spans="1:53" x14ac:dyDescent="0.25">
      <c r="A110" s="11"/>
      <c r="B110" s="11"/>
      <c r="C110" s="11"/>
    </row>
    <row r="112" spans="1:53" x14ac:dyDescent="0.25">
      <c r="D112" s="44"/>
    </row>
    <row r="116" spans="1:5" x14ac:dyDescent="0.25">
      <c r="A116"/>
      <c r="B116" s="127" t="s">
        <v>235</v>
      </c>
      <c r="C116" s="127"/>
      <c r="D116" s="127" t="s">
        <v>236</v>
      </c>
      <c r="E116" s="127"/>
    </row>
    <row r="117" spans="1:5" x14ac:dyDescent="0.25">
      <c r="A117"/>
      <c r="B117" t="s">
        <v>261</v>
      </c>
      <c r="C117" t="s">
        <v>262</v>
      </c>
      <c r="D117" t="s">
        <v>261</v>
      </c>
      <c r="E117" t="s">
        <v>262</v>
      </c>
    </row>
    <row r="118" spans="1:5" ht="15" customHeight="1" x14ac:dyDescent="0.25">
      <c r="A118">
        <v>50</v>
      </c>
      <c r="B118" s="50">
        <v>3.5000000000000003E-2</v>
      </c>
      <c r="C118" s="50">
        <v>0.6</v>
      </c>
      <c r="D118" s="50">
        <v>0.03</v>
      </c>
      <c r="E118" s="50">
        <v>0.55000000000000004</v>
      </c>
    </row>
    <row r="119" spans="1:5" ht="15" customHeight="1" x14ac:dyDescent="0.25">
      <c r="A119">
        <v>55</v>
      </c>
      <c r="B119" s="50">
        <v>0.05</v>
      </c>
      <c r="C119" s="50">
        <v>0.4</v>
      </c>
      <c r="D119" s="50">
        <v>5.5E-2</v>
      </c>
      <c r="E119" s="50">
        <v>0.37</v>
      </c>
    </row>
    <row r="120" spans="1:5" ht="15" customHeight="1" x14ac:dyDescent="0.25">
      <c r="A120">
        <v>60</v>
      </c>
      <c r="B120" s="50">
        <v>0.2</v>
      </c>
      <c r="C120" s="50">
        <v>0.36</v>
      </c>
      <c r="D120" s="50">
        <v>0.25</v>
      </c>
      <c r="E120" s="50">
        <v>0.43</v>
      </c>
    </row>
    <row r="121" spans="1:5" x14ac:dyDescent="0.25">
      <c r="A121">
        <v>61</v>
      </c>
      <c r="B121" s="50">
        <v>0.18</v>
      </c>
      <c r="C121" s="50">
        <v>0.32</v>
      </c>
      <c r="D121" s="50">
        <v>0.25</v>
      </c>
      <c r="E121" s="50">
        <v>0.43</v>
      </c>
    </row>
    <row r="122" spans="1:5" x14ac:dyDescent="0.25">
      <c r="A122">
        <v>62</v>
      </c>
      <c r="B122" s="50">
        <v>0.26</v>
      </c>
      <c r="C122" s="50">
        <v>0.36</v>
      </c>
      <c r="D122" s="50">
        <v>0.25</v>
      </c>
      <c r="E122" s="50">
        <v>0.43</v>
      </c>
    </row>
    <row r="123" spans="1:5" x14ac:dyDescent="0.25">
      <c r="A123">
        <v>63</v>
      </c>
      <c r="B123" s="50">
        <v>0.22</v>
      </c>
      <c r="C123" s="50">
        <v>0.33</v>
      </c>
      <c r="D123" s="50">
        <v>0.25</v>
      </c>
      <c r="E123" s="50">
        <v>0.43</v>
      </c>
    </row>
    <row r="124" spans="1:5" x14ac:dyDescent="0.25">
      <c r="A124">
        <v>64</v>
      </c>
      <c r="B124" s="50">
        <v>0.22</v>
      </c>
      <c r="C124" s="50">
        <v>0.32</v>
      </c>
      <c r="D124" s="50">
        <v>0.25</v>
      </c>
      <c r="E124" s="50">
        <v>0.43</v>
      </c>
    </row>
    <row r="125" spans="1:5" x14ac:dyDescent="0.25">
      <c r="A125">
        <v>65</v>
      </c>
      <c r="B125" s="50">
        <v>0.3</v>
      </c>
      <c r="C125" s="50">
        <v>0.3</v>
      </c>
      <c r="D125" s="50">
        <v>0.31</v>
      </c>
      <c r="E125" s="50">
        <v>0.31</v>
      </c>
    </row>
    <row r="126" spans="1:5" x14ac:dyDescent="0.25">
      <c r="A126">
        <v>66</v>
      </c>
      <c r="B126" s="50">
        <v>0.32</v>
      </c>
      <c r="C126" s="50">
        <v>0.32</v>
      </c>
      <c r="D126" s="50">
        <v>0.33</v>
      </c>
      <c r="E126" s="50">
        <v>0.33</v>
      </c>
    </row>
    <row r="127" spans="1:5" x14ac:dyDescent="0.25">
      <c r="A127">
        <v>67</v>
      </c>
      <c r="B127" s="50">
        <v>0.3</v>
      </c>
      <c r="C127" s="50">
        <v>0.3</v>
      </c>
      <c r="D127" s="50">
        <v>0.3</v>
      </c>
      <c r="E127" s="50">
        <v>0.3</v>
      </c>
    </row>
    <row r="128" spans="1:5" x14ac:dyDescent="0.25">
      <c r="A128">
        <v>68</v>
      </c>
      <c r="B128" s="50">
        <v>0.3</v>
      </c>
      <c r="C128" s="50">
        <v>0.3</v>
      </c>
      <c r="D128" s="50">
        <v>0.3</v>
      </c>
      <c r="E128" s="50">
        <v>0.3</v>
      </c>
    </row>
    <row r="129" spans="1:5" x14ac:dyDescent="0.25">
      <c r="A129">
        <v>69</v>
      </c>
      <c r="B129" s="50">
        <v>0.28000000000000003</v>
      </c>
      <c r="C129" s="50">
        <v>0.28000000000000003</v>
      </c>
      <c r="D129" s="50">
        <v>0.3</v>
      </c>
      <c r="E129" s="50">
        <v>0.3</v>
      </c>
    </row>
    <row r="130" spans="1:5" x14ac:dyDescent="0.25">
      <c r="A130">
        <v>70</v>
      </c>
      <c r="B130" s="50">
        <v>0.3</v>
      </c>
      <c r="C130" s="50">
        <v>0.3</v>
      </c>
      <c r="D130" s="50">
        <v>0.3</v>
      </c>
      <c r="E130" s="50">
        <v>0.3</v>
      </c>
    </row>
    <row r="131" spans="1:5" x14ac:dyDescent="0.25">
      <c r="A131"/>
      <c r="B131" s="50"/>
      <c r="C131" s="50"/>
      <c r="D131" s="50"/>
      <c r="E131" s="50"/>
    </row>
    <row r="132" spans="1:5" x14ac:dyDescent="0.25">
      <c r="B132" s="13" t="s">
        <v>38</v>
      </c>
      <c r="C132" s="13" t="s">
        <v>37</v>
      </c>
      <c r="D132" s="13" t="s">
        <v>44</v>
      </c>
      <c r="E132" s="13" t="s">
        <v>45</v>
      </c>
    </row>
    <row r="133" spans="1:5" x14ac:dyDescent="0.25">
      <c r="B133" s="27" t="s">
        <v>237</v>
      </c>
      <c r="C133" s="28">
        <v>32</v>
      </c>
      <c r="D133" s="10">
        <v>462</v>
      </c>
      <c r="E133" s="23">
        <v>13576.45670995671</v>
      </c>
    </row>
    <row r="134" spans="1:5" x14ac:dyDescent="0.25">
      <c r="B134" s="27" t="s">
        <v>238</v>
      </c>
      <c r="C134" s="28">
        <v>37</v>
      </c>
      <c r="D134" s="10">
        <v>354</v>
      </c>
      <c r="E134" s="23">
        <v>15134.050847457627</v>
      </c>
    </row>
    <row r="135" spans="1:5" x14ac:dyDescent="0.25">
      <c r="B135" s="27" t="s">
        <v>239</v>
      </c>
      <c r="C135" s="28">
        <v>42</v>
      </c>
      <c r="D135" s="10">
        <v>487</v>
      </c>
      <c r="E135" s="23">
        <v>15166.601642710471</v>
      </c>
    </row>
    <row r="136" spans="1:5" x14ac:dyDescent="0.25">
      <c r="B136" s="27" t="s">
        <v>240</v>
      </c>
      <c r="C136" s="29">
        <v>47</v>
      </c>
      <c r="D136" s="10">
        <v>764</v>
      </c>
      <c r="E136" s="24">
        <v>14101.596858638743</v>
      </c>
    </row>
    <row r="137" spans="1:5" x14ac:dyDescent="0.25">
      <c r="B137" s="27" t="s">
        <v>46</v>
      </c>
      <c r="C137" s="29">
        <v>52</v>
      </c>
      <c r="D137" s="10">
        <v>5320</v>
      </c>
      <c r="E137" s="24">
        <v>34130.460526315786</v>
      </c>
    </row>
    <row r="138" spans="1:5" x14ac:dyDescent="0.25">
      <c r="B138" s="27" t="s">
        <v>47</v>
      </c>
      <c r="C138" s="29">
        <v>57</v>
      </c>
      <c r="D138" s="10">
        <v>26241</v>
      </c>
      <c r="E138" s="24">
        <v>33495.335162531919</v>
      </c>
    </row>
    <row r="139" spans="1:5" x14ac:dyDescent="0.25">
      <c r="B139" s="27" t="s">
        <v>48</v>
      </c>
      <c r="C139" s="29">
        <v>62</v>
      </c>
      <c r="D139" s="10">
        <v>62300</v>
      </c>
      <c r="E139" s="24">
        <v>29105.749983948637</v>
      </c>
    </row>
    <row r="140" spans="1:5" x14ac:dyDescent="0.25">
      <c r="B140" s="27" t="s">
        <v>49</v>
      </c>
      <c r="C140" s="29">
        <v>67</v>
      </c>
      <c r="D140" s="10">
        <v>93294</v>
      </c>
      <c r="E140" s="24">
        <v>24824.861137908119</v>
      </c>
    </row>
    <row r="141" spans="1:5" x14ac:dyDescent="0.25">
      <c r="B141" s="27" t="s">
        <v>50</v>
      </c>
      <c r="C141" s="29">
        <v>72</v>
      </c>
      <c r="D141" s="10">
        <v>70344</v>
      </c>
      <c r="E141" s="24">
        <v>21990.461475036962</v>
      </c>
    </row>
    <row r="142" spans="1:5" x14ac:dyDescent="0.25">
      <c r="B142" s="27" t="s">
        <v>51</v>
      </c>
      <c r="C142" s="29">
        <v>77</v>
      </c>
      <c r="D142" s="10">
        <v>48201</v>
      </c>
      <c r="E142" s="24">
        <v>20332.343602829817</v>
      </c>
    </row>
    <row r="143" spans="1:5" x14ac:dyDescent="0.25">
      <c r="B143" s="27" t="s">
        <v>52</v>
      </c>
      <c r="C143" s="29">
        <v>82</v>
      </c>
      <c r="D143" s="10">
        <v>32624</v>
      </c>
      <c r="E143" s="24">
        <v>20544.200987003434</v>
      </c>
    </row>
    <row r="144" spans="1:5" x14ac:dyDescent="0.25">
      <c r="B144" s="27" t="s">
        <v>53</v>
      </c>
      <c r="C144" s="29">
        <v>87</v>
      </c>
      <c r="D144" s="10">
        <v>19006</v>
      </c>
      <c r="E144" s="24">
        <v>20956.218036409555</v>
      </c>
    </row>
    <row r="145" spans="2:5" x14ac:dyDescent="0.25">
      <c r="B145" s="27" t="s">
        <v>241</v>
      </c>
      <c r="C145" s="29">
        <v>92</v>
      </c>
      <c r="D145" s="10">
        <v>7148</v>
      </c>
      <c r="E145" s="24">
        <v>20503.079043088976</v>
      </c>
    </row>
    <row r="146" spans="2:5" x14ac:dyDescent="0.25">
      <c r="B146" s="30" t="s">
        <v>242</v>
      </c>
      <c r="C146" s="30">
        <v>97</v>
      </c>
      <c r="D146" s="10">
        <v>1884</v>
      </c>
      <c r="E146" s="25">
        <v>20155.754246284501</v>
      </c>
    </row>
    <row r="147" spans="2:5" x14ac:dyDescent="0.25">
      <c r="B147" s="31" t="s">
        <v>243</v>
      </c>
      <c r="C147" s="31">
        <v>102</v>
      </c>
      <c r="D147" s="10">
        <v>291</v>
      </c>
      <c r="E147" s="25">
        <v>20182.04467353952</v>
      </c>
    </row>
    <row r="148" spans="2:5" x14ac:dyDescent="0.25">
      <c r="E148" s="25"/>
    </row>
  </sheetData>
  <mergeCells count="8">
    <mergeCell ref="P2:S2"/>
    <mergeCell ref="AD2:AG2"/>
    <mergeCell ref="AK2:AN2"/>
    <mergeCell ref="W2:Z2"/>
    <mergeCell ref="B116:C116"/>
    <mergeCell ref="D116:E116"/>
    <mergeCell ref="B2:E2"/>
    <mergeCell ref="I2:L2"/>
  </mergeCells>
  <hyperlinks>
    <hyperlink ref="A1" location="TOC!A1" display="TOC" xr:uid="{1B97E4D5-618E-4A65-B112-115B6FC7E741}"/>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5639-0A1C-44F0-BD51-64ED73334401}">
  <dimension ref="B3:R126"/>
  <sheetViews>
    <sheetView topLeftCell="N34" workbookViewId="0">
      <selection activeCell="O39" sqref="O39:R69"/>
    </sheetView>
  </sheetViews>
  <sheetFormatPr defaultRowHeight="15" x14ac:dyDescent="0.25"/>
  <sheetData>
    <row r="3" spans="2:12" x14ac:dyDescent="0.25">
      <c r="B3">
        <v>3</v>
      </c>
      <c r="E3">
        <v>1</v>
      </c>
      <c r="F3">
        <v>14404</v>
      </c>
    </row>
    <row r="4" spans="2:12" x14ac:dyDescent="0.25">
      <c r="B4">
        <v>4</v>
      </c>
      <c r="C4">
        <v>1</v>
      </c>
      <c r="D4">
        <v>13013</v>
      </c>
      <c r="E4">
        <v>1</v>
      </c>
      <c r="F4">
        <v>10041</v>
      </c>
    </row>
    <row r="5" spans="2:12" x14ac:dyDescent="0.25">
      <c r="B5">
        <v>5</v>
      </c>
      <c r="H5">
        <v>5</v>
      </c>
      <c r="K5">
        <v>4</v>
      </c>
      <c r="L5">
        <v>50718</v>
      </c>
    </row>
    <row r="6" spans="2:12" x14ac:dyDescent="0.25">
      <c r="B6">
        <v>6</v>
      </c>
      <c r="E6">
        <v>1</v>
      </c>
      <c r="F6">
        <v>13521</v>
      </c>
      <c r="H6">
        <v>6</v>
      </c>
      <c r="I6">
        <v>1</v>
      </c>
      <c r="J6">
        <v>17163</v>
      </c>
      <c r="K6">
        <v>2</v>
      </c>
      <c r="L6">
        <v>18159</v>
      </c>
    </row>
    <row r="7" spans="2:12" x14ac:dyDescent="0.25">
      <c r="B7">
        <v>7</v>
      </c>
      <c r="C7">
        <v>1</v>
      </c>
      <c r="D7">
        <v>10560</v>
      </c>
      <c r="E7">
        <v>1</v>
      </c>
      <c r="F7">
        <v>12802</v>
      </c>
      <c r="H7">
        <v>7</v>
      </c>
      <c r="K7">
        <v>3</v>
      </c>
      <c r="L7">
        <v>31127</v>
      </c>
    </row>
    <row r="8" spans="2:12" x14ac:dyDescent="0.25">
      <c r="B8">
        <v>8</v>
      </c>
      <c r="C8">
        <v>1</v>
      </c>
      <c r="D8">
        <v>8811</v>
      </c>
      <c r="H8">
        <v>8</v>
      </c>
      <c r="K8">
        <v>3</v>
      </c>
      <c r="L8">
        <v>34255</v>
      </c>
    </row>
    <row r="9" spans="2:12" x14ac:dyDescent="0.25">
      <c r="B9">
        <v>9</v>
      </c>
      <c r="E9">
        <v>4</v>
      </c>
      <c r="F9">
        <v>42801</v>
      </c>
      <c r="H9">
        <v>9</v>
      </c>
      <c r="K9">
        <v>5</v>
      </c>
      <c r="L9">
        <v>51691</v>
      </c>
    </row>
    <row r="10" spans="2:12" x14ac:dyDescent="0.25">
      <c r="B10">
        <v>10</v>
      </c>
      <c r="C10">
        <v>1</v>
      </c>
      <c r="D10">
        <v>12923</v>
      </c>
      <c r="E10">
        <v>2</v>
      </c>
      <c r="F10">
        <v>26768</v>
      </c>
      <c r="H10">
        <v>10</v>
      </c>
      <c r="K10">
        <v>6</v>
      </c>
      <c r="L10">
        <v>70931</v>
      </c>
    </row>
    <row r="11" spans="2:12" x14ac:dyDescent="0.25">
      <c r="B11">
        <v>11</v>
      </c>
      <c r="C11">
        <v>2</v>
      </c>
      <c r="D11">
        <v>23947</v>
      </c>
      <c r="E11">
        <v>4</v>
      </c>
      <c r="F11">
        <v>82405</v>
      </c>
      <c r="H11">
        <v>11</v>
      </c>
      <c r="I11">
        <v>1</v>
      </c>
      <c r="J11">
        <v>18375</v>
      </c>
      <c r="K11">
        <v>14</v>
      </c>
      <c r="L11">
        <v>149962</v>
      </c>
    </row>
    <row r="12" spans="2:12" x14ac:dyDescent="0.25">
      <c r="B12">
        <v>12</v>
      </c>
      <c r="C12">
        <v>1</v>
      </c>
      <c r="D12">
        <v>19959</v>
      </c>
      <c r="E12">
        <v>1</v>
      </c>
      <c r="F12">
        <v>12712</v>
      </c>
      <c r="H12">
        <v>12</v>
      </c>
      <c r="I12">
        <v>3</v>
      </c>
      <c r="J12">
        <v>38089</v>
      </c>
      <c r="K12">
        <v>9</v>
      </c>
      <c r="L12">
        <v>91729</v>
      </c>
    </row>
    <row r="13" spans="2:12" x14ac:dyDescent="0.25">
      <c r="B13">
        <v>13</v>
      </c>
      <c r="C13">
        <v>1</v>
      </c>
      <c r="D13">
        <v>11533</v>
      </c>
      <c r="H13">
        <v>13</v>
      </c>
      <c r="I13">
        <v>1</v>
      </c>
      <c r="J13">
        <v>6048</v>
      </c>
      <c r="K13">
        <v>11</v>
      </c>
      <c r="L13">
        <v>115437</v>
      </c>
    </row>
    <row r="14" spans="2:12" x14ac:dyDescent="0.25">
      <c r="B14">
        <v>14</v>
      </c>
      <c r="C14">
        <v>1</v>
      </c>
      <c r="D14">
        <v>13552</v>
      </c>
      <c r="E14">
        <v>7</v>
      </c>
      <c r="F14">
        <v>86878</v>
      </c>
      <c r="H14">
        <v>14</v>
      </c>
      <c r="K14">
        <v>17</v>
      </c>
      <c r="L14">
        <v>168357</v>
      </c>
    </row>
    <row r="15" spans="2:12" x14ac:dyDescent="0.25">
      <c r="B15">
        <v>15</v>
      </c>
      <c r="C15">
        <v>3</v>
      </c>
      <c r="D15">
        <v>36035</v>
      </c>
      <c r="E15">
        <v>7</v>
      </c>
      <c r="F15">
        <v>110602</v>
      </c>
      <c r="H15">
        <v>15</v>
      </c>
      <c r="I15">
        <v>2</v>
      </c>
      <c r="J15">
        <v>16037</v>
      </c>
      <c r="K15">
        <v>19</v>
      </c>
      <c r="L15">
        <v>233594</v>
      </c>
    </row>
    <row r="16" spans="2:12" x14ac:dyDescent="0.25">
      <c r="B16">
        <v>16</v>
      </c>
      <c r="C16">
        <v>1</v>
      </c>
      <c r="D16">
        <v>20569</v>
      </c>
      <c r="E16">
        <v>5</v>
      </c>
      <c r="F16">
        <v>88194</v>
      </c>
      <c r="H16">
        <v>16</v>
      </c>
      <c r="I16">
        <v>2</v>
      </c>
      <c r="J16">
        <v>19730</v>
      </c>
      <c r="K16">
        <v>18</v>
      </c>
      <c r="L16">
        <v>208555</v>
      </c>
    </row>
    <row r="17" spans="2:12" x14ac:dyDescent="0.25">
      <c r="B17">
        <v>17</v>
      </c>
      <c r="C17">
        <v>5</v>
      </c>
      <c r="D17">
        <v>64927</v>
      </c>
      <c r="E17">
        <v>7</v>
      </c>
      <c r="F17">
        <v>86455</v>
      </c>
      <c r="H17">
        <v>17</v>
      </c>
      <c r="I17">
        <v>4</v>
      </c>
      <c r="J17">
        <v>48376</v>
      </c>
      <c r="K17">
        <v>28</v>
      </c>
      <c r="L17">
        <v>344918</v>
      </c>
    </row>
    <row r="18" spans="2:12" x14ac:dyDescent="0.25">
      <c r="B18">
        <v>18</v>
      </c>
      <c r="C18">
        <v>3</v>
      </c>
      <c r="D18">
        <v>48454</v>
      </c>
      <c r="E18">
        <v>5</v>
      </c>
      <c r="F18">
        <v>72856</v>
      </c>
      <c r="H18">
        <v>18</v>
      </c>
      <c r="I18">
        <v>2</v>
      </c>
      <c r="J18">
        <v>25066</v>
      </c>
      <c r="K18">
        <v>23</v>
      </c>
      <c r="L18">
        <v>276915</v>
      </c>
    </row>
    <row r="19" spans="2:12" x14ac:dyDescent="0.25">
      <c r="B19">
        <v>19</v>
      </c>
      <c r="C19">
        <v>1</v>
      </c>
      <c r="D19">
        <v>16301</v>
      </c>
      <c r="E19">
        <v>2</v>
      </c>
      <c r="F19">
        <v>29149</v>
      </c>
      <c r="H19">
        <v>19</v>
      </c>
      <c r="I19">
        <v>4</v>
      </c>
      <c r="J19">
        <v>35779</v>
      </c>
      <c r="K19">
        <v>18</v>
      </c>
      <c r="L19">
        <v>230346</v>
      </c>
    </row>
    <row r="20" spans="2:12" x14ac:dyDescent="0.25">
      <c r="B20">
        <v>20</v>
      </c>
      <c r="C20">
        <v>1</v>
      </c>
      <c r="D20">
        <v>20085</v>
      </c>
      <c r="E20">
        <v>2</v>
      </c>
      <c r="F20">
        <v>22075</v>
      </c>
      <c r="H20">
        <v>20</v>
      </c>
      <c r="K20">
        <v>2</v>
      </c>
      <c r="L20">
        <v>25595</v>
      </c>
    </row>
    <row r="21" spans="2:12" x14ac:dyDescent="0.25">
      <c r="B21">
        <v>21</v>
      </c>
      <c r="H21">
        <v>21</v>
      </c>
      <c r="K21">
        <v>2</v>
      </c>
      <c r="L21">
        <v>19892</v>
      </c>
    </row>
    <row r="22" spans="2:12" x14ac:dyDescent="0.25">
      <c r="H22">
        <v>22</v>
      </c>
    </row>
    <row r="23" spans="2:12" x14ac:dyDescent="0.25">
      <c r="B23">
        <v>22</v>
      </c>
      <c r="H23">
        <v>23</v>
      </c>
      <c r="K23">
        <v>1</v>
      </c>
      <c r="L23">
        <v>11032</v>
      </c>
    </row>
    <row r="24" spans="2:12" x14ac:dyDescent="0.25">
      <c r="B24">
        <v>23</v>
      </c>
      <c r="E24">
        <v>1</v>
      </c>
      <c r="F24">
        <v>89465</v>
      </c>
      <c r="H24">
        <v>24</v>
      </c>
      <c r="K24">
        <v>1</v>
      </c>
      <c r="L24">
        <v>11375</v>
      </c>
    </row>
    <row r="25" spans="2:12" x14ac:dyDescent="0.25">
      <c r="H25">
        <v>25</v>
      </c>
    </row>
    <row r="26" spans="2:12" x14ac:dyDescent="0.25">
      <c r="H26">
        <v>26</v>
      </c>
    </row>
    <row r="27" spans="2:12" x14ac:dyDescent="0.25">
      <c r="B27">
        <v>24</v>
      </c>
      <c r="H27">
        <v>27</v>
      </c>
      <c r="K27">
        <v>1</v>
      </c>
      <c r="L27">
        <v>41249</v>
      </c>
    </row>
    <row r="28" spans="2:12" x14ac:dyDescent="0.25">
      <c r="H28">
        <v>28</v>
      </c>
    </row>
    <row r="29" spans="2:12" x14ac:dyDescent="0.25">
      <c r="H29">
        <v>29</v>
      </c>
    </row>
    <row r="30" spans="2:12" x14ac:dyDescent="0.25">
      <c r="H30">
        <v>30</v>
      </c>
    </row>
    <row r="31" spans="2:12" x14ac:dyDescent="0.25">
      <c r="B31">
        <v>25</v>
      </c>
      <c r="E31">
        <v>1</v>
      </c>
      <c r="F31">
        <v>13036</v>
      </c>
      <c r="H31">
        <v>31</v>
      </c>
      <c r="K31">
        <v>3</v>
      </c>
      <c r="L31">
        <v>85925</v>
      </c>
    </row>
    <row r="32" spans="2:12" x14ac:dyDescent="0.25">
      <c r="B32">
        <v>26</v>
      </c>
      <c r="E32">
        <v>2</v>
      </c>
      <c r="F32">
        <v>94410</v>
      </c>
      <c r="H32">
        <v>32</v>
      </c>
      <c r="I32">
        <v>1</v>
      </c>
      <c r="J32">
        <v>52346</v>
      </c>
    </row>
    <row r="33" spans="2:18" x14ac:dyDescent="0.25">
      <c r="B33">
        <v>27</v>
      </c>
      <c r="H33">
        <v>33</v>
      </c>
      <c r="K33">
        <v>1</v>
      </c>
      <c r="L33">
        <v>10738</v>
      </c>
    </row>
    <row r="34" spans="2:18" x14ac:dyDescent="0.25">
      <c r="H34">
        <v>34</v>
      </c>
    </row>
    <row r="35" spans="2:18" x14ac:dyDescent="0.25">
      <c r="B35">
        <v>28</v>
      </c>
      <c r="E35">
        <v>1</v>
      </c>
      <c r="F35">
        <v>11194</v>
      </c>
      <c r="H35">
        <v>35</v>
      </c>
      <c r="K35">
        <v>2</v>
      </c>
      <c r="L35">
        <v>18040</v>
      </c>
    </row>
    <row r="36" spans="2:18" x14ac:dyDescent="0.25">
      <c r="H36">
        <v>36</v>
      </c>
    </row>
    <row r="37" spans="2:18" x14ac:dyDescent="0.25">
      <c r="B37">
        <v>29</v>
      </c>
      <c r="H37">
        <v>37</v>
      </c>
      <c r="K37">
        <v>3</v>
      </c>
      <c r="L37">
        <v>108528</v>
      </c>
    </row>
    <row r="38" spans="2:18" x14ac:dyDescent="0.25">
      <c r="B38">
        <v>30</v>
      </c>
      <c r="C38">
        <v>1</v>
      </c>
      <c r="D38">
        <v>11705</v>
      </c>
      <c r="E38">
        <v>1</v>
      </c>
      <c r="F38">
        <v>44280</v>
      </c>
      <c r="H38">
        <v>38</v>
      </c>
      <c r="I38">
        <v>1</v>
      </c>
      <c r="J38">
        <v>47833</v>
      </c>
      <c r="K38">
        <v>5</v>
      </c>
      <c r="L38">
        <v>128374</v>
      </c>
    </row>
    <row r="39" spans="2:18" x14ac:dyDescent="0.25">
      <c r="B39">
        <v>31</v>
      </c>
      <c r="H39">
        <v>39</v>
      </c>
      <c r="I39">
        <v>1</v>
      </c>
      <c r="J39">
        <v>7878</v>
      </c>
      <c r="K39">
        <v>4</v>
      </c>
      <c r="L39">
        <v>102832</v>
      </c>
      <c r="N39">
        <v>39</v>
      </c>
      <c r="O39">
        <v>4</v>
      </c>
      <c r="P39">
        <v>69816</v>
      </c>
    </row>
    <row r="40" spans="2:18" x14ac:dyDescent="0.25">
      <c r="B40">
        <v>32</v>
      </c>
      <c r="E40">
        <v>3</v>
      </c>
      <c r="F40">
        <v>133305</v>
      </c>
      <c r="H40">
        <v>40</v>
      </c>
      <c r="K40">
        <v>3</v>
      </c>
      <c r="L40">
        <v>107718</v>
      </c>
      <c r="N40">
        <v>40</v>
      </c>
      <c r="O40">
        <v>1</v>
      </c>
      <c r="P40">
        <v>26364</v>
      </c>
    </row>
    <row r="41" spans="2:18" x14ac:dyDescent="0.25">
      <c r="N41">
        <v>41</v>
      </c>
    </row>
    <row r="42" spans="2:18" x14ac:dyDescent="0.25">
      <c r="B42">
        <v>33</v>
      </c>
      <c r="E42">
        <v>1</v>
      </c>
      <c r="F42">
        <v>30830</v>
      </c>
      <c r="H42">
        <v>41</v>
      </c>
      <c r="K42">
        <v>5</v>
      </c>
      <c r="L42">
        <v>169871</v>
      </c>
      <c r="N42">
        <v>42</v>
      </c>
      <c r="O42">
        <v>1</v>
      </c>
      <c r="P42">
        <v>32940</v>
      </c>
    </row>
    <row r="43" spans="2:18" x14ac:dyDescent="0.25">
      <c r="B43">
        <v>34</v>
      </c>
      <c r="C43">
        <v>1</v>
      </c>
      <c r="D43">
        <v>11973</v>
      </c>
      <c r="E43">
        <v>3</v>
      </c>
      <c r="F43">
        <v>142013</v>
      </c>
      <c r="H43">
        <v>42</v>
      </c>
      <c r="K43">
        <v>5</v>
      </c>
      <c r="L43">
        <v>147632</v>
      </c>
      <c r="N43">
        <v>43</v>
      </c>
      <c r="O43">
        <v>1</v>
      </c>
      <c r="P43">
        <v>20856</v>
      </c>
    </row>
    <row r="44" spans="2:18" x14ac:dyDescent="0.25">
      <c r="N44">
        <v>44</v>
      </c>
    </row>
    <row r="45" spans="2:18" x14ac:dyDescent="0.25">
      <c r="B45">
        <v>35</v>
      </c>
      <c r="E45">
        <v>3</v>
      </c>
      <c r="F45">
        <v>120460</v>
      </c>
      <c r="H45">
        <v>43</v>
      </c>
      <c r="K45">
        <v>7</v>
      </c>
      <c r="L45">
        <v>290991</v>
      </c>
      <c r="N45">
        <v>45</v>
      </c>
      <c r="O45">
        <v>4</v>
      </c>
      <c r="P45">
        <v>62340</v>
      </c>
      <c r="Q45">
        <v>1</v>
      </c>
      <c r="R45">
        <v>14424</v>
      </c>
    </row>
    <row r="46" spans="2:18" x14ac:dyDescent="0.25">
      <c r="B46">
        <v>36</v>
      </c>
      <c r="E46">
        <v>7</v>
      </c>
      <c r="F46">
        <v>272279</v>
      </c>
      <c r="H46">
        <v>44</v>
      </c>
      <c r="K46">
        <v>4</v>
      </c>
      <c r="L46">
        <v>149454</v>
      </c>
      <c r="N46">
        <v>46</v>
      </c>
      <c r="O46">
        <v>3</v>
      </c>
      <c r="P46">
        <v>64980</v>
      </c>
    </row>
    <row r="47" spans="2:18" x14ac:dyDescent="0.25">
      <c r="B47">
        <v>37</v>
      </c>
      <c r="E47">
        <v>3</v>
      </c>
      <c r="F47">
        <v>134411</v>
      </c>
      <c r="H47">
        <v>45</v>
      </c>
      <c r="I47">
        <v>2</v>
      </c>
      <c r="J47">
        <v>88151</v>
      </c>
      <c r="K47">
        <v>15</v>
      </c>
      <c r="L47">
        <v>609280</v>
      </c>
      <c r="N47">
        <v>47</v>
      </c>
      <c r="O47">
        <v>7</v>
      </c>
      <c r="P47">
        <v>148032</v>
      </c>
    </row>
    <row r="48" spans="2:18" x14ac:dyDescent="0.25">
      <c r="B48">
        <v>38</v>
      </c>
      <c r="E48">
        <v>3</v>
      </c>
      <c r="F48">
        <v>93556</v>
      </c>
      <c r="H48">
        <v>46</v>
      </c>
      <c r="I48">
        <v>2</v>
      </c>
      <c r="J48">
        <v>49781</v>
      </c>
      <c r="K48">
        <v>15</v>
      </c>
      <c r="L48">
        <v>538083</v>
      </c>
      <c r="N48">
        <v>48</v>
      </c>
      <c r="O48">
        <v>1</v>
      </c>
      <c r="P48">
        <v>9804</v>
      </c>
    </row>
    <row r="49" spans="2:18" x14ac:dyDescent="0.25">
      <c r="B49">
        <v>39</v>
      </c>
      <c r="E49">
        <v>7</v>
      </c>
      <c r="F49">
        <v>274846</v>
      </c>
      <c r="H49">
        <v>47</v>
      </c>
      <c r="K49">
        <v>9</v>
      </c>
      <c r="L49">
        <v>426646</v>
      </c>
      <c r="N49">
        <v>49</v>
      </c>
      <c r="O49">
        <v>4</v>
      </c>
      <c r="P49">
        <v>76404</v>
      </c>
    </row>
    <row r="50" spans="2:18" x14ac:dyDescent="0.25">
      <c r="B50">
        <v>40</v>
      </c>
      <c r="E50">
        <v>6</v>
      </c>
      <c r="F50">
        <v>256203</v>
      </c>
      <c r="H50">
        <v>48</v>
      </c>
      <c r="K50">
        <v>17</v>
      </c>
      <c r="L50">
        <v>682672</v>
      </c>
      <c r="N50">
        <v>50</v>
      </c>
      <c r="O50">
        <v>6</v>
      </c>
      <c r="P50">
        <v>128748</v>
      </c>
    </row>
    <row r="51" spans="2:18" x14ac:dyDescent="0.25">
      <c r="B51">
        <v>41</v>
      </c>
      <c r="C51">
        <v>1</v>
      </c>
      <c r="D51">
        <v>38840</v>
      </c>
      <c r="E51">
        <v>6</v>
      </c>
      <c r="F51">
        <v>248225</v>
      </c>
      <c r="H51">
        <v>49</v>
      </c>
      <c r="I51">
        <v>1</v>
      </c>
      <c r="J51">
        <v>31334</v>
      </c>
      <c r="K51">
        <v>16</v>
      </c>
      <c r="L51">
        <v>673643</v>
      </c>
      <c r="N51">
        <v>51</v>
      </c>
      <c r="O51">
        <v>2</v>
      </c>
      <c r="P51">
        <v>35412</v>
      </c>
    </row>
    <row r="52" spans="2:18" x14ac:dyDescent="0.25">
      <c r="B52">
        <v>42</v>
      </c>
      <c r="C52">
        <v>2</v>
      </c>
      <c r="D52">
        <v>75810</v>
      </c>
      <c r="E52">
        <v>8</v>
      </c>
      <c r="F52">
        <v>291131</v>
      </c>
      <c r="H52">
        <v>50</v>
      </c>
      <c r="I52">
        <v>1</v>
      </c>
      <c r="J52">
        <v>29453</v>
      </c>
      <c r="K52">
        <v>30</v>
      </c>
      <c r="L52">
        <v>1251453</v>
      </c>
      <c r="N52">
        <v>52</v>
      </c>
      <c r="Q52">
        <v>2</v>
      </c>
      <c r="R52">
        <v>33312</v>
      </c>
    </row>
    <row r="53" spans="2:18" x14ac:dyDescent="0.25">
      <c r="B53">
        <v>43</v>
      </c>
      <c r="E53">
        <v>14</v>
      </c>
      <c r="F53">
        <v>545416</v>
      </c>
      <c r="H53">
        <v>51</v>
      </c>
      <c r="K53">
        <v>37</v>
      </c>
      <c r="L53">
        <v>1369739</v>
      </c>
      <c r="N53">
        <v>53</v>
      </c>
      <c r="O53">
        <v>2</v>
      </c>
      <c r="P53">
        <v>50340</v>
      </c>
    </row>
    <row r="54" spans="2:18" x14ac:dyDescent="0.25">
      <c r="B54">
        <v>44</v>
      </c>
      <c r="C54">
        <v>1</v>
      </c>
      <c r="D54">
        <v>31518</v>
      </c>
      <c r="E54">
        <v>19</v>
      </c>
      <c r="F54">
        <v>889559</v>
      </c>
      <c r="H54">
        <v>52</v>
      </c>
      <c r="K54">
        <v>30</v>
      </c>
      <c r="L54">
        <v>1285369</v>
      </c>
      <c r="N54">
        <v>54</v>
      </c>
      <c r="O54">
        <v>3</v>
      </c>
      <c r="P54">
        <v>72060</v>
      </c>
      <c r="Q54">
        <v>1</v>
      </c>
      <c r="R54">
        <v>38820</v>
      </c>
    </row>
    <row r="55" spans="2:18" x14ac:dyDescent="0.25">
      <c r="B55">
        <v>45</v>
      </c>
      <c r="E55">
        <v>14</v>
      </c>
      <c r="F55">
        <v>627539</v>
      </c>
      <c r="H55">
        <v>53</v>
      </c>
      <c r="I55">
        <v>1</v>
      </c>
      <c r="J55">
        <v>2592</v>
      </c>
      <c r="K55">
        <v>38</v>
      </c>
      <c r="L55">
        <v>1437624</v>
      </c>
      <c r="N55">
        <v>55</v>
      </c>
      <c r="O55">
        <v>3</v>
      </c>
      <c r="P55">
        <v>77556</v>
      </c>
    </row>
    <row r="56" spans="2:18" x14ac:dyDescent="0.25">
      <c r="N56">
        <v>56</v>
      </c>
    </row>
    <row r="57" spans="2:18" x14ac:dyDescent="0.25">
      <c r="N57">
        <v>57</v>
      </c>
    </row>
    <row r="58" spans="2:18" x14ac:dyDescent="0.25">
      <c r="N58">
        <v>58</v>
      </c>
    </row>
    <row r="59" spans="2:18" x14ac:dyDescent="0.25">
      <c r="N59">
        <v>59</v>
      </c>
    </row>
    <row r="60" spans="2:18" x14ac:dyDescent="0.25">
      <c r="N60">
        <v>60</v>
      </c>
    </row>
    <row r="61" spans="2:18" x14ac:dyDescent="0.25">
      <c r="N61">
        <v>61</v>
      </c>
    </row>
    <row r="62" spans="2:18" x14ac:dyDescent="0.25">
      <c r="N62">
        <v>62</v>
      </c>
    </row>
    <row r="63" spans="2:18" x14ac:dyDescent="0.25">
      <c r="N63">
        <v>63</v>
      </c>
    </row>
    <row r="64" spans="2:18" x14ac:dyDescent="0.25">
      <c r="N64">
        <v>64</v>
      </c>
    </row>
    <row r="65" spans="2:16" x14ac:dyDescent="0.25">
      <c r="N65">
        <v>65</v>
      </c>
    </row>
    <row r="66" spans="2:16" x14ac:dyDescent="0.25">
      <c r="N66">
        <v>66</v>
      </c>
    </row>
    <row r="67" spans="2:16" x14ac:dyDescent="0.25">
      <c r="N67">
        <v>67</v>
      </c>
    </row>
    <row r="68" spans="2:16" x14ac:dyDescent="0.25">
      <c r="N68">
        <v>68</v>
      </c>
    </row>
    <row r="69" spans="2:16" x14ac:dyDescent="0.25">
      <c r="N69">
        <v>69</v>
      </c>
      <c r="O69">
        <v>1</v>
      </c>
      <c r="P69">
        <v>8868</v>
      </c>
    </row>
    <row r="70" spans="2:16" x14ac:dyDescent="0.25">
      <c r="B70">
        <v>46</v>
      </c>
      <c r="C70">
        <v>1</v>
      </c>
      <c r="D70">
        <v>33669</v>
      </c>
      <c r="E70">
        <v>9</v>
      </c>
      <c r="F70">
        <v>375970</v>
      </c>
      <c r="H70">
        <v>54</v>
      </c>
      <c r="I70">
        <v>2</v>
      </c>
      <c r="J70">
        <v>22425</v>
      </c>
      <c r="K70">
        <v>37</v>
      </c>
      <c r="L70">
        <v>1482723</v>
      </c>
    </row>
    <row r="71" spans="2:16" x14ac:dyDescent="0.25">
      <c r="B71">
        <v>47</v>
      </c>
      <c r="E71">
        <v>19</v>
      </c>
      <c r="F71">
        <v>815528</v>
      </c>
      <c r="H71">
        <v>55</v>
      </c>
      <c r="I71">
        <v>3</v>
      </c>
      <c r="J71">
        <v>96891</v>
      </c>
      <c r="K71">
        <v>47</v>
      </c>
      <c r="L71">
        <v>2005609</v>
      </c>
    </row>
    <row r="72" spans="2:16" x14ac:dyDescent="0.25">
      <c r="B72">
        <v>48</v>
      </c>
      <c r="C72">
        <v>1</v>
      </c>
      <c r="D72">
        <v>36262</v>
      </c>
      <c r="E72">
        <v>15</v>
      </c>
      <c r="F72">
        <v>650285</v>
      </c>
      <c r="H72">
        <v>56</v>
      </c>
      <c r="I72">
        <v>3</v>
      </c>
      <c r="J72">
        <v>74379</v>
      </c>
      <c r="K72">
        <v>46</v>
      </c>
      <c r="L72">
        <v>1803556</v>
      </c>
    </row>
    <row r="73" spans="2:16" x14ac:dyDescent="0.25">
      <c r="B73">
        <v>49</v>
      </c>
      <c r="C73">
        <v>1</v>
      </c>
      <c r="D73">
        <v>45006</v>
      </c>
      <c r="E73">
        <v>19</v>
      </c>
      <c r="F73">
        <v>781117</v>
      </c>
      <c r="H73">
        <v>57</v>
      </c>
      <c r="I73">
        <v>1</v>
      </c>
      <c r="J73">
        <v>5550</v>
      </c>
      <c r="K73">
        <v>49</v>
      </c>
      <c r="L73">
        <v>1894350</v>
      </c>
    </row>
    <row r="74" spans="2:16" x14ac:dyDescent="0.25">
      <c r="B74">
        <v>50</v>
      </c>
      <c r="E74">
        <v>12</v>
      </c>
      <c r="F74">
        <v>507315</v>
      </c>
      <c r="H74">
        <v>58</v>
      </c>
      <c r="I74">
        <v>3</v>
      </c>
      <c r="J74">
        <v>79842</v>
      </c>
      <c r="K74">
        <v>63</v>
      </c>
      <c r="L74">
        <v>2533835</v>
      </c>
    </row>
    <row r="75" spans="2:16" x14ac:dyDescent="0.25">
      <c r="B75">
        <v>51</v>
      </c>
      <c r="E75">
        <v>17</v>
      </c>
      <c r="F75">
        <v>772505</v>
      </c>
      <c r="H75">
        <v>59</v>
      </c>
      <c r="K75">
        <v>87</v>
      </c>
      <c r="L75">
        <v>3658825</v>
      </c>
    </row>
    <row r="76" spans="2:16" x14ac:dyDescent="0.25">
      <c r="B76">
        <v>52</v>
      </c>
      <c r="C76">
        <v>1</v>
      </c>
      <c r="D76">
        <v>23344</v>
      </c>
      <c r="E76">
        <v>14</v>
      </c>
      <c r="F76">
        <v>639894</v>
      </c>
      <c r="H76">
        <v>60</v>
      </c>
      <c r="I76">
        <v>2</v>
      </c>
      <c r="J76">
        <v>94479</v>
      </c>
      <c r="K76">
        <v>110</v>
      </c>
      <c r="L76">
        <v>4233202</v>
      </c>
    </row>
    <row r="77" spans="2:16" x14ac:dyDescent="0.25">
      <c r="B77">
        <v>53</v>
      </c>
      <c r="C77">
        <v>1</v>
      </c>
      <c r="D77">
        <v>65421</v>
      </c>
      <c r="E77">
        <v>18</v>
      </c>
      <c r="F77">
        <v>794572</v>
      </c>
      <c r="H77">
        <v>61</v>
      </c>
      <c r="I77">
        <v>1</v>
      </c>
      <c r="J77">
        <v>38637</v>
      </c>
      <c r="K77">
        <v>115</v>
      </c>
      <c r="L77">
        <v>4331969</v>
      </c>
    </row>
    <row r="78" spans="2:16" x14ac:dyDescent="0.25">
      <c r="B78">
        <v>54</v>
      </c>
      <c r="E78">
        <v>29</v>
      </c>
      <c r="F78">
        <v>1267789</v>
      </c>
      <c r="H78">
        <v>62</v>
      </c>
      <c r="K78">
        <v>89</v>
      </c>
      <c r="L78">
        <v>3523087</v>
      </c>
    </row>
    <row r="79" spans="2:16" x14ac:dyDescent="0.25">
      <c r="B79">
        <v>55</v>
      </c>
      <c r="C79">
        <v>1</v>
      </c>
      <c r="D79">
        <v>33367</v>
      </c>
      <c r="E79">
        <v>16</v>
      </c>
      <c r="F79">
        <v>696429</v>
      </c>
      <c r="H79">
        <v>63</v>
      </c>
      <c r="I79">
        <v>1</v>
      </c>
      <c r="J79">
        <v>7765</v>
      </c>
      <c r="K79">
        <v>88</v>
      </c>
      <c r="L79">
        <v>3431723</v>
      </c>
    </row>
    <row r="80" spans="2:16" x14ac:dyDescent="0.25">
      <c r="B80">
        <v>56</v>
      </c>
      <c r="E80">
        <v>19</v>
      </c>
      <c r="F80">
        <v>886272</v>
      </c>
      <c r="H80">
        <v>64</v>
      </c>
      <c r="I80">
        <v>2</v>
      </c>
      <c r="J80">
        <v>37008</v>
      </c>
      <c r="K80">
        <v>112</v>
      </c>
      <c r="L80">
        <v>3966277</v>
      </c>
    </row>
    <row r="81" spans="2:12" x14ac:dyDescent="0.25">
      <c r="B81">
        <v>57</v>
      </c>
      <c r="E81">
        <v>22</v>
      </c>
      <c r="F81">
        <v>900843</v>
      </c>
      <c r="H81">
        <v>65</v>
      </c>
      <c r="I81">
        <v>1</v>
      </c>
      <c r="J81">
        <v>29618</v>
      </c>
      <c r="K81">
        <v>130</v>
      </c>
      <c r="L81">
        <v>4700775</v>
      </c>
    </row>
    <row r="82" spans="2:12" x14ac:dyDescent="0.25">
      <c r="B82">
        <v>58</v>
      </c>
      <c r="E82">
        <v>16</v>
      </c>
      <c r="F82">
        <v>703200</v>
      </c>
      <c r="H82">
        <v>66</v>
      </c>
      <c r="I82">
        <v>2</v>
      </c>
      <c r="J82">
        <v>75745</v>
      </c>
      <c r="K82">
        <v>119</v>
      </c>
      <c r="L82">
        <v>4319744</v>
      </c>
    </row>
    <row r="83" spans="2:12" x14ac:dyDescent="0.25">
      <c r="B83">
        <v>59</v>
      </c>
      <c r="E83">
        <v>13</v>
      </c>
      <c r="F83">
        <v>545110</v>
      </c>
      <c r="H83">
        <v>67</v>
      </c>
      <c r="I83">
        <v>1</v>
      </c>
      <c r="J83">
        <v>49553</v>
      </c>
      <c r="K83">
        <v>145</v>
      </c>
      <c r="L83">
        <v>5620038</v>
      </c>
    </row>
    <row r="84" spans="2:12" x14ac:dyDescent="0.25">
      <c r="B84">
        <v>60</v>
      </c>
      <c r="E84">
        <v>23</v>
      </c>
      <c r="F84">
        <v>1000334</v>
      </c>
      <c r="H84">
        <v>68</v>
      </c>
      <c r="I84">
        <v>1</v>
      </c>
      <c r="J84">
        <v>15849</v>
      </c>
      <c r="K84">
        <v>160</v>
      </c>
      <c r="L84">
        <v>5717378</v>
      </c>
    </row>
    <row r="85" spans="2:12" x14ac:dyDescent="0.25">
      <c r="B85">
        <v>61</v>
      </c>
      <c r="E85">
        <v>15</v>
      </c>
      <c r="F85">
        <v>606174</v>
      </c>
      <c r="H85">
        <v>69</v>
      </c>
      <c r="I85">
        <v>4</v>
      </c>
      <c r="J85">
        <v>141903</v>
      </c>
      <c r="K85">
        <v>188</v>
      </c>
      <c r="L85">
        <v>6648237</v>
      </c>
    </row>
    <row r="86" spans="2:12" x14ac:dyDescent="0.25">
      <c r="B86">
        <v>62</v>
      </c>
      <c r="E86">
        <v>14</v>
      </c>
      <c r="F86">
        <v>657135</v>
      </c>
      <c r="H86">
        <v>70</v>
      </c>
      <c r="I86">
        <v>1</v>
      </c>
      <c r="J86">
        <v>38727</v>
      </c>
      <c r="K86">
        <v>179</v>
      </c>
      <c r="L86">
        <v>6435788</v>
      </c>
    </row>
    <row r="87" spans="2:12" x14ac:dyDescent="0.25">
      <c r="B87">
        <v>63</v>
      </c>
      <c r="E87">
        <v>13</v>
      </c>
      <c r="F87">
        <v>557145</v>
      </c>
      <c r="H87">
        <v>71</v>
      </c>
      <c r="I87">
        <v>1</v>
      </c>
      <c r="J87">
        <v>15793</v>
      </c>
      <c r="K87">
        <v>151</v>
      </c>
      <c r="L87">
        <v>5028947</v>
      </c>
    </row>
    <row r="88" spans="2:12" x14ac:dyDescent="0.25">
      <c r="B88">
        <v>64</v>
      </c>
      <c r="E88">
        <v>15</v>
      </c>
      <c r="F88">
        <v>594480</v>
      </c>
      <c r="H88">
        <v>72</v>
      </c>
      <c r="I88">
        <v>1</v>
      </c>
      <c r="J88">
        <v>30613</v>
      </c>
      <c r="K88">
        <v>183</v>
      </c>
      <c r="L88">
        <v>5972901</v>
      </c>
    </row>
    <row r="89" spans="2:12" x14ac:dyDescent="0.25">
      <c r="B89">
        <v>65</v>
      </c>
      <c r="C89">
        <v>1</v>
      </c>
      <c r="D89">
        <v>39264</v>
      </c>
      <c r="E89">
        <v>22</v>
      </c>
      <c r="F89">
        <v>945192</v>
      </c>
      <c r="H89">
        <v>73</v>
      </c>
      <c r="I89">
        <v>3</v>
      </c>
      <c r="J89">
        <v>128635</v>
      </c>
      <c r="K89">
        <v>196</v>
      </c>
      <c r="L89">
        <v>6764468</v>
      </c>
    </row>
    <row r="90" spans="2:12" x14ac:dyDescent="0.25">
      <c r="B90">
        <v>66</v>
      </c>
      <c r="E90">
        <v>13</v>
      </c>
      <c r="F90">
        <v>582194</v>
      </c>
      <c r="H90">
        <v>74</v>
      </c>
      <c r="I90">
        <v>1</v>
      </c>
      <c r="J90">
        <v>45282</v>
      </c>
      <c r="K90">
        <v>213</v>
      </c>
      <c r="L90">
        <v>7031312</v>
      </c>
    </row>
    <row r="91" spans="2:12" x14ac:dyDescent="0.25">
      <c r="B91">
        <v>67</v>
      </c>
      <c r="E91">
        <v>9</v>
      </c>
      <c r="F91">
        <v>376535</v>
      </c>
      <c r="H91">
        <v>75</v>
      </c>
      <c r="K91">
        <v>230</v>
      </c>
      <c r="L91">
        <v>7632857</v>
      </c>
    </row>
    <row r="92" spans="2:12" x14ac:dyDescent="0.25">
      <c r="B92">
        <v>68</v>
      </c>
      <c r="E92">
        <v>12</v>
      </c>
      <c r="F92">
        <v>486343</v>
      </c>
      <c r="H92">
        <v>76</v>
      </c>
      <c r="I92">
        <v>1</v>
      </c>
      <c r="J92">
        <v>20969</v>
      </c>
      <c r="K92">
        <v>194</v>
      </c>
      <c r="L92">
        <v>6355657</v>
      </c>
    </row>
    <row r="93" spans="2:12" x14ac:dyDescent="0.25">
      <c r="B93">
        <v>69</v>
      </c>
      <c r="E93">
        <v>10</v>
      </c>
      <c r="F93">
        <v>396042</v>
      </c>
      <c r="H93">
        <v>77</v>
      </c>
      <c r="I93">
        <v>3</v>
      </c>
      <c r="J93">
        <v>77242</v>
      </c>
      <c r="K93">
        <v>204</v>
      </c>
      <c r="L93">
        <v>6688038</v>
      </c>
    </row>
    <row r="94" spans="2:12" x14ac:dyDescent="0.25">
      <c r="B94">
        <v>70</v>
      </c>
      <c r="C94">
        <v>1</v>
      </c>
      <c r="D94">
        <v>36607</v>
      </c>
      <c r="E94">
        <v>9</v>
      </c>
      <c r="F94">
        <v>339394</v>
      </c>
      <c r="H94">
        <v>78</v>
      </c>
      <c r="K94">
        <v>189</v>
      </c>
      <c r="L94">
        <v>5578545</v>
      </c>
    </row>
    <row r="95" spans="2:12" x14ac:dyDescent="0.25">
      <c r="B95">
        <v>71</v>
      </c>
      <c r="E95">
        <v>8</v>
      </c>
      <c r="F95">
        <v>250691</v>
      </c>
      <c r="H95">
        <v>79</v>
      </c>
      <c r="I95">
        <v>2</v>
      </c>
      <c r="J95">
        <v>69760</v>
      </c>
      <c r="K95">
        <v>200</v>
      </c>
      <c r="L95">
        <v>5814913</v>
      </c>
    </row>
    <row r="96" spans="2:12" x14ac:dyDescent="0.25">
      <c r="B96">
        <v>72</v>
      </c>
      <c r="E96">
        <v>5</v>
      </c>
      <c r="F96">
        <v>157961</v>
      </c>
      <c r="H96">
        <v>80</v>
      </c>
      <c r="K96">
        <v>219</v>
      </c>
      <c r="L96">
        <v>6157079</v>
      </c>
    </row>
    <row r="97" spans="2:12" x14ac:dyDescent="0.25">
      <c r="B97">
        <v>73</v>
      </c>
      <c r="E97">
        <v>6</v>
      </c>
      <c r="F97">
        <v>209653</v>
      </c>
      <c r="H97">
        <v>81</v>
      </c>
      <c r="K97">
        <v>200</v>
      </c>
      <c r="L97">
        <v>5613047</v>
      </c>
    </row>
    <row r="98" spans="2:12" x14ac:dyDescent="0.25">
      <c r="B98">
        <v>74</v>
      </c>
      <c r="E98">
        <v>7</v>
      </c>
      <c r="F98">
        <v>252799</v>
      </c>
      <c r="H98">
        <v>82</v>
      </c>
      <c r="K98">
        <v>189</v>
      </c>
      <c r="L98">
        <v>5482948</v>
      </c>
    </row>
    <row r="99" spans="2:12" x14ac:dyDescent="0.25">
      <c r="B99">
        <v>75</v>
      </c>
      <c r="E99">
        <v>7</v>
      </c>
      <c r="F99">
        <v>228388</v>
      </c>
      <c r="H99">
        <v>83</v>
      </c>
      <c r="I99">
        <v>2</v>
      </c>
      <c r="J99">
        <v>57824</v>
      </c>
      <c r="K99">
        <v>183</v>
      </c>
      <c r="L99">
        <v>4885300</v>
      </c>
    </row>
    <row r="100" spans="2:12" x14ac:dyDescent="0.25">
      <c r="B100">
        <v>76</v>
      </c>
      <c r="E100">
        <v>5</v>
      </c>
      <c r="F100">
        <v>152876</v>
      </c>
      <c r="H100">
        <v>84</v>
      </c>
      <c r="K100">
        <v>190</v>
      </c>
      <c r="L100">
        <v>5066581</v>
      </c>
    </row>
    <row r="101" spans="2:12" x14ac:dyDescent="0.25">
      <c r="B101">
        <v>77</v>
      </c>
      <c r="H101">
        <v>85</v>
      </c>
      <c r="I101">
        <v>2</v>
      </c>
      <c r="J101">
        <v>47882</v>
      </c>
      <c r="K101">
        <v>165</v>
      </c>
      <c r="L101">
        <v>4287846</v>
      </c>
    </row>
    <row r="102" spans="2:12" x14ac:dyDescent="0.25">
      <c r="B102">
        <v>78</v>
      </c>
      <c r="E102">
        <v>2</v>
      </c>
      <c r="F102">
        <v>64505</v>
      </c>
      <c r="H102">
        <v>86</v>
      </c>
      <c r="K102">
        <v>214</v>
      </c>
      <c r="L102">
        <v>5481494</v>
      </c>
    </row>
    <row r="103" spans="2:12" x14ac:dyDescent="0.25">
      <c r="B103">
        <v>79</v>
      </c>
      <c r="E103">
        <v>3</v>
      </c>
      <c r="F103">
        <v>81188</v>
      </c>
      <c r="H103">
        <v>87</v>
      </c>
      <c r="K103">
        <v>192</v>
      </c>
      <c r="L103">
        <v>4890198</v>
      </c>
    </row>
    <row r="104" spans="2:12" x14ac:dyDescent="0.25">
      <c r="B104">
        <v>80</v>
      </c>
      <c r="H104">
        <v>88</v>
      </c>
      <c r="I104">
        <v>1</v>
      </c>
      <c r="J104">
        <v>17455</v>
      </c>
      <c r="K104">
        <v>194</v>
      </c>
      <c r="L104">
        <v>4781245</v>
      </c>
    </row>
    <row r="105" spans="2:12" x14ac:dyDescent="0.25">
      <c r="B105">
        <v>81</v>
      </c>
      <c r="E105">
        <v>1</v>
      </c>
      <c r="F105">
        <v>56798</v>
      </c>
      <c r="H105">
        <v>89</v>
      </c>
      <c r="I105">
        <v>1</v>
      </c>
      <c r="J105">
        <v>28961</v>
      </c>
      <c r="K105">
        <v>197</v>
      </c>
      <c r="L105">
        <v>4713659</v>
      </c>
    </row>
    <row r="106" spans="2:12" x14ac:dyDescent="0.25">
      <c r="B106">
        <v>82</v>
      </c>
      <c r="E106">
        <v>2</v>
      </c>
      <c r="F106">
        <v>72976</v>
      </c>
      <c r="H106">
        <v>90</v>
      </c>
      <c r="K106">
        <v>140</v>
      </c>
      <c r="L106">
        <v>3300416</v>
      </c>
    </row>
    <row r="107" spans="2:12" x14ac:dyDescent="0.25">
      <c r="B107">
        <v>83</v>
      </c>
      <c r="E107">
        <v>1</v>
      </c>
      <c r="F107">
        <v>23882</v>
      </c>
      <c r="H107">
        <v>91</v>
      </c>
      <c r="I107">
        <v>1</v>
      </c>
      <c r="J107">
        <v>35296</v>
      </c>
      <c r="K107">
        <v>142</v>
      </c>
      <c r="L107">
        <v>3354801</v>
      </c>
    </row>
    <row r="108" spans="2:12" x14ac:dyDescent="0.25">
      <c r="B108">
        <v>84</v>
      </c>
      <c r="E108">
        <v>1</v>
      </c>
      <c r="F108">
        <v>23951</v>
      </c>
      <c r="H108">
        <v>92</v>
      </c>
      <c r="K108">
        <v>107</v>
      </c>
      <c r="L108">
        <v>2440090</v>
      </c>
    </row>
    <row r="109" spans="2:12" x14ac:dyDescent="0.25">
      <c r="B109">
        <v>85</v>
      </c>
      <c r="E109">
        <v>1</v>
      </c>
      <c r="F109">
        <v>27708</v>
      </c>
      <c r="H109">
        <v>93</v>
      </c>
      <c r="K109">
        <v>94</v>
      </c>
      <c r="L109">
        <v>2059062</v>
      </c>
    </row>
    <row r="110" spans="2:12" x14ac:dyDescent="0.25">
      <c r="B110">
        <v>86</v>
      </c>
      <c r="E110">
        <v>3</v>
      </c>
      <c r="F110">
        <v>66761</v>
      </c>
      <c r="H110">
        <v>94</v>
      </c>
      <c r="K110">
        <v>55</v>
      </c>
      <c r="L110">
        <v>1136871</v>
      </c>
    </row>
    <row r="111" spans="2:12" x14ac:dyDescent="0.25">
      <c r="B111">
        <v>87</v>
      </c>
      <c r="E111">
        <v>3</v>
      </c>
      <c r="F111">
        <v>59041</v>
      </c>
      <c r="H111">
        <v>95</v>
      </c>
      <c r="K111">
        <v>45</v>
      </c>
      <c r="L111">
        <v>919156</v>
      </c>
    </row>
    <row r="112" spans="2:12" x14ac:dyDescent="0.25">
      <c r="B112">
        <v>88</v>
      </c>
      <c r="E112">
        <v>3</v>
      </c>
      <c r="F112">
        <v>62994</v>
      </c>
      <c r="H112">
        <v>96</v>
      </c>
      <c r="K112">
        <v>40</v>
      </c>
      <c r="L112">
        <v>900548</v>
      </c>
    </row>
    <row r="113" spans="2:12" x14ac:dyDescent="0.25">
      <c r="B113">
        <v>89</v>
      </c>
      <c r="E113">
        <v>1</v>
      </c>
      <c r="F113">
        <v>29682</v>
      </c>
      <c r="H113">
        <v>97</v>
      </c>
      <c r="K113">
        <v>26</v>
      </c>
      <c r="L113">
        <v>541834</v>
      </c>
    </row>
    <row r="114" spans="2:12" x14ac:dyDescent="0.25">
      <c r="B114">
        <v>90</v>
      </c>
      <c r="E114">
        <v>2</v>
      </c>
      <c r="F114">
        <v>70787</v>
      </c>
      <c r="H114">
        <v>98</v>
      </c>
      <c r="K114">
        <v>4</v>
      </c>
      <c r="L114">
        <v>80823</v>
      </c>
    </row>
    <row r="115" spans="2:12" x14ac:dyDescent="0.25">
      <c r="B115">
        <v>91</v>
      </c>
      <c r="E115">
        <v>2</v>
      </c>
      <c r="F115">
        <v>41941</v>
      </c>
      <c r="H115">
        <v>99</v>
      </c>
      <c r="K115">
        <v>3</v>
      </c>
      <c r="L115">
        <v>78968</v>
      </c>
    </row>
    <row r="116" spans="2:12" x14ac:dyDescent="0.25">
      <c r="B116">
        <v>92</v>
      </c>
      <c r="H116">
        <v>100</v>
      </c>
      <c r="K116">
        <v>1</v>
      </c>
      <c r="L116">
        <v>24162</v>
      </c>
    </row>
    <row r="117" spans="2:12" x14ac:dyDescent="0.25">
      <c r="H117">
        <v>101</v>
      </c>
    </row>
    <row r="118" spans="2:12" x14ac:dyDescent="0.25">
      <c r="B118">
        <v>93</v>
      </c>
      <c r="E118">
        <v>3</v>
      </c>
      <c r="F118">
        <v>57951</v>
      </c>
      <c r="H118">
        <v>102</v>
      </c>
      <c r="K118">
        <v>2</v>
      </c>
      <c r="L118">
        <v>45528</v>
      </c>
    </row>
    <row r="119" spans="2:12" x14ac:dyDescent="0.25">
      <c r="B119">
        <v>94</v>
      </c>
      <c r="E119">
        <v>3</v>
      </c>
      <c r="F119">
        <v>60010</v>
      </c>
    </row>
    <row r="120" spans="2:12" x14ac:dyDescent="0.25">
      <c r="B120">
        <v>95</v>
      </c>
    </row>
    <row r="121" spans="2:12" x14ac:dyDescent="0.25">
      <c r="B121">
        <v>96</v>
      </c>
      <c r="E121">
        <v>1</v>
      </c>
      <c r="F121">
        <v>15158</v>
      </c>
    </row>
    <row r="122" spans="2:12" x14ac:dyDescent="0.25">
      <c r="B122">
        <v>97</v>
      </c>
    </row>
    <row r="123" spans="2:12" x14ac:dyDescent="0.25">
      <c r="B123">
        <v>98</v>
      </c>
      <c r="E123">
        <v>1</v>
      </c>
      <c r="F123">
        <v>613</v>
      </c>
    </row>
    <row r="124" spans="2:12" x14ac:dyDescent="0.25">
      <c r="B124">
        <v>99</v>
      </c>
    </row>
    <row r="125" spans="2:12" x14ac:dyDescent="0.25">
      <c r="B125">
        <v>100</v>
      </c>
    </row>
    <row r="126" spans="2:12" x14ac:dyDescent="0.25">
      <c r="B126">
        <v>101</v>
      </c>
      <c r="E126">
        <v>1</v>
      </c>
      <c r="F126">
        <v>14247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CD4A-3028-4746-988A-A210B0047F0C}">
  <dimension ref="A1:L39"/>
  <sheetViews>
    <sheetView topLeftCell="A4" workbookViewId="0">
      <selection activeCell="J29" sqref="J29"/>
    </sheetView>
  </sheetViews>
  <sheetFormatPr defaultRowHeight="15" x14ac:dyDescent="0.25"/>
  <sheetData>
    <row r="1" spans="1:12" x14ac:dyDescent="0.25">
      <c r="A1" s="9" t="s">
        <v>0</v>
      </c>
    </row>
    <row r="2" spans="1:12" x14ac:dyDescent="0.25">
      <c r="A2" s="86" t="s">
        <v>35</v>
      </c>
      <c r="B2" s="87" t="s">
        <v>456</v>
      </c>
    </row>
    <row r="3" spans="1:12" x14ac:dyDescent="0.25">
      <c r="A3" s="86" t="s">
        <v>36</v>
      </c>
      <c r="B3" s="87" t="s">
        <v>455</v>
      </c>
    </row>
    <row r="4" spans="1:12" x14ac:dyDescent="0.25">
      <c r="A4" s="86"/>
      <c r="B4" s="87"/>
    </row>
    <row r="6" spans="1:12" x14ac:dyDescent="0.25">
      <c r="F6" s="89"/>
      <c r="G6" s="99"/>
      <c r="H6" s="99"/>
      <c r="I6" s="99"/>
      <c r="J6" s="89"/>
      <c r="K6" s="89"/>
      <c r="L6" s="89"/>
    </row>
    <row r="7" spans="1:12" x14ac:dyDescent="0.25">
      <c r="D7" s="61" t="s">
        <v>37</v>
      </c>
      <c r="E7" s="61" t="s">
        <v>38</v>
      </c>
      <c r="F7" s="89" t="s">
        <v>408</v>
      </c>
      <c r="G7" s="89" t="s">
        <v>379</v>
      </c>
      <c r="H7" s="99"/>
      <c r="I7" s="99"/>
      <c r="K7" s="89">
        <v>25</v>
      </c>
      <c r="L7" s="89" t="s">
        <v>409</v>
      </c>
    </row>
    <row r="8" spans="1:12" x14ac:dyDescent="0.25">
      <c r="B8" t="s">
        <v>406</v>
      </c>
      <c r="C8" s="62" t="s">
        <v>290</v>
      </c>
      <c r="D8" s="61" t="s">
        <v>37</v>
      </c>
      <c r="E8" s="61" t="s">
        <v>38</v>
      </c>
      <c r="F8" s="89">
        <v>20</v>
      </c>
      <c r="G8" s="99">
        <v>21</v>
      </c>
      <c r="H8" s="99">
        <v>22</v>
      </c>
      <c r="I8" s="99">
        <v>23</v>
      </c>
      <c r="J8" s="89">
        <v>24</v>
      </c>
      <c r="K8" s="89">
        <v>25</v>
      </c>
      <c r="L8" s="89">
        <v>26</v>
      </c>
    </row>
    <row r="9" spans="1:12" x14ac:dyDescent="0.25">
      <c r="B9" s="22">
        <v>40</v>
      </c>
      <c r="C9" s="90" t="s">
        <v>407</v>
      </c>
      <c r="D9" s="22">
        <v>40</v>
      </c>
      <c r="E9" s="22">
        <v>40</v>
      </c>
      <c r="F9" s="115">
        <v>0.04</v>
      </c>
      <c r="G9" s="115">
        <v>6.0000000000000001E-3</v>
      </c>
      <c r="H9" s="115">
        <v>6.0000000000000001E-3</v>
      </c>
      <c r="I9" s="115">
        <v>6.0000000000000001E-3</v>
      </c>
      <c r="J9" s="115">
        <v>6.0000000000000001E-3</v>
      </c>
      <c r="K9" s="116">
        <v>0.45569999999999999</v>
      </c>
      <c r="L9" s="116">
        <v>0.154</v>
      </c>
    </row>
    <row r="10" spans="1:12" x14ac:dyDescent="0.25">
      <c r="B10" s="22">
        <v>45</v>
      </c>
      <c r="C10" s="90" t="s">
        <v>407</v>
      </c>
      <c r="D10" s="22">
        <v>45</v>
      </c>
      <c r="E10" s="22">
        <v>45</v>
      </c>
      <c r="F10" s="115">
        <v>0.04</v>
      </c>
      <c r="G10" s="115">
        <v>6.0000000000000001E-3</v>
      </c>
      <c r="H10" s="115">
        <v>6.0000000000000001E-3</v>
      </c>
      <c r="I10" s="115">
        <v>6.0000000000000001E-3</v>
      </c>
      <c r="J10" s="115">
        <v>6.0000000000000001E-3</v>
      </c>
      <c r="K10" s="116">
        <v>0.54830000000000001</v>
      </c>
      <c r="L10" s="116">
        <v>0.154</v>
      </c>
    </row>
    <row r="11" spans="1:12" x14ac:dyDescent="0.25">
      <c r="B11" s="22">
        <v>50</v>
      </c>
      <c r="C11" s="90" t="s">
        <v>407</v>
      </c>
      <c r="D11" s="22">
        <v>50</v>
      </c>
      <c r="E11" s="22">
        <v>50</v>
      </c>
      <c r="F11" s="115">
        <v>4.2999999999999997E-2</v>
      </c>
      <c r="G11" s="115">
        <v>6.0000000000000001E-3</v>
      </c>
      <c r="H11" s="115">
        <v>6.0000000000000001E-3</v>
      </c>
      <c r="I11" s="115">
        <v>6.0000000000000001E-3</v>
      </c>
      <c r="J11" s="115">
        <v>6.0000000000000001E-3</v>
      </c>
      <c r="K11" s="116">
        <v>0.57619999999999993</v>
      </c>
      <c r="L11" s="116">
        <v>0.18479999999999999</v>
      </c>
    </row>
    <row r="12" spans="1:12" x14ac:dyDescent="0.25">
      <c r="B12" s="22">
        <v>55</v>
      </c>
      <c r="C12" s="90" t="s">
        <v>407</v>
      </c>
      <c r="D12" s="22">
        <v>55</v>
      </c>
      <c r="E12" s="22">
        <v>55</v>
      </c>
      <c r="F12" s="115">
        <v>0.06</v>
      </c>
      <c r="G12" s="115">
        <v>0</v>
      </c>
      <c r="H12" s="115">
        <v>0</v>
      </c>
      <c r="I12" s="115">
        <v>0</v>
      </c>
      <c r="J12" s="115">
        <v>0</v>
      </c>
      <c r="K12" s="116">
        <v>0.64939999999999998</v>
      </c>
      <c r="L12" s="116">
        <v>0.2447</v>
      </c>
    </row>
    <row r="13" spans="1:12" x14ac:dyDescent="0.25">
      <c r="B13" s="22">
        <v>60</v>
      </c>
      <c r="C13" s="90" t="s">
        <v>407</v>
      </c>
      <c r="D13" s="22">
        <v>60</v>
      </c>
      <c r="E13" s="22">
        <v>60</v>
      </c>
      <c r="F13" s="115">
        <v>3.2000000000000001E-2</v>
      </c>
      <c r="G13" s="115">
        <v>0</v>
      </c>
      <c r="H13" s="115">
        <v>0</v>
      </c>
      <c r="I13" s="115">
        <v>0</v>
      </c>
      <c r="J13" s="115">
        <v>0</v>
      </c>
      <c r="K13" s="116">
        <v>0.77489999999999992</v>
      </c>
      <c r="L13" s="116">
        <v>0.27339999999999998</v>
      </c>
    </row>
    <row r="14" spans="1:12" x14ac:dyDescent="0.25">
      <c r="B14" s="22">
        <v>64</v>
      </c>
      <c r="C14" s="90" t="s">
        <v>407</v>
      </c>
      <c r="D14" s="22">
        <v>64</v>
      </c>
      <c r="E14" s="22">
        <v>64</v>
      </c>
      <c r="F14" s="115">
        <v>0.375</v>
      </c>
      <c r="G14" s="115">
        <v>0</v>
      </c>
      <c r="H14" s="115">
        <v>0</v>
      </c>
      <c r="I14" s="115">
        <v>0</v>
      </c>
      <c r="J14" s="115">
        <v>0</v>
      </c>
      <c r="K14" s="116">
        <v>0.85239999999999994</v>
      </c>
      <c r="L14" s="116">
        <v>0.51029999999999998</v>
      </c>
    </row>
    <row r="15" spans="1:12" x14ac:dyDescent="0.25">
      <c r="B15" s="22" t="s">
        <v>405</v>
      </c>
      <c r="C15" s="90" t="s">
        <v>407</v>
      </c>
      <c r="D15" s="22">
        <v>65</v>
      </c>
      <c r="E15" s="22">
        <v>65</v>
      </c>
      <c r="F15" s="115">
        <v>1</v>
      </c>
      <c r="G15" s="115">
        <v>1</v>
      </c>
      <c r="H15" s="115">
        <v>1</v>
      </c>
      <c r="I15" s="115">
        <v>1</v>
      </c>
      <c r="J15" s="115">
        <v>1</v>
      </c>
      <c r="K15" s="116">
        <v>1</v>
      </c>
      <c r="L15" s="117">
        <v>1</v>
      </c>
    </row>
    <row r="22" spans="2:12" x14ac:dyDescent="0.25">
      <c r="J22" s="61"/>
      <c r="K22" s="7"/>
      <c r="L22" s="7"/>
    </row>
    <row r="23" spans="2:12" x14ac:dyDescent="0.25">
      <c r="J23" s="60"/>
    </row>
    <row r="24" spans="2:12" x14ac:dyDescent="0.25">
      <c r="B24" s="89"/>
      <c r="C24" s="89"/>
      <c r="J24" s="89"/>
    </row>
    <row r="25" spans="2:12" x14ac:dyDescent="0.25">
      <c r="B25" s="89"/>
      <c r="C25" s="89"/>
      <c r="J25" s="89"/>
    </row>
    <row r="26" spans="2:12" x14ac:dyDescent="0.25">
      <c r="B26" s="89"/>
      <c r="C26" s="89"/>
      <c r="J26" s="89"/>
    </row>
    <row r="27" spans="2:12" x14ac:dyDescent="0.25">
      <c r="B27" s="89"/>
      <c r="C27" s="89"/>
      <c r="J27" s="89"/>
    </row>
    <row r="28" spans="2:12" x14ac:dyDescent="0.25">
      <c r="B28" s="89"/>
      <c r="C28" s="89"/>
      <c r="J28" s="89"/>
    </row>
    <row r="29" spans="2:12" x14ac:dyDescent="0.25">
      <c r="B29" s="89"/>
      <c r="C29" s="89"/>
      <c r="J29" s="89"/>
    </row>
    <row r="30" spans="2:12" x14ac:dyDescent="0.25">
      <c r="B30" s="89"/>
      <c r="C30" s="89"/>
      <c r="J30" s="89"/>
    </row>
    <row r="31" spans="2:12" x14ac:dyDescent="0.25">
      <c r="B31" s="89"/>
      <c r="C31" s="89"/>
      <c r="J31" s="89"/>
    </row>
    <row r="32" spans="2:12" x14ac:dyDescent="0.25">
      <c r="B32" s="89"/>
      <c r="C32" s="89"/>
      <c r="J32" s="89"/>
    </row>
    <row r="33" spans="2:10" x14ac:dyDescent="0.25">
      <c r="B33" s="89"/>
      <c r="C33" s="89"/>
      <c r="J33" s="89"/>
    </row>
    <row r="34" spans="2:10" x14ac:dyDescent="0.25">
      <c r="B34" s="89"/>
      <c r="C34" s="89"/>
      <c r="J34" s="89"/>
    </row>
    <row r="35" spans="2:10" x14ac:dyDescent="0.25">
      <c r="B35" s="89"/>
      <c r="C35" s="89"/>
      <c r="J35" s="89"/>
    </row>
    <row r="36" spans="2:10" x14ac:dyDescent="0.25">
      <c r="B36" s="89"/>
      <c r="C36" s="89"/>
      <c r="J36" s="89"/>
    </row>
    <row r="37" spans="2:10" x14ac:dyDescent="0.25">
      <c r="B37" s="89"/>
      <c r="C37" s="89"/>
      <c r="J37" s="89"/>
    </row>
    <row r="38" spans="2:10" x14ac:dyDescent="0.25">
      <c r="B38" s="89"/>
      <c r="C38" s="89"/>
      <c r="J38" s="89"/>
    </row>
    <row r="39" spans="2:10" x14ac:dyDescent="0.25">
      <c r="B39" s="89"/>
      <c r="C39" s="89"/>
      <c r="J39" s="89"/>
    </row>
  </sheetData>
  <hyperlinks>
    <hyperlink ref="A1" location="TOC!A1" display="TOC" xr:uid="{8C09AB62-CE80-46C7-8334-8D6760219CA0}"/>
    <hyperlink ref="A2" location="TOC!A1" display="TOC" xr:uid="{23372789-3CF4-41E0-9779-C149CEF993EE}"/>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7CC7-085E-4B7A-B878-FEF27496EB70}">
  <dimension ref="A1:AD46"/>
  <sheetViews>
    <sheetView workbookViewId="0">
      <selection activeCell="H24" sqref="H24"/>
    </sheetView>
  </sheetViews>
  <sheetFormatPr defaultRowHeight="15" x14ac:dyDescent="0.25"/>
  <sheetData>
    <row r="1" spans="1:11" x14ac:dyDescent="0.25">
      <c r="A1" s="9" t="s">
        <v>0</v>
      </c>
      <c r="K1" s="9" t="s">
        <v>0</v>
      </c>
    </row>
    <row r="31" spans="13:17" x14ac:dyDescent="0.25">
      <c r="N31" t="s">
        <v>378</v>
      </c>
      <c r="O31" t="s">
        <v>379</v>
      </c>
      <c r="P31">
        <v>25</v>
      </c>
      <c r="Q31" t="s">
        <v>380</v>
      </c>
    </row>
    <row r="32" spans="13:17" x14ac:dyDescent="0.25">
      <c r="M32">
        <v>25</v>
      </c>
    </row>
    <row r="33" spans="13:30" x14ac:dyDescent="0.25">
      <c r="M33">
        <v>30</v>
      </c>
    </row>
    <row r="34" spans="13:30" x14ac:dyDescent="0.25">
      <c r="M34">
        <v>35</v>
      </c>
    </row>
    <row r="35" spans="13:30" x14ac:dyDescent="0.25">
      <c r="M35">
        <v>40</v>
      </c>
      <c r="N35" s="50">
        <v>0.04</v>
      </c>
      <c r="O35" s="50">
        <v>6.0000000000000001E-3</v>
      </c>
      <c r="P35" s="50">
        <v>0.45569999999999999</v>
      </c>
      <c r="Q35" s="50">
        <v>0.154</v>
      </c>
      <c r="V35">
        <v>4</v>
      </c>
      <c r="W35">
        <v>0.6</v>
      </c>
      <c r="X35">
        <v>54.83</v>
      </c>
      <c r="Y35">
        <v>15.4</v>
      </c>
    </row>
    <row r="36" spans="13:30" x14ac:dyDescent="0.25">
      <c r="M36">
        <v>45</v>
      </c>
      <c r="N36" s="50">
        <v>0.04</v>
      </c>
      <c r="O36" s="50">
        <v>6.0000000000000001E-3</v>
      </c>
      <c r="P36" s="50">
        <v>0.54830000000000001</v>
      </c>
      <c r="Q36" s="50">
        <v>0.154</v>
      </c>
      <c r="V36">
        <v>4.3</v>
      </c>
      <c r="W36">
        <v>0.6</v>
      </c>
      <c r="X36">
        <v>57.62</v>
      </c>
      <c r="Y36">
        <v>18.48</v>
      </c>
    </row>
    <row r="37" spans="13:30" x14ac:dyDescent="0.25">
      <c r="M37">
        <v>50</v>
      </c>
      <c r="N37" s="50">
        <v>4.2999999999999997E-2</v>
      </c>
      <c r="O37" s="50">
        <v>6.0000000000000001E-3</v>
      </c>
      <c r="P37" s="50">
        <v>0.57619999999999993</v>
      </c>
      <c r="Q37" s="50">
        <v>0.18479999999999999</v>
      </c>
      <c r="V37">
        <v>6</v>
      </c>
      <c r="W37">
        <v>0</v>
      </c>
      <c r="X37">
        <v>64.94</v>
      </c>
      <c r="Y37">
        <v>24.47</v>
      </c>
    </row>
    <row r="38" spans="13:30" x14ac:dyDescent="0.25">
      <c r="M38">
        <v>55</v>
      </c>
      <c r="N38" s="50">
        <v>0.06</v>
      </c>
      <c r="O38" s="50">
        <v>0</v>
      </c>
      <c r="P38" s="50">
        <v>0.64939999999999998</v>
      </c>
      <c r="Q38" s="50">
        <v>0.2447</v>
      </c>
      <c r="V38">
        <v>3.2</v>
      </c>
      <c r="W38">
        <v>0</v>
      </c>
      <c r="X38">
        <v>77.489999999999995</v>
      </c>
      <c r="Y38">
        <v>27.34</v>
      </c>
    </row>
    <row r="39" spans="13:30" x14ac:dyDescent="0.25">
      <c r="M39">
        <v>60</v>
      </c>
      <c r="N39" s="50">
        <v>3.2000000000000001E-2</v>
      </c>
      <c r="O39" s="50">
        <v>0</v>
      </c>
      <c r="P39" s="50">
        <v>0.77489999999999992</v>
      </c>
      <c r="Q39" s="50">
        <v>0.27339999999999998</v>
      </c>
      <c r="V39">
        <v>37.5</v>
      </c>
      <c r="W39">
        <v>0</v>
      </c>
      <c r="X39">
        <v>85.24</v>
      </c>
      <c r="Y39">
        <v>51.03</v>
      </c>
    </row>
    <row r="40" spans="13:30" ht="15" customHeight="1" x14ac:dyDescent="0.25">
      <c r="M40">
        <v>64</v>
      </c>
      <c r="N40" s="50">
        <v>0.375</v>
      </c>
      <c r="O40" s="50">
        <v>0</v>
      </c>
      <c r="P40" s="50">
        <v>0.85239999999999994</v>
      </c>
      <c r="Q40" s="50">
        <v>0.51029999999999998</v>
      </c>
      <c r="AD40">
        <v>51.03</v>
      </c>
    </row>
    <row r="41" spans="13:30" x14ac:dyDescent="0.25">
      <c r="M41" t="s">
        <v>405</v>
      </c>
      <c r="N41" s="50">
        <v>1</v>
      </c>
      <c r="O41" s="50">
        <v>1</v>
      </c>
      <c r="P41" s="50">
        <v>1</v>
      </c>
      <c r="Q41" s="50">
        <v>1</v>
      </c>
    </row>
    <row r="42" spans="13:30" x14ac:dyDescent="0.25">
      <c r="V42">
        <f>V35/100</f>
        <v>0.04</v>
      </c>
      <c r="W42">
        <f t="shared" ref="W42:Y42" si="0">W35/100</f>
        <v>6.0000000000000001E-3</v>
      </c>
      <c r="X42">
        <f t="shared" si="0"/>
        <v>0.54830000000000001</v>
      </c>
      <c r="Y42">
        <f t="shared" si="0"/>
        <v>0.154</v>
      </c>
    </row>
    <row r="43" spans="13:30" x14ac:dyDescent="0.25">
      <c r="V43">
        <f t="shared" ref="V43:Y43" si="1">V36/100</f>
        <v>4.2999999999999997E-2</v>
      </c>
      <c r="W43">
        <f t="shared" si="1"/>
        <v>6.0000000000000001E-3</v>
      </c>
      <c r="X43">
        <f t="shared" si="1"/>
        <v>0.57619999999999993</v>
      </c>
      <c r="Y43">
        <f t="shared" si="1"/>
        <v>0.18479999999999999</v>
      </c>
    </row>
    <row r="44" spans="13:30" x14ac:dyDescent="0.25">
      <c r="V44">
        <f t="shared" ref="V44:Y44" si="2">V37/100</f>
        <v>0.06</v>
      </c>
      <c r="W44">
        <f t="shared" si="2"/>
        <v>0</v>
      </c>
      <c r="X44">
        <f t="shared" si="2"/>
        <v>0.64939999999999998</v>
      </c>
      <c r="Y44">
        <f t="shared" si="2"/>
        <v>0.2447</v>
      </c>
    </row>
    <row r="45" spans="13:30" x14ac:dyDescent="0.25">
      <c r="V45">
        <f t="shared" ref="V45:Y45" si="3">V38/100</f>
        <v>3.2000000000000001E-2</v>
      </c>
      <c r="W45">
        <f t="shared" si="3"/>
        <v>0</v>
      </c>
      <c r="X45">
        <f t="shared" si="3"/>
        <v>0.77489999999999992</v>
      </c>
      <c r="Y45">
        <f t="shared" si="3"/>
        <v>0.27339999999999998</v>
      </c>
    </row>
    <row r="46" spans="13:30" x14ac:dyDescent="0.25">
      <c r="V46">
        <f t="shared" ref="V46:Y46" si="4">V39/100</f>
        <v>0.375</v>
      </c>
      <c r="W46">
        <f t="shared" si="4"/>
        <v>0</v>
      </c>
      <c r="X46">
        <f t="shared" si="4"/>
        <v>0.85239999999999994</v>
      </c>
      <c r="Y46">
        <f t="shared" si="4"/>
        <v>0.51029999999999998</v>
      </c>
    </row>
  </sheetData>
  <hyperlinks>
    <hyperlink ref="A1" location="TOC!A1" display="TOC" xr:uid="{9AA39323-CF80-4EDE-A7E3-A7FF798463DA}"/>
    <hyperlink ref="K1" location="TOC!A1" display="TOC" xr:uid="{8A70CFD6-1A37-476A-88BB-9BDABF30C4FC}"/>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79"/>
  <sheetViews>
    <sheetView zoomScale="90" zoomScaleNormal="90" workbookViewId="0">
      <selection activeCell="J23" sqref="J23"/>
    </sheetView>
  </sheetViews>
  <sheetFormatPr defaultColWidth="9.140625" defaultRowHeight="15" x14ac:dyDescent="0.25"/>
  <cols>
    <col min="1" max="1" width="11.42578125" style="10" customWidth="1"/>
    <col min="2" max="5" width="9.140625" style="10"/>
    <col min="6" max="6" width="16.5703125" style="10" bestFit="1" customWidth="1"/>
    <col min="7" max="16384" width="9.140625" style="10"/>
  </cols>
  <sheetData>
    <row r="1" spans="1:16" x14ac:dyDescent="0.25">
      <c r="A1" s="9" t="s">
        <v>0</v>
      </c>
      <c r="D1" s="44"/>
    </row>
    <row r="2" spans="1:16" x14ac:dyDescent="0.25">
      <c r="A2" s="11" t="s">
        <v>35</v>
      </c>
      <c r="B2" s="12" t="s">
        <v>263</v>
      </c>
      <c r="C2" s="11"/>
    </row>
    <row r="3" spans="1:16" x14ac:dyDescent="0.25">
      <c r="A3" s="11" t="s">
        <v>36</v>
      </c>
      <c r="B3" s="12" t="s">
        <v>454</v>
      </c>
      <c r="C3" s="11"/>
    </row>
    <row r="4" spans="1:16" x14ac:dyDescent="0.25">
      <c r="F4" s="64" t="s">
        <v>377</v>
      </c>
    </row>
    <row r="5" spans="1:16" x14ac:dyDescent="0.25">
      <c r="F5" t="s">
        <v>310</v>
      </c>
      <c r="G5" t="s">
        <v>311</v>
      </c>
      <c r="H5" t="s">
        <v>312</v>
      </c>
      <c r="I5" t="s">
        <v>313</v>
      </c>
      <c r="J5" t="s">
        <v>315</v>
      </c>
      <c r="K5"/>
      <c r="L5"/>
      <c r="M5"/>
      <c r="N5"/>
      <c r="O5" t="s">
        <v>314</v>
      </c>
    </row>
    <row r="6" spans="1:16" x14ac:dyDescent="0.25">
      <c r="B6"/>
      <c r="C6" s="60"/>
      <c r="D6" s="60"/>
      <c r="E6" s="61" t="s">
        <v>289</v>
      </c>
      <c r="F6">
        <v>0</v>
      </c>
      <c r="G6">
        <v>1</v>
      </c>
      <c r="H6">
        <v>2</v>
      </c>
      <c r="I6">
        <v>3</v>
      </c>
      <c r="J6" s="49">
        <v>4</v>
      </c>
      <c r="K6" s="49">
        <v>5</v>
      </c>
      <c r="L6" s="49">
        <v>6</v>
      </c>
      <c r="M6" s="49">
        <v>7</v>
      </c>
      <c r="N6" s="49">
        <v>8</v>
      </c>
      <c r="O6">
        <v>9</v>
      </c>
    </row>
    <row r="7" spans="1:16" x14ac:dyDescent="0.25">
      <c r="B7" s="60"/>
      <c r="C7" s="62" t="s">
        <v>290</v>
      </c>
      <c r="D7" s="61" t="s">
        <v>37</v>
      </c>
      <c r="E7" s="61" t="s">
        <v>38</v>
      </c>
      <c r="F7" s="60">
        <v>0</v>
      </c>
      <c r="G7" s="60">
        <v>1</v>
      </c>
      <c r="H7" s="60">
        <v>2</v>
      </c>
      <c r="I7" s="60">
        <v>3</v>
      </c>
      <c r="J7" s="60">
        <v>4</v>
      </c>
      <c r="K7" s="49">
        <v>5</v>
      </c>
      <c r="L7" s="49">
        <v>6</v>
      </c>
      <c r="M7" s="49">
        <v>7</v>
      </c>
      <c r="N7" s="49">
        <v>8</v>
      </c>
      <c r="O7">
        <v>9</v>
      </c>
      <c r="P7" s="64" t="s">
        <v>424</v>
      </c>
    </row>
    <row r="8" spans="1:16" x14ac:dyDescent="0.25">
      <c r="B8" t="s">
        <v>272</v>
      </c>
      <c r="C8" s="61" t="s">
        <v>291</v>
      </c>
      <c r="D8" s="60"/>
      <c r="E8" s="60"/>
      <c r="F8"/>
      <c r="G8" s="60"/>
      <c r="H8"/>
      <c r="I8"/>
      <c r="J8"/>
      <c r="K8"/>
      <c r="L8"/>
      <c r="M8"/>
      <c r="N8"/>
      <c r="O8"/>
    </row>
    <row r="9" spans="1:16" x14ac:dyDescent="0.25">
      <c r="B9">
        <v>25</v>
      </c>
      <c r="C9" s="61" t="s">
        <v>316</v>
      </c>
      <c r="D9">
        <v>25</v>
      </c>
      <c r="E9">
        <v>25</v>
      </c>
      <c r="F9" s="51">
        <v>6.9000000000000006E-2</v>
      </c>
      <c r="G9" s="51">
        <v>2.0299999999999999E-2</v>
      </c>
      <c r="H9" s="51">
        <v>1.18E-2</v>
      </c>
      <c r="I9" s="51">
        <v>6.0000000000000001E-3</v>
      </c>
      <c r="J9" s="51">
        <v>3.4999999999999996E-3</v>
      </c>
      <c r="K9" s="51">
        <v>3.4999999999999996E-3</v>
      </c>
      <c r="L9" s="51">
        <v>3.4999999999999996E-3</v>
      </c>
      <c r="M9" s="51">
        <v>3.4999999999999996E-3</v>
      </c>
      <c r="N9" s="51">
        <v>3.4999999999999996E-3</v>
      </c>
      <c r="O9" s="51">
        <v>0</v>
      </c>
    </row>
    <row r="10" spans="1:16" x14ac:dyDescent="0.25">
      <c r="B10">
        <v>30</v>
      </c>
      <c r="C10" s="61" t="s">
        <v>316</v>
      </c>
      <c r="D10">
        <v>30</v>
      </c>
      <c r="E10">
        <v>30</v>
      </c>
      <c r="F10" s="51">
        <v>9.3000000000000013E-2</v>
      </c>
      <c r="G10" s="51">
        <v>2.75E-2</v>
      </c>
      <c r="H10" s="51">
        <v>1.7600000000000001E-2</v>
      </c>
      <c r="I10" s="51">
        <v>1.3100000000000001E-2</v>
      </c>
      <c r="J10" s="51">
        <v>6.0000000000000001E-3</v>
      </c>
      <c r="K10" s="51">
        <v>6.0000000000000001E-3</v>
      </c>
      <c r="L10" s="51">
        <v>6.0000000000000001E-3</v>
      </c>
      <c r="M10" s="51">
        <v>6.0000000000000001E-3</v>
      </c>
      <c r="N10" s="51">
        <v>6.0000000000000001E-3</v>
      </c>
      <c r="O10" s="51">
        <v>2.3999999999999998E-3</v>
      </c>
    </row>
    <row r="11" spans="1:16" x14ac:dyDescent="0.25">
      <c r="B11">
        <v>35</v>
      </c>
      <c r="C11" s="61" t="s">
        <v>316</v>
      </c>
      <c r="D11">
        <v>35</v>
      </c>
      <c r="E11">
        <v>35</v>
      </c>
      <c r="F11" s="51">
        <v>9.8000000000000004E-2</v>
      </c>
      <c r="G11" s="51">
        <v>3.1699999999999999E-2</v>
      </c>
      <c r="H11" s="51">
        <v>1.7600000000000001E-2</v>
      </c>
      <c r="I11" s="51">
        <v>1.5700000000000002E-2</v>
      </c>
      <c r="J11" s="51">
        <v>7.7000000000000002E-3</v>
      </c>
      <c r="K11" s="51">
        <v>7.7000000000000002E-3</v>
      </c>
      <c r="L11" s="51">
        <v>7.7000000000000002E-3</v>
      </c>
      <c r="M11" s="51">
        <v>7.7000000000000002E-3</v>
      </c>
      <c r="N11" s="51">
        <v>7.7000000000000002E-3</v>
      </c>
      <c r="O11" s="51">
        <v>2.3999999999999998E-3</v>
      </c>
    </row>
    <row r="12" spans="1:16" x14ac:dyDescent="0.25">
      <c r="B12">
        <v>40</v>
      </c>
      <c r="C12" s="61" t="s">
        <v>316</v>
      </c>
      <c r="D12">
        <v>40</v>
      </c>
      <c r="E12">
        <v>40</v>
      </c>
      <c r="F12" s="51">
        <v>0.13699999999999998</v>
      </c>
      <c r="G12" s="51">
        <v>2.2499999999999999E-2</v>
      </c>
      <c r="H12" s="51">
        <v>1.8500000000000003E-2</v>
      </c>
      <c r="I12" s="51">
        <v>1.7399999999999999E-2</v>
      </c>
      <c r="J12" s="51">
        <v>6.7000000000000002E-3</v>
      </c>
      <c r="K12" s="51">
        <v>6.7000000000000002E-3</v>
      </c>
      <c r="L12" s="51">
        <v>6.7000000000000002E-3</v>
      </c>
      <c r="M12" s="51">
        <v>6.7000000000000002E-3</v>
      </c>
      <c r="N12" s="51">
        <v>6.7000000000000002E-3</v>
      </c>
      <c r="O12" s="51">
        <v>2.7000000000000001E-3</v>
      </c>
    </row>
    <row r="13" spans="1:16" x14ac:dyDescent="0.25">
      <c r="B13">
        <v>45</v>
      </c>
      <c r="C13" s="61" t="s">
        <v>316</v>
      </c>
      <c r="D13">
        <v>45</v>
      </c>
      <c r="E13">
        <v>45</v>
      </c>
      <c r="F13" s="51">
        <v>3.5000000000000003E-2</v>
      </c>
      <c r="G13" s="51">
        <v>2.2499999999999999E-2</v>
      </c>
      <c r="H13" s="51">
        <v>1.8500000000000003E-2</v>
      </c>
      <c r="I13" s="51">
        <v>2.3199999999999998E-2</v>
      </c>
      <c r="J13" s="51">
        <v>1.3500000000000002E-2</v>
      </c>
      <c r="K13" s="51">
        <v>1.3500000000000002E-2</v>
      </c>
      <c r="L13" s="51">
        <v>1.3500000000000002E-2</v>
      </c>
      <c r="M13" s="51">
        <v>1.3500000000000002E-2</v>
      </c>
      <c r="N13" s="51">
        <v>1.3500000000000002E-2</v>
      </c>
      <c r="O13" s="51">
        <v>2.8000000000000004E-3</v>
      </c>
    </row>
    <row r="14" spans="1:16" x14ac:dyDescent="0.25">
      <c r="B14">
        <v>50</v>
      </c>
      <c r="C14" s="61" t="s">
        <v>316</v>
      </c>
      <c r="D14">
        <v>50</v>
      </c>
      <c r="E14">
        <v>50</v>
      </c>
      <c r="F14" s="51">
        <v>0</v>
      </c>
      <c r="G14" s="51">
        <v>2.2499999999999999E-2</v>
      </c>
      <c r="H14" s="51">
        <v>1.8500000000000003E-2</v>
      </c>
      <c r="I14" s="51">
        <v>0.02</v>
      </c>
      <c r="J14" s="51">
        <v>1.6E-2</v>
      </c>
      <c r="K14" s="51">
        <v>1.6E-2</v>
      </c>
      <c r="L14" s="51">
        <v>1.6E-2</v>
      </c>
      <c r="M14" s="51">
        <v>1.6E-2</v>
      </c>
      <c r="N14" s="51">
        <v>1.6E-2</v>
      </c>
      <c r="O14" s="51">
        <v>3.0000000000000001E-3</v>
      </c>
    </row>
    <row r="15" spans="1:16" x14ac:dyDescent="0.25">
      <c r="B15">
        <v>55</v>
      </c>
      <c r="C15" s="61" t="s">
        <v>316</v>
      </c>
      <c r="D15">
        <v>55</v>
      </c>
      <c r="E15">
        <v>55</v>
      </c>
      <c r="F15" s="51">
        <v>0</v>
      </c>
      <c r="G15" s="51">
        <v>0</v>
      </c>
      <c r="H15" s="51">
        <v>0</v>
      </c>
      <c r="I15" s="51">
        <v>0</v>
      </c>
      <c r="J15" s="51">
        <v>0</v>
      </c>
      <c r="K15" s="51">
        <v>0</v>
      </c>
      <c r="L15" s="51">
        <v>0</v>
      </c>
      <c r="M15" s="51">
        <v>0</v>
      </c>
      <c r="N15" s="51">
        <v>0</v>
      </c>
      <c r="O15" s="114">
        <v>0</v>
      </c>
    </row>
    <row r="16" spans="1:16" x14ac:dyDescent="0.25">
      <c r="B16"/>
      <c r="C16" s="61"/>
      <c r="D16" s="63"/>
      <c r="E16" s="60"/>
      <c r="F16" s="66"/>
      <c r="G16" s="66"/>
      <c r="H16" s="66"/>
      <c r="I16" s="66"/>
      <c r="J16" s="66"/>
      <c r="K16" s="66"/>
      <c r="L16" s="66"/>
      <c r="M16" s="66"/>
      <c r="N16" s="66"/>
      <c r="O16" s="66"/>
    </row>
    <row r="17" spans="1:21" x14ac:dyDescent="0.25">
      <c r="B17"/>
      <c r="C17" s="61"/>
      <c r="D17" s="63"/>
      <c r="E17" s="61"/>
      <c r="F17" s="113"/>
      <c r="G17" s="113"/>
      <c r="H17" s="113"/>
      <c r="I17" s="113"/>
      <c r="J17" s="113"/>
      <c r="K17" s="113"/>
      <c r="L17" s="113"/>
      <c r="M17" s="113"/>
      <c r="N17" s="113"/>
      <c r="O17" s="113"/>
    </row>
    <row r="18" spans="1:21" x14ac:dyDescent="0.25">
      <c r="F18" s="113"/>
      <c r="G18" s="113"/>
      <c r="H18" s="113"/>
      <c r="I18" s="113"/>
      <c r="J18" s="113"/>
      <c r="K18" s="113"/>
      <c r="L18" s="113"/>
      <c r="M18" s="113"/>
      <c r="N18" s="113"/>
      <c r="O18" s="113"/>
    </row>
    <row r="19" spans="1:21" x14ac:dyDescent="0.25">
      <c r="F19" s="113"/>
      <c r="G19" s="113"/>
      <c r="H19" s="113"/>
      <c r="I19" s="113"/>
      <c r="J19" s="113"/>
      <c r="K19" s="113"/>
      <c r="L19" s="113"/>
      <c r="M19" s="113"/>
      <c r="N19" s="113"/>
      <c r="O19" s="113"/>
    </row>
    <row r="20" spans="1:21" x14ac:dyDescent="0.25">
      <c r="F20" s="113"/>
      <c r="G20" s="113"/>
      <c r="H20" s="113"/>
      <c r="I20" s="113"/>
      <c r="J20" s="113"/>
      <c r="K20" s="113"/>
      <c r="L20" s="113"/>
      <c r="M20" s="113"/>
      <c r="N20" s="113"/>
      <c r="O20" s="113"/>
    </row>
    <row r="21" spans="1:21" x14ac:dyDescent="0.25">
      <c r="F21" s="113"/>
      <c r="G21" s="113"/>
      <c r="H21" s="113"/>
      <c r="I21" s="113"/>
      <c r="J21" s="113"/>
      <c r="K21" s="113"/>
      <c r="L21" s="113"/>
      <c r="M21" s="113"/>
      <c r="N21" s="113"/>
      <c r="O21" s="113"/>
    </row>
    <row r="22" spans="1:21" x14ac:dyDescent="0.25">
      <c r="F22" s="113"/>
      <c r="G22" s="113"/>
      <c r="H22" s="113"/>
      <c r="I22" s="113"/>
      <c r="J22" s="113"/>
      <c r="K22" s="113"/>
      <c r="L22" s="113"/>
      <c r="M22" s="113"/>
      <c r="N22" s="113"/>
      <c r="O22" s="113"/>
    </row>
    <row r="23" spans="1:21" x14ac:dyDescent="0.25">
      <c r="F23" s="113"/>
      <c r="G23" s="113"/>
      <c r="H23" s="113"/>
      <c r="I23" s="113"/>
      <c r="J23" s="113"/>
      <c r="K23" s="113"/>
      <c r="L23" s="113"/>
      <c r="M23" s="113"/>
      <c r="N23" s="113"/>
      <c r="O23" s="113"/>
    </row>
    <row r="24" spans="1:21" x14ac:dyDescent="0.25">
      <c r="F24" s="113"/>
      <c r="G24" s="113"/>
      <c r="H24" s="113"/>
      <c r="I24" s="113"/>
      <c r="J24" s="113"/>
      <c r="K24" s="113"/>
      <c r="L24" s="113"/>
      <c r="M24" s="113"/>
      <c r="N24" s="113"/>
      <c r="O24" s="113"/>
    </row>
    <row r="32" spans="1:21" x14ac:dyDescent="0.25">
      <c r="A32"/>
      <c r="B32" s="49"/>
      <c r="C32"/>
      <c r="D32" s="50"/>
      <c r="E32" s="50"/>
      <c r="F32"/>
      <c r="G32" s="48"/>
      <c r="H32"/>
      <c r="I32"/>
      <c r="J32"/>
      <c r="K32"/>
      <c r="L32"/>
      <c r="M32"/>
      <c r="N32"/>
      <c r="O32" s="51"/>
      <c r="P32"/>
      <c r="Q32"/>
      <c r="R32"/>
      <c r="S32" s="50"/>
      <c r="T32" s="50"/>
      <c r="U32" s="50"/>
    </row>
    <row r="33" spans="1:21" x14ac:dyDescent="0.25">
      <c r="A33"/>
      <c r="B33" s="49"/>
      <c r="C33" s="51"/>
      <c r="D33" s="50"/>
      <c r="E33" s="50"/>
      <c r="F33" s="50"/>
      <c r="G33" s="48"/>
      <c r="H33"/>
      <c r="I33"/>
      <c r="J33"/>
      <c r="K33"/>
      <c r="L33"/>
      <c r="M33"/>
      <c r="N33"/>
      <c r="O33" s="51"/>
      <c r="P33"/>
      <c r="Q33"/>
      <c r="R33"/>
      <c r="S33" s="50"/>
      <c r="T33" s="50"/>
      <c r="U33" s="50"/>
    </row>
    <row r="34" spans="1:21" x14ac:dyDescent="0.25">
      <c r="A34"/>
      <c r="B34" s="49"/>
      <c r="C34" s="51"/>
      <c r="D34" s="50"/>
      <c r="E34" s="50"/>
      <c r="F34" s="50"/>
      <c r="G34" s="48"/>
      <c r="H34"/>
      <c r="I34"/>
      <c r="J34"/>
      <c r="K34"/>
      <c r="L34"/>
      <c r="M34"/>
      <c r="N34"/>
      <c r="O34" s="51"/>
      <c r="P34"/>
      <c r="Q34"/>
      <c r="R34"/>
      <c r="S34" s="50"/>
      <c r="T34" s="50"/>
      <c r="U34" s="50"/>
    </row>
    <row r="35" spans="1:21" x14ac:dyDescent="0.25">
      <c r="A35"/>
      <c r="B35" s="49"/>
      <c r="C35" s="51"/>
      <c r="D35" s="50"/>
      <c r="E35" s="50"/>
      <c r="F35" s="50"/>
      <c r="G35" s="48"/>
      <c r="H35"/>
      <c r="I35"/>
      <c r="J35"/>
      <c r="K35"/>
      <c r="L35"/>
      <c r="M35"/>
      <c r="N35"/>
      <c r="O35" s="51"/>
      <c r="P35"/>
      <c r="Q35"/>
      <c r="R35"/>
      <c r="S35" s="50"/>
      <c r="T35" s="50"/>
      <c r="U35" s="50"/>
    </row>
    <row r="36" spans="1:21" x14ac:dyDescent="0.25">
      <c r="A36"/>
      <c r="B36" s="49"/>
      <c r="C36" s="51"/>
      <c r="D36" s="50"/>
      <c r="E36" s="50"/>
      <c r="F36" s="50"/>
      <c r="G36" s="48"/>
      <c r="H36"/>
      <c r="I36"/>
      <c r="J36"/>
      <c r="K36"/>
      <c r="L36"/>
      <c r="M36"/>
      <c r="N36"/>
      <c r="O36" s="51"/>
      <c r="P36"/>
      <c r="Q36"/>
      <c r="R36"/>
      <c r="S36" s="50"/>
      <c r="T36" s="50"/>
      <c r="U36" s="50"/>
    </row>
    <row r="37" spans="1:21" x14ac:dyDescent="0.25">
      <c r="A37"/>
      <c r="B37" s="49"/>
      <c r="C37" s="51"/>
      <c r="D37" s="50"/>
      <c r="E37" s="50"/>
      <c r="F37" s="50"/>
      <c r="G37" s="48"/>
      <c r="H37"/>
      <c r="I37"/>
      <c r="J37"/>
      <c r="K37"/>
      <c r="L37"/>
      <c r="M37"/>
      <c r="N37"/>
      <c r="O37" s="49"/>
      <c r="P37"/>
      <c r="Q37"/>
      <c r="R37"/>
      <c r="S37" s="50"/>
      <c r="T37" s="50"/>
      <c r="U37" s="50"/>
    </row>
    <row r="38" spans="1:21" x14ac:dyDescent="0.25">
      <c r="A38"/>
      <c r="B38" s="51"/>
      <c r="C38" s="51"/>
      <c r="D38" s="50"/>
      <c r="E38" s="50"/>
      <c r="F38" s="50"/>
      <c r="G38" s="48"/>
      <c r="H38"/>
      <c r="I38"/>
      <c r="J38"/>
      <c r="K38"/>
      <c r="L38"/>
      <c r="M38"/>
      <c r="N38"/>
      <c r="O38" s="49"/>
      <c r="P38"/>
      <c r="Q38"/>
      <c r="R38"/>
      <c r="S38" s="50"/>
      <c r="T38" s="50"/>
      <c r="U38"/>
    </row>
    <row r="39" spans="1:21" x14ac:dyDescent="0.25">
      <c r="A39"/>
      <c r="B39" s="49"/>
      <c r="C39" s="49"/>
      <c r="D39" s="50"/>
      <c r="E39" s="50"/>
      <c r="F39"/>
      <c r="G39" s="48"/>
      <c r="H39"/>
      <c r="I39"/>
      <c r="J39" s="39"/>
      <c r="K39" s="39"/>
      <c r="L39" s="39"/>
      <c r="M39" s="39"/>
      <c r="N39" s="39"/>
      <c r="O39" s="47"/>
      <c r="P39"/>
      <c r="Q39"/>
      <c r="R39"/>
      <c r="S39" s="50"/>
      <c r="T39" s="50"/>
      <c r="U39"/>
    </row>
    <row r="40" spans="1:21" x14ac:dyDescent="0.25">
      <c r="A40"/>
      <c r="B40" s="51"/>
      <c r="C40" s="49"/>
      <c r="D40" s="50"/>
      <c r="E40" s="50"/>
      <c r="F40"/>
      <c r="G40" s="48"/>
      <c r="H40"/>
      <c r="I40"/>
      <c r="J40"/>
      <c r="K40"/>
      <c r="L40"/>
      <c r="M40"/>
      <c r="N40"/>
      <c r="O40" s="49"/>
      <c r="P40"/>
      <c r="Q40"/>
      <c r="R40" s="39"/>
      <c r="S40" s="32"/>
      <c r="T40"/>
      <c r="U40"/>
    </row>
    <row r="41" spans="1:21" x14ac:dyDescent="0.25">
      <c r="A41" s="39"/>
      <c r="B41" s="47"/>
      <c r="C41" s="47"/>
      <c r="D41" s="32"/>
      <c r="E41"/>
      <c r="F41"/>
      <c r="G41"/>
      <c r="H41"/>
      <c r="I41"/>
      <c r="J41"/>
      <c r="K41"/>
      <c r="L41"/>
      <c r="M41"/>
      <c r="N41"/>
      <c r="O41" s="51"/>
      <c r="P41"/>
      <c r="Q41"/>
      <c r="R41"/>
      <c r="S41" s="50"/>
      <c r="T41"/>
      <c r="U41"/>
    </row>
    <row r="42" spans="1:21" x14ac:dyDescent="0.25">
      <c r="A42"/>
      <c r="B42" s="49"/>
      <c r="C42" s="49"/>
      <c r="D42" s="50"/>
      <c r="E42"/>
      <c r="F42"/>
      <c r="G42"/>
      <c r="H42"/>
      <c r="I42"/>
      <c r="J42"/>
      <c r="K42"/>
      <c r="L42"/>
      <c r="M42"/>
      <c r="N42"/>
      <c r="O42" s="51"/>
      <c r="P42"/>
      <c r="Q42"/>
      <c r="R42"/>
      <c r="S42" s="50"/>
      <c r="T42" s="50"/>
      <c r="U42"/>
    </row>
    <row r="43" spans="1:21" x14ac:dyDescent="0.25">
      <c r="A43"/>
      <c r="B43" s="51"/>
      <c r="C43" s="51"/>
      <c r="D43" s="50"/>
      <c r="E43" s="50"/>
      <c r="F43"/>
      <c r="G43"/>
      <c r="H43"/>
      <c r="I43"/>
      <c r="J43"/>
      <c r="K43"/>
      <c r="L43"/>
      <c r="M43"/>
      <c r="N43"/>
      <c r="O43" s="51"/>
      <c r="P43"/>
      <c r="Q43"/>
      <c r="R43"/>
      <c r="S43" s="50"/>
      <c r="T43" s="50"/>
      <c r="U43" s="50"/>
    </row>
    <row r="44" spans="1:21" x14ac:dyDescent="0.25">
      <c r="A44"/>
      <c r="B44" s="51"/>
      <c r="C44" s="51"/>
      <c r="D44" s="50"/>
      <c r="E44" s="50"/>
      <c r="F44" s="50"/>
      <c r="G44"/>
      <c r="H44"/>
      <c r="I44"/>
      <c r="J44"/>
      <c r="K44"/>
      <c r="L44"/>
      <c r="M44"/>
      <c r="N44"/>
      <c r="O44" s="51"/>
      <c r="P44"/>
      <c r="Q44"/>
      <c r="R44"/>
      <c r="S44" s="50"/>
      <c r="T44" s="50"/>
      <c r="U44" s="50"/>
    </row>
    <row r="45" spans="1:21" x14ac:dyDescent="0.25">
      <c r="A45"/>
      <c r="B45" s="51"/>
      <c r="C45" s="51"/>
      <c r="D45" s="50"/>
      <c r="E45" s="50"/>
      <c r="F45" s="50"/>
      <c r="G45"/>
      <c r="H45"/>
      <c r="I45"/>
      <c r="J45"/>
      <c r="K45"/>
      <c r="L45"/>
      <c r="M45"/>
      <c r="N45"/>
      <c r="O45" s="51"/>
      <c r="P45"/>
      <c r="Q45"/>
      <c r="R45"/>
      <c r="S45" s="50"/>
      <c r="T45" s="50"/>
      <c r="U45" s="50"/>
    </row>
    <row r="46" spans="1:21" x14ac:dyDescent="0.25">
      <c r="A46"/>
      <c r="B46" s="51"/>
      <c r="C46" s="51"/>
      <c r="D46" s="50"/>
      <c r="E46" s="50"/>
      <c r="F46" s="50"/>
      <c r="G46"/>
      <c r="H46"/>
      <c r="I46"/>
      <c r="J46"/>
      <c r="K46"/>
      <c r="L46"/>
      <c r="M46"/>
      <c r="N46"/>
      <c r="O46" s="51"/>
      <c r="P46"/>
      <c r="Q46"/>
      <c r="R46"/>
      <c r="S46" s="50"/>
      <c r="T46" s="50"/>
      <c r="U46" s="50"/>
    </row>
    <row r="47" spans="1:21" x14ac:dyDescent="0.25">
      <c r="A47"/>
      <c r="B47" s="51"/>
      <c r="C47" s="51"/>
      <c r="D47" s="50"/>
      <c r="E47" s="50"/>
      <c r="F47" s="50"/>
      <c r="G47"/>
      <c r="H47"/>
      <c r="I47"/>
      <c r="J47"/>
      <c r="K47"/>
      <c r="L47"/>
      <c r="M47"/>
      <c r="N47"/>
      <c r="O47" s="51"/>
      <c r="P47"/>
      <c r="Q47"/>
      <c r="R47"/>
      <c r="S47" s="50"/>
      <c r="T47" s="50"/>
      <c r="U47" s="50"/>
    </row>
    <row r="48" spans="1:21" x14ac:dyDescent="0.25">
      <c r="A48"/>
      <c r="B48" s="51"/>
      <c r="C48" s="51"/>
      <c r="D48" s="50"/>
      <c r="E48" s="50"/>
      <c r="F48" s="50"/>
      <c r="G48"/>
      <c r="H48"/>
      <c r="I48"/>
      <c r="J48"/>
      <c r="K48"/>
      <c r="L48"/>
      <c r="M48"/>
      <c r="N48"/>
      <c r="O48" s="51"/>
      <c r="P48"/>
      <c r="Q48"/>
      <c r="R48"/>
      <c r="S48" s="50"/>
      <c r="T48" s="50"/>
      <c r="U48" s="50"/>
    </row>
    <row r="49" spans="1:21" x14ac:dyDescent="0.25">
      <c r="A49"/>
      <c r="B49" s="51"/>
      <c r="C49" s="51"/>
      <c r="D49" s="50"/>
      <c r="E49" s="50"/>
      <c r="F49" s="50"/>
      <c r="G49"/>
      <c r="H49"/>
      <c r="I49"/>
      <c r="J49"/>
      <c r="K49"/>
      <c r="L49"/>
      <c r="M49"/>
      <c r="N49"/>
      <c r="O49" s="51"/>
      <c r="P49"/>
      <c r="Q49"/>
      <c r="R49"/>
      <c r="S49" s="50"/>
      <c r="T49" s="50"/>
      <c r="U49"/>
    </row>
    <row r="50" spans="1:21" x14ac:dyDescent="0.25">
      <c r="A50"/>
      <c r="B50" s="51"/>
      <c r="C50" s="51"/>
      <c r="D50" s="50"/>
      <c r="E50" s="50"/>
      <c r="F50"/>
      <c r="G50"/>
      <c r="H50"/>
      <c r="I50"/>
      <c r="J50"/>
      <c r="K50"/>
      <c r="L50"/>
      <c r="M50"/>
      <c r="N50"/>
      <c r="O50"/>
      <c r="P50"/>
      <c r="Q50"/>
      <c r="R50"/>
      <c r="S50" s="50"/>
      <c r="T50" s="50"/>
      <c r="U50"/>
    </row>
    <row r="51" spans="1:21" x14ac:dyDescent="0.25">
      <c r="A51"/>
      <c r="B51" s="51"/>
      <c r="C51" s="51"/>
      <c r="D51" s="50"/>
      <c r="E51" s="50"/>
      <c r="F51"/>
      <c r="G51"/>
      <c r="H51"/>
      <c r="I51"/>
      <c r="J51"/>
      <c r="K51"/>
      <c r="L51"/>
      <c r="M51"/>
      <c r="N51"/>
      <c r="O51"/>
      <c r="P51"/>
      <c r="Q51"/>
      <c r="R51"/>
      <c r="S51"/>
      <c r="T51"/>
      <c r="U51"/>
    </row>
    <row r="52" spans="1:21" x14ac:dyDescent="0.25">
      <c r="A52"/>
      <c r="B52" s="22"/>
      <c r="C52" s="22"/>
      <c r="D52" s="22"/>
      <c r="E52" s="22"/>
      <c r="F52" s="22"/>
      <c r="G52"/>
      <c r="H52"/>
      <c r="I52"/>
      <c r="J52"/>
      <c r="K52"/>
      <c r="L52"/>
      <c r="M52"/>
      <c r="N52"/>
      <c r="O52"/>
      <c r="P52"/>
      <c r="Q52"/>
      <c r="R52"/>
      <c r="S52"/>
      <c r="T52"/>
      <c r="U52"/>
    </row>
    <row r="53" spans="1:21" x14ac:dyDescent="0.25">
      <c r="A53"/>
      <c r="B53" s="22"/>
      <c r="C53" s="22"/>
      <c r="D53" s="22"/>
      <c r="E53" s="22"/>
      <c r="F53" s="22"/>
      <c r="G53"/>
      <c r="H53"/>
      <c r="I53"/>
      <c r="J53"/>
      <c r="K53"/>
      <c r="L53"/>
      <c r="M53"/>
      <c r="N53"/>
      <c r="O53"/>
      <c r="P53"/>
      <c r="Q53"/>
      <c r="R53"/>
      <c r="S53"/>
      <c r="T53"/>
      <c r="U53"/>
    </row>
    <row r="54" spans="1:21" x14ac:dyDescent="0.25">
      <c r="A54"/>
      <c r="B54" s="22"/>
      <c r="C54"/>
      <c r="D54" s="22"/>
      <c r="E54" s="22"/>
      <c r="F54" s="22"/>
      <c r="G54"/>
      <c r="H54"/>
      <c r="I54"/>
      <c r="J54"/>
      <c r="K54"/>
      <c r="L54"/>
      <c r="M54"/>
      <c r="N54"/>
      <c r="O54"/>
      <c r="P54"/>
      <c r="Q54"/>
      <c r="R54"/>
      <c r="S54"/>
      <c r="T54"/>
      <c r="U54"/>
    </row>
    <row r="55" spans="1:21" x14ac:dyDescent="0.25">
      <c r="A55" s="14"/>
      <c r="B55"/>
      <c r="C55"/>
      <c r="D55" s="14"/>
      <c r="E55"/>
      <c r="F55" s="22"/>
      <c r="G55"/>
      <c r="H55"/>
      <c r="I55"/>
      <c r="J55"/>
      <c r="K55"/>
      <c r="L55"/>
      <c r="M55"/>
      <c r="N55"/>
      <c r="O55"/>
      <c r="P55"/>
      <c r="Q55"/>
      <c r="R55"/>
      <c r="S55"/>
      <c r="T55"/>
      <c r="U55"/>
    </row>
    <row r="56" spans="1:21" x14ac:dyDescent="0.25">
      <c r="A56" s="14"/>
      <c r="B56"/>
      <c r="C56"/>
      <c r="D56" s="14"/>
      <c r="E56"/>
      <c r="F56"/>
      <c r="G56"/>
      <c r="H56"/>
      <c r="I56"/>
      <c r="J56"/>
      <c r="K56"/>
      <c r="L56"/>
      <c r="M56"/>
      <c r="N56"/>
      <c r="O56"/>
      <c r="P56"/>
      <c r="Q56"/>
      <c r="R56"/>
      <c r="S56"/>
      <c r="T56"/>
      <c r="U56"/>
    </row>
    <row r="57" spans="1:21" x14ac:dyDescent="0.25">
      <c r="A57" s="14"/>
      <c r="B57"/>
      <c r="C57"/>
      <c r="D57" s="14"/>
      <c r="E57"/>
      <c r="F57" s="14"/>
      <c r="G57"/>
      <c r="H57"/>
      <c r="I57"/>
      <c r="J57"/>
      <c r="K57"/>
      <c r="L57"/>
      <c r="M57"/>
      <c r="N57"/>
      <c r="O57"/>
      <c r="P57"/>
      <c r="Q57"/>
      <c r="R57"/>
      <c r="S57"/>
      <c r="T57"/>
      <c r="U57"/>
    </row>
    <row r="58" spans="1:21" x14ac:dyDescent="0.25">
      <c r="A58" s="14"/>
      <c r="B58" s="51"/>
      <c r="C58" s="49"/>
      <c r="D58" s="46"/>
      <c r="E58" s="48"/>
      <c r="F58"/>
      <c r="G58"/>
      <c r="H58" s="50"/>
      <c r="I58"/>
      <c r="J58"/>
      <c r="K58"/>
      <c r="L58"/>
      <c r="M58"/>
      <c r="N58"/>
      <c r="O58"/>
      <c r="P58"/>
      <c r="Q58"/>
      <c r="R58"/>
      <c r="S58"/>
      <c r="T58"/>
      <c r="U58"/>
    </row>
    <row r="59" spans="1:21" x14ac:dyDescent="0.25">
      <c r="A59"/>
      <c r="B59" s="49"/>
      <c r="C59"/>
      <c r="D59" s="32"/>
      <c r="E59" s="50"/>
      <c r="F59"/>
      <c r="G59"/>
      <c r="H59" s="50"/>
      <c r="I59"/>
      <c r="J59"/>
      <c r="K59"/>
      <c r="L59"/>
      <c r="M59"/>
      <c r="N59"/>
      <c r="O59"/>
      <c r="P59"/>
      <c r="Q59"/>
      <c r="R59"/>
      <c r="S59"/>
      <c r="T59"/>
      <c r="U59"/>
    </row>
    <row r="60" spans="1:21" x14ac:dyDescent="0.25">
      <c r="A60"/>
      <c r="B60" s="49"/>
      <c r="C60" s="51"/>
      <c r="D60" s="32"/>
      <c r="E60" s="32"/>
      <c r="F60" s="50"/>
      <c r="G60"/>
      <c r="H60" s="50"/>
      <c r="I60"/>
      <c r="J60"/>
      <c r="K60"/>
      <c r="L60"/>
      <c r="M60"/>
      <c r="N60"/>
      <c r="O60"/>
      <c r="P60"/>
      <c r="Q60"/>
      <c r="R60"/>
      <c r="S60"/>
      <c r="T60"/>
      <c r="U60"/>
    </row>
    <row r="61" spans="1:21" x14ac:dyDescent="0.25">
      <c r="A61"/>
      <c r="B61" s="49"/>
      <c r="C61" s="51"/>
      <c r="D61" s="32"/>
      <c r="E61" s="32"/>
      <c r="F61" s="32"/>
      <c r="G61"/>
      <c r="H61" s="50"/>
      <c r="I61"/>
      <c r="J61"/>
      <c r="K61"/>
      <c r="L61"/>
      <c r="M61"/>
      <c r="N61"/>
      <c r="O61"/>
      <c r="P61"/>
      <c r="Q61"/>
      <c r="R61"/>
      <c r="S61"/>
      <c r="T61"/>
      <c r="U61"/>
    </row>
    <row r="62" spans="1:21" x14ac:dyDescent="0.25">
      <c r="A62"/>
      <c r="B62" s="49"/>
      <c r="C62" s="51"/>
      <c r="D62" s="32"/>
      <c r="E62" s="32"/>
      <c r="F62" s="32"/>
      <c r="G62"/>
      <c r="H62" s="50"/>
      <c r="I62"/>
      <c r="J62"/>
      <c r="K62"/>
      <c r="L62"/>
      <c r="M62"/>
      <c r="N62"/>
      <c r="O62"/>
      <c r="P62"/>
      <c r="Q62"/>
      <c r="R62"/>
      <c r="S62"/>
      <c r="T62"/>
      <c r="U62"/>
    </row>
    <row r="63" spans="1:21" x14ac:dyDescent="0.25">
      <c r="A63"/>
      <c r="B63" s="49"/>
      <c r="C63" s="51"/>
      <c r="D63" s="32"/>
      <c r="E63" s="32"/>
      <c r="F63" s="32"/>
      <c r="G63"/>
      <c r="H63" s="50"/>
      <c r="I63"/>
      <c r="J63"/>
      <c r="K63"/>
      <c r="L63"/>
      <c r="M63"/>
      <c r="N63"/>
      <c r="O63"/>
      <c r="P63"/>
      <c r="Q63"/>
      <c r="R63"/>
      <c r="S63"/>
      <c r="T63"/>
      <c r="U63"/>
    </row>
    <row r="64" spans="1:21" x14ac:dyDescent="0.25">
      <c r="A64"/>
      <c r="B64" s="49"/>
      <c r="C64" s="51"/>
      <c r="D64" s="32"/>
      <c r="E64" s="32"/>
      <c r="F64" s="32"/>
      <c r="G64"/>
      <c r="H64" s="50"/>
      <c r="I64"/>
      <c r="J64"/>
      <c r="K64"/>
      <c r="L64"/>
      <c r="M64"/>
      <c r="N64"/>
      <c r="O64"/>
      <c r="P64"/>
      <c r="Q64"/>
      <c r="R64"/>
      <c r="S64"/>
      <c r="T64"/>
      <c r="U64"/>
    </row>
    <row r="65" spans="1:21" x14ac:dyDescent="0.25">
      <c r="A65"/>
      <c r="B65" s="51"/>
      <c r="C65" s="51"/>
      <c r="D65" s="32"/>
      <c r="E65" s="32"/>
      <c r="F65" s="32"/>
      <c r="G65"/>
      <c r="H65" s="50"/>
      <c r="I65"/>
      <c r="J65"/>
      <c r="K65"/>
      <c r="L65"/>
      <c r="M65"/>
      <c r="N65"/>
      <c r="O65"/>
      <c r="P65"/>
      <c r="Q65"/>
      <c r="R65"/>
      <c r="S65"/>
      <c r="T65"/>
      <c r="U65"/>
    </row>
    <row r="66" spans="1:21" x14ac:dyDescent="0.25">
      <c r="A66"/>
      <c r="B66" s="49"/>
      <c r="C66" s="49"/>
      <c r="D66" s="32"/>
      <c r="E66" s="32"/>
      <c r="F66"/>
      <c r="G66"/>
      <c r="H66" s="50"/>
      <c r="I66"/>
      <c r="J66"/>
      <c r="K66"/>
      <c r="L66"/>
      <c r="M66"/>
      <c r="N66"/>
      <c r="O66"/>
      <c r="P66"/>
      <c r="Q66"/>
      <c r="R66"/>
      <c r="S66"/>
      <c r="T66"/>
      <c r="U66"/>
    </row>
    <row r="67" spans="1:21" x14ac:dyDescent="0.25">
      <c r="A67"/>
      <c r="B67" s="51"/>
      <c r="C67" s="49"/>
      <c r="D67" s="32"/>
      <c r="E67" s="32"/>
      <c r="F67"/>
      <c r="G67"/>
      <c r="H67"/>
      <c r="I67"/>
      <c r="J67"/>
      <c r="K67"/>
      <c r="L67"/>
      <c r="M67"/>
      <c r="N67"/>
      <c r="O67"/>
      <c r="P67"/>
      <c r="Q67"/>
      <c r="R67"/>
      <c r="S67"/>
      <c r="T67"/>
      <c r="U67"/>
    </row>
    <row r="68" spans="1:21" x14ac:dyDescent="0.25">
      <c r="A68" s="39"/>
      <c r="B68" s="47"/>
      <c r="C68" s="47"/>
      <c r="D68" s="32"/>
      <c r="E68"/>
      <c r="F68"/>
      <c r="G68"/>
      <c r="H68"/>
      <c r="I68"/>
      <c r="J68"/>
      <c r="K68"/>
      <c r="L68"/>
      <c r="M68"/>
      <c r="N68"/>
      <c r="O68"/>
      <c r="P68"/>
      <c r="Q68"/>
      <c r="R68"/>
      <c r="S68"/>
      <c r="T68"/>
      <c r="U68"/>
    </row>
    <row r="69" spans="1:21" x14ac:dyDescent="0.25">
      <c r="A69"/>
      <c r="B69" s="49"/>
      <c r="C69" s="49"/>
      <c r="D69" s="48"/>
      <c r="E69"/>
      <c r="F69"/>
      <c r="G69"/>
      <c r="H69" s="50"/>
      <c r="I69"/>
      <c r="J69"/>
      <c r="K69"/>
      <c r="L69"/>
      <c r="M69"/>
      <c r="N69"/>
      <c r="O69"/>
      <c r="P69"/>
      <c r="Q69"/>
      <c r="R69"/>
      <c r="S69"/>
      <c r="T69"/>
      <c r="U69"/>
    </row>
    <row r="70" spans="1:21" x14ac:dyDescent="0.25">
      <c r="A70"/>
      <c r="B70" s="51"/>
      <c r="C70" s="51"/>
      <c r="D70" s="32"/>
      <c r="E70" s="50"/>
      <c r="F70"/>
      <c r="G70"/>
      <c r="H70" s="50"/>
      <c r="I70"/>
      <c r="J70"/>
      <c r="K70"/>
      <c r="L70"/>
      <c r="M70"/>
      <c r="N70"/>
      <c r="O70"/>
      <c r="P70"/>
      <c r="Q70"/>
      <c r="R70"/>
      <c r="S70"/>
      <c r="T70"/>
      <c r="U70"/>
    </row>
    <row r="71" spans="1:21" x14ac:dyDescent="0.25">
      <c r="A71"/>
      <c r="B71" s="51"/>
      <c r="C71" s="51"/>
      <c r="D71" s="32"/>
      <c r="E71" s="32"/>
      <c r="F71" s="50"/>
      <c r="G71"/>
      <c r="H71" s="50"/>
      <c r="I71"/>
      <c r="J71"/>
      <c r="K71"/>
      <c r="L71"/>
      <c r="M71"/>
      <c r="N71"/>
      <c r="O71"/>
      <c r="P71"/>
      <c r="Q71"/>
      <c r="R71"/>
      <c r="S71"/>
      <c r="T71"/>
      <c r="U71"/>
    </row>
    <row r="72" spans="1:21" x14ac:dyDescent="0.25">
      <c r="A72"/>
      <c r="B72" s="51"/>
      <c r="C72" s="51"/>
      <c r="D72" s="32"/>
      <c r="E72" s="32"/>
      <c r="F72" s="32"/>
      <c r="G72"/>
      <c r="H72" s="50"/>
      <c r="I72"/>
      <c r="J72"/>
      <c r="K72"/>
      <c r="L72"/>
      <c r="M72"/>
      <c r="N72"/>
      <c r="O72"/>
      <c r="P72"/>
      <c r="Q72"/>
      <c r="R72"/>
      <c r="S72"/>
      <c r="T72"/>
      <c r="U72"/>
    </row>
    <row r="73" spans="1:21" x14ac:dyDescent="0.25">
      <c r="A73"/>
      <c r="B73" s="51"/>
      <c r="C73" s="51"/>
      <c r="D73" s="32"/>
      <c r="E73" s="32"/>
      <c r="F73" s="32"/>
      <c r="G73"/>
      <c r="H73" s="50"/>
      <c r="I73"/>
      <c r="J73"/>
      <c r="K73"/>
      <c r="L73"/>
      <c r="M73"/>
      <c r="N73"/>
      <c r="O73"/>
      <c r="P73"/>
      <c r="Q73"/>
      <c r="R73"/>
      <c r="S73"/>
      <c r="T73"/>
      <c r="U73"/>
    </row>
    <row r="74" spans="1:21" x14ac:dyDescent="0.25">
      <c r="A74"/>
      <c r="B74" s="51"/>
      <c r="C74" s="51"/>
      <c r="D74" s="32"/>
      <c r="E74" s="32"/>
      <c r="F74" s="32"/>
      <c r="G74"/>
      <c r="H74" s="50"/>
      <c r="I74"/>
      <c r="J74"/>
      <c r="K74"/>
      <c r="L74"/>
      <c r="M74"/>
      <c r="N74"/>
      <c r="O74"/>
      <c r="P74"/>
      <c r="Q74"/>
      <c r="R74"/>
      <c r="S74"/>
      <c r="T74"/>
      <c r="U74"/>
    </row>
    <row r="75" spans="1:21" x14ac:dyDescent="0.25">
      <c r="A75"/>
      <c r="B75" s="51"/>
      <c r="C75" s="51"/>
      <c r="D75" s="32"/>
      <c r="E75" s="32"/>
      <c r="F75" s="32"/>
      <c r="G75"/>
      <c r="H75" s="50"/>
      <c r="I75"/>
      <c r="J75"/>
      <c r="K75"/>
      <c r="L75"/>
      <c r="M75"/>
      <c r="N75"/>
      <c r="O75"/>
      <c r="P75"/>
      <c r="Q75"/>
      <c r="R75"/>
      <c r="S75"/>
      <c r="T75"/>
      <c r="U75"/>
    </row>
    <row r="76" spans="1:21" x14ac:dyDescent="0.25">
      <c r="A76"/>
      <c r="B76" s="51"/>
      <c r="C76" s="51"/>
      <c r="D76" s="32"/>
      <c r="E76" s="32"/>
      <c r="F76"/>
      <c r="G76"/>
      <c r="H76" s="50"/>
      <c r="I76"/>
      <c r="J76"/>
      <c r="K76"/>
      <c r="L76"/>
      <c r="M76"/>
      <c r="N76"/>
      <c r="O76"/>
      <c r="P76"/>
      <c r="Q76"/>
      <c r="R76"/>
      <c r="S76"/>
      <c r="T76"/>
      <c r="U76"/>
    </row>
    <row r="77" spans="1:21" x14ac:dyDescent="0.25">
      <c r="A77"/>
      <c r="B77" s="51"/>
      <c r="C77" s="51"/>
      <c r="D77" s="32"/>
      <c r="E77" s="32"/>
      <c r="F77"/>
      <c r="G77"/>
      <c r="H77" s="50"/>
      <c r="I77"/>
      <c r="J77"/>
      <c r="K77"/>
      <c r="L77"/>
      <c r="M77"/>
      <c r="N77"/>
      <c r="O77"/>
      <c r="P77"/>
      <c r="Q77"/>
      <c r="R77"/>
      <c r="S77"/>
      <c r="T77"/>
      <c r="U77"/>
    </row>
    <row r="78" spans="1:21" x14ac:dyDescent="0.25">
      <c r="A78"/>
      <c r="B78" s="51"/>
      <c r="C78" s="51"/>
      <c r="D78" s="32"/>
      <c r="E78" s="32"/>
      <c r="F78"/>
      <c r="G78"/>
      <c r="H78"/>
      <c r="I78"/>
      <c r="J78"/>
      <c r="K78"/>
      <c r="L78"/>
      <c r="M78"/>
      <c r="N78"/>
      <c r="O78"/>
      <c r="P78"/>
      <c r="Q78"/>
      <c r="R78"/>
      <c r="S78"/>
      <c r="T78"/>
      <c r="U78"/>
    </row>
    <row r="79" spans="1:21" x14ac:dyDescent="0.25">
      <c r="A79"/>
      <c r="B79" s="22"/>
      <c r="C79" s="22"/>
      <c r="D79" s="22"/>
      <c r="E79" s="22"/>
      <c r="F79" s="22"/>
      <c r="G79"/>
      <c r="H79"/>
      <c r="Q79"/>
      <c r="R79"/>
      <c r="S79"/>
      <c r="T79"/>
      <c r="U79"/>
    </row>
  </sheetData>
  <hyperlinks>
    <hyperlink ref="A1" location="TOC!A1" display="TOC" xr:uid="{00000000-0004-0000-10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workbookViewId="0"/>
  </sheetViews>
  <sheetFormatPr defaultRowHeight="15" x14ac:dyDescent="0.25"/>
  <cols>
    <col min="1" max="1" width="9.5703125" customWidth="1"/>
    <col min="2" max="2" width="22.28515625" customWidth="1"/>
    <col min="3" max="3" width="38.5703125" customWidth="1"/>
    <col min="4" max="4" width="19.28515625" customWidth="1"/>
  </cols>
  <sheetData>
    <row r="1" spans="1:4" x14ac:dyDescent="0.25">
      <c r="A1" s="1" t="s">
        <v>0</v>
      </c>
    </row>
    <row r="3" spans="1:4" s="18" customFormat="1" x14ac:dyDescent="0.25">
      <c r="A3" s="17" t="s">
        <v>81</v>
      </c>
    </row>
    <row r="4" spans="1:4" s="20" customFormat="1" x14ac:dyDescent="0.25">
      <c r="A4" s="19" t="s">
        <v>82</v>
      </c>
    </row>
    <row r="6" spans="1:4" x14ac:dyDescent="0.25">
      <c r="A6" s="16" t="s">
        <v>23</v>
      </c>
      <c r="B6" t="s">
        <v>15</v>
      </c>
      <c r="C6" t="s">
        <v>103</v>
      </c>
    </row>
    <row r="7" spans="1:4" x14ac:dyDescent="0.25">
      <c r="A7" s="16" t="s">
        <v>23</v>
      </c>
      <c r="B7" t="s">
        <v>16</v>
      </c>
      <c r="C7" t="s">
        <v>104</v>
      </c>
    </row>
    <row r="8" spans="1:4" x14ac:dyDescent="0.25">
      <c r="A8" s="16" t="s">
        <v>23</v>
      </c>
      <c r="B8" t="s">
        <v>83</v>
      </c>
      <c r="C8" t="s">
        <v>105</v>
      </c>
    </row>
    <row r="9" spans="1:4" x14ac:dyDescent="0.25">
      <c r="A9" s="16" t="s">
        <v>23</v>
      </c>
      <c r="B9" t="s">
        <v>17</v>
      </c>
      <c r="C9" t="s">
        <v>106</v>
      </c>
    </row>
    <row r="10" spans="1:4" x14ac:dyDescent="0.25">
      <c r="A10" s="16" t="s">
        <v>23</v>
      </c>
      <c r="B10" t="s">
        <v>18</v>
      </c>
      <c r="C10" t="s">
        <v>107</v>
      </c>
    </row>
    <row r="11" spans="1:4" x14ac:dyDescent="0.25">
      <c r="A11" s="16" t="s">
        <v>23</v>
      </c>
      <c r="B11" t="s">
        <v>112</v>
      </c>
      <c r="C11" t="s">
        <v>113</v>
      </c>
    </row>
    <row r="12" spans="1:4" x14ac:dyDescent="0.25">
      <c r="A12" s="16" t="s">
        <v>23</v>
      </c>
      <c r="B12" t="s">
        <v>74</v>
      </c>
      <c r="C12" t="s">
        <v>109</v>
      </c>
    </row>
    <row r="13" spans="1:4" x14ac:dyDescent="0.25">
      <c r="A13" s="16"/>
    </row>
    <row r="14" spans="1:4" x14ac:dyDescent="0.25">
      <c r="A14" s="16" t="s">
        <v>114</v>
      </c>
      <c r="B14" t="s">
        <v>27</v>
      </c>
      <c r="C14" t="s">
        <v>28</v>
      </c>
    </row>
    <row r="15" spans="1:4" x14ac:dyDescent="0.25">
      <c r="A15" s="16" t="s">
        <v>114</v>
      </c>
      <c r="B15" t="s">
        <v>58</v>
      </c>
      <c r="C15" t="s">
        <v>75</v>
      </c>
    </row>
    <row r="16" spans="1:4" x14ac:dyDescent="0.25">
      <c r="A16" s="16" t="s">
        <v>114</v>
      </c>
      <c r="B16" s="16" t="s">
        <v>115</v>
      </c>
      <c r="C16" t="s">
        <v>76</v>
      </c>
      <c r="D16" t="s">
        <v>54</v>
      </c>
    </row>
    <row r="17" spans="1:4" x14ac:dyDescent="0.25">
      <c r="A17" s="16"/>
    </row>
    <row r="18" spans="1:4" x14ac:dyDescent="0.25">
      <c r="A18" s="16" t="s">
        <v>78</v>
      </c>
      <c r="B18" t="s">
        <v>55</v>
      </c>
      <c r="C18" t="s">
        <v>108</v>
      </c>
      <c r="D18" t="s">
        <v>56</v>
      </c>
    </row>
    <row r="21" spans="1:4" s="20" customFormat="1" x14ac:dyDescent="0.25">
      <c r="A21" s="19" t="s">
        <v>84</v>
      </c>
    </row>
    <row r="22" spans="1:4" x14ac:dyDescent="0.25">
      <c r="A22">
        <v>1</v>
      </c>
      <c r="B22" t="s">
        <v>232</v>
      </c>
    </row>
    <row r="23" spans="1:4" x14ac:dyDescent="0.25">
      <c r="A23">
        <v>1</v>
      </c>
      <c r="B23" t="s">
        <v>85</v>
      </c>
    </row>
    <row r="24" spans="1:4" x14ac:dyDescent="0.25">
      <c r="C24" t="s">
        <v>86</v>
      </c>
    </row>
    <row r="25" spans="1:4" x14ac:dyDescent="0.25">
      <c r="C25" t="s">
        <v>87</v>
      </c>
    </row>
    <row r="26" spans="1:4" x14ac:dyDescent="0.25">
      <c r="C26" t="s">
        <v>88</v>
      </c>
    </row>
    <row r="28" spans="1:4" x14ac:dyDescent="0.25">
      <c r="A28">
        <v>2</v>
      </c>
      <c r="B28" t="s">
        <v>89</v>
      </c>
    </row>
    <row r="29" spans="1:4" x14ac:dyDescent="0.25">
      <c r="A29">
        <v>2</v>
      </c>
      <c r="B29" t="s">
        <v>90</v>
      </c>
    </row>
    <row r="31" spans="1:4" x14ac:dyDescent="0.25">
      <c r="A31">
        <v>3</v>
      </c>
      <c r="B31" t="s">
        <v>91</v>
      </c>
    </row>
    <row r="32" spans="1:4" x14ac:dyDescent="0.25">
      <c r="C32" t="s">
        <v>92</v>
      </c>
    </row>
    <row r="33" spans="1:3" x14ac:dyDescent="0.25">
      <c r="C33" t="s">
        <v>93</v>
      </c>
    </row>
    <row r="34" spans="1:3" x14ac:dyDescent="0.25">
      <c r="C34" t="s">
        <v>94</v>
      </c>
    </row>
    <row r="35" spans="1:3" x14ac:dyDescent="0.25">
      <c r="C35" t="s">
        <v>87</v>
      </c>
    </row>
    <row r="36" spans="1:3" x14ac:dyDescent="0.25">
      <c r="C36" t="s">
        <v>88</v>
      </c>
    </row>
    <row r="38" spans="1:3" x14ac:dyDescent="0.25">
      <c r="A38">
        <v>4</v>
      </c>
      <c r="B38" t="s">
        <v>95</v>
      </c>
    </row>
    <row r="39" spans="1:3" x14ac:dyDescent="0.25">
      <c r="A39">
        <v>4</v>
      </c>
      <c r="B39" t="s">
        <v>96</v>
      </c>
    </row>
    <row r="40" spans="1:3" x14ac:dyDescent="0.25">
      <c r="C40" t="s">
        <v>97</v>
      </c>
    </row>
    <row r="41" spans="1:3" x14ac:dyDescent="0.25">
      <c r="C41" t="s">
        <v>87</v>
      </c>
    </row>
    <row r="43" spans="1:3" x14ac:dyDescent="0.25">
      <c r="A43">
        <v>5</v>
      </c>
      <c r="B43" t="s">
        <v>98</v>
      </c>
    </row>
    <row r="44" spans="1:3" x14ac:dyDescent="0.25">
      <c r="A44">
        <v>6</v>
      </c>
      <c r="B44" t="s">
        <v>99</v>
      </c>
    </row>
    <row r="47" spans="1:3" s="20" customFormat="1" x14ac:dyDescent="0.25">
      <c r="A47" s="19" t="s">
        <v>100</v>
      </c>
    </row>
    <row r="48" spans="1:3" x14ac:dyDescent="0.25">
      <c r="B48" t="s">
        <v>101</v>
      </c>
    </row>
    <row r="49" spans="2:2" x14ac:dyDescent="0.25">
      <c r="B49" t="s">
        <v>102</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33"/>
  <sheetViews>
    <sheetView zoomScaleNormal="100" workbookViewId="0"/>
  </sheetViews>
  <sheetFormatPr defaultRowHeight="15" x14ac:dyDescent="0.25"/>
  <cols>
    <col min="9" max="9" width="10.28515625" customWidth="1"/>
  </cols>
  <sheetData>
    <row r="1" spans="1:15" x14ac:dyDescent="0.25">
      <c r="A1" s="1" t="s">
        <v>0</v>
      </c>
      <c r="M1" s="38"/>
    </row>
    <row r="2" spans="1:15" x14ac:dyDescent="0.25">
      <c r="A2" s="1"/>
      <c r="M2" s="38"/>
    </row>
    <row r="3" spans="1:15" x14ac:dyDescent="0.25">
      <c r="A3" s="59" t="s">
        <v>304</v>
      </c>
      <c r="M3" s="38"/>
    </row>
    <row r="4" spans="1:15" x14ac:dyDescent="0.25">
      <c r="A4" s="10"/>
      <c r="B4" s="10"/>
      <c r="C4" s="13"/>
      <c r="D4" s="10"/>
      <c r="E4" s="64"/>
      <c r="F4" s="10"/>
      <c r="G4" s="10"/>
      <c r="H4" s="10"/>
      <c r="I4" s="10"/>
      <c r="J4" s="10"/>
      <c r="K4" s="10"/>
      <c r="L4" s="10"/>
      <c r="M4" s="10"/>
      <c r="N4" s="10"/>
      <c r="O4" s="10"/>
    </row>
    <row r="5" spans="1:15" x14ac:dyDescent="0.25">
      <c r="B5" s="60"/>
      <c r="C5" s="60"/>
      <c r="D5" s="61"/>
    </row>
    <row r="6" spans="1:15" x14ac:dyDescent="0.25">
      <c r="B6" s="60"/>
      <c r="C6" s="60"/>
      <c r="D6" s="61" t="s">
        <v>289</v>
      </c>
      <c r="E6" t="s">
        <v>310</v>
      </c>
      <c r="F6" t="s">
        <v>311</v>
      </c>
      <c r="G6" t="s">
        <v>312</v>
      </c>
      <c r="H6" t="s">
        <v>313</v>
      </c>
      <c r="I6" t="s">
        <v>315</v>
      </c>
      <c r="J6" t="s">
        <v>314</v>
      </c>
    </row>
    <row r="7" spans="1:15" x14ac:dyDescent="0.25">
      <c r="A7" s="60"/>
      <c r="B7" s="62" t="s">
        <v>290</v>
      </c>
      <c r="C7" s="61" t="s">
        <v>37</v>
      </c>
      <c r="D7" s="61" t="s">
        <v>38</v>
      </c>
      <c r="E7" s="60"/>
      <c r="F7" s="60"/>
      <c r="G7" s="60"/>
      <c r="H7" s="60"/>
      <c r="I7" s="60"/>
      <c r="J7" s="60"/>
      <c r="K7" s="60"/>
      <c r="L7" s="60"/>
      <c r="M7" s="60"/>
      <c r="N7" s="60"/>
      <c r="O7" s="60"/>
    </row>
    <row r="8" spans="1:15" x14ac:dyDescent="0.25">
      <c r="A8" t="s">
        <v>272</v>
      </c>
      <c r="B8" s="61" t="s">
        <v>291</v>
      </c>
      <c r="C8" s="60"/>
      <c r="D8" s="60"/>
      <c r="F8" s="60"/>
    </row>
    <row r="9" spans="1:15" x14ac:dyDescent="0.25">
      <c r="A9" t="s">
        <v>292</v>
      </c>
      <c r="B9" s="61" t="s">
        <v>316</v>
      </c>
      <c r="C9" s="63">
        <v>18</v>
      </c>
      <c r="K9" s="66"/>
      <c r="L9" s="66"/>
      <c r="M9" s="66"/>
      <c r="N9" s="66"/>
      <c r="O9" s="66"/>
    </row>
    <row r="10" spans="1:15" x14ac:dyDescent="0.25">
      <c r="A10" t="s">
        <v>294</v>
      </c>
      <c r="B10" s="61" t="s">
        <v>316</v>
      </c>
      <c r="C10" s="63">
        <v>22</v>
      </c>
      <c r="K10" s="66"/>
      <c r="L10" s="66"/>
      <c r="M10" s="66"/>
      <c r="N10" s="66"/>
      <c r="O10" s="66"/>
    </row>
    <row r="11" spans="1:15" x14ac:dyDescent="0.25">
      <c r="A11" t="s">
        <v>295</v>
      </c>
      <c r="B11" s="61" t="s">
        <v>316</v>
      </c>
      <c r="C11" s="63">
        <v>27</v>
      </c>
      <c r="D11">
        <v>25</v>
      </c>
      <c r="E11" s="32">
        <v>6.9</v>
      </c>
      <c r="F11" s="32">
        <v>2.0299999999999998</v>
      </c>
      <c r="G11" s="32">
        <v>1.18</v>
      </c>
      <c r="H11" s="32">
        <v>0.6</v>
      </c>
      <c r="I11" s="32">
        <v>0.35</v>
      </c>
      <c r="J11" s="32">
        <v>0</v>
      </c>
      <c r="K11" s="66"/>
      <c r="L11" s="66"/>
      <c r="M11" s="66"/>
      <c r="N11" s="66"/>
      <c r="O11" s="66"/>
    </row>
    <row r="12" spans="1:15" x14ac:dyDescent="0.25">
      <c r="A12" t="s">
        <v>296</v>
      </c>
      <c r="B12" s="61" t="s">
        <v>316</v>
      </c>
      <c r="C12" s="63">
        <v>32</v>
      </c>
      <c r="D12">
        <v>30</v>
      </c>
      <c r="E12" s="32">
        <v>9.3000000000000007</v>
      </c>
      <c r="F12" s="32">
        <v>2.75</v>
      </c>
      <c r="G12" s="32">
        <v>1.76</v>
      </c>
      <c r="H12" s="32">
        <v>1.31</v>
      </c>
      <c r="I12" s="32">
        <v>0.6</v>
      </c>
      <c r="J12" s="32">
        <v>0.24</v>
      </c>
      <c r="K12" s="66"/>
      <c r="L12" s="66"/>
      <c r="M12" s="66"/>
      <c r="N12" s="66"/>
      <c r="O12" s="66"/>
    </row>
    <row r="13" spans="1:15" x14ac:dyDescent="0.25">
      <c r="A13" t="s">
        <v>297</v>
      </c>
      <c r="B13" s="61" t="s">
        <v>316</v>
      </c>
      <c r="C13" s="63">
        <v>37</v>
      </c>
      <c r="D13">
        <v>35</v>
      </c>
      <c r="E13" s="32">
        <v>9.8000000000000007</v>
      </c>
      <c r="F13" s="32">
        <v>3.17</v>
      </c>
      <c r="G13" s="32">
        <v>1.76</v>
      </c>
      <c r="H13" s="32">
        <v>1.57</v>
      </c>
      <c r="I13" s="32">
        <v>0.77</v>
      </c>
      <c r="J13" s="32">
        <v>0.24</v>
      </c>
      <c r="K13" s="66"/>
      <c r="L13" s="66"/>
      <c r="M13" s="66"/>
      <c r="N13" s="66"/>
      <c r="O13" s="66"/>
    </row>
    <row r="14" spans="1:15" x14ac:dyDescent="0.25">
      <c r="A14" t="s">
        <v>298</v>
      </c>
      <c r="B14" s="61" t="s">
        <v>316</v>
      </c>
      <c r="C14" s="63">
        <v>42</v>
      </c>
      <c r="D14">
        <v>40</v>
      </c>
      <c r="E14" s="32">
        <v>13.7</v>
      </c>
      <c r="F14" s="32">
        <v>2.25</v>
      </c>
      <c r="G14" s="32">
        <v>1.85</v>
      </c>
      <c r="H14" s="32">
        <v>1.74</v>
      </c>
      <c r="I14" s="32">
        <v>0.67</v>
      </c>
      <c r="J14" s="32">
        <v>0.27</v>
      </c>
      <c r="K14" s="66"/>
      <c r="L14" s="66"/>
      <c r="M14" s="66"/>
      <c r="N14" s="66"/>
      <c r="O14" s="66"/>
    </row>
    <row r="15" spans="1:15" x14ac:dyDescent="0.25">
      <c r="A15" t="s">
        <v>299</v>
      </c>
      <c r="B15" s="61" t="s">
        <v>316</v>
      </c>
      <c r="C15" s="63">
        <v>47</v>
      </c>
      <c r="D15">
        <v>45</v>
      </c>
      <c r="E15" s="32">
        <v>3.5</v>
      </c>
      <c r="F15" s="32">
        <v>2.25</v>
      </c>
      <c r="G15" s="32">
        <v>1.85</v>
      </c>
      <c r="H15" s="32">
        <v>2.3199999999999998</v>
      </c>
      <c r="I15" s="32">
        <v>1.35</v>
      </c>
      <c r="J15" s="32">
        <v>0.28000000000000003</v>
      </c>
      <c r="K15" s="66"/>
      <c r="L15" s="66"/>
      <c r="M15" s="66"/>
      <c r="N15" s="66"/>
      <c r="O15" s="66"/>
    </row>
    <row r="16" spans="1:15" x14ac:dyDescent="0.25">
      <c r="A16" t="s">
        <v>300</v>
      </c>
      <c r="B16" s="61" t="s">
        <v>316</v>
      </c>
      <c r="C16" s="63">
        <v>52</v>
      </c>
      <c r="D16">
        <v>50</v>
      </c>
      <c r="E16" s="32">
        <v>0</v>
      </c>
      <c r="F16" s="32">
        <v>2.25</v>
      </c>
      <c r="G16" s="32">
        <v>1.85</v>
      </c>
      <c r="H16" s="32">
        <v>2</v>
      </c>
      <c r="I16" s="32">
        <v>1.6</v>
      </c>
      <c r="J16" s="32">
        <v>0.3</v>
      </c>
      <c r="K16" s="66"/>
      <c r="L16" s="66"/>
      <c r="M16" s="66"/>
      <c r="N16" s="66"/>
      <c r="O16" s="66"/>
    </row>
    <row r="17" spans="1:15" x14ac:dyDescent="0.25">
      <c r="A17" t="s">
        <v>301</v>
      </c>
      <c r="B17" s="61" t="s">
        <v>316</v>
      </c>
      <c r="C17" s="63">
        <v>57</v>
      </c>
      <c r="D17">
        <v>55</v>
      </c>
      <c r="E17" s="32">
        <v>0</v>
      </c>
      <c r="F17" s="32">
        <v>0</v>
      </c>
      <c r="G17" s="32">
        <v>0</v>
      </c>
      <c r="H17" s="32">
        <v>0</v>
      </c>
      <c r="I17" s="32">
        <v>0</v>
      </c>
      <c r="J17" s="32">
        <v>0</v>
      </c>
      <c r="K17" s="66"/>
      <c r="L17" s="66"/>
      <c r="M17" s="66"/>
      <c r="N17" s="66"/>
      <c r="O17" s="66"/>
    </row>
    <row r="18" spans="1:15" x14ac:dyDescent="0.25">
      <c r="A18" t="s">
        <v>302</v>
      </c>
      <c r="B18" s="61" t="s">
        <v>316</v>
      </c>
      <c r="C18" s="63">
        <v>62</v>
      </c>
      <c r="D18" s="60"/>
      <c r="E18" s="66"/>
      <c r="F18" s="66"/>
      <c r="G18" s="66"/>
      <c r="H18" s="66"/>
      <c r="I18" s="66"/>
      <c r="J18" s="66"/>
      <c r="K18" s="66"/>
      <c r="L18" s="66"/>
      <c r="M18" s="66"/>
      <c r="N18" s="66"/>
      <c r="O18" s="66"/>
    </row>
    <row r="19" spans="1:15" x14ac:dyDescent="0.25">
      <c r="A19" t="s">
        <v>303</v>
      </c>
      <c r="B19" s="61" t="s">
        <v>316</v>
      </c>
      <c r="C19" s="63">
        <v>67</v>
      </c>
      <c r="D19" s="61"/>
      <c r="E19" s="66"/>
      <c r="F19" s="66"/>
      <c r="G19" s="66"/>
      <c r="H19" s="66"/>
      <c r="I19" s="66"/>
      <c r="J19" s="66"/>
      <c r="K19" s="66"/>
      <c r="L19" s="66"/>
      <c r="M19" s="66"/>
      <c r="N19" s="66"/>
      <c r="O19" s="67"/>
    </row>
    <row r="20" spans="1:15" x14ac:dyDescent="0.25">
      <c r="B20" s="61"/>
      <c r="C20" s="63"/>
      <c r="D20" s="61"/>
      <c r="E20" s="66"/>
      <c r="F20" s="66"/>
      <c r="G20" s="66"/>
      <c r="H20" s="66"/>
      <c r="I20" s="66"/>
      <c r="J20" s="66"/>
      <c r="K20" s="66"/>
      <c r="L20" s="66"/>
      <c r="M20" s="66"/>
      <c r="N20" s="66"/>
      <c r="O20" s="67"/>
    </row>
    <row r="21" spans="1:15" x14ac:dyDescent="0.25">
      <c r="A21" s="59" t="s">
        <v>288</v>
      </c>
      <c r="M21" s="38"/>
    </row>
    <row r="22" spans="1:15" s="39" customFormat="1" x14ac:dyDescent="0.25">
      <c r="B22" s="39" t="s">
        <v>308</v>
      </c>
      <c r="M22" s="65"/>
    </row>
    <row r="23" spans="1:15" x14ac:dyDescent="0.25">
      <c r="A23" s="1"/>
      <c r="B23" s="39" t="s">
        <v>307</v>
      </c>
      <c r="M23" s="38"/>
    </row>
    <row r="24" spans="1:15" x14ac:dyDescent="0.25">
      <c r="B24" t="s">
        <v>306</v>
      </c>
    </row>
    <row r="25" spans="1:15" ht="13.5" customHeight="1" x14ac:dyDescent="0.25">
      <c r="C25" t="s">
        <v>305</v>
      </c>
      <c r="H25" t="s">
        <v>309</v>
      </c>
    </row>
    <row r="26" spans="1:15" x14ac:dyDescent="0.25">
      <c r="B26" t="s">
        <v>271</v>
      </c>
      <c r="C26" t="s">
        <v>310</v>
      </c>
      <c r="D26" t="s">
        <v>311</v>
      </c>
      <c r="E26" t="s">
        <v>312</v>
      </c>
      <c r="F26" t="s">
        <v>313</v>
      </c>
      <c r="G26" t="s">
        <v>315</v>
      </c>
      <c r="H26" t="s">
        <v>314</v>
      </c>
    </row>
    <row r="27" spans="1:15" x14ac:dyDescent="0.25">
      <c r="B27">
        <v>25</v>
      </c>
      <c r="C27" s="32">
        <v>6.9</v>
      </c>
      <c r="D27" s="32">
        <v>2.0299999999999998</v>
      </c>
      <c r="E27" s="32">
        <v>1.18</v>
      </c>
      <c r="F27" s="32">
        <v>0.6</v>
      </c>
      <c r="G27" s="32">
        <v>0.35</v>
      </c>
      <c r="H27" s="32">
        <v>0</v>
      </c>
    </row>
    <row r="28" spans="1:15" x14ac:dyDescent="0.25">
      <c r="B28">
        <v>30</v>
      </c>
      <c r="C28" s="32">
        <v>9.3000000000000007</v>
      </c>
      <c r="D28" s="32">
        <v>2.75</v>
      </c>
      <c r="E28" s="32">
        <v>1.76</v>
      </c>
      <c r="F28" s="32">
        <v>1.31</v>
      </c>
      <c r="G28" s="32">
        <v>0.6</v>
      </c>
      <c r="H28" s="32">
        <v>0.24</v>
      </c>
    </row>
    <row r="29" spans="1:15" x14ac:dyDescent="0.25">
      <c r="B29">
        <v>35</v>
      </c>
      <c r="C29" s="32">
        <v>9.8000000000000007</v>
      </c>
      <c r="D29" s="32">
        <v>3.17</v>
      </c>
      <c r="E29" s="32">
        <v>1.76</v>
      </c>
      <c r="F29" s="32">
        <v>1.57</v>
      </c>
      <c r="G29" s="32">
        <v>0.77</v>
      </c>
      <c r="H29" s="32">
        <v>0.24</v>
      </c>
    </row>
    <row r="30" spans="1:15" x14ac:dyDescent="0.25">
      <c r="B30">
        <v>40</v>
      </c>
      <c r="C30" s="32">
        <v>13.7</v>
      </c>
      <c r="D30" s="32">
        <v>2.25</v>
      </c>
      <c r="E30" s="32">
        <v>1.85</v>
      </c>
      <c r="F30" s="32">
        <v>1.74</v>
      </c>
      <c r="G30" s="32">
        <v>0.67</v>
      </c>
      <c r="H30" s="32">
        <v>0.27</v>
      </c>
    </row>
    <row r="31" spans="1:15" x14ac:dyDescent="0.25">
      <c r="B31">
        <v>45</v>
      </c>
      <c r="C31" s="32">
        <v>3.5</v>
      </c>
      <c r="D31" s="32">
        <v>2.25</v>
      </c>
      <c r="E31" s="32">
        <v>1.85</v>
      </c>
      <c r="F31" s="32">
        <v>2.3199999999999998</v>
      </c>
      <c r="G31" s="32">
        <v>1.35</v>
      </c>
      <c r="H31" s="32">
        <v>0.28000000000000003</v>
      </c>
    </row>
    <row r="32" spans="1:15" x14ac:dyDescent="0.25">
      <c r="B32">
        <v>50</v>
      </c>
      <c r="C32" s="32">
        <v>0</v>
      </c>
      <c r="D32" s="32">
        <v>2.25</v>
      </c>
      <c r="E32" s="32">
        <v>1.85</v>
      </c>
      <c r="F32" s="32">
        <v>2</v>
      </c>
      <c r="G32" s="32">
        <v>1.6</v>
      </c>
      <c r="H32" s="32">
        <v>0.3</v>
      </c>
    </row>
    <row r="33" spans="2:8" x14ac:dyDescent="0.25">
      <c r="B33">
        <v>55</v>
      </c>
      <c r="C33" s="32">
        <v>0</v>
      </c>
      <c r="D33" s="32">
        <v>0</v>
      </c>
      <c r="E33" s="32">
        <v>0</v>
      </c>
      <c r="F33" s="32">
        <v>0</v>
      </c>
      <c r="G33" s="32">
        <v>0</v>
      </c>
      <c r="H33" s="32">
        <v>0</v>
      </c>
    </row>
  </sheetData>
  <hyperlinks>
    <hyperlink ref="A1" location="TOC!A1" display="TOC" xr:uid="{00000000-0004-0000-1100-000000000000}"/>
  </hyperlinks>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7"/>
  <sheetViews>
    <sheetView workbookViewId="0">
      <selection activeCell="F59" sqref="F59"/>
    </sheetView>
  </sheetViews>
  <sheetFormatPr defaultRowHeight="15" x14ac:dyDescent="0.25"/>
  <sheetData>
    <row r="1" spans="1:10" x14ac:dyDescent="0.25">
      <c r="A1" s="1" t="s">
        <v>0</v>
      </c>
    </row>
    <row r="2" spans="1:10" x14ac:dyDescent="0.25">
      <c r="A2" s="11" t="s">
        <v>35</v>
      </c>
      <c r="B2" s="45" t="s">
        <v>376</v>
      </c>
      <c r="C2" s="45"/>
      <c r="E2" s="38" t="s">
        <v>419</v>
      </c>
    </row>
    <row r="3" spans="1:10" x14ac:dyDescent="0.25">
      <c r="A3" s="11" t="s">
        <v>36</v>
      </c>
      <c r="B3" s="45" t="s">
        <v>414</v>
      </c>
      <c r="C3" s="45"/>
      <c r="D3" s="129"/>
      <c r="E3" s="129"/>
      <c r="F3" s="129"/>
      <c r="G3" s="129"/>
    </row>
    <row r="4" spans="1:10" x14ac:dyDescent="0.25">
      <c r="A4" s="11"/>
      <c r="B4" s="45"/>
      <c r="C4" s="45"/>
      <c r="D4" s="41"/>
      <c r="E4" s="41"/>
      <c r="F4" s="41"/>
      <c r="G4" s="41"/>
    </row>
    <row r="5" spans="1:10" x14ac:dyDescent="0.25">
      <c r="B5" s="22"/>
      <c r="C5" s="22"/>
      <c r="D5" s="22"/>
      <c r="E5" s="38" t="s">
        <v>415</v>
      </c>
      <c r="F5" s="38"/>
      <c r="G5" s="38"/>
      <c r="H5" s="38"/>
      <c r="I5" s="38"/>
      <c r="J5" s="38"/>
    </row>
    <row r="6" spans="1:10" x14ac:dyDescent="0.25">
      <c r="A6" s="22"/>
      <c r="B6" s="93" t="s">
        <v>404</v>
      </c>
      <c r="C6" s="7" t="s">
        <v>420</v>
      </c>
      <c r="E6" s="38" t="s">
        <v>416</v>
      </c>
      <c r="F6" s="38"/>
      <c r="G6" s="38"/>
      <c r="H6" s="38"/>
      <c r="I6" s="38"/>
      <c r="J6" s="38"/>
    </row>
    <row r="7" spans="1:10" x14ac:dyDescent="0.25">
      <c r="B7">
        <v>25</v>
      </c>
      <c r="C7" s="118">
        <v>7.3999999999999999E-4</v>
      </c>
      <c r="D7" s="94"/>
      <c r="E7" s="38"/>
      <c r="F7" s="38"/>
      <c r="G7" s="38"/>
      <c r="H7" s="38"/>
      <c r="I7" s="38"/>
      <c r="J7" s="38"/>
    </row>
    <row r="8" spans="1:10" x14ac:dyDescent="0.25">
      <c r="B8">
        <v>30</v>
      </c>
      <c r="C8" s="118">
        <v>4.2500000000000003E-3</v>
      </c>
      <c r="D8" s="94"/>
      <c r="E8" s="38"/>
      <c r="F8" s="38"/>
      <c r="G8" s="38"/>
      <c r="H8" s="38"/>
      <c r="I8" s="38"/>
      <c r="J8" s="38"/>
    </row>
    <row r="9" spans="1:10" x14ac:dyDescent="0.25">
      <c r="B9">
        <v>35</v>
      </c>
      <c r="C9" s="118">
        <v>6.5800000000000008E-3</v>
      </c>
      <c r="D9" s="94"/>
      <c r="E9" s="38" t="s">
        <v>417</v>
      </c>
      <c r="F9" s="38"/>
      <c r="G9" s="38"/>
      <c r="H9" s="38"/>
      <c r="I9" s="38"/>
      <c r="J9" s="95">
        <v>2922</v>
      </c>
    </row>
    <row r="10" spans="1:10" x14ac:dyDescent="0.25">
      <c r="B10">
        <v>40</v>
      </c>
      <c r="C10" s="118">
        <v>7.8499999999999993E-3</v>
      </c>
      <c r="D10" s="94"/>
      <c r="E10" s="38" t="s">
        <v>418</v>
      </c>
      <c r="F10" s="38"/>
      <c r="G10" s="38"/>
      <c r="H10" s="38"/>
      <c r="I10" s="38"/>
      <c r="J10" s="95">
        <v>2821</v>
      </c>
    </row>
    <row r="11" spans="1:10" x14ac:dyDescent="0.25">
      <c r="B11">
        <v>45</v>
      </c>
      <c r="C11" s="118">
        <v>7.9000000000000008E-3</v>
      </c>
      <c r="D11" s="94"/>
    </row>
    <row r="12" spans="1:10" x14ac:dyDescent="0.25">
      <c r="B12">
        <v>50</v>
      </c>
      <c r="C12" s="118">
        <v>6.28E-3</v>
      </c>
      <c r="D12" s="94"/>
    </row>
    <row r="13" spans="1:10" x14ac:dyDescent="0.25">
      <c r="B13">
        <v>55</v>
      </c>
      <c r="C13" s="118">
        <v>7.150000000000001E-3</v>
      </c>
      <c r="D13" s="94"/>
    </row>
    <row r="14" spans="1:10" x14ac:dyDescent="0.25">
      <c r="B14">
        <v>60</v>
      </c>
      <c r="C14" s="118">
        <v>1.1850000000000001E-2</v>
      </c>
      <c r="D14" s="94"/>
    </row>
    <row r="15" spans="1:10" x14ac:dyDescent="0.25">
      <c r="B15">
        <v>64</v>
      </c>
      <c r="C15" s="118">
        <v>1.8409999999999999E-2</v>
      </c>
      <c r="D15" s="94"/>
    </row>
    <row r="16" spans="1:10" x14ac:dyDescent="0.25">
      <c r="B16" s="57">
        <v>65</v>
      </c>
      <c r="C16" s="119">
        <v>0</v>
      </c>
      <c r="D16" s="94"/>
    </row>
    <row r="22" spans="8:13" x14ac:dyDescent="0.25">
      <c r="H22" s="38"/>
      <c r="I22" s="38"/>
      <c r="J22" s="38"/>
      <c r="K22" s="38"/>
      <c r="L22" s="38"/>
      <c r="M22" s="38"/>
    </row>
    <row r="23" spans="8:13" x14ac:dyDescent="0.25">
      <c r="H23" s="38"/>
      <c r="I23" s="38"/>
      <c r="J23" s="38"/>
      <c r="K23" s="38"/>
      <c r="L23" s="38"/>
      <c r="M23" s="38"/>
    </row>
    <row r="24" spans="8:13" x14ac:dyDescent="0.25">
      <c r="H24" s="38"/>
      <c r="I24" s="38"/>
      <c r="J24" s="38"/>
      <c r="K24" s="38"/>
      <c r="L24" s="38"/>
      <c r="M24" s="38"/>
    </row>
    <row r="25" spans="8:13" x14ac:dyDescent="0.25">
      <c r="H25" s="38"/>
      <c r="I25" s="38"/>
      <c r="J25" s="38"/>
      <c r="K25" s="38"/>
      <c r="L25" s="38"/>
      <c r="M25" s="38"/>
    </row>
    <row r="26" spans="8:13" x14ac:dyDescent="0.25">
      <c r="H26" s="38"/>
      <c r="I26" s="38"/>
      <c r="J26" s="38"/>
      <c r="K26" s="38"/>
      <c r="L26" s="38"/>
      <c r="M26" s="95"/>
    </row>
    <row r="27" spans="8:13" x14ac:dyDescent="0.25">
      <c r="H27" s="38"/>
      <c r="I27" s="38"/>
      <c r="J27" s="38"/>
      <c r="K27" s="38"/>
      <c r="L27" s="38"/>
      <c r="M27" s="95"/>
    </row>
  </sheetData>
  <mergeCells count="2">
    <mergeCell ref="D3:E3"/>
    <mergeCell ref="F3:G3"/>
  </mergeCells>
  <hyperlinks>
    <hyperlink ref="A1" location="TOC!A1" display="TOC" xr:uid="{00000000-0004-0000-1200-000000000000}"/>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77"/>
  <sheetViews>
    <sheetView topLeftCell="E10" zoomScale="80" zoomScaleNormal="80" workbookViewId="0">
      <selection activeCell="S38" sqref="S38:X43"/>
    </sheetView>
  </sheetViews>
  <sheetFormatPr defaultRowHeight="15" x14ac:dyDescent="0.25"/>
  <cols>
    <col min="2" max="2" width="9.140625" style="22"/>
    <col min="3" max="3" width="10.140625" style="22" bestFit="1" customWidth="1"/>
    <col min="4" max="4" width="12.28515625" style="22" customWidth="1"/>
    <col min="5" max="5" width="10.5703125" style="22" customWidth="1"/>
    <col min="6" max="6" width="9.140625" style="22"/>
    <col min="7" max="7" width="12.28515625" customWidth="1"/>
    <col min="15" max="15" width="11" bestFit="1" customWidth="1"/>
    <col min="16" max="16" width="11.140625" customWidth="1"/>
  </cols>
  <sheetData>
    <row r="1" spans="1:6" x14ac:dyDescent="0.25">
      <c r="A1" s="1" t="s">
        <v>0</v>
      </c>
    </row>
    <row r="2" spans="1:6" x14ac:dyDescent="0.25">
      <c r="A2" s="1"/>
    </row>
    <row r="3" spans="1:6" x14ac:dyDescent="0.25">
      <c r="A3" s="1"/>
    </row>
    <row r="4" spans="1:6" x14ac:dyDescent="0.25">
      <c r="A4" s="59" t="s">
        <v>288</v>
      </c>
      <c r="B4"/>
      <c r="C4"/>
      <c r="D4"/>
      <c r="E4"/>
      <c r="F4"/>
    </row>
    <row r="5" spans="1:6" s="39" customFormat="1" x14ac:dyDescent="0.25">
      <c r="A5" s="39" t="s">
        <v>317</v>
      </c>
      <c r="F5" s="39" t="s">
        <v>324</v>
      </c>
    </row>
    <row r="6" spans="1:6" s="39" customFormat="1" x14ac:dyDescent="0.25">
      <c r="A6" s="39" t="s">
        <v>325</v>
      </c>
    </row>
    <row r="7" spans="1:6" s="39" customFormat="1" x14ac:dyDescent="0.25">
      <c r="A7" s="39" t="s">
        <v>327</v>
      </c>
    </row>
    <row r="8" spans="1:6" s="39" customFormat="1" x14ac:dyDescent="0.25">
      <c r="A8" s="39" t="s">
        <v>318</v>
      </c>
    </row>
    <row r="9" spans="1:6" s="39" customFormat="1" x14ac:dyDescent="0.25">
      <c r="A9" s="39" t="s">
        <v>319</v>
      </c>
    </row>
    <row r="10" spans="1:6" x14ac:dyDescent="0.25">
      <c r="A10" s="39" t="s">
        <v>326</v>
      </c>
      <c r="B10"/>
      <c r="C10"/>
      <c r="D10"/>
      <c r="E10"/>
      <c r="F10" s="39"/>
    </row>
    <row r="11" spans="1:6" x14ac:dyDescent="0.25">
      <c r="B11"/>
      <c r="C11"/>
      <c r="D11"/>
      <c r="E11"/>
      <c r="F11" s="39"/>
    </row>
    <row r="12" spans="1:6" x14ac:dyDescent="0.25">
      <c r="B12" s="127" t="s">
        <v>322</v>
      </c>
      <c r="C12" s="127"/>
      <c r="D12" s="127" t="s">
        <v>323</v>
      </c>
      <c r="E12" s="127"/>
      <c r="F12" s="39"/>
    </row>
    <row r="13" spans="1:6" x14ac:dyDescent="0.25">
      <c r="A13" s="54" t="s">
        <v>272</v>
      </c>
      <c r="B13" s="54" t="s">
        <v>320</v>
      </c>
      <c r="C13" s="54" t="s">
        <v>321</v>
      </c>
      <c r="D13" s="54" t="s">
        <v>320</v>
      </c>
      <c r="E13" s="54" t="s">
        <v>321</v>
      </c>
      <c r="F13" s="39"/>
    </row>
    <row r="14" spans="1:6" x14ac:dyDescent="0.25">
      <c r="A14" s="54">
        <v>30</v>
      </c>
      <c r="B14" s="54">
        <v>1</v>
      </c>
      <c r="C14" s="69">
        <v>29434</v>
      </c>
      <c r="D14" s="54"/>
      <c r="E14" s="54"/>
      <c r="F14"/>
    </row>
    <row r="15" spans="1:6" x14ac:dyDescent="0.25">
      <c r="A15" s="54">
        <v>31</v>
      </c>
      <c r="B15" s="54">
        <v>1</v>
      </c>
      <c r="C15" s="69">
        <v>19468</v>
      </c>
      <c r="D15" s="54"/>
      <c r="E15" s="54"/>
      <c r="F15" s="39"/>
    </row>
    <row r="16" spans="1:6" x14ac:dyDescent="0.25">
      <c r="A16" s="54">
        <v>32</v>
      </c>
      <c r="B16" s="54">
        <v>4</v>
      </c>
      <c r="C16" s="69">
        <v>120585</v>
      </c>
      <c r="D16" s="54"/>
      <c r="E16" s="54"/>
      <c r="F16" s="39"/>
    </row>
    <row r="17" spans="1:21" x14ac:dyDescent="0.25">
      <c r="A17" s="54">
        <v>33</v>
      </c>
      <c r="B17" s="54">
        <v>5</v>
      </c>
      <c r="C17" s="69">
        <v>138493</v>
      </c>
      <c r="D17" s="54"/>
      <c r="E17" s="54"/>
      <c r="F17" s="39"/>
    </row>
    <row r="18" spans="1:21" x14ac:dyDescent="0.25">
      <c r="A18" s="54">
        <v>34</v>
      </c>
      <c r="B18" s="54">
        <v>7</v>
      </c>
      <c r="C18" s="69">
        <v>238313</v>
      </c>
      <c r="D18" s="54">
        <v>2</v>
      </c>
      <c r="E18" s="69">
        <v>51515</v>
      </c>
      <c r="F18"/>
    </row>
    <row r="19" spans="1:21" x14ac:dyDescent="0.25">
      <c r="A19" s="54">
        <v>35</v>
      </c>
      <c r="B19" s="54">
        <v>12</v>
      </c>
      <c r="C19" s="69">
        <v>340299</v>
      </c>
      <c r="D19" s="54">
        <v>5</v>
      </c>
      <c r="E19" s="69">
        <v>128170</v>
      </c>
      <c r="F19"/>
    </row>
    <row r="20" spans="1:21" x14ac:dyDescent="0.25">
      <c r="A20" s="54">
        <v>36</v>
      </c>
      <c r="B20" s="54">
        <v>10</v>
      </c>
      <c r="C20" s="69">
        <v>329640</v>
      </c>
      <c r="D20" s="54">
        <v>2</v>
      </c>
      <c r="E20" s="69">
        <v>64419</v>
      </c>
      <c r="F20"/>
    </row>
    <row r="21" spans="1:21" x14ac:dyDescent="0.25">
      <c r="A21" s="54">
        <v>37</v>
      </c>
      <c r="B21" s="54">
        <v>16</v>
      </c>
      <c r="C21" s="69">
        <v>496391</v>
      </c>
      <c r="D21" s="54">
        <v>3</v>
      </c>
      <c r="E21" s="69">
        <v>97049</v>
      </c>
      <c r="F21"/>
    </row>
    <row r="22" spans="1:21" x14ac:dyDescent="0.25">
      <c r="A22" s="54">
        <v>38</v>
      </c>
      <c r="B22" s="54">
        <v>17</v>
      </c>
      <c r="C22" s="69">
        <v>581103</v>
      </c>
      <c r="D22" s="54">
        <v>6</v>
      </c>
      <c r="E22" s="69">
        <v>170197</v>
      </c>
      <c r="F22"/>
    </row>
    <row r="23" spans="1:21" x14ac:dyDescent="0.25">
      <c r="A23" s="54">
        <v>39</v>
      </c>
      <c r="B23" s="54">
        <v>21</v>
      </c>
      <c r="C23" s="69">
        <v>683465</v>
      </c>
      <c r="D23" s="54">
        <v>8</v>
      </c>
      <c r="E23" s="69">
        <v>213171</v>
      </c>
      <c r="F23"/>
    </row>
    <row r="24" spans="1:21" x14ac:dyDescent="0.25">
      <c r="A24" s="54">
        <v>40</v>
      </c>
      <c r="B24" s="54">
        <v>13</v>
      </c>
      <c r="C24" s="69">
        <v>433700</v>
      </c>
      <c r="D24" s="54">
        <v>8</v>
      </c>
      <c r="E24" s="69">
        <v>249040</v>
      </c>
      <c r="F24"/>
    </row>
    <row r="25" spans="1:21" x14ac:dyDescent="0.25">
      <c r="A25" s="54">
        <v>41</v>
      </c>
      <c r="B25" s="54">
        <v>31</v>
      </c>
      <c r="C25" s="69">
        <v>992821</v>
      </c>
      <c r="D25" s="54">
        <v>11</v>
      </c>
      <c r="E25" s="69">
        <v>330621</v>
      </c>
      <c r="F25"/>
    </row>
    <row r="26" spans="1:21" x14ac:dyDescent="0.25">
      <c r="A26" s="54">
        <v>42</v>
      </c>
      <c r="B26" s="54">
        <v>25</v>
      </c>
      <c r="C26" s="69">
        <v>825170</v>
      </c>
      <c r="D26" s="54">
        <v>10</v>
      </c>
      <c r="E26" s="69">
        <v>303818</v>
      </c>
      <c r="F26"/>
    </row>
    <row r="27" spans="1:21" x14ac:dyDescent="0.25">
      <c r="A27" s="54">
        <v>43</v>
      </c>
      <c r="B27" s="54">
        <v>31</v>
      </c>
      <c r="C27" s="69">
        <v>1005685</v>
      </c>
      <c r="D27" s="54">
        <v>8</v>
      </c>
      <c r="E27" s="69">
        <v>252964</v>
      </c>
      <c r="F27"/>
      <c r="J27">
        <v>4.4999999999999999E-4</v>
      </c>
      <c r="K27">
        <v>2.9E-4</v>
      </c>
      <c r="M27" s="94">
        <v>4.4999999999999999E-4</v>
      </c>
      <c r="N27" s="94">
        <v>2.9E-4</v>
      </c>
      <c r="P27" s="94">
        <v>4.4999999999999999E-4</v>
      </c>
      <c r="Q27" s="94">
        <v>2.9E-4</v>
      </c>
      <c r="S27" s="96">
        <f>P27+Q27</f>
        <v>7.3999999999999999E-4</v>
      </c>
      <c r="U27" s="94">
        <v>7.3999999999999999E-4</v>
      </c>
    </row>
    <row r="28" spans="1:21" x14ac:dyDescent="0.25">
      <c r="A28" s="54">
        <v>44</v>
      </c>
      <c r="B28" s="54">
        <v>48</v>
      </c>
      <c r="C28" s="69">
        <v>1407721</v>
      </c>
      <c r="D28" s="54">
        <v>28</v>
      </c>
      <c r="E28" s="69">
        <v>864149</v>
      </c>
      <c r="F28"/>
      <c r="J28">
        <v>0.14699999999999999</v>
      </c>
      <c r="K28">
        <v>0.27800000000000002</v>
      </c>
      <c r="M28" s="94">
        <f>J28/100</f>
        <v>1.47E-3</v>
      </c>
      <c r="N28" s="94">
        <f>K28/100</f>
        <v>2.7800000000000004E-3</v>
      </c>
      <c r="P28" s="94">
        <v>1.47E-3</v>
      </c>
      <c r="Q28" s="94">
        <v>2.7800000000000004E-3</v>
      </c>
      <c r="S28" s="96">
        <f t="shared" ref="S28:S36" si="0">P28+Q28</f>
        <v>4.2500000000000003E-3</v>
      </c>
      <c r="U28" s="94">
        <v>4.2500000000000003E-3</v>
      </c>
    </row>
    <row r="29" spans="1:21" x14ac:dyDescent="0.25">
      <c r="A29" s="54">
        <v>45</v>
      </c>
      <c r="B29" s="54">
        <v>59</v>
      </c>
      <c r="C29" s="69">
        <v>1836864</v>
      </c>
      <c r="D29" s="54">
        <v>26</v>
      </c>
      <c r="E29" s="69">
        <v>820093</v>
      </c>
      <c r="F29"/>
      <c r="J29">
        <v>0.26500000000000001</v>
      </c>
      <c r="K29">
        <v>0.39300000000000002</v>
      </c>
      <c r="M29" s="94">
        <f t="shared" ref="M29:N36" si="1">J29/100</f>
        <v>2.65E-3</v>
      </c>
      <c r="N29" s="94">
        <f t="shared" si="1"/>
        <v>3.9300000000000003E-3</v>
      </c>
      <c r="P29" s="94">
        <v>2.65E-3</v>
      </c>
      <c r="Q29" s="94">
        <v>3.9300000000000003E-3</v>
      </c>
      <c r="S29" s="96">
        <f t="shared" si="0"/>
        <v>6.5800000000000008E-3</v>
      </c>
      <c r="U29" s="94">
        <v>6.5800000000000008E-3</v>
      </c>
    </row>
    <row r="30" spans="1:21" x14ac:dyDescent="0.25">
      <c r="A30" s="54">
        <v>46</v>
      </c>
      <c r="B30" s="54">
        <v>76</v>
      </c>
      <c r="C30" s="69">
        <v>2452914</v>
      </c>
      <c r="D30" s="54">
        <v>19</v>
      </c>
      <c r="E30" s="69">
        <v>521175</v>
      </c>
      <c r="F30"/>
      <c r="J30">
        <v>0.36199999999999999</v>
      </c>
      <c r="K30">
        <v>0.42299999999999999</v>
      </c>
      <c r="M30" s="94">
        <f t="shared" si="1"/>
        <v>3.62E-3</v>
      </c>
      <c r="N30" s="94">
        <f t="shared" si="1"/>
        <v>4.2300000000000003E-3</v>
      </c>
      <c r="P30" s="94">
        <v>3.62E-3</v>
      </c>
      <c r="Q30" s="94">
        <v>4.2300000000000003E-3</v>
      </c>
      <c r="S30" s="96">
        <f t="shared" si="0"/>
        <v>7.8499999999999993E-3</v>
      </c>
      <c r="U30" s="94">
        <v>7.8499999999999993E-3</v>
      </c>
    </row>
    <row r="31" spans="1:21" x14ac:dyDescent="0.25">
      <c r="A31" s="54">
        <v>47</v>
      </c>
      <c r="B31" s="54">
        <v>65</v>
      </c>
      <c r="C31" s="69">
        <v>2053232</v>
      </c>
      <c r="D31" s="54">
        <v>15</v>
      </c>
      <c r="E31" s="69">
        <v>489419</v>
      </c>
      <c r="F31"/>
      <c r="J31">
        <v>0.39400000000000002</v>
      </c>
      <c r="K31">
        <v>0.39600000000000002</v>
      </c>
      <c r="M31" s="94">
        <f t="shared" si="1"/>
        <v>3.9399999999999999E-3</v>
      </c>
      <c r="N31" s="94">
        <f t="shared" si="1"/>
        <v>3.96E-3</v>
      </c>
      <c r="P31" s="94">
        <v>3.9399999999999999E-3</v>
      </c>
      <c r="Q31" s="94">
        <v>3.96E-3</v>
      </c>
      <c r="S31" s="96">
        <f t="shared" si="0"/>
        <v>7.9000000000000008E-3</v>
      </c>
      <c r="U31" s="94">
        <v>7.9000000000000008E-3</v>
      </c>
    </row>
    <row r="32" spans="1:21" x14ac:dyDescent="0.25">
      <c r="A32" s="54">
        <v>48</v>
      </c>
      <c r="B32" s="54">
        <v>77</v>
      </c>
      <c r="C32" s="69">
        <v>2400771</v>
      </c>
      <c r="D32" s="54">
        <v>19</v>
      </c>
      <c r="E32" s="69">
        <v>556687</v>
      </c>
      <c r="F32"/>
      <c r="J32">
        <v>0.44900000000000001</v>
      </c>
      <c r="K32">
        <v>0.17899999999999999</v>
      </c>
      <c r="M32" s="94">
        <f t="shared" si="1"/>
        <v>4.4900000000000001E-3</v>
      </c>
      <c r="N32" s="94">
        <f t="shared" si="1"/>
        <v>1.7899999999999999E-3</v>
      </c>
      <c r="P32" s="94">
        <v>4.4900000000000001E-3</v>
      </c>
      <c r="Q32" s="94">
        <v>1.7899999999999999E-3</v>
      </c>
      <c r="S32" s="96">
        <f t="shared" si="0"/>
        <v>6.28E-3</v>
      </c>
      <c r="U32" s="94">
        <v>6.28E-3</v>
      </c>
    </row>
    <row r="33" spans="1:28" x14ac:dyDescent="0.25">
      <c r="A33" s="54">
        <v>49</v>
      </c>
      <c r="B33" s="54">
        <v>76</v>
      </c>
      <c r="C33" s="69">
        <v>2507406</v>
      </c>
      <c r="D33" s="54">
        <v>30</v>
      </c>
      <c r="E33" s="69">
        <v>992014</v>
      </c>
      <c r="F33"/>
      <c r="J33">
        <v>0.55400000000000005</v>
      </c>
      <c r="K33">
        <v>0.161</v>
      </c>
      <c r="M33" s="94">
        <f t="shared" si="1"/>
        <v>5.5400000000000007E-3</v>
      </c>
      <c r="N33" s="94">
        <f t="shared" si="1"/>
        <v>1.6100000000000001E-3</v>
      </c>
      <c r="P33" s="94">
        <v>5.5400000000000007E-3</v>
      </c>
      <c r="Q33" s="94">
        <v>1.6100000000000001E-3</v>
      </c>
      <c r="S33" s="96">
        <f t="shared" si="0"/>
        <v>7.150000000000001E-3</v>
      </c>
      <c r="U33" s="94">
        <v>7.150000000000001E-3</v>
      </c>
    </row>
    <row r="34" spans="1:28" x14ac:dyDescent="0.25">
      <c r="A34" s="54">
        <v>50</v>
      </c>
      <c r="B34" s="54">
        <v>76</v>
      </c>
      <c r="C34" s="69">
        <v>2445402</v>
      </c>
      <c r="D34" s="54">
        <v>22</v>
      </c>
      <c r="E34" s="69">
        <v>664797</v>
      </c>
      <c r="F34"/>
      <c r="J34">
        <v>1.024</v>
      </c>
      <c r="K34">
        <v>0.161</v>
      </c>
      <c r="M34" s="94">
        <f t="shared" si="1"/>
        <v>1.0240000000000001E-2</v>
      </c>
      <c r="N34" s="94">
        <f t="shared" si="1"/>
        <v>1.6100000000000001E-3</v>
      </c>
      <c r="P34" s="94">
        <v>1.0240000000000001E-2</v>
      </c>
      <c r="Q34" s="94">
        <v>1.6100000000000001E-3</v>
      </c>
      <c r="S34" s="96">
        <f t="shared" si="0"/>
        <v>1.1850000000000001E-2</v>
      </c>
      <c r="U34" s="94">
        <v>1.1850000000000001E-2</v>
      </c>
    </row>
    <row r="35" spans="1:28" x14ac:dyDescent="0.25">
      <c r="A35" s="54">
        <v>51</v>
      </c>
      <c r="B35" s="54">
        <v>90</v>
      </c>
      <c r="C35" s="69">
        <v>3003315</v>
      </c>
      <c r="D35" s="54">
        <v>25</v>
      </c>
      <c r="E35" s="69">
        <v>742181</v>
      </c>
      <c r="F35"/>
      <c r="J35">
        <v>1.68</v>
      </c>
      <c r="K35">
        <v>0.161</v>
      </c>
      <c r="M35" s="94">
        <f t="shared" si="1"/>
        <v>1.6799999999999999E-2</v>
      </c>
      <c r="N35" s="94">
        <f t="shared" si="1"/>
        <v>1.6100000000000001E-3</v>
      </c>
      <c r="P35" s="94">
        <v>1.6799999999999999E-2</v>
      </c>
      <c r="Q35" s="94">
        <v>1.6100000000000001E-3</v>
      </c>
      <c r="S35" s="96">
        <f t="shared" si="0"/>
        <v>1.8409999999999999E-2</v>
      </c>
      <c r="U35" s="94">
        <v>1.8409999999999999E-2</v>
      </c>
    </row>
    <row r="36" spans="1:28" x14ac:dyDescent="0.25">
      <c r="A36" s="54">
        <v>52</v>
      </c>
      <c r="B36" s="54">
        <v>80</v>
      </c>
      <c r="C36" s="69">
        <v>2631672</v>
      </c>
      <c r="D36" s="54">
        <v>28</v>
      </c>
      <c r="E36" s="69">
        <v>810646</v>
      </c>
      <c r="F36"/>
      <c r="J36">
        <v>0</v>
      </c>
      <c r="K36">
        <v>0</v>
      </c>
      <c r="M36" s="94">
        <f t="shared" si="1"/>
        <v>0</v>
      </c>
      <c r="N36" s="94">
        <f t="shared" si="1"/>
        <v>0</v>
      </c>
      <c r="P36" s="94">
        <v>0</v>
      </c>
      <c r="Q36" s="94">
        <v>0</v>
      </c>
      <c r="S36" s="96">
        <f t="shared" si="0"/>
        <v>0</v>
      </c>
      <c r="U36" s="94">
        <v>0</v>
      </c>
    </row>
    <row r="37" spans="1:28" x14ac:dyDescent="0.25">
      <c r="A37" s="54">
        <v>53</v>
      </c>
      <c r="B37" s="54">
        <v>69</v>
      </c>
      <c r="C37" s="69">
        <v>2266392</v>
      </c>
      <c r="D37" s="54">
        <v>17</v>
      </c>
      <c r="E37" s="69">
        <v>488248</v>
      </c>
      <c r="F37"/>
    </row>
    <row r="38" spans="1:28" x14ac:dyDescent="0.25">
      <c r="A38" s="54">
        <v>54</v>
      </c>
      <c r="B38" s="54">
        <v>88</v>
      </c>
      <c r="C38" s="69">
        <v>2758844</v>
      </c>
      <c r="D38" s="54">
        <v>18</v>
      </c>
      <c r="E38" s="69">
        <v>487075</v>
      </c>
      <c r="F38"/>
      <c r="S38" s="38" t="s">
        <v>415</v>
      </c>
      <c r="T38" s="38"/>
      <c r="U38" s="38"/>
      <c r="V38" s="38"/>
      <c r="W38" s="38"/>
      <c r="X38" s="38"/>
      <c r="Y38" s="38"/>
    </row>
    <row r="39" spans="1:28" ht="14.1" customHeight="1" x14ac:dyDescent="0.25">
      <c r="A39" s="54">
        <v>55</v>
      </c>
      <c r="B39" s="54">
        <v>75</v>
      </c>
      <c r="C39" s="69">
        <v>2265530</v>
      </c>
      <c r="D39" s="54">
        <v>12</v>
      </c>
      <c r="E39" s="69">
        <v>337752</v>
      </c>
      <c r="F39"/>
      <c r="S39" s="38" t="s">
        <v>416</v>
      </c>
      <c r="T39" s="38"/>
      <c r="U39" s="38"/>
      <c r="V39" s="38"/>
      <c r="W39" s="38"/>
      <c r="X39" s="38"/>
      <c r="Y39" s="38"/>
    </row>
    <row r="40" spans="1:28" ht="19.5" customHeight="1" x14ac:dyDescent="0.25">
      <c r="A40" s="54">
        <v>56</v>
      </c>
      <c r="B40" s="54">
        <v>71</v>
      </c>
      <c r="C40" s="69">
        <v>2446744</v>
      </c>
      <c r="D40" s="54">
        <v>18</v>
      </c>
      <c r="E40" s="69">
        <v>492825</v>
      </c>
      <c r="F40"/>
      <c r="S40" s="38"/>
      <c r="T40" s="38"/>
      <c r="U40" s="38"/>
      <c r="V40" s="38"/>
      <c r="W40" s="38"/>
      <c r="X40" s="38"/>
      <c r="Y40" s="38"/>
      <c r="AB40" t="s">
        <v>260</v>
      </c>
    </row>
    <row r="41" spans="1:28" x14ac:dyDescent="0.25">
      <c r="A41" s="54">
        <v>57</v>
      </c>
      <c r="B41" s="54">
        <v>68</v>
      </c>
      <c r="C41" s="69">
        <v>2173055</v>
      </c>
      <c r="D41" s="54">
        <v>21</v>
      </c>
      <c r="E41" s="69">
        <v>695449</v>
      </c>
      <c r="F41"/>
      <c r="S41" s="38"/>
      <c r="T41" s="38"/>
      <c r="U41" s="38"/>
      <c r="V41" s="38"/>
      <c r="W41" s="38"/>
      <c r="X41" s="38"/>
      <c r="Y41" s="38"/>
    </row>
    <row r="42" spans="1:28" x14ac:dyDescent="0.25">
      <c r="A42" s="54">
        <v>58</v>
      </c>
      <c r="B42" s="54">
        <v>54</v>
      </c>
      <c r="C42" s="69">
        <v>1862225</v>
      </c>
      <c r="D42" s="54">
        <v>21</v>
      </c>
      <c r="E42" s="69">
        <v>576813</v>
      </c>
      <c r="F42"/>
      <c r="S42" s="38" t="s">
        <v>417</v>
      </c>
      <c r="T42" s="38"/>
      <c r="U42" s="38"/>
      <c r="V42" s="38"/>
      <c r="W42" s="38"/>
      <c r="X42" s="95">
        <v>2922</v>
      </c>
      <c r="Y42" s="38"/>
    </row>
    <row r="43" spans="1:28" x14ac:dyDescent="0.25">
      <c r="A43" s="54">
        <v>59</v>
      </c>
      <c r="B43" s="54">
        <v>72</v>
      </c>
      <c r="C43" s="69">
        <v>2398487</v>
      </c>
      <c r="D43" s="54">
        <v>19</v>
      </c>
      <c r="E43" s="69">
        <v>594145</v>
      </c>
      <c r="F43"/>
      <c r="S43" s="38" t="s">
        <v>418</v>
      </c>
      <c r="T43" s="38"/>
      <c r="U43" s="38"/>
      <c r="V43" s="38"/>
      <c r="W43" s="38"/>
      <c r="X43" s="95">
        <v>2821</v>
      </c>
      <c r="Y43" s="38"/>
    </row>
    <row r="44" spans="1:28" x14ac:dyDescent="0.25">
      <c r="A44" s="54">
        <v>60</v>
      </c>
      <c r="B44" s="54">
        <v>66</v>
      </c>
      <c r="C44" s="69">
        <v>2060125</v>
      </c>
      <c r="D44" s="54">
        <v>11</v>
      </c>
      <c r="E44" s="69">
        <v>289116</v>
      </c>
      <c r="F44"/>
    </row>
    <row r="45" spans="1:28" x14ac:dyDescent="0.25">
      <c r="A45" s="54">
        <v>61</v>
      </c>
      <c r="B45" s="54">
        <v>71</v>
      </c>
      <c r="C45" s="69">
        <v>2221602</v>
      </c>
      <c r="D45" s="54">
        <v>11</v>
      </c>
      <c r="E45" s="69">
        <v>348009</v>
      </c>
      <c r="F45"/>
    </row>
    <row r="46" spans="1:28" x14ac:dyDescent="0.25">
      <c r="A46" s="54">
        <v>62</v>
      </c>
      <c r="B46" s="54">
        <v>70</v>
      </c>
      <c r="C46" s="69">
        <v>1894714</v>
      </c>
      <c r="D46" s="54">
        <v>12</v>
      </c>
      <c r="E46" s="69">
        <v>317084</v>
      </c>
      <c r="F46"/>
    </row>
    <row r="47" spans="1:28" x14ac:dyDescent="0.25">
      <c r="A47" s="54">
        <v>63</v>
      </c>
      <c r="B47" s="54">
        <v>68</v>
      </c>
      <c r="C47" s="69">
        <v>1917657</v>
      </c>
      <c r="D47" s="54">
        <v>9</v>
      </c>
      <c r="E47" s="69">
        <v>245069</v>
      </c>
      <c r="F47"/>
    </row>
    <row r="48" spans="1:28" x14ac:dyDescent="0.25">
      <c r="A48" s="54">
        <v>64</v>
      </c>
      <c r="B48" s="54">
        <v>52</v>
      </c>
      <c r="C48" s="69">
        <v>1460460</v>
      </c>
      <c r="D48" s="54">
        <v>7</v>
      </c>
      <c r="E48" s="69">
        <v>212291</v>
      </c>
      <c r="F48"/>
    </row>
    <row r="49" spans="1:8" x14ac:dyDescent="0.25">
      <c r="A49" s="54">
        <v>65</v>
      </c>
      <c r="B49" s="54">
        <v>69</v>
      </c>
      <c r="C49" s="69">
        <v>1812389</v>
      </c>
      <c r="D49" s="54">
        <v>9</v>
      </c>
      <c r="E49" s="69">
        <v>246940</v>
      </c>
      <c r="F49" s="32"/>
      <c r="H49" s="50"/>
    </row>
    <row r="50" spans="1:8" x14ac:dyDescent="0.25">
      <c r="A50" s="54">
        <v>66</v>
      </c>
      <c r="B50" s="54">
        <v>58</v>
      </c>
      <c r="C50" s="69">
        <v>1594621</v>
      </c>
      <c r="D50" s="54">
        <v>9</v>
      </c>
      <c r="E50" s="69">
        <v>258636</v>
      </c>
      <c r="F50" s="32"/>
      <c r="H50" s="50"/>
    </row>
    <row r="51" spans="1:8" x14ac:dyDescent="0.25">
      <c r="A51" s="54">
        <v>67</v>
      </c>
      <c r="B51" s="54">
        <v>68</v>
      </c>
      <c r="C51" s="69">
        <v>1679075</v>
      </c>
      <c r="D51" s="54">
        <v>9</v>
      </c>
      <c r="E51" s="69">
        <v>267227</v>
      </c>
    </row>
    <row r="52" spans="1:8" x14ac:dyDescent="0.25">
      <c r="A52" s="54">
        <v>68</v>
      </c>
      <c r="B52" s="54">
        <v>70</v>
      </c>
      <c r="C52" s="69">
        <v>1662357</v>
      </c>
      <c r="D52" s="54">
        <v>7</v>
      </c>
      <c r="E52" s="69">
        <v>193461</v>
      </c>
    </row>
    <row r="53" spans="1:8" x14ac:dyDescent="0.25">
      <c r="A53" s="54">
        <v>69</v>
      </c>
      <c r="B53" s="54">
        <v>71</v>
      </c>
      <c r="C53" s="69">
        <v>1584992</v>
      </c>
      <c r="D53" s="54">
        <v>3</v>
      </c>
      <c r="E53" s="69">
        <v>79831</v>
      </c>
    </row>
    <row r="54" spans="1:8" x14ac:dyDescent="0.25">
      <c r="A54" s="54">
        <v>70</v>
      </c>
      <c r="B54" s="54">
        <v>57</v>
      </c>
      <c r="C54" s="69">
        <v>1314595</v>
      </c>
      <c r="D54" s="54">
        <v>4</v>
      </c>
      <c r="E54" s="69">
        <v>104500</v>
      </c>
    </row>
    <row r="55" spans="1:8" x14ac:dyDescent="0.25">
      <c r="A55" s="54">
        <v>71</v>
      </c>
      <c r="B55" s="22">
        <v>37</v>
      </c>
      <c r="C55" s="68">
        <v>747067</v>
      </c>
      <c r="D55" s="22">
        <v>5</v>
      </c>
      <c r="E55" s="69">
        <v>99902</v>
      </c>
      <c r="F55"/>
    </row>
    <row r="56" spans="1:8" x14ac:dyDescent="0.25">
      <c r="A56" s="54">
        <v>72</v>
      </c>
      <c r="B56" s="22">
        <v>31</v>
      </c>
      <c r="C56" s="69">
        <v>652826</v>
      </c>
      <c r="D56" s="22">
        <v>3</v>
      </c>
      <c r="E56" s="69">
        <v>81702</v>
      </c>
    </row>
    <row r="57" spans="1:8" x14ac:dyDescent="0.25">
      <c r="A57" s="54">
        <v>73</v>
      </c>
      <c r="B57" s="22">
        <v>52</v>
      </c>
      <c r="C57" s="69">
        <v>1030941</v>
      </c>
      <c r="D57" s="22">
        <v>2</v>
      </c>
      <c r="E57" s="69">
        <v>47947</v>
      </c>
    </row>
    <row r="58" spans="1:8" x14ac:dyDescent="0.25">
      <c r="A58" s="54">
        <v>74</v>
      </c>
      <c r="B58" s="22">
        <v>27</v>
      </c>
      <c r="C58" s="69">
        <v>485484</v>
      </c>
      <c r="D58" s="22">
        <v>8</v>
      </c>
      <c r="E58" s="69">
        <v>221962</v>
      </c>
    </row>
    <row r="59" spans="1:8" x14ac:dyDescent="0.25">
      <c r="A59" s="54">
        <v>75</v>
      </c>
      <c r="B59" s="22">
        <v>44</v>
      </c>
      <c r="C59" s="69">
        <v>817961</v>
      </c>
      <c r="D59" s="22">
        <v>3</v>
      </c>
      <c r="E59" s="69">
        <v>79774</v>
      </c>
    </row>
    <row r="60" spans="1:8" x14ac:dyDescent="0.25">
      <c r="A60" s="54">
        <v>76</v>
      </c>
      <c r="B60" s="22">
        <v>28</v>
      </c>
      <c r="C60" s="69">
        <v>537198</v>
      </c>
      <c r="D60" s="22">
        <v>2</v>
      </c>
      <c r="E60" s="69">
        <v>47743</v>
      </c>
    </row>
    <row r="61" spans="1:8" x14ac:dyDescent="0.25">
      <c r="A61" s="54">
        <v>77</v>
      </c>
      <c r="B61" s="22">
        <v>27</v>
      </c>
      <c r="C61" s="69">
        <v>487408</v>
      </c>
    </row>
    <row r="62" spans="1:8" x14ac:dyDescent="0.25">
      <c r="A62" s="54">
        <v>78</v>
      </c>
      <c r="B62" s="22">
        <v>18</v>
      </c>
      <c r="C62" s="69">
        <v>385151</v>
      </c>
      <c r="D62" s="22">
        <v>2</v>
      </c>
      <c r="E62" s="69">
        <v>58786</v>
      </c>
    </row>
    <row r="63" spans="1:8" x14ac:dyDescent="0.25">
      <c r="A63" s="54">
        <v>79</v>
      </c>
      <c r="B63" s="22">
        <v>13</v>
      </c>
      <c r="C63" s="69">
        <v>235507</v>
      </c>
      <c r="D63" s="22">
        <v>1</v>
      </c>
      <c r="E63" s="69">
        <v>21547</v>
      </c>
    </row>
    <row r="64" spans="1:8" x14ac:dyDescent="0.25">
      <c r="A64" s="54">
        <v>80</v>
      </c>
      <c r="B64" s="22">
        <v>12</v>
      </c>
      <c r="C64" s="69">
        <v>224836</v>
      </c>
    </row>
    <row r="65" spans="1:5" x14ac:dyDescent="0.25">
      <c r="A65" s="54">
        <v>81</v>
      </c>
      <c r="B65" s="22">
        <v>8</v>
      </c>
      <c r="C65" s="69">
        <v>161829</v>
      </c>
      <c r="D65" s="22">
        <v>1</v>
      </c>
      <c r="E65" s="69">
        <v>22856</v>
      </c>
    </row>
    <row r="66" spans="1:5" x14ac:dyDescent="0.25">
      <c r="A66" s="54">
        <v>82</v>
      </c>
      <c r="B66" s="22">
        <v>9</v>
      </c>
      <c r="C66" s="69">
        <v>138245</v>
      </c>
      <c r="D66" s="22">
        <v>1</v>
      </c>
      <c r="E66" s="69">
        <v>19151</v>
      </c>
    </row>
    <row r="67" spans="1:5" x14ac:dyDescent="0.25">
      <c r="A67" s="54">
        <v>83</v>
      </c>
      <c r="B67" s="22">
        <v>8</v>
      </c>
      <c r="C67" s="69">
        <v>100007</v>
      </c>
      <c r="D67" s="22">
        <v>1</v>
      </c>
      <c r="E67" s="69">
        <v>22912</v>
      </c>
    </row>
    <row r="68" spans="1:5" x14ac:dyDescent="0.25">
      <c r="A68" s="54">
        <v>84</v>
      </c>
      <c r="B68" s="22">
        <v>6</v>
      </c>
      <c r="C68" s="69">
        <v>77477</v>
      </c>
      <c r="D68" s="22">
        <v>1</v>
      </c>
      <c r="E68" s="69">
        <v>18838</v>
      </c>
    </row>
    <row r="69" spans="1:5" x14ac:dyDescent="0.25">
      <c r="A69" s="54">
        <v>85</v>
      </c>
      <c r="B69" s="22">
        <v>1</v>
      </c>
      <c r="C69" s="69">
        <v>12901</v>
      </c>
      <c r="D69" s="22">
        <v>1</v>
      </c>
      <c r="E69" s="69">
        <v>14424</v>
      </c>
    </row>
    <row r="70" spans="1:5" x14ac:dyDescent="0.25">
      <c r="A70" s="54">
        <v>86</v>
      </c>
      <c r="B70" s="22">
        <v>6</v>
      </c>
      <c r="C70" s="69">
        <v>85282</v>
      </c>
      <c r="D70" s="22">
        <v>1</v>
      </c>
      <c r="E70" s="69">
        <v>18877</v>
      </c>
    </row>
    <row r="71" spans="1:5" x14ac:dyDescent="0.25">
      <c r="A71" s="54">
        <v>87</v>
      </c>
      <c r="B71" s="22">
        <v>1</v>
      </c>
      <c r="C71" s="69">
        <v>11095</v>
      </c>
    </row>
    <row r="72" spans="1:5" x14ac:dyDescent="0.25">
      <c r="A72" s="54">
        <v>88</v>
      </c>
      <c r="B72" s="22">
        <v>1</v>
      </c>
      <c r="C72" s="69">
        <v>15405</v>
      </c>
    </row>
    <row r="73" spans="1:5" x14ac:dyDescent="0.25">
      <c r="A73" s="54">
        <v>89</v>
      </c>
      <c r="B73" s="22">
        <v>2</v>
      </c>
      <c r="C73" s="69">
        <v>31541</v>
      </c>
    </row>
    <row r="74" spans="1:5" x14ac:dyDescent="0.25">
      <c r="A74" s="54">
        <v>90</v>
      </c>
      <c r="B74" s="22">
        <v>3</v>
      </c>
      <c r="C74" s="69">
        <v>39207</v>
      </c>
    </row>
    <row r="75" spans="1:5" x14ac:dyDescent="0.25">
      <c r="A75" s="54">
        <v>91</v>
      </c>
      <c r="B75" s="22">
        <v>2</v>
      </c>
      <c r="C75" s="69">
        <v>22488</v>
      </c>
    </row>
    <row r="76" spans="1:5" x14ac:dyDescent="0.25">
      <c r="A76" s="54">
        <v>92</v>
      </c>
      <c r="B76" s="22">
        <v>4</v>
      </c>
      <c r="C76" s="69">
        <v>50007</v>
      </c>
    </row>
    <row r="77" spans="1:5" x14ac:dyDescent="0.25">
      <c r="A77" s="54" t="s">
        <v>328</v>
      </c>
      <c r="B77" s="68">
        <v>2398</v>
      </c>
      <c r="C77" s="68">
        <v>68697591</v>
      </c>
      <c r="D77" s="22">
        <v>524</v>
      </c>
      <c r="E77" s="69">
        <v>15333017</v>
      </c>
    </row>
  </sheetData>
  <mergeCells count="2">
    <mergeCell ref="B12:C12"/>
    <mergeCell ref="D12:E12"/>
  </mergeCells>
  <hyperlinks>
    <hyperlink ref="A1" location="TOC!A1" display="TOC" xr:uid="{00000000-0004-0000-13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70"/>
  <sheetViews>
    <sheetView workbookViewId="0">
      <selection activeCell="B4" sqref="B4"/>
    </sheetView>
  </sheetViews>
  <sheetFormatPr defaultColWidth="9.140625" defaultRowHeight="15" x14ac:dyDescent="0.25"/>
  <cols>
    <col min="1" max="1" width="11.42578125" style="10" customWidth="1"/>
    <col min="2" max="2" width="19.42578125" style="10" customWidth="1"/>
    <col min="3" max="3" width="9.140625" style="26"/>
    <col min="4" max="16384" width="9.140625" style="10"/>
  </cols>
  <sheetData>
    <row r="1" spans="1:9" x14ac:dyDescent="0.25">
      <c r="A1" s="9" t="s">
        <v>0</v>
      </c>
      <c r="C1" s="88"/>
      <c r="D1" s="44" t="s">
        <v>426</v>
      </c>
      <c r="E1" s="1"/>
    </row>
    <row r="2" spans="1:9" x14ac:dyDescent="0.25">
      <c r="A2" s="11" t="s">
        <v>35</v>
      </c>
      <c r="B2" s="12" t="s">
        <v>376</v>
      </c>
    </row>
    <row r="3" spans="1:9" x14ac:dyDescent="0.25">
      <c r="A3" s="11" t="s">
        <v>36</v>
      </c>
      <c r="B3" s="12" t="s">
        <v>451</v>
      </c>
      <c r="D3" s="64"/>
    </row>
    <row r="4" spans="1:9" x14ac:dyDescent="0.25">
      <c r="A4"/>
      <c r="B4" s="60"/>
      <c r="C4" s="60"/>
      <c r="D4" s="61"/>
      <c r="E4" s="14"/>
      <c r="F4" s="14"/>
      <c r="G4"/>
      <c r="H4" s="14"/>
    </row>
    <row r="5" spans="1:9" x14ac:dyDescent="0.25">
      <c r="A5" s="60"/>
      <c r="B5" s="60"/>
      <c r="C5" s="61"/>
      <c r="D5" s="61"/>
      <c r="E5"/>
      <c r="F5"/>
      <c r="G5"/>
      <c r="H5"/>
    </row>
    <row r="6" spans="1:9" x14ac:dyDescent="0.25">
      <c r="A6"/>
      <c r="B6" s="93" t="s">
        <v>404</v>
      </c>
      <c r="C6" s="93" t="s">
        <v>293</v>
      </c>
      <c r="D6" s="60"/>
      <c r="E6"/>
      <c r="F6"/>
      <c r="G6"/>
      <c r="H6"/>
    </row>
    <row r="7" spans="1:9" x14ac:dyDescent="0.25">
      <c r="A7"/>
      <c r="B7">
        <v>25</v>
      </c>
      <c r="C7" s="92">
        <v>9.4800000000000009E-2</v>
      </c>
      <c r="D7" s="61"/>
      <c r="G7" s="89"/>
      <c r="H7" s="89"/>
      <c r="I7" s="32"/>
    </row>
    <row r="8" spans="1:9" x14ac:dyDescent="0.25">
      <c r="A8"/>
      <c r="B8">
        <v>30</v>
      </c>
      <c r="C8" s="92">
        <v>6.4699999999999994E-2</v>
      </c>
      <c r="D8"/>
      <c r="G8" s="89"/>
      <c r="H8" s="89"/>
      <c r="I8" s="32"/>
    </row>
    <row r="9" spans="1:9" x14ac:dyDescent="0.25">
      <c r="A9" s="22"/>
      <c r="B9">
        <v>35</v>
      </c>
      <c r="C9" s="92">
        <v>4.6699999999999998E-2</v>
      </c>
      <c r="D9" s="22"/>
      <c r="G9"/>
      <c r="H9"/>
      <c r="I9" s="32"/>
    </row>
    <row r="10" spans="1:9" x14ac:dyDescent="0.25">
      <c r="A10" s="22"/>
      <c r="B10">
        <v>40</v>
      </c>
      <c r="C10" s="92">
        <v>3.8300000000000001E-2</v>
      </c>
      <c r="D10" s="22"/>
      <c r="G10"/>
      <c r="H10"/>
      <c r="I10" s="32"/>
    </row>
    <row r="11" spans="1:9" x14ac:dyDescent="0.25">
      <c r="A11" s="22"/>
      <c r="B11">
        <v>45</v>
      </c>
      <c r="C11" s="92">
        <v>3.4000000000000002E-2</v>
      </c>
      <c r="D11" s="22"/>
      <c r="G11"/>
      <c r="H11"/>
      <c r="I11" s="32"/>
    </row>
    <row r="12" spans="1:9" x14ac:dyDescent="0.25">
      <c r="A12" s="22"/>
      <c r="B12">
        <v>50</v>
      </c>
      <c r="C12" s="92">
        <v>3.2500000000000001E-2</v>
      </c>
      <c r="D12" s="22"/>
      <c r="G12" s="50"/>
      <c r="H12" s="50"/>
      <c r="I12" s="32"/>
    </row>
    <row r="13" spans="1:9" x14ac:dyDescent="0.25">
      <c r="A13" s="22"/>
      <c r="B13">
        <v>55</v>
      </c>
      <c r="C13" s="92">
        <v>3.1E-2</v>
      </c>
      <c r="D13" s="22"/>
      <c r="G13" s="50"/>
      <c r="H13" s="50"/>
      <c r="I13" s="32"/>
    </row>
    <row r="14" spans="1:9" x14ac:dyDescent="0.25">
      <c r="A14" s="22"/>
      <c r="B14">
        <v>60</v>
      </c>
      <c r="C14" s="92">
        <v>2.8500000000000001E-2</v>
      </c>
      <c r="D14" s="22"/>
      <c r="G14" s="50"/>
      <c r="H14" s="50"/>
      <c r="I14" s="32"/>
    </row>
    <row r="15" spans="1:9" x14ac:dyDescent="0.25">
      <c r="A15" s="22"/>
      <c r="B15">
        <v>64</v>
      </c>
      <c r="C15" s="92">
        <v>2.6000000000000002E-2</v>
      </c>
      <c r="D15" s="22"/>
      <c r="G15" s="50"/>
      <c r="H15" s="50"/>
      <c r="I15" s="32"/>
    </row>
    <row r="16" spans="1:9" x14ac:dyDescent="0.25">
      <c r="A16" s="22"/>
      <c r="B16" s="57"/>
      <c r="C16" s="91"/>
      <c r="D16" s="22"/>
      <c r="E16" s="50"/>
      <c r="F16" s="50"/>
      <c r="G16" s="50"/>
      <c r="H16" s="50"/>
    </row>
    <row r="17" spans="1:8" x14ac:dyDescent="0.25">
      <c r="A17" s="22"/>
      <c r="B17" s="26"/>
      <c r="D17" s="26"/>
      <c r="E17" s="26"/>
      <c r="F17" s="26"/>
      <c r="G17" s="26"/>
      <c r="H17" s="26"/>
    </row>
    <row r="18" spans="1:8" x14ac:dyDescent="0.25">
      <c r="A18" s="22"/>
      <c r="B18" s="26"/>
      <c r="D18" s="26"/>
      <c r="E18" s="26"/>
      <c r="F18" s="26"/>
      <c r="G18" s="26"/>
      <c r="H18" s="26"/>
    </row>
    <row r="26" spans="1:8" x14ac:dyDescent="0.25">
      <c r="D26" s="64"/>
      <c r="E26" s="64"/>
      <c r="F26" s="64"/>
      <c r="G26" s="64"/>
    </row>
    <row r="40" spans="4:11" x14ac:dyDescent="0.25">
      <c r="D40"/>
      <c r="E40" s="61"/>
      <c r="F40" s="60"/>
      <c r="G40" s="60"/>
      <c r="H40"/>
      <c r="I40"/>
      <c r="J40"/>
      <c r="K40"/>
    </row>
    <row r="41" spans="4:11" x14ac:dyDescent="0.25">
      <c r="D41"/>
      <c r="E41" s="62" t="s">
        <v>290</v>
      </c>
      <c r="F41" s="61" t="s">
        <v>37</v>
      </c>
      <c r="G41" s="61" t="s">
        <v>38</v>
      </c>
      <c r="H41" s="89" t="s">
        <v>408</v>
      </c>
      <c r="I41" s="89" t="s">
        <v>379</v>
      </c>
      <c r="J41" s="89">
        <v>25</v>
      </c>
      <c r="K41" s="89" t="s">
        <v>409</v>
      </c>
    </row>
    <row r="42" spans="4:11" x14ac:dyDescent="0.25">
      <c r="D42" t="s">
        <v>406</v>
      </c>
      <c r="E42" s="61" t="s">
        <v>291</v>
      </c>
      <c r="F42"/>
      <c r="G42"/>
      <c r="H42" s="89" t="s">
        <v>378</v>
      </c>
      <c r="I42" s="89" t="s">
        <v>379</v>
      </c>
      <c r="J42" s="89">
        <v>25</v>
      </c>
      <c r="K42" s="89" t="s">
        <v>380</v>
      </c>
    </row>
    <row r="43" spans="4:11" x14ac:dyDescent="0.25">
      <c r="D43" s="22">
        <v>25</v>
      </c>
      <c r="E43" s="90" t="s">
        <v>407</v>
      </c>
      <c r="F43" s="22">
        <v>25</v>
      </c>
      <c r="G43" s="22">
        <v>25</v>
      </c>
      <c r="H43"/>
      <c r="I43"/>
      <c r="J43"/>
      <c r="K43"/>
    </row>
    <row r="44" spans="4:11" x14ac:dyDescent="0.25">
      <c r="D44" s="22">
        <v>30</v>
      </c>
      <c r="E44" s="90" t="s">
        <v>407</v>
      </c>
      <c r="F44" s="22">
        <v>30</v>
      </c>
      <c r="G44" s="22">
        <v>30</v>
      </c>
      <c r="H44"/>
      <c r="I44"/>
      <c r="J44"/>
      <c r="K44"/>
    </row>
    <row r="45" spans="4:11" x14ac:dyDescent="0.25">
      <c r="D45" s="22">
        <v>35</v>
      </c>
      <c r="E45" s="90" t="s">
        <v>407</v>
      </c>
      <c r="F45" s="22">
        <v>35</v>
      </c>
      <c r="G45" s="22">
        <v>35</v>
      </c>
      <c r="H45"/>
      <c r="I45"/>
      <c r="J45"/>
      <c r="K45"/>
    </row>
    <row r="46" spans="4:11" x14ac:dyDescent="0.25">
      <c r="D46" s="22">
        <v>40</v>
      </c>
      <c r="E46" s="90" t="s">
        <v>407</v>
      </c>
      <c r="F46" s="22">
        <v>40</v>
      </c>
      <c r="G46" s="22">
        <v>40</v>
      </c>
      <c r="H46" s="50">
        <v>0.04</v>
      </c>
      <c r="I46" s="50">
        <v>6.0000000000000001E-3</v>
      </c>
      <c r="J46" s="50">
        <v>0.45569999999999999</v>
      </c>
      <c r="K46" s="50">
        <v>0.154</v>
      </c>
    </row>
    <row r="47" spans="4:11" x14ac:dyDescent="0.25">
      <c r="D47" s="22">
        <v>45</v>
      </c>
      <c r="E47" s="90" t="s">
        <v>407</v>
      </c>
      <c r="F47" s="22">
        <v>45</v>
      </c>
      <c r="G47" s="22">
        <v>45</v>
      </c>
      <c r="H47" s="50">
        <v>0.04</v>
      </c>
      <c r="I47" s="50">
        <v>6.0000000000000001E-3</v>
      </c>
      <c r="J47" s="50">
        <v>0.54830000000000001</v>
      </c>
      <c r="K47" s="50">
        <v>0.154</v>
      </c>
    </row>
    <row r="48" spans="4:11" x14ac:dyDescent="0.25">
      <c r="D48" s="22">
        <v>50</v>
      </c>
      <c r="E48" s="90" t="s">
        <v>407</v>
      </c>
      <c r="F48" s="22">
        <v>50</v>
      </c>
      <c r="G48" s="22">
        <v>50</v>
      </c>
      <c r="H48" s="50">
        <v>4.2999999999999997E-2</v>
      </c>
      <c r="I48" s="50">
        <v>6.0000000000000001E-3</v>
      </c>
      <c r="J48" s="50">
        <v>0.57619999999999993</v>
      </c>
      <c r="K48" s="50">
        <v>0.18479999999999999</v>
      </c>
    </row>
    <row r="49" spans="4:11" x14ac:dyDescent="0.25">
      <c r="D49" s="22">
        <v>55</v>
      </c>
      <c r="E49" s="90" t="s">
        <v>407</v>
      </c>
      <c r="F49" s="22">
        <v>55</v>
      </c>
      <c r="G49" s="22">
        <v>55</v>
      </c>
      <c r="H49" s="50">
        <v>0.06</v>
      </c>
      <c r="I49" s="50">
        <v>0</v>
      </c>
      <c r="J49" s="50">
        <v>0.64939999999999998</v>
      </c>
      <c r="K49" s="50">
        <v>0.2447</v>
      </c>
    </row>
    <row r="50" spans="4:11" x14ac:dyDescent="0.25">
      <c r="D50" s="22">
        <v>60</v>
      </c>
      <c r="E50" s="90" t="s">
        <v>407</v>
      </c>
      <c r="F50" s="22">
        <v>60</v>
      </c>
      <c r="G50" s="22">
        <v>60</v>
      </c>
      <c r="H50" s="50">
        <v>3.2000000000000001E-2</v>
      </c>
      <c r="I50" s="50">
        <v>0</v>
      </c>
      <c r="J50" s="50">
        <v>0.77489999999999992</v>
      </c>
      <c r="K50" s="50">
        <v>0.27339999999999998</v>
      </c>
    </row>
    <row r="51" spans="4:11" x14ac:dyDescent="0.25">
      <c r="D51" s="22">
        <v>64</v>
      </c>
      <c r="E51" s="90" t="s">
        <v>407</v>
      </c>
      <c r="F51" s="22">
        <v>64</v>
      </c>
      <c r="G51" s="22">
        <v>64</v>
      </c>
      <c r="H51" s="50">
        <v>0.375</v>
      </c>
      <c r="I51" s="50">
        <v>0</v>
      </c>
      <c r="J51" s="50">
        <v>0.85239999999999994</v>
      </c>
      <c r="K51" s="50">
        <v>0.51029999999999998</v>
      </c>
    </row>
    <row r="52" spans="4:11" x14ac:dyDescent="0.25">
      <c r="D52" s="22" t="s">
        <v>405</v>
      </c>
      <c r="E52" s="90" t="s">
        <v>407</v>
      </c>
      <c r="F52" s="22" t="s">
        <v>405</v>
      </c>
      <c r="G52" s="22" t="s">
        <v>405</v>
      </c>
      <c r="H52" s="50">
        <v>1</v>
      </c>
      <c r="I52" s="50">
        <v>1</v>
      </c>
      <c r="J52" s="50">
        <v>1</v>
      </c>
      <c r="K52" s="91">
        <v>1</v>
      </c>
    </row>
    <row r="53" spans="4:11" x14ac:dyDescent="0.25">
      <c r="F53" s="26"/>
    </row>
    <row r="54" spans="4:11" x14ac:dyDescent="0.25">
      <c r="F54" s="26"/>
    </row>
    <row r="55" spans="4:11" x14ac:dyDescent="0.25">
      <c r="F55" s="26"/>
    </row>
    <row r="56" spans="4:11" x14ac:dyDescent="0.25">
      <c r="F56" s="26"/>
    </row>
    <row r="57" spans="4:11" x14ac:dyDescent="0.25">
      <c r="F57" s="26"/>
    </row>
    <row r="58" spans="4:11" x14ac:dyDescent="0.25">
      <c r="F58" s="26"/>
    </row>
    <row r="59" spans="4:11" x14ac:dyDescent="0.25">
      <c r="F59" s="26"/>
    </row>
    <row r="60" spans="4:11" x14ac:dyDescent="0.25">
      <c r="F60" s="26"/>
      <c r="G60" s="64" t="s">
        <v>410</v>
      </c>
      <c r="H60" s="64" t="s">
        <v>411</v>
      </c>
      <c r="I60" s="64" t="s">
        <v>412</v>
      </c>
      <c r="J60" s="64" t="s">
        <v>413</v>
      </c>
    </row>
    <row r="61" spans="4:11" x14ac:dyDescent="0.25">
      <c r="F61" s="26"/>
      <c r="G61" s="10">
        <v>8.9800000000000005E-2</v>
      </c>
      <c r="H61" s="10">
        <v>9.98E-2</v>
      </c>
      <c r="I61" s="10">
        <v>9.4799999999999995E-2</v>
      </c>
      <c r="J61" s="10">
        <v>0.1048</v>
      </c>
    </row>
    <row r="62" spans="4:11" x14ac:dyDescent="0.25">
      <c r="F62" s="26"/>
      <c r="G62" s="10">
        <v>5.97</v>
      </c>
      <c r="H62" s="10">
        <v>6.97</v>
      </c>
      <c r="I62" s="10">
        <v>6.47</v>
      </c>
      <c r="J62" s="10">
        <v>7.47</v>
      </c>
    </row>
    <row r="63" spans="4:11" x14ac:dyDescent="0.25">
      <c r="F63" s="26"/>
      <c r="G63" s="10">
        <v>4.17</v>
      </c>
      <c r="H63" s="10">
        <v>5.17</v>
      </c>
      <c r="I63" s="10">
        <v>4.67</v>
      </c>
      <c r="J63" s="10">
        <v>5.67</v>
      </c>
    </row>
    <row r="64" spans="4:11" x14ac:dyDescent="0.25">
      <c r="F64" s="26"/>
      <c r="G64" s="10">
        <v>3.33</v>
      </c>
      <c r="H64" s="10">
        <v>4.33</v>
      </c>
      <c r="I64" s="10">
        <v>3.83</v>
      </c>
      <c r="J64" s="10">
        <v>4.83</v>
      </c>
    </row>
    <row r="65" spans="6:10" x14ac:dyDescent="0.25">
      <c r="F65" s="26"/>
      <c r="G65" s="10">
        <v>2.9</v>
      </c>
      <c r="H65" s="10">
        <v>3.9</v>
      </c>
      <c r="I65" s="10">
        <v>3.4</v>
      </c>
      <c r="J65" s="10">
        <v>4.4000000000000004</v>
      </c>
    </row>
    <row r="66" spans="6:10" x14ac:dyDescent="0.25">
      <c r="F66" s="26"/>
      <c r="G66" s="10">
        <v>2.75</v>
      </c>
      <c r="H66" s="10">
        <v>3.75</v>
      </c>
      <c r="I66" s="10">
        <v>3.25</v>
      </c>
      <c r="J66" s="10">
        <v>4.25</v>
      </c>
    </row>
    <row r="67" spans="6:10" x14ac:dyDescent="0.25">
      <c r="F67" s="26"/>
      <c r="G67" s="10">
        <v>2.6</v>
      </c>
      <c r="H67" s="10">
        <v>3.6</v>
      </c>
      <c r="I67" s="10">
        <v>3.1</v>
      </c>
      <c r="J67" s="10">
        <v>4.0999999999999996</v>
      </c>
    </row>
    <row r="68" spans="6:10" x14ac:dyDescent="0.25">
      <c r="F68" s="26"/>
      <c r="G68" s="10">
        <v>2.35</v>
      </c>
      <c r="H68" s="10">
        <v>3.35</v>
      </c>
      <c r="I68" s="10">
        <v>2.85</v>
      </c>
      <c r="J68" s="10">
        <v>3.85</v>
      </c>
    </row>
    <row r="69" spans="6:10" x14ac:dyDescent="0.25">
      <c r="F69" s="26"/>
      <c r="G69" s="10">
        <v>2.1</v>
      </c>
      <c r="H69" s="10">
        <v>3.1</v>
      </c>
      <c r="I69" s="10">
        <v>2.6</v>
      </c>
      <c r="J69" s="10">
        <v>3.6</v>
      </c>
    </row>
    <row r="70" spans="6:10" x14ac:dyDescent="0.25">
      <c r="F70" s="26"/>
    </row>
  </sheetData>
  <hyperlinks>
    <hyperlink ref="A1" location="TOC!A1" display="TOC" xr:uid="{00000000-0004-0000-0C00-000000000000}"/>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95"/>
  <sheetViews>
    <sheetView zoomScaleNormal="100" workbookViewId="0">
      <selection activeCell="I3" sqref="I3"/>
    </sheetView>
  </sheetViews>
  <sheetFormatPr defaultRowHeight="15" x14ac:dyDescent="0.25"/>
  <cols>
    <col min="3" max="3" width="11.7109375" bestFit="1" customWidth="1"/>
    <col min="8" max="8" width="9.85546875" customWidth="1"/>
    <col min="10" max="10" width="9.7109375" customWidth="1"/>
  </cols>
  <sheetData>
    <row r="1" spans="1:16" x14ac:dyDescent="0.25">
      <c r="A1" s="1" t="s">
        <v>0</v>
      </c>
      <c r="E1" s="10"/>
      <c r="G1" s="10"/>
      <c r="H1" s="10"/>
      <c r="I1" s="10"/>
      <c r="J1" s="10"/>
      <c r="K1" s="10"/>
      <c r="L1" s="10"/>
      <c r="M1" s="10"/>
      <c r="N1" s="10"/>
      <c r="O1" s="10"/>
    </row>
    <row r="2" spans="1:16" x14ac:dyDescent="0.25">
      <c r="A2" s="1"/>
      <c r="E2" s="10"/>
      <c r="G2" s="10"/>
      <c r="H2" s="10"/>
      <c r="I2" s="10"/>
      <c r="J2" s="10"/>
      <c r="K2" s="10"/>
      <c r="L2" s="10"/>
      <c r="M2" s="10"/>
      <c r="N2" s="10"/>
      <c r="O2" s="10"/>
    </row>
    <row r="3" spans="1:16" ht="60" x14ac:dyDescent="0.25">
      <c r="A3" s="1"/>
      <c r="D3" t="s">
        <v>404</v>
      </c>
      <c r="E3" s="14" t="s">
        <v>283</v>
      </c>
      <c r="F3" s="14" t="s">
        <v>284</v>
      </c>
      <c r="G3" s="44" t="s">
        <v>425</v>
      </c>
      <c r="H3" s="10"/>
      <c r="I3" s="44" t="s">
        <v>427</v>
      </c>
      <c r="J3" s="10"/>
      <c r="K3" s="10"/>
      <c r="L3" s="10"/>
      <c r="M3" s="10"/>
      <c r="N3" s="10"/>
      <c r="O3" s="10"/>
    </row>
    <row r="4" spans="1:16" x14ac:dyDescent="0.25">
      <c r="A4" s="1"/>
      <c r="D4">
        <v>25</v>
      </c>
      <c r="E4" s="32">
        <v>8.98</v>
      </c>
      <c r="F4" s="32">
        <v>9.98</v>
      </c>
      <c r="G4" s="10">
        <f>(E4+F4)/2</f>
        <v>9.48</v>
      </c>
      <c r="H4" s="97">
        <v>9.48</v>
      </c>
      <c r="I4" s="98">
        <f t="shared" ref="I4:I12" si="0">H4/100</f>
        <v>9.4800000000000009E-2</v>
      </c>
      <c r="J4" s="10"/>
      <c r="K4" s="10"/>
      <c r="L4" s="10"/>
      <c r="M4" s="10"/>
      <c r="N4" s="10"/>
      <c r="O4" s="10"/>
    </row>
    <row r="5" spans="1:16" x14ac:dyDescent="0.25">
      <c r="A5" s="1"/>
      <c r="D5">
        <v>30</v>
      </c>
      <c r="E5" s="32">
        <v>5.97</v>
      </c>
      <c r="F5" s="32">
        <v>6.97</v>
      </c>
      <c r="G5" s="10">
        <f t="shared" ref="G5:G12" si="1">(E5+F5)/2</f>
        <v>6.47</v>
      </c>
      <c r="H5" s="97">
        <v>6.47</v>
      </c>
      <c r="I5" s="98">
        <f t="shared" si="0"/>
        <v>6.4699999999999994E-2</v>
      </c>
      <c r="J5" s="10"/>
      <c r="K5" s="10"/>
      <c r="L5" s="10"/>
      <c r="M5" s="10"/>
      <c r="N5" s="10"/>
      <c r="O5" s="10"/>
    </row>
    <row r="6" spans="1:16" x14ac:dyDescent="0.25">
      <c r="A6" s="1"/>
      <c r="D6">
        <v>35</v>
      </c>
      <c r="E6" s="32">
        <v>4.17</v>
      </c>
      <c r="F6" s="32">
        <v>5.17</v>
      </c>
      <c r="G6" s="10">
        <f t="shared" si="1"/>
        <v>4.67</v>
      </c>
      <c r="H6" s="48">
        <v>4.67</v>
      </c>
      <c r="I6" s="98">
        <f t="shared" si="0"/>
        <v>4.6699999999999998E-2</v>
      </c>
      <c r="J6" s="10"/>
      <c r="K6" s="10"/>
      <c r="L6" s="10"/>
      <c r="M6" s="10"/>
      <c r="N6" s="10"/>
      <c r="O6" s="10"/>
    </row>
    <row r="7" spans="1:16" x14ac:dyDescent="0.25">
      <c r="A7" s="1"/>
      <c r="D7">
        <v>40</v>
      </c>
      <c r="E7" s="32">
        <v>3.33</v>
      </c>
      <c r="F7" s="32">
        <v>4.33</v>
      </c>
      <c r="G7" s="10">
        <f t="shared" si="1"/>
        <v>3.83</v>
      </c>
      <c r="H7" s="48">
        <v>3.83</v>
      </c>
      <c r="I7" s="98">
        <f t="shared" si="0"/>
        <v>3.8300000000000001E-2</v>
      </c>
      <c r="J7" s="10"/>
      <c r="K7" s="10"/>
      <c r="L7" s="10"/>
      <c r="M7" s="10"/>
      <c r="N7" s="10"/>
      <c r="O7" s="10"/>
    </row>
    <row r="8" spans="1:16" x14ac:dyDescent="0.25">
      <c r="A8" s="1"/>
      <c r="D8">
        <v>45</v>
      </c>
      <c r="E8" s="32">
        <v>2.9</v>
      </c>
      <c r="F8" s="32">
        <v>3.9</v>
      </c>
      <c r="G8" s="10">
        <f t="shared" si="1"/>
        <v>3.4</v>
      </c>
      <c r="H8" s="48">
        <v>3.4</v>
      </c>
      <c r="I8" s="98">
        <f t="shared" si="0"/>
        <v>3.4000000000000002E-2</v>
      </c>
      <c r="J8" s="10"/>
      <c r="K8" s="10"/>
      <c r="L8" s="10"/>
      <c r="M8" s="10"/>
      <c r="N8" s="10"/>
      <c r="O8" s="10"/>
    </row>
    <row r="9" spans="1:16" x14ac:dyDescent="0.25">
      <c r="A9" s="1"/>
      <c r="D9">
        <v>50</v>
      </c>
      <c r="E9" s="32">
        <v>2.75</v>
      </c>
      <c r="F9" s="32">
        <v>3.75</v>
      </c>
      <c r="G9" s="10">
        <f t="shared" si="1"/>
        <v>3.25</v>
      </c>
      <c r="H9" s="48">
        <v>3.25</v>
      </c>
      <c r="I9" s="98">
        <f t="shared" si="0"/>
        <v>3.2500000000000001E-2</v>
      </c>
      <c r="J9" s="10"/>
      <c r="K9" s="10"/>
      <c r="L9" s="10"/>
      <c r="M9" s="10"/>
      <c r="N9" s="10"/>
      <c r="O9" s="10"/>
    </row>
    <row r="10" spans="1:16" x14ac:dyDescent="0.25">
      <c r="A10" s="1"/>
      <c r="D10">
        <v>55</v>
      </c>
      <c r="E10" s="32">
        <v>2.6</v>
      </c>
      <c r="F10" s="32">
        <v>3.6</v>
      </c>
      <c r="G10" s="10">
        <f t="shared" si="1"/>
        <v>3.1</v>
      </c>
      <c r="H10" s="48">
        <v>3.1</v>
      </c>
      <c r="I10" s="98">
        <f t="shared" si="0"/>
        <v>3.1E-2</v>
      </c>
      <c r="J10" s="10"/>
      <c r="K10" s="10"/>
      <c r="L10" s="10"/>
      <c r="M10" s="10"/>
      <c r="N10" s="10"/>
      <c r="O10" s="10"/>
    </row>
    <row r="11" spans="1:16" x14ac:dyDescent="0.25">
      <c r="A11" s="1"/>
      <c r="D11">
        <v>60</v>
      </c>
      <c r="E11" s="32">
        <v>2.35</v>
      </c>
      <c r="F11" s="32">
        <v>3.35</v>
      </c>
      <c r="G11" s="10">
        <f t="shared" si="1"/>
        <v>2.85</v>
      </c>
      <c r="H11" s="48">
        <v>2.85</v>
      </c>
      <c r="I11" s="98">
        <f t="shared" si="0"/>
        <v>2.8500000000000001E-2</v>
      </c>
      <c r="J11" s="10"/>
      <c r="K11" s="10"/>
      <c r="L11" s="10"/>
      <c r="M11" s="10"/>
      <c r="N11" s="10"/>
      <c r="O11" s="10"/>
    </row>
    <row r="12" spans="1:16" x14ac:dyDescent="0.25">
      <c r="A12" s="1"/>
      <c r="D12">
        <v>64</v>
      </c>
      <c r="E12" s="32">
        <v>2.1</v>
      </c>
      <c r="F12" s="32">
        <v>3.1</v>
      </c>
      <c r="G12" s="10">
        <f t="shared" si="1"/>
        <v>2.6</v>
      </c>
      <c r="H12" s="48">
        <v>2.6</v>
      </c>
      <c r="I12" s="98">
        <f t="shared" si="0"/>
        <v>2.6000000000000002E-2</v>
      </c>
      <c r="J12" s="10"/>
      <c r="K12" s="10"/>
      <c r="L12" s="10"/>
      <c r="M12" s="10"/>
      <c r="N12" s="10"/>
      <c r="O12" s="10"/>
    </row>
    <row r="13" spans="1:16" ht="30" x14ac:dyDescent="0.25">
      <c r="B13" s="61"/>
      <c r="C13" s="63"/>
      <c r="D13" s="57" t="s">
        <v>287</v>
      </c>
    </row>
    <row r="14" spans="1:16" x14ac:dyDescent="0.25">
      <c r="A14" s="1"/>
      <c r="E14" s="10"/>
      <c r="G14" s="10"/>
      <c r="H14" s="10"/>
      <c r="I14" s="10"/>
      <c r="J14" s="10"/>
      <c r="K14" s="10"/>
      <c r="L14" s="10"/>
      <c r="M14" s="10"/>
      <c r="N14" s="10"/>
      <c r="O14" s="10"/>
    </row>
    <row r="15" spans="1:16" x14ac:dyDescent="0.25">
      <c r="A15" s="59" t="s">
        <v>304</v>
      </c>
      <c r="E15" s="10"/>
      <c r="F15" s="64"/>
      <c r="G15" s="10"/>
      <c r="H15" s="10"/>
      <c r="I15" s="10"/>
      <c r="J15" s="10"/>
      <c r="K15" s="10"/>
      <c r="L15" s="10"/>
      <c r="M15" s="10"/>
      <c r="N15" s="10"/>
      <c r="O15" s="10"/>
    </row>
    <row r="16" spans="1:16" x14ac:dyDescent="0.25">
      <c r="B16" s="60"/>
      <c r="C16" s="60"/>
      <c r="D16" s="61"/>
      <c r="P16" s="10"/>
    </row>
    <row r="17" spans="1:12" ht="45" x14ac:dyDescent="0.25">
      <c r="B17" s="60"/>
      <c r="C17" s="60"/>
      <c r="D17" s="61" t="s">
        <v>289</v>
      </c>
      <c r="E17" s="14" t="s">
        <v>279</v>
      </c>
      <c r="F17" s="14" t="s">
        <v>280</v>
      </c>
      <c r="G17" t="s">
        <v>281</v>
      </c>
      <c r="H17" s="14" t="s">
        <v>282</v>
      </c>
    </row>
    <row r="18" spans="1:12" x14ac:dyDescent="0.25">
      <c r="A18" s="60"/>
      <c r="B18" s="62" t="s">
        <v>290</v>
      </c>
      <c r="C18" s="61" t="s">
        <v>37</v>
      </c>
      <c r="D18" s="61" t="s">
        <v>38</v>
      </c>
    </row>
    <row r="19" spans="1:12" x14ac:dyDescent="0.25">
      <c r="A19" t="s">
        <v>272</v>
      </c>
      <c r="B19" s="61" t="s">
        <v>291</v>
      </c>
      <c r="C19" s="60"/>
      <c r="D19" s="60"/>
      <c r="I19" s="60"/>
      <c r="J19" s="60"/>
      <c r="K19" s="60"/>
      <c r="L19" s="60"/>
    </row>
    <row r="20" spans="1:12" x14ac:dyDescent="0.25">
      <c r="A20" t="s">
        <v>292</v>
      </c>
      <c r="B20" s="61" t="s">
        <v>293</v>
      </c>
      <c r="C20" s="63">
        <v>18</v>
      </c>
      <c r="D20" s="61"/>
    </row>
    <row r="21" spans="1:12" x14ac:dyDescent="0.25">
      <c r="A21" t="s">
        <v>294</v>
      </c>
      <c r="B21" s="61" t="s">
        <v>293</v>
      </c>
      <c r="C21" s="63">
        <v>22</v>
      </c>
      <c r="D21" s="61"/>
    </row>
    <row r="22" spans="1:12" x14ac:dyDescent="0.25">
      <c r="A22" t="s">
        <v>295</v>
      </c>
      <c r="B22" s="61" t="s">
        <v>293</v>
      </c>
      <c r="C22" s="63">
        <v>27</v>
      </c>
      <c r="D22" s="54">
        <v>25</v>
      </c>
    </row>
    <row r="23" spans="1:12" x14ac:dyDescent="0.25">
      <c r="A23" t="s">
        <v>296</v>
      </c>
      <c r="B23" s="61" t="s">
        <v>293</v>
      </c>
      <c r="C23" s="63">
        <v>32</v>
      </c>
      <c r="D23" s="54">
        <v>30</v>
      </c>
    </row>
    <row r="24" spans="1:12" x14ac:dyDescent="0.25">
      <c r="A24" t="s">
        <v>297</v>
      </c>
      <c r="B24" s="61" t="s">
        <v>293</v>
      </c>
      <c r="C24" s="63">
        <v>37</v>
      </c>
      <c r="D24" s="54">
        <v>35</v>
      </c>
    </row>
    <row r="25" spans="1:12" x14ac:dyDescent="0.25">
      <c r="A25" t="s">
        <v>298</v>
      </c>
      <c r="B25" s="61" t="s">
        <v>293</v>
      </c>
      <c r="C25" s="63">
        <v>42</v>
      </c>
      <c r="D25" s="54">
        <v>40</v>
      </c>
      <c r="E25" s="32">
        <v>4</v>
      </c>
      <c r="F25" s="32">
        <v>0.6</v>
      </c>
      <c r="G25" s="32">
        <v>45.57</v>
      </c>
      <c r="H25" s="32">
        <v>15.4</v>
      </c>
    </row>
    <row r="26" spans="1:12" x14ac:dyDescent="0.25">
      <c r="A26" t="s">
        <v>299</v>
      </c>
      <c r="B26" s="61" t="s">
        <v>293</v>
      </c>
      <c r="C26" s="63">
        <v>47</v>
      </c>
      <c r="D26" s="54">
        <v>45</v>
      </c>
      <c r="E26" s="58">
        <v>4</v>
      </c>
      <c r="F26" s="32">
        <v>0.6</v>
      </c>
      <c r="G26" s="32">
        <v>54.83</v>
      </c>
      <c r="H26" s="32">
        <v>15.4</v>
      </c>
    </row>
    <row r="27" spans="1:12" x14ac:dyDescent="0.25">
      <c r="A27" t="s">
        <v>300</v>
      </c>
      <c r="B27" s="61" t="s">
        <v>293</v>
      </c>
      <c r="C27" s="63">
        <v>52</v>
      </c>
      <c r="D27" s="54">
        <v>50</v>
      </c>
      <c r="E27" s="32">
        <v>4.3</v>
      </c>
      <c r="F27" s="32">
        <v>0.6</v>
      </c>
      <c r="G27" s="32">
        <v>57.62</v>
      </c>
      <c r="H27" s="32">
        <v>18.48</v>
      </c>
    </row>
    <row r="28" spans="1:12" x14ac:dyDescent="0.25">
      <c r="A28" t="s">
        <v>301</v>
      </c>
      <c r="B28" s="61" t="s">
        <v>293</v>
      </c>
      <c r="C28" s="63">
        <v>57</v>
      </c>
      <c r="D28" s="54">
        <v>55</v>
      </c>
      <c r="E28" s="32">
        <v>6</v>
      </c>
      <c r="F28" s="32">
        <v>0</v>
      </c>
      <c r="G28" s="32">
        <v>64.94</v>
      </c>
      <c r="H28" s="32">
        <v>24.47</v>
      </c>
    </row>
    <row r="29" spans="1:12" x14ac:dyDescent="0.25">
      <c r="A29" t="s">
        <v>302</v>
      </c>
      <c r="B29" s="61" t="s">
        <v>293</v>
      </c>
      <c r="C29" s="63">
        <v>62</v>
      </c>
      <c r="D29" s="54">
        <v>60</v>
      </c>
      <c r="E29" s="32">
        <v>3.2</v>
      </c>
      <c r="F29" s="32">
        <v>0</v>
      </c>
      <c r="G29" s="32">
        <v>77.489999999999995</v>
      </c>
      <c r="H29" s="32">
        <v>27.34</v>
      </c>
    </row>
    <row r="30" spans="1:12" x14ac:dyDescent="0.25">
      <c r="D30" s="54">
        <v>64</v>
      </c>
      <c r="E30" s="32">
        <v>37.5</v>
      </c>
      <c r="F30" s="32">
        <v>0</v>
      </c>
      <c r="G30" s="32">
        <v>85.24</v>
      </c>
      <c r="H30" s="32">
        <v>51.03</v>
      </c>
    </row>
    <row r="31" spans="1:12" ht="30" x14ac:dyDescent="0.25">
      <c r="A31" t="s">
        <v>303</v>
      </c>
      <c r="B31" s="61" t="s">
        <v>293</v>
      </c>
      <c r="C31" s="63">
        <v>67</v>
      </c>
      <c r="D31" s="57" t="s">
        <v>287</v>
      </c>
      <c r="E31" s="32">
        <v>100</v>
      </c>
      <c r="F31" s="32">
        <v>100</v>
      </c>
      <c r="G31" s="32">
        <v>100</v>
      </c>
      <c r="H31" s="32">
        <v>100</v>
      </c>
    </row>
    <row r="32" spans="1:12" x14ac:dyDescent="0.25">
      <c r="B32" s="61"/>
      <c r="C32" s="63"/>
    </row>
    <row r="33" spans="1:10" x14ac:dyDescent="0.25">
      <c r="B33" s="61"/>
      <c r="C33" s="63"/>
    </row>
    <row r="34" spans="1:10" x14ac:dyDescent="0.25">
      <c r="A34" s="59" t="s">
        <v>288</v>
      </c>
      <c r="C34" t="s">
        <v>277</v>
      </c>
    </row>
    <row r="35" spans="1:10" x14ac:dyDescent="0.25">
      <c r="C35" t="s">
        <v>273</v>
      </c>
      <c r="G35" t="s">
        <v>274</v>
      </c>
      <c r="I35" t="s">
        <v>274</v>
      </c>
    </row>
    <row r="36" spans="1:10" x14ac:dyDescent="0.25">
      <c r="C36" t="s">
        <v>275</v>
      </c>
      <c r="G36" t="s">
        <v>276</v>
      </c>
      <c r="I36" t="s">
        <v>278</v>
      </c>
    </row>
    <row r="37" spans="1:10" ht="60" x14ac:dyDescent="0.25">
      <c r="A37" t="s">
        <v>272</v>
      </c>
      <c r="C37" s="14" t="s">
        <v>279</v>
      </c>
      <c r="D37" s="14" t="s">
        <v>280</v>
      </c>
      <c r="E37" t="s">
        <v>281</v>
      </c>
      <c r="F37" s="14" t="s">
        <v>282</v>
      </c>
      <c r="G37" s="14" t="s">
        <v>283</v>
      </c>
      <c r="H37" s="14" t="s">
        <v>284</v>
      </c>
      <c r="I37" s="14" t="s">
        <v>285</v>
      </c>
      <c r="J37" s="14" t="s">
        <v>286</v>
      </c>
    </row>
    <row r="38" spans="1:10" x14ac:dyDescent="0.25">
      <c r="A38">
        <v>25</v>
      </c>
      <c r="C38" s="32"/>
      <c r="D38" s="32"/>
      <c r="E38" s="32"/>
      <c r="F38" s="32"/>
      <c r="G38" s="32">
        <v>8.98</v>
      </c>
      <c r="H38" s="32">
        <v>9.98</v>
      </c>
      <c r="I38" s="32">
        <v>9.48</v>
      </c>
      <c r="J38" s="32">
        <v>10.48</v>
      </c>
    </row>
    <row r="39" spans="1:10" x14ac:dyDescent="0.25">
      <c r="A39">
        <v>30</v>
      </c>
      <c r="C39" s="32"/>
      <c r="D39" s="32"/>
      <c r="E39" s="32"/>
      <c r="F39" s="32"/>
      <c r="G39" s="32">
        <v>5.97</v>
      </c>
      <c r="H39" s="32">
        <v>6.97</v>
      </c>
      <c r="I39" s="32">
        <v>6.47</v>
      </c>
      <c r="J39" s="32">
        <v>7.47</v>
      </c>
    </row>
    <row r="40" spans="1:10" x14ac:dyDescent="0.25">
      <c r="A40">
        <v>35</v>
      </c>
      <c r="C40" s="32"/>
      <c r="D40" s="32"/>
      <c r="E40" s="32"/>
      <c r="F40" s="32"/>
      <c r="G40" s="32">
        <v>4.17</v>
      </c>
      <c r="H40" s="32">
        <v>5.17</v>
      </c>
      <c r="I40" s="32">
        <v>4.67</v>
      </c>
      <c r="J40" s="32">
        <v>5.67</v>
      </c>
    </row>
    <row r="41" spans="1:10" x14ac:dyDescent="0.25">
      <c r="A41">
        <v>40</v>
      </c>
      <c r="C41" s="32">
        <v>4</v>
      </c>
      <c r="D41" s="32">
        <v>0.6</v>
      </c>
      <c r="E41" s="32">
        <v>45.57</v>
      </c>
      <c r="F41" s="32">
        <v>15.4</v>
      </c>
      <c r="G41" s="32">
        <v>3.33</v>
      </c>
      <c r="H41" s="32">
        <v>4.33</v>
      </c>
      <c r="I41" s="32">
        <v>3.83</v>
      </c>
      <c r="J41" s="32">
        <v>4.83</v>
      </c>
    </row>
    <row r="42" spans="1:10" x14ac:dyDescent="0.25">
      <c r="A42">
        <v>45</v>
      </c>
      <c r="C42" s="58">
        <v>4</v>
      </c>
      <c r="D42" s="32">
        <v>0.6</v>
      </c>
      <c r="E42" s="32">
        <v>54.83</v>
      </c>
      <c r="F42" s="32">
        <v>15.4</v>
      </c>
      <c r="G42" s="32">
        <v>2.9</v>
      </c>
      <c r="H42" s="32">
        <v>3.9</v>
      </c>
      <c r="I42" s="32">
        <v>3.4</v>
      </c>
      <c r="J42" s="32">
        <v>4.4000000000000004</v>
      </c>
    </row>
    <row r="43" spans="1:10" x14ac:dyDescent="0.25">
      <c r="A43">
        <v>50</v>
      </c>
      <c r="C43" s="32">
        <v>4.3</v>
      </c>
      <c r="D43" s="32">
        <v>0.6</v>
      </c>
      <c r="E43" s="32">
        <v>57.62</v>
      </c>
      <c r="F43" s="32">
        <v>18.48</v>
      </c>
      <c r="G43" s="32">
        <v>2.75</v>
      </c>
      <c r="H43" s="32">
        <v>3.75</v>
      </c>
      <c r="I43" s="32">
        <v>3.25</v>
      </c>
      <c r="J43" s="32">
        <v>4.25</v>
      </c>
    </row>
    <row r="44" spans="1:10" x14ac:dyDescent="0.25">
      <c r="A44">
        <v>55</v>
      </c>
      <c r="C44" s="32">
        <v>6</v>
      </c>
      <c r="D44" s="32">
        <v>0</v>
      </c>
      <c r="E44" s="32">
        <v>64.94</v>
      </c>
      <c r="F44" s="32">
        <v>24.47</v>
      </c>
      <c r="G44" s="32">
        <v>2.6</v>
      </c>
      <c r="H44" s="32">
        <v>3.6</v>
      </c>
      <c r="I44" s="32">
        <v>3.1</v>
      </c>
      <c r="J44" s="32">
        <v>4.0999999999999996</v>
      </c>
    </row>
    <row r="45" spans="1:10" x14ac:dyDescent="0.25">
      <c r="A45">
        <v>60</v>
      </c>
      <c r="C45" s="32">
        <v>3.2</v>
      </c>
      <c r="D45" s="32">
        <v>0</v>
      </c>
      <c r="E45" s="32">
        <v>77.489999999999995</v>
      </c>
      <c r="F45" s="32">
        <v>27.34</v>
      </c>
      <c r="G45" s="32">
        <v>2.35</v>
      </c>
      <c r="H45" s="32">
        <v>3.35</v>
      </c>
      <c r="I45" s="32">
        <v>2.85</v>
      </c>
      <c r="J45" s="32">
        <v>3.85</v>
      </c>
    </row>
    <row r="46" spans="1:10" x14ac:dyDescent="0.25">
      <c r="A46">
        <v>64</v>
      </c>
      <c r="C46" s="32">
        <v>37.5</v>
      </c>
      <c r="D46" s="32">
        <v>0</v>
      </c>
      <c r="E46" s="32">
        <v>85.24</v>
      </c>
      <c r="F46" s="32">
        <v>51.03</v>
      </c>
      <c r="G46" s="32">
        <v>2.1</v>
      </c>
      <c r="H46" s="32">
        <v>3.1</v>
      </c>
      <c r="I46" s="32">
        <v>2.6</v>
      </c>
      <c r="J46" s="32">
        <v>3.6</v>
      </c>
    </row>
    <row r="47" spans="1:10" ht="30" x14ac:dyDescent="0.25">
      <c r="A47" s="57" t="s">
        <v>287</v>
      </c>
      <c r="C47" s="32">
        <v>100</v>
      </c>
      <c r="D47" s="32">
        <v>100</v>
      </c>
      <c r="E47" s="32">
        <v>100</v>
      </c>
      <c r="F47" s="32">
        <v>100</v>
      </c>
      <c r="G47" s="32"/>
      <c r="H47" s="32"/>
      <c r="I47" s="32"/>
      <c r="J47" s="32"/>
    </row>
    <row r="48" spans="1:10" x14ac:dyDescent="0.25">
      <c r="C48" s="32"/>
      <c r="D48" s="32"/>
      <c r="E48" s="32"/>
      <c r="F48" s="32"/>
    </row>
    <row r="49" spans="7:7" ht="15" customHeight="1" x14ac:dyDescent="0.25"/>
    <row r="51" spans="7:7" x14ac:dyDescent="0.25">
      <c r="G51" s="32">
        <v>8.98</v>
      </c>
    </row>
    <row r="52" spans="7:7" x14ac:dyDescent="0.25">
      <c r="G52" s="32">
        <v>5.97</v>
      </c>
    </row>
    <row r="53" spans="7:7" x14ac:dyDescent="0.25">
      <c r="G53" s="32">
        <v>4.17</v>
      </c>
    </row>
    <row r="54" spans="7:7" x14ac:dyDescent="0.25">
      <c r="G54" s="32">
        <v>3.33</v>
      </c>
    </row>
    <row r="55" spans="7:7" x14ac:dyDescent="0.25">
      <c r="G55" s="32">
        <v>2.9</v>
      </c>
    </row>
    <row r="56" spans="7:7" x14ac:dyDescent="0.25">
      <c r="G56" s="32">
        <v>2.75</v>
      </c>
    </row>
    <row r="57" spans="7:7" x14ac:dyDescent="0.25">
      <c r="G57" s="32">
        <v>2.6</v>
      </c>
    </row>
    <row r="58" spans="7:7" x14ac:dyDescent="0.25">
      <c r="G58" s="32">
        <v>2.35</v>
      </c>
    </row>
    <row r="59" spans="7:7" x14ac:dyDescent="0.25">
      <c r="G59" s="32">
        <v>2.1</v>
      </c>
    </row>
    <row r="86" spans="2:7" x14ac:dyDescent="0.25">
      <c r="B86" t="s">
        <v>255</v>
      </c>
    </row>
    <row r="87" spans="2:7" x14ac:dyDescent="0.25">
      <c r="B87" t="s">
        <v>256</v>
      </c>
      <c r="C87" t="s">
        <v>257</v>
      </c>
      <c r="D87" t="s">
        <v>256</v>
      </c>
      <c r="E87" t="s">
        <v>257</v>
      </c>
      <c r="F87" t="s">
        <v>256</v>
      </c>
      <c r="G87" t="s">
        <v>257</v>
      </c>
    </row>
    <row r="88" spans="2:7" x14ac:dyDescent="0.25">
      <c r="B88">
        <v>0</v>
      </c>
      <c r="C88">
        <v>0.09</v>
      </c>
      <c r="D88">
        <v>7</v>
      </c>
      <c r="E88">
        <v>4.4999999999999998E-2</v>
      </c>
      <c r="F88">
        <v>14</v>
      </c>
      <c r="G88">
        <v>3.5000000000000003E-2</v>
      </c>
    </row>
    <row r="89" spans="2:7" x14ac:dyDescent="0.25">
      <c r="B89">
        <v>1</v>
      </c>
      <c r="C89">
        <v>7.5</v>
      </c>
      <c r="D89">
        <v>8</v>
      </c>
      <c r="E89">
        <v>4</v>
      </c>
      <c r="F89">
        <v>15</v>
      </c>
      <c r="G89">
        <v>3.5</v>
      </c>
    </row>
    <row r="90" spans="2:7" x14ac:dyDescent="0.25">
      <c r="B90">
        <v>2</v>
      </c>
      <c r="C90">
        <v>6</v>
      </c>
      <c r="D90">
        <v>9</v>
      </c>
      <c r="E90">
        <v>4</v>
      </c>
      <c r="F90">
        <v>16</v>
      </c>
      <c r="G90">
        <v>3.25</v>
      </c>
    </row>
    <row r="91" spans="2:7" x14ac:dyDescent="0.25">
      <c r="B91">
        <v>3</v>
      </c>
      <c r="C91">
        <v>5.5</v>
      </c>
      <c r="D91">
        <v>10</v>
      </c>
      <c r="E91">
        <v>3.75</v>
      </c>
      <c r="F91">
        <v>17</v>
      </c>
      <c r="G91">
        <v>3.25</v>
      </c>
    </row>
    <row r="92" spans="2:7" x14ac:dyDescent="0.25">
      <c r="B92">
        <v>4</v>
      </c>
      <c r="C92">
        <v>5.25</v>
      </c>
      <c r="D92">
        <v>11</v>
      </c>
      <c r="E92">
        <v>3.75</v>
      </c>
      <c r="F92">
        <v>18</v>
      </c>
      <c r="G92">
        <v>3.25</v>
      </c>
    </row>
    <row r="93" spans="2:7" x14ac:dyDescent="0.25">
      <c r="B93">
        <v>5</v>
      </c>
      <c r="C93">
        <v>5.25</v>
      </c>
      <c r="D93">
        <v>12</v>
      </c>
      <c r="E93">
        <v>3.75</v>
      </c>
      <c r="F93">
        <v>19</v>
      </c>
      <c r="G93">
        <v>3.25</v>
      </c>
    </row>
    <row r="94" spans="2:7" x14ac:dyDescent="0.25">
      <c r="B94">
        <v>6</v>
      </c>
      <c r="C94">
        <v>5.25</v>
      </c>
      <c r="D94">
        <v>13</v>
      </c>
      <c r="E94">
        <v>3.75</v>
      </c>
      <c r="F94" t="s">
        <v>258</v>
      </c>
      <c r="G94">
        <v>3.25</v>
      </c>
    </row>
    <row r="95" spans="2:7" x14ac:dyDescent="0.25">
      <c r="B95" t="s">
        <v>259</v>
      </c>
    </row>
  </sheetData>
  <hyperlinks>
    <hyperlink ref="A1" location="TOC!A1" display="TOC" xr:uid="{00000000-0004-0000-0D00-000000000000}"/>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2"/>
  <sheetViews>
    <sheetView zoomScale="175" zoomScaleNormal="175" workbookViewId="0">
      <selection activeCell="H2" sqref="H2"/>
    </sheetView>
  </sheetViews>
  <sheetFormatPr defaultRowHeight="15" x14ac:dyDescent="0.25"/>
  <sheetData>
    <row r="1" spans="1:3" x14ac:dyDescent="0.25">
      <c r="A1" s="1" t="s">
        <v>0</v>
      </c>
      <c r="C1" s="34" t="s">
        <v>264</v>
      </c>
    </row>
    <row r="2" spans="1:3" x14ac:dyDescent="0.25">
      <c r="C2" s="38"/>
    </row>
  </sheetData>
  <hyperlinks>
    <hyperlink ref="A1" location="TOC!A1" display="TOC" xr:uid="{00000000-0004-0000-14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ColWidth="9.140625"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116</v>
      </c>
    </row>
    <row r="4" spans="1:2" x14ac:dyDescent="0.25">
      <c r="A4" s="3"/>
      <c r="B4" s="2" t="s">
        <v>219</v>
      </c>
    </row>
    <row r="5" spans="1:2" x14ac:dyDescent="0.25">
      <c r="A5" s="3"/>
      <c r="B5" s="2" t="s">
        <v>214</v>
      </c>
    </row>
    <row r="6" spans="1:2" x14ac:dyDescent="0.25">
      <c r="A6" s="3"/>
      <c r="B6" s="2" t="s">
        <v>213</v>
      </c>
    </row>
    <row r="7" spans="1:2" x14ac:dyDescent="0.25">
      <c r="A7" s="3"/>
      <c r="B7" s="2" t="s">
        <v>215</v>
      </c>
    </row>
    <row r="8" spans="1:2" x14ac:dyDescent="0.25">
      <c r="A8" s="3"/>
      <c r="B8" s="2" t="s">
        <v>216</v>
      </c>
    </row>
    <row r="9" spans="1:2" x14ac:dyDescent="0.25">
      <c r="A9" s="3"/>
      <c r="B9" s="2" t="s">
        <v>217</v>
      </c>
    </row>
    <row r="10" spans="1:2" x14ac:dyDescent="0.25">
      <c r="A10" s="3"/>
      <c r="B10" s="2" t="s">
        <v>218</v>
      </c>
    </row>
    <row r="11" spans="1:2" x14ac:dyDescent="0.25">
      <c r="A11" s="3"/>
    </row>
    <row r="12" spans="1:2" x14ac:dyDescent="0.25">
      <c r="A12" s="3" t="s">
        <v>230</v>
      </c>
    </row>
    <row r="13" spans="1:2" x14ac:dyDescent="0.25">
      <c r="A13" s="3"/>
      <c r="B13" s="2" t="s">
        <v>231</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topLeftCell="A13" workbookViewId="0">
      <selection activeCell="C25" sqref="C25"/>
    </sheetView>
  </sheetViews>
  <sheetFormatPr defaultRowHeight="15" x14ac:dyDescent="0.25"/>
  <cols>
    <col min="2" max="2" width="52" customWidth="1"/>
    <col min="3" max="3" width="49.5703125" customWidth="1"/>
  </cols>
  <sheetData>
    <row r="1" spans="1:3" x14ac:dyDescent="0.25">
      <c r="A1" s="1" t="s">
        <v>0</v>
      </c>
    </row>
    <row r="4" spans="1:3" x14ac:dyDescent="0.25">
      <c r="A4" s="7" t="s">
        <v>117</v>
      </c>
      <c r="C4" s="7"/>
    </row>
    <row r="5" spans="1:3" x14ac:dyDescent="0.25">
      <c r="A5" s="21" t="s">
        <v>118</v>
      </c>
      <c r="B5" s="21" t="s">
        <v>119</v>
      </c>
      <c r="C5" s="21" t="s">
        <v>120</v>
      </c>
    </row>
    <row r="6" spans="1:3" x14ac:dyDescent="0.25">
      <c r="A6">
        <v>9</v>
      </c>
      <c r="B6" t="s">
        <v>121</v>
      </c>
      <c r="C6" t="s">
        <v>122</v>
      </c>
    </row>
    <row r="7" spans="1:3" x14ac:dyDescent="0.25">
      <c r="A7">
        <v>83</v>
      </c>
      <c r="B7" t="s">
        <v>123</v>
      </c>
      <c r="C7" t="s">
        <v>124</v>
      </c>
    </row>
    <row r="8" spans="1:3" x14ac:dyDescent="0.25">
      <c r="A8">
        <v>26</v>
      </c>
      <c r="B8" t="s">
        <v>125</v>
      </c>
      <c r="C8" t="s">
        <v>126</v>
      </c>
    </row>
    <row r="9" spans="1:3" x14ac:dyDescent="0.25">
      <c r="A9">
        <v>125</v>
      </c>
      <c r="B9" t="s">
        <v>127</v>
      </c>
      <c r="C9" t="s">
        <v>128</v>
      </c>
    </row>
    <row r="10" spans="1:3" x14ac:dyDescent="0.25">
      <c r="A10">
        <v>85</v>
      </c>
      <c r="B10" t="s">
        <v>129</v>
      </c>
      <c r="C10" t="s">
        <v>130</v>
      </c>
    </row>
    <row r="11" spans="1:3" x14ac:dyDescent="0.25">
      <c r="A11">
        <v>115</v>
      </c>
      <c r="B11" t="s">
        <v>131</v>
      </c>
      <c r="C11" t="s">
        <v>132</v>
      </c>
    </row>
    <row r="12" spans="1:3" x14ac:dyDescent="0.25">
      <c r="A12">
        <v>80</v>
      </c>
      <c r="B12" t="s">
        <v>133</v>
      </c>
      <c r="C12" t="s">
        <v>134</v>
      </c>
    </row>
    <row r="13" spans="1:3" x14ac:dyDescent="0.25">
      <c r="A13">
        <v>91</v>
      </c>
      <c r="B13" t="s">
        <v>135</v>
      </c>
      <c r="C13" t="s">
        <v>136</v>
      </c>
    </row>
    <row r="14" spans="1:3" x14ac:dyDescent="0.25">
      <c r="A14">
        <v>76</v>
      </c>
      <c r="B14" t="s">
        <v>137</v>
      </c>
      <c r="C14" t="s">
        <v>138</v>
      </c>
    </row>
    <row r="15" spans="1:3" x14ac:dyDescent="0.25">
      <c r="A15">
        <v>43</v>
      </c>
      <c r="B15" t="s">
        <v>139</v>
      </c>
      <c r="C15" t="s">
        <v>140</v>
      </c>
    </row>
    <row r="16" spans="1:3" x14ac:dyDescent="0.25">
      <c r="A16">
        <v>32</v>
      </c>
      <c r="B16" t="s">
        <v>141</v>
      </c>
      <c r="C16" t="s">
        <v>142</v>
      </c>
    </row>
    <row r="17" spans="1:3" x14ac:dyDescent="0.25">
      <c r="A17">
        <v>6</v>
      </c>
      <c r="B17" t="s">
        <v>143</v>
      </c>
      <c r="C17" t="s">
        <v>144</v>
      </c>
    </row>
    <row r="18" spans="1:3" x14ac:dyDescent="0.25">
      <c r="A18">
        <v>119</v>
      </c>
      <c r="B18" t="s">
        <v>145</v>
      </c>
      <c r="C18" t="s">
        <v>146</v>
      </c>
    </row>
    <row r="19" spans="1:3" x14ac:dyDescent="0.25">
      <c r="A19">
        <v>38</v>
      </c>
      <c r="B19" t="s">
        <v>147</v>
      </c>
      <c r="C19" t="s">
        <v>148</v>
      </c>
    </row>
    <row r="20" spans="1:3" x14ac:dyDescent="0.25">
      <c r="A20">
        <v>69</v>
      </c>
      <c r="B20" t="s">
        <v>149</v>
      </c>
      <c r="C20" t="s">
        <v>150</v>
      </c>
    </row>
    <row r="22" spans="1:3" x14ac:dyDescent="0.25">
      <c r="A22" s="7" t="s">
        <v>151</v>
      </c>
      <c r="C22" s="7"/>
    </row>
    <row r="23" spans="1:3" x14ac:dyDescent="0.25">
      <c r="A23" s="21" t="s">
        <v>118</v>
      </c>
      <c r="B23" s="21"/>
      <c r="C23" s="21" t="s">
        <v>120</v>
      </c>
    </row>
    <row r="24" spans="1:3" x14ac:dyDescent="0.25">
      <c r="A24">
        <v>10</v>
      </c>
      <c r="B24" t="s">
        <v>152</v>
      </c>
      <c r="C24" t="s">
        <v>153</v>
      </c>
    </row>
    <row r="25" spans="1:3" x14ac:dyDescent="0.25">
      <c r="A25">
        <v>108</v>
      </c>
      <c r="B25" t="s">
        <v>154</v>
      </c>
      <c r="C25" t="s">
        <v>155</v>
      </c>
    </row>
    <row r="26" spans="1:3" x14ac:dyDescent="0.25">
      <c r="A26">
        <v>78</v>
      </c>
      <c r="B26" t="s">
        <v>156</v>
      </c>
      <c r="C26" t="s">
        <v>157</v>
      </c>
    </row>
    <row r="27" spans="1:3" x14ac:dyDescent="0.25">
      <c r="A27">
        <v>88</v>
      </c>
      <c r="B27" t="s">
        <v>158</v>
      </c>
      <c r="C27" t="s">
        <v>159</v>
      </c>
    </row>
    <row r="28" spans="1:3" x14ac:dyDescent="0.25">
      <c r="A28">
        <v>28</v>
      </c>
      <c r="B28" t="s">
        <v>160</v>
      </c>
      <c r="C28" t="s">
        <v>161</v>
      </c>
    </row>
    <row r="29" spans="1:3" x14ac:dyDescent="0.25">
      <c r="A29">
        <v>111</v>
      </c>
      <c r="B29" t="s">
        <v>162</v>
      </c>
      <c r="C29" t="s">
        <v>163</v>
      </c>
    </row>
    <row r="30" spans="1:3" x14ac:dyDescent="0.25">
      <c r="A30">
        <v>92</v>
      </c>
      <c r="B30" t="s">
        <v>164</v>
      </c>
      <c r="C30" t="s">
        <v>165</v>
      </c>
    </row>
    <row r="31" spans="1:3" x14ac:dyDescent="0.25">
      <c r="A31">
        <v>34</v>
      </c>
      <c r="B31" t="s">
        <v>166</v>
      </c>
      <c r="C31" t="s">
        <v>167</v>
      </c>
    </row>
    <row r="32" spans="1:3" x14ac:dyDescent="0.25">
      <c r="A32">
        <v>77</v>
      </c>
      <c r="B32" t="s">
        <v>168</v>
      </c>
      <c r="C32" t="s">
        <v>169</v>
      </c>
    </row>
    <row r="33" spans="1:3" x14ac:dyDescent="0.25">
      <c r="A33">
        <v>53</v>
      </c>
      <c r="B33" t="s">
        <v>170</v>
      </c>
      <c r="C33" t="s">
        <v>171</v>
      </c>
    </row>
    <row r="34" spans="1:3" x14ac:dyDescent="0.25">
      <c r="A34">
        <v>64</v>
      </c>
      <c r="B34" t="s">
        <v>172</v>
      </c>
      <c r="C34" t="s">
        <v>173</v>
      </c>
    </row>
    <row r="35" spans="1:3" x14ac:dyDescent="0.25">
      <c r="A35">
        <v>49</v>
      </c>
      <c r="B35" t="s">
        <v>174</v>
      </c>
      <c r="C35" t="s">
        <v>175</v>
      </c>
    </row>
    <row r="36" spans="1:3" x14ac:dyDescent="0.25">
      <c r="A36">
        <v>51</v>
      </c>
      <c r="B36" t="s">
        <v>176</v>
      </c>
      <c r="C36" t="s">
        <v>177</v>
      </c>
    </row>
    <row r="37" spans="1:3" x14ac:dyDescent="0.25">
      <c r="A37">
        <v>2</v>
      </c>
      <c r="B37" t="s">
        <v>178</v>
      </c>
      <c r="C37" t="s">
        <v>179</v>
      </c>
    </row>
    <row r="38" spans="1:3" x14ac:dyDescent="0.25">
      <c r="A38">
        <v>73</v>
      </c>
      <c r="B38" t="s">
        <v>180</v>
      </c>
      <c r="C38" t="s">
        <v>181</v>
      </c>
    </row>
    <row r="40" spans="1:3" x14ac:dyDescent="0.25">
      <c r="A40" s="7" t="s">
        <v>182</v>
      </c>
      <c r="C40" s="7"/>
    </row>
    <row r="41" spans="1:3" x14ac:dyDescent="0.25">
      <c r="A41" s="21" t="s">
        <v>118</v>
      </c>
      <c r="B41" s="21"/>
      <c r="C41" s="21" t="s">
        <v>120</v>
      </c>
    </row>
    <row r="42" spans="1:3" x14ac:dyDescent="0.25">
      <c r="A42">
        <v>150</v>
      </c>
      <c r="B42" t="s">
        <v>183</v>
      </c>
      <c r="C42" t="s">
        <v>184</v>
      </c>
    </row>
    <row r="43" spans="1:3" x14ac:dyDescent="0.25">
      <c r="A43">
        <v>84</v>
      </c>
      <c r="B43" t="s">
        <v>185</v>
      </c>
      <c r="C43" t="s">
        <v>186</v>
      </c>
    </row>
    <row r="44" spans="1:3" x14ac:dyDescent="0.25">
      <c r="A44">
        <v>72</v>
      </c>
      <c r="B44" t="s">
        <v>187</v>
      </c>
      <c r="C44" t="s">
        <v>188</v>
      </c>
    </row>
    <row r="45" spans="1:3" x14ac:dyDescent="0.25">
      <c r="A45">
        <v>140</v>
      </c>
      <c r="B45" t="s">
        <v>189</v>
      </c>
      <c r="C45" t="s">
        <v>190</v>
      </c>
    </row>
    <row r="46" spans="1:3" x14ac:dyDescent="0.25">
      <c r="A46">
        <v>86</v>
      </c>
      <c r="B46" t="s">
        <v>191</v>
      </c>
      <c r="C46" t="s">
        <v>192</v>
      </c>
    </row>
    <row r="47" spans="1:3" x14ac:dyDescent="0.25">
      <c r="A47">
        <v>149</v>
      </c>
      <c r="B47" t="s">
        <v>193</v>
      </c>
      <c r="C47" t="s">
        <v>194</v>
      </c>
    </row>
    <row r="48" spans="1:3" x14ac:dyDescent="0.25">
      <c r="A48">
        <v>117</v>
      </c>
      <c r="B48" t="s">
        <v>195</v>
      </c>
      <c r="C48" t="s">
        <v>196</v>
      </c>
    </row>
    <row r="49" spans="1:3" x14ac:dyDescent="0.25">
      <c r="A49">
        <v>68</v>
      </c>
      <c r="B49" t="s">
        <v>197</v>
      </c>
      <c r="C49" t="s">
        <v>198</v>
      </c>
    </row>
    <row r="50" spans="1:3" x14ac:dyDescent="0.25">
      <c r="A50">
        <v>133</v>
      </c>
      <c r="B50" t="s">
        <v>199</v>
      </c>
      <c r="C50" t="s">
        <v>200</v>
      </c>
    </row>
    <row r="51" spans="1:3" x14ac:dyDescent="0.25">
      <c r="A51">
        <v>5</v>
      </c>
      <c r="B51" t="s">
        <v>201</v>
      </c>
      <c r="C51" t="s">
        <v>202</v>
      </c>
    </row>
    <row r="52" spans="1:3" x14ac:dyDescent="0.25">
      <c r="A52">
        <v>19</v>
      </c>
      <c r="B52" t="s">
        <v>203</v>
      </c>
      <c r="C52" t="s">
        <v>204</v>
      </c>
    </row>
    <row r="53" spans="1:3" x14ac:dyDescent="0.25">
      <c r="A53">
        <v>99</v>
      </c>
      <c r="B53" t="s">
        <v>205</v>
      </c>
      <c r="C53" t="s">
        <v>206</v>
      </c>
    </row>
    <row r="54" spans="1:3" x14ac:dyDescent="0.25">
      <c r="A54">
        <v>30</v>
      </c>
      <c r="B54" t="s">
        <v>207</v>
      </c>
      <c r="C54" t="s">
        <v>208</v>
      </c>
    </row>
    <row r="55" spans="1:3" x14ac:dyDescent="0.25">
      <c r="A55">
        <v>135</v>
      </c>
      <c r="B55" t="s">
        <v>209</v>
      </c>
      <c r="C55" t="s">
        <v>210</v>
      </c>
    </row>
    <row r="56" spans="1:3" x14ac:dyDescent="0.25">
      <c r="A56">
        <v>146</v>
      </c>
      <c r="B56" t="s">
        <v>211</v>
      </c>
      <c r="C56" t="s">
        <v>212</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6"/>
  <sheetViews>
    <sheetView zoomScale="110" zoomScaleNormal="110" workbookViewId="0">
      <pane xSplit="5" ySplit="7" topLeftCell="J14" activePane="bottomRight" state="frozen"/>
      <selection pane="topRight" activeCell="D1" sqref="D1"/>
      <selection pane="bottomLeft" activeCell="A4" sqref="A4"/>
      <selection pane="bottomRight" activeCell="E24" sqref="E24"/>
    </sheetView>
  </sheetViews>
  <sheetFormatPr defaultRowHeight="15" x14ac:dyDescent="0.25"/>
  <cols>
    <col min="3" max="3" width="29.5703125" customWidth="1"/>
    <col min="4" max="4" width="21" customWidth="1"/>
    <col min="5" max="5" width="39" customWidth="1"/>
    <col min="6" max="6" width="22.5703125" customWidth="1"/>
    <col min="7" max="7" width="12.42578125" customWidth="1"/>
    <col min="8" max="8" width="18.5703125" customWidth="1"/>
    <col min="9" max="9" width="26" customWidth="1"/>
    <col min="10" max="10" width="15.5703125" customWidth="1"/>
    <col min="11" max="11" width="44" customWidth="1"/>
    <col min="12" max="12" width="11.85546875" customWidth="1"/>
    <col min="13" max="13" width="38.85546875" customWidth="1"/>
    <col min="14" max="14" width="24" customWidth="1"/>
    <col min="15" max="15" width="34.7109375" bestFit="1" customWidth="1"/>
    <col min="16" max="16" width="8.140625" bestFit="1" customWidth="1"/>
  </cols>
  <sheetData>
    <row r="1" spans="1:11" x14ac:dyDescent="0.25">
      <c r="A1" s="1" t="s">
        <v>0</v>
      </c>
    </row>
    <row r="2" spans="1:11" x14ac:dyDescent="0.25">
      <c r="A2" s="86" t="s">
        <v>35</v>
      </c>
      <c r="B2" s="87" t="s">
        <v>375</v>
      </c>
    </row>
    <row r="3" spans="1:11" x14ac:dyDescent="0.25">
      <c r="A3" s="86" t="s">
        <v>36</v>
      </c>
      <c r="B3" s="87" t="s">
        <v>428</v>
      </c>
    </row>
    <row r="4" spans="1:11" x14ac:dyDescent="0.25">
      <c r="B4" s="1"/>
    </row>
    <row r="5" spans="1:11" x14ac:dyDescent="0.25">
      <c r="B5" s="1"/>
    </row>
    <row r="6" spans="1:11" x14ac:dyDescent="0.25">
      <c r="B6" s="1"/>
    </row>
    <row r="7" spans="1:11" s="7" customFormat="1" x14ac:dyDescent="0.25">
      <c r="B7" s="7" t="s">
        <v>24</v>
      </c>
      <c r="C7" s="7" t="s">
        <v>19</v>
      </c>
      <c r="D7" s="7" t="s">
        <v>429</v>
      </c>
      <c r="E7" s="7" t="s">
        <v>20</v>
      </c>
      <c r="F7" s="7" t="s">
        <v>57</v>
      </c>
      <c r="G7" s="7" t="s">
        <v>73</v>
      </c>
      <c r="H7" s="7" t="s">
        <v>71</v>
      </c>
      <c r="I7" s="7" t="s">
        <v>69</v>
      </c>
      <c r="J7" s="7" t="s">
        <v>70</v>
      </c>
      <c r="K7" s="7" t="s">
        <v>72</v>
      </c>
    </row>
    <row r="8" spans="1:11" s="7" customFormat="1" x14ac:dyDescent="0.25">
      <c r="B8" s="100" t="s">
        <v>430</v>
      </c>
      <c r="C8" s="100" t="s">
        <v>431</v>
      </c>
      <c r="D8" s="16" t="s">
        <v>432</v>
      </c>
      <c r="E8" t="s">
        <v>188</v>
      </c>
      <c r="F8" s="100" t="s">
        <v>434</v>
      </c>
    </row>
    <row r="9" spans="1:11" s="7" customFormat="1" x14ac:dyDescent="0.25">
      <c r="B9" s="100" t="s">
        <v>430</v>
      </c>
      <c r="C9" s="100" t="s">
        <v>433</v>
      </c>
      <c r="D9" s="16" t="s">
        <v>432</v>
      </c>
      <c r="F9" s="100" t="s">
        <v>435</v>
      </c>
    </row>
    <row r="10" spans="1:11" s="7" customFormat="1" x14ac:dyDescent="0.25"/>
    <row r="11" spans="1:11" x14ac:dyDescent="0.25">
      <c r="B11" s="16" t="s">
        <v>23</v>
      </c>
      <c r="C11" s="16" t="s">
        <v>15</v>
      </c>
      <c r="D11" s="16" t="s">
        <v>436</v>
      </c>
      <c r="E11" s="16" t="s">
        <v>21</v>
      </c>
      <c r="F11" s="101">
        <v>12749044981</v>
      </c>
      <c r="G11" s="101">
        <v>1</v>
      </c>
      <c r="H11" s="33" t="s">
        <v>402</v>
      </c>
      <c r="I11" s="34" t="s">
        <v>266</v>
      </c>
      <c r="J11" s="35" t="s">
        <v>269</v>
      </c>
      <c r="K11" s="43"/>
    </row>
    <row r="12" spans="1:11" x14ac:dyDescent="0.25">
      <c r="B12" s="16" t="s">
        <v>23</v>
      </c>
      <c r="C12" s="16" t="s">
        <v>16</v>
      </c>
      <c r="D12" s="16" t="s">
        <v>436</v>
      </c>
      <c r="E12" s="16" t="s">
        <v>22</v>
      </c>
      <c r="F12" s="102">
        <v>24711984333</v>
      </c>
      <c r="G12" s="101">
        <v>1</v>
      </c>
      <c r="H12" s="33" t="s">
        <v>402</v>
      </c>
      <c r="I12" s="34" t="s">
        <v>266</v>
      </c>
      <c r="J12" s="35" t="s">
        <v>269</v>
      </c>
      <c r="K12" s="34"/>
    </row>
    <row r="13" spans="1:11" s="15" customFormat="1" ht="18" customHeight="1" x14ac:dyDescent="0.25">
      <c r="B13" s="16" t="s">
        <v>23</v>
      </c>
      <c r="C13" s="15" t="s">
        <v>83</v>
      </c>
      <c r="D13" s="16" t="s">
        <v>436</v>
      </c>
      <c r="E13" s="15" t="s">
        <v>105</v>
      </c>
      <c r="F13" s="102">
        <v>37470081250</v>
      </c>
      <c r="G13" s="101">
        <v>1</v>
      </c>
      <c r="H13" s="33" t="s">
        <v>402</v>
      </c>
      <c r="I13" s="33" t="s">
        <v>267</v>
      </c>
      <c r="J13" s="35" t="s">
        <v>269</v>
      </c>
      <c r="K13" s="105"/>
    </row>
    <row r="14" spans="1:11" x14ac:dyDescent="0.25">
      <c r="B14" s="16" t="s">
        <v>23</v>
      </c>
      <c r="C14" s="16" t="s">
        <v>17</v>
      </c>
      <c r="D14" s="16" t="s">
        <v>436</v>
      </c>
      <c r="E14" s="16" t="s">
        <v>25</v>
      </c>
      <c r="F14" s="106" t="s">
        <v>270</v>
      </c>
      <c r="G14" s="101">
        <v>1</v>
      </c>
      <c r="H14" s="33" t="s">
        <v>402</v>
      </c>
      <c r="I14" s="34" t="s">
        <v>266</v>
      </c>
      <c r="J14" s="35"/>
      <c r="K14" s="53"/>
    </row>
    <row r="15" spans="1:11" x14ac:dyDescent="0.25">
      <c r="B15" s="16" t="s">
        <v>23</v>
      </c>
      <c r="C15" s="16" t="s">
        <v>18</v>
      </c>
      <c r="D15" s="16" t="s">
        <v>436</v>
      </c>
      <c r="E15" s="16" t="s">
        <v>26</v>
      </c>
      <c r="F15" s="102">
        <v>24711984333</v>
      </c>
      <c r="G15" s="101">
        <v>1</v>
      </c>
      <c r="H15" s="33" t="s">
        <v>402</v>
      </c>
      <c r="I15" s="34" t="s">
        <v>266</v>
      </c>
      <c r="J15" s="35" t="s">
        <v>383</v>
      </c>
      <c r="K15" s="34"/>
    </row>
    <row r="16" spans="1:11" x14ac:dyDescent="0.25">
      <c r="B16" s="16" t="s">
        <v>23</v>
      </c>
      <c r="C16" t="s">
        <v>112</v>
      </c>
      <c r="D16" s="16" t="s">
        <v>436</v>
      </c>
      <c r="E16" t="s">
        <v>113</v>
      </c>
      <c r="F16" s="106" t="s">
        <v>270</v>
      </c>
      <c r="G16" s="101">
        <v>1</v>
      </c>
      <c r="H16" s="33" t="s">
        <v>402</v>
      </c>
      <c r="I16" s="34" t="s">
        <v>266</v>
      </c>
      <c r="J16" s="35"/>
      <c r="K16" s="42"/>
    </row>
    <row r="17" spans="2:11" ht="15.75" customHeight="1" x14ac:dyDescent="0.25">
      <c r="B17" s="16" t="s">
        <v>23</v>
      </c>
      <c r="C17" s="16" t="s">
        <v>74</v>
      </c>
      <c r="D17" s="16" t="s">
        <v>436</v>
      </c>
      <c r="E17" s="16" t="s">
        <v>77</v>
      </c>
      <c r="F17" s="102">
        <v>3726807562</v>
      </c>
      <c r="G17" s="101">
        <v>1</v>
      </c>
      <c r="H17" s="33" t="s">
        <v>402</v>
      </c>
      <c r="I17" s="34" t="s">
        <v>266</v>
      </c>
      <c r="J17" s="35" t="s">
        <v>268</v>
      </c>
      <c r="K17" s="34"/>
    </row>
    <row r="18" spans="2:11" ht="15.75" customHeight="1" x14ac:dyDescent="0.25">
      <c r="B18" s="16" t="s">
        <v>23</v>
      </c>
      <c r="C18" s="16" t="s">
        <v>438</v>
      </c>
      <c r="D18" s="16" t="s">
        <v>436</v>
      </c>
      <c r="E18" s="16"/>
      <c r="F18" s="102"/>
      <c r="G18" s="101">
        <v>1</v>
      </c>
      <c r="H18" s="33"/>
      <c r="I18" s="34"/>
      <c r="J18" s="35"/>
      <c r="K18" s="34"/>
    </row>
    <row r="19" spans="2:11" x14ac:dyDescent="0.25">
      <c r="B19" s="16"/>
      <c r="C19" s="16"/>
      <c r="E19" s="16"/>
      <c r="F19" s="103"/>
      <c r="G19" s="52"/>
      <c r="H19" s="33"/>
      <c r="I19" s="34"/>
      <c r="J19" s="35"/>
      <c r="K19" s="34"/>
    </row>
    <row r="20" spans="2:11" x14ac:dyDescent="0.25">
      <c r="B20" s="16" t="s">
        <v>114</v>
      </c>
      <c r="C20" s="16" t="s">
        <v>27</v>
      </c>
      <c r="D20" s="16" t="s">
        <v>436</v>
      </c>
      <c r="E20" s="16" t="s">
        <v>28</v>
      </c>
      <c r="F20" s="106" t="s">
        <v>270</v>
      </c>
      <c r="G20" s="52"/>
      <c r="H20" s="33" t="s">
        <v>402</v>
      </c>
      <c r="I20" s="34" t="s">
        <v>266</v>
      </c>
      <c r="J20" s="35"/>
      <c r="K20" s="38"/>
    </row>
    <row r="21" spans="2:11" x14ac:dyDescent="0.25">
      <c r="B21" s="16" t="s">
        <v>114</v>
      </c>
      <c r="C21" s="16" t="s">
        <v>58</v>
      </c>
      <c r="D21" s="16" t="s">
        <v>436</v>
      </c>
      <c r="E21" s="16" t="s">
        <v>75</v>
      </c>
      <c r="F21" s="110">
        <v>3.04E-2</v>
      </c>
      <c r="G21" s="52"/>
      <c r="H21" s="33" t="s">
        <v>401</v>
      </c>
      <c r="I21" s="34" t="s">
        <v>400</v>
      </c>
      <c r="J21" s="35" t="s">
        <v>403</v>
      </c>
      <c r="K21" s="36"/>
    </row>
    <row r="22" spans="2:11" x14ac:dyDescent="0.25">
      <c r="B22" s="16" t="s">
        <v>114</v>
      </c>
      <c r="C22" s="16" t="s">
        <v>115</v>
      </c>
      <c r="D22" s="16" t="s">
        <v>436</v>
      </c>
      <c r="E22" s="16" t="s">
        <v>76</v>
      </c>
      <c r="F22" s="106" t="s">
        <v>270</v>
      </c>
      <c r="G22" s="52"/>
      <c r="H22" s="33" t="s">
        <v>402</v>
      </c>
      <c r="I22" s="34" t="s">
        <v>266</v>
      </c>
      <c r="J22" s="35"/>
      <c r="K22" s="36" t="s">
        <v>384</v>
      </c>
    </row>
    <row r="23" spans="2:11" x14ac:dyDescent="0.25">
      <c r="B23" s="16"/>
      <c r="C23" s="16"/>
      <c r="E23" s="16"/>
      <c r="F23" s="15"/>
      <c r="G23" s="52"/>
      <c r="H23" s="33"/>
      <c r="I23" s="34"/>
      <c r="J23" s="35"/>
      <c r="K23" s="39"/>
    </row>
    <row r="24" spans="2:11" ht="45" x14ac:dyDescent="0.25">
      <c r="B24" s="16" t="s">
        <v>78</v>
      </c>
      <c r="C24" s="16" t="s">
        <v>55</v>
      </c>
      <c r="D24" s="16" t="s">
        <v>432</v>
      </c>
      <c r="E24" t="s">
        <v>108</v>
      </c>
      <c r="F24" s="55" t="s">
        <v>399</v>
      </c>
      <c r="G24" s="52"/>
      <c r="H24" s="33" t="s">
        <v>265</v>
      </c>
      <c r="I24" s="34" t="s">
        <v>266</v>
      </c>
      <c r="J24" s="35"/>
      <c r="K24" s="39" t="s">
        <v>386</v>
      </c>
    </row>
    <row r="26" spans="2:11" x14ac:dyDescent="0.25">
      <c r="B26" s="16" t="s">
        <v>244</v>
      </c>
      <c r="C26" s="16" t="s">
        <v>245</v>
      </c>
      <c r="D26" s="16" t="s">
        <v>432</v>
      </c>
      <c r="E26" s="38"/>
      <c r="F26" s="40" t="s">
        <v>382</v>
      </c>
      <c r="I26" s="40" t="s">
        <v>246</v>
      </c>
      <c r="K26" s="38"/>
    </row>
    <row r="27" spans="2:11" x14ac:dyDescent="0.25">
      <c r="B27" s="16" t="s">
        <v>244</v>
      </c>
      <c r="C27" s="16" t="s">
        <v>247</v>
      </c>
      <c r="D27" s="16" t="s">
        <v>432</v>
      </c>
      <c r="E27" s="38"/>
      <c r="F27" s="40" t="s">
        <v>382</v>
      </c>
      <c r="I27" s="40" t="s">
        <v>382</v>
      </c>
      <c r="K27" s="38"/>
    </row>
    <row r="28" spans="2:11" x14ac:dyDescent="0.25">
      <c r="B28" s="16" t="s">
        <v>244</v>
      </c>
      <c r="C28" s="16" t="s">
        <v>248</v>
      </c>
      <c r="D28" s="16" t="s">
        <v>432</v>
      </c>
      <c r="E28" s="38"/>
      <c r="F28" s="40" t="s">
        <v>452</v>
      </c>
      <c r="I28" s="40" t="s">
        <v>246</v>
      </c>
    </row>
    <row r="29" spans="2:11" x14ac:dyDescent="0.25">
      <c r="B29" s="16" t="s">
        <v>244</v>
      </c>
      <c r="C29" s="16" t="s">
        <v>453</v>
      </c>
      <c r="D29" s="16" t="s">
        <v>432</v>
      </c>
      <c r="E29" s="38"/>
      <c r="F29" s="40" t="s">
        <v>452</v>
      </c>
      <c r="I29" s="40" t="s">
        <v>382</v>
      </c>
    </row>
    <row r="30" spans="2:11" x14ac:dyDescent="0.25">
      <c r="D30" s="90"/>
      <c r="E30" s="38"/>
      <c r="F30" s="40"/>
    </row>
    <row r="31" spans="2:11" x14ac:dyDescent="0.25">
      <c r="B31" s="16" t="s">
        <v>244</v>
      </c>
      <c r="C31" s="16" t="s">
        <v>249</v>
      </c>
      <c r="D31" s="104" t="s">
        <v>436</v>
      </c>
      <c r="E31" s="37" t="s">
        <v>250</v>
      </c>
      <c r="F31" s="40">
        <v>-1</v>
      </c>
      <c r="K31" s="38" t="s">
        <v>251</v>
      </c>
    </row>
    <row r="32" spans="2:11" x14ac:dyDescent="0.25">
      <c r="B32" s="16" t="s">
        <v>244</v>
      </c>
      <c r="C32" s="16" t="s">
        <v>252</v>
      </c>
      <c r="D32" s="104" t="s">
        <v>436</v>
      </c>
      <c r="E32" s="37" t="s">
        <v>250</v>
      </c>
      <c r="F32" s="40">
        <v>-1</v>
      </c>
    </row>
    <row r="33" spans="2:6" x14ac:dyDescent="0.25">
      <c r="B33" s="16" t="s">
        <v>244</v>
      </c>
      <c r="C33" s="16" t="s">
        <v>253</v>
      </c>
      <c r="D33" s="104" t="s">
        <v>436</v>
      </c>
      <c r="E33" s="37" t="s">
        <v>250</v>
      </c>
      <c r="F33" s="40">
        <v>-1</v>
      </c>
    </row>
    <row r="34" spans="2:6" x14ac:dyDescent="0.25">
      <c r="B34" s="16" t="s">
        <v>244</v>
      </c>
      <c r="C34" s="16" t="s">
        <v>254</v>
      </c>
      <c r="D34" s="104" t="s">
        <v>436</v>
      </c>
      <c r="E34" s="37" t="s">
        <v>250</v>
      </c>
      <c r="F34" s="40">
        <v>-1</v>
      </c>
    </row>
    <row r="35" spans="2:6" x14ac:dyDescent="0.25">
      <c r="D35" s="90"/>
    </row>
    <row r="36" spans="2:6" x14ac:dyDescent="0.25">
      <c r="B36" s="104" t="s">
        <v>244</v>
      </c>
      <c r="C36" s="104" t="s">
        <v>387</v>
      </c>
      <c r="D36" s="104" t="s">
        <v>437</v>
      </c>
      <c r="F36" s="40">
        <v>0</v>
      </c>
    </row>
  </sheetData>
  <hyperlinks>
    <hyperlink ref="A1" location="TOC!A1" display="TOC"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B1" zoomScaleNormal="100" workbookViewId="0">
      <selection activeCell="O57" sqref="O57"/>
    </sheetView>
  </sheetViews>
  <sheetFormatPr defaultRowHeight="15" x14ac:dyDescent="0.25"/>
  <sheetData>
    <row r="1" spans="1:1" x14ac:dyDescent="0.25">
      <c r="A1" s="1" t="s">
        <v>0</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tabSelected="1" topLeftCell="D2" zoomScale="145" zoomScaleNormal="145" workbookViewId="0">
      <selection activeCell="J18" sqref="J18"/>
    </sheetView>
  </sheetViews>
  <sheetFormatPr defaultRowHeight="15" x14ac:dyDescent="0.25"/>
  <cols>
    <col min="17" max="17" width="84.7109375" customWidth="1"/>
    <col min="19" max="19" width="18.7109375" customWidth="1"/>
  </cols>
  <sheetData>
    <row r="1" spans="1:17" x14ac:dyDescent="0.25">
      <c r="A1" s="1" t="s">
        <v>0</v>
      </c>
      <c r="B1" t="s">
        <v>397</v>
      </c>
    </row>
    <row r="2" spans="1:17" ht="360" x14ac:dyDescent="0.25">
      <c r="Q2" s="14" t="s">
        <v>392</v>
      </c>
    </row>
    <row r="9" spans="1:17" x14ac:dyDescent="0.25">
      <c r="B9" t="s">
        <v>398</v>
      </c>
    </row>
    <row r="16" spans="1:17" x14ac:dyDescent="0.25">
      <c r="B16" t="s">
        <v>395</v>
      </c>
    </row>
    <row r="22" spans="6:6" x14ac:dyDescent="0.25">
      <c r="F22" s="38"/>
    </row>
    <row r="34" spans="2:2" x14ac:dyDescent="0.25">
      <c r="B34" t="s">
        <v>396</v>
      </c>
    </row>
  </sheetData>
  <hyperlinks>
    <hyperlink ref="A1" location="TOC!A1" display="TOC"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50" zoomScaleNormal="50" workbookViewId="0">
      <selection activeCell="C37" sqref="C37"/>
    </sheetView>
  </sheetViews>
  <sheetFormatPr defaultRowHeight="15" x14ac:dyDescent="0.25"/>
  <sheetData>
    <row r="1" spans="1:1" x14ac:dyDescent="0.25">
      <c r="A1" s="1" t="s">
        <v>0</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9D020-22FB-4410-BEF5-BFD2FE81FA48}">
  <dimension ref="A1:N52"/>
  <sheetViews>
    <sheetView zoomScaleNormal="100" workbookViewId="0">
      <selection activeCell="H14" sqref="H14"/>
    </sheetView>
  </sheetViews>
  <sheetFormatPr defaultColWidth="8.7109375" defaultRowHeight="15" x14ac:dyDescent="0.25"/>
  <cols>
    <col min="1" max="4" width="8.7109375" style="22"/>
    <col min="5" max="5" width="15" style="22" bestFit="1" customWidth="1"/>
    <col min="6" max="7" width="12.5703125" style="22" bestFit="1" customWidth="1"/>
    <col min="8" max="13" width="13.7109375" style="22" bestFit="1" customWidth="1"/>
    <col min="14" max="16384" width="8.7109375" style="22"/>
  </cols>
  <sheetData>
    <row r="1" spans="1:14" x14ac:dyDescent="0.25">
      <c r="A1" s="9" t="s">
        <v>0</v>
      </c>
    </row>
    <row r="2" spans="1:14" x14ac:dyDescent="0.25">
      <c r="A2" s="86" t="s">
        <v>35</v>
      </c>
      <c r="B2" s="87" t="s">
        <v>448</v>
      </c>
    </row>
    <row r="3" spans="1:14" x14ac:dyDescent="0.25">
      <c r="A3" s="86" t="s">
        <v>36</v>
      </c>
      <c r="B3" s="87" t="s">
        <v>449</v>
      </c>
    </row>
    <row r="4" spans="1:14" x14ac:dyDescent="0.25">
      <c r="A4" s="22" t="s">
        <v>457</v>
      </c>
      <c r="B4" s="120" t="s">
        <v>458</v>
      </c>
    </row>
    <row r="6" spans="1:14" x14ac:dyDescent="0.25">
      <c r="A6" s="1"/>
      <c r="B6"/>
      <c r="C6"/>
      <c r="D6"/>
      <c r="E6" t="s">
        <v>330</v>
      </c>
      <c r="F6"/>
      <c r="G6"/>
      <c r="H6"/>
      <c r="I6"/>
      <c r="J6"/>
      <c r="K6"/>
      <c r="L6"/>
      <c r="M6"/>
    </row>
    <row r="7" spans="1:14" x14ac:dyDescent="0.25">
      <c r="A7" s="1"/>
      <c r="B7"/>
      <c r="C7"/>
      <c r="D7"/>
      <c r="E7" t="s">
        <v>331</v>
      </c>
      <c r="F7" t="s">
        <v>332</v>
      </c>
      <c r="G7" t="s">
        <v>333</v>
      </c>
      <c r="H7" t="s">
        <v>334</v>
      </c>
      <c r="I7" t="s">
        <v>335</v>
      </c>
      <c r="J7" t="s">
        <v>336</v>
      </c>
      <c r="K7" t="s">
        <v>337</v>
      </c>
      <c r="L7" t="s">
        <v>338</v>
      </c>
      <c r="M7" t="s">
        <v>339</v>
      </c>
    </row>
    <row r="8" spans="1:14" x14ac:dyDescent="0.25">
      <c r="A8"/>
      <c r="C8"/>
      <c r="D8" s="61" t="s">
        <v>289</v>
      </c>
      <c r="E8" t="s">
        <v>340</v>
      </c>
      <c r="F8" t="s">
        <v>341</v>
      </c>
      <c r="G8" t="s">
        <v>342</v>
      </c>
      <c r="H8" t="s">
        <v>343</v>
      </c>
      <c r="I8" t="s">
        <v>344</v>
      </c>
      <c r="J8" t="s">
        <v>345</v>
      </c>
      <c r="K8" t="s">
        <v>346</v>
      </c>
      <c r="L8" t="s">
        <v>347</v>
      </c>
      <c r="M8" t="s">
        <v>348</v>
      </c>
    </row>
    <row r="9" spans="1:14" x14ac:dyDescent="0.25">
      <c r="A9" t="s">
        <v>272</v>
      </c>
      <c r="B9" s="62" t="s">
        <v>290</v>
      </c>
      <c r="C9" s="61" t="s">
        <v>37</v>
      </c>
      <c r="D9" s="61" t="s">
        <v>38</v>
      </c>
      <c r="E9" s="111">
        <v>2</v>
      </c>
      <c r="F9" s="111">
        <v>7</v>
      </c>
      <c r="G9" s="111">
        <v>12</v>
      </c>
      <c r="H9" s="111">
        <v>17</v>
      </c>
      <c r="I9" s="111">
        <v>22</v>
      </c>
      <c r="J9" s="111">
        <v>27</v>
      </c>
      <c r="K9" s="111">
        <v>32</v>
      </c>
      <c r="L9" s="111">
        <v>37</v>
      </c>
      <c r="M9" s="111">
        <v>42</v>
      </c>
    </row>
    <row r="10" spans="1:14" x14ac:dyDescent="0.25">
      <c r="A10"/>
      <c r="B10" s="61" t="s">
        <v>291</v>
      </c>
      <c r="C10" s="61"/>
      <c r="D10" s="61"/>
      <c r="E10" t="s">
        <v>340</v>
      </c>
      <c r="F10" t="s">
        <v>341</v>
      </c>
      <c r="G10" t="s">
        <v>342</v>
      </c>
      <c r="H10" t="s">
        <v>343</v>
      </c>
      <c r="I10" t="s">
        <v>344</v>
      </c>
      <c r="J10" t="s">
        <v>450</v>
      </c>
      <c r="K10" t="s">
        <v>237</v>
      </c>
      <c r="L10" t="s">
        <v>238</v>
      </c>
      <c r="M10" t="s">
        <v>239</v>
      </c>
    </row>
    <row r="11" spans="1:14" x14ac:dyDescent="0.25">
      <c r="A11" t="s">
        <v>294</v>
      </c>
      <c r="B11" s="60" t="s">
        <v>350</v>
      </c>
      <c r="C11" s="60">
        <v>22</v>
      </c>
      <c r="D11" s="56" t="s">
        <v>439</v>
      </c>
      <c r="E11" s="107">
        <v>307</v>
      </c>
      <c r="F11" s="107">
        <v>2</v>
      </c>
      <c r="G11" s="107"/>
      <c r="H11" s="107"/>
      <c r="I11" s="107"/>
      <c r="J11" s="107"/>
      <c r="K11" s="107"/>
      <c r="L11" s="107"/>
      <c r="M11" s="107"/>
      <c r="N11" s="22">
        <f>SUM(E11:M11)</f>
        <v>309</v>
      </c>
    </row>
    <row r="12" spans="1:14" x14ac:dyDescent="0.25">
      <c r="A12" t="s">
        <v>295</v>
      </c>
      <c r="B12" s="60" t="s">
        <v>350</v>
      </c>
      <c r="C12" s="60">
        <v>26</v>
      </c>
      <c r="D12" s="56" t="s">
        <v>440</v>
      </c>
      <c r="E12" s="107">
        <v>2818</v>
      </c>
      <c r="F12" s="107">
        <v>760</v>
      </c>
      <c r="G12" s="107">
        <v>17</v>
      </c>
      <c r="H12" s="107"/>
      <c r="I12" s="107"/>
      <c r="J12" s="107"/>
      <c r="K12" s="107"/>
      <c r="L12" s="107"/>
      <c r="M12" s="107"/>
      <c r="N12" s="22">
        <f t="shared" ref="N12:N19" si="0">SUM(E12:M12)</f>
        <v>3595</v>
      </c>
    </row>
    <row r="13" spans="1:14" x14ac:dyDescent="0.25">
      <c r="A13" t="s">
        <v>296</v>
      </c>
      <c r="B13" s="60" t="s">
        <v>350</v>
      </c>
      <c r="C13" s="60">
        <v>31</v>
      </c>
      <c r="D13" s="56" t="s">
        <v>441</v>
      </c>
      <c r="E13" s="107">
        <v>1952</v>
      </c>
      <c r="F13" s="107">
        <v>2753</v>
      </c>
      <c r="G13" s="107">
        <v>1587</v>
      </c>
      <c r="H13" s="107">
        <v>50</v>
      </c>
      <c r="I13" s="107"/>
      <c r="J13" s="107"/>
      <c r="K13" s="107"/>
      <c r="L13" s="107"/>
      <c r="M13" s="107"/>
      <c r="N13" s="22">
        <f t="shared" si="0"/>
        <v>6342</v>
      </c>
    </row>
    <row r="14" spans="1:14" x14ac:dyDescent="0.25">
      <c r="A14" t="s">
        <v>297</v>
      </c>
      <c r="B14" s="60" t="s">
        <v>350</v>
      </c>
      <c r="C14" s="60">
        <v>36</v>
      </c>
      <c r="D14" s="56" t="s">
        <v>442</v>
      </c>
      <c r="E14" s="107">
        <v>708</v>
      </c>
      <c r="F14" s="107">
        <v>1413</v>
      </c>
      <c r="G14" s="107">
        <v>3601</v>
      </c>
      <c r="H14" s="107">
        <v>1631</v>
      </c>
      <c r="I14" s="107">
        <v>27</v>
      </c>
      <c r="J14" s="107"/>
      <c r="K14" s="107"/>
      <c r="L14" s="107"/>
      <c r="M14" s="107"/>
      <c r="N14" s="22">
        <f t="shared" si="0"/>
        <v>7380</v>
      </c>
    </row>
    <row r="15" spans="1:14" x14ac:dyDescent="0.25">
      <c r="A15" t="s">
        <v>298</v>
      </c>
      <c r="B15" s="60" t="s">
        <v>350</v>
      </c>
      <c r="C15" s="60">
        <v>41</v>
      </c>
      <c r="D15" s="56" t="s">
        <v>443</v>
      </c>
      <c r="E15" s="107">
        <v>134</v>
      </c>
      <c r="F15" s="107">
        <v>522</v>
      </c>
      <c r="G15" s="107">
        <v>1923</v>
      </c>
      <c r="H15" s="107">
        <v>3485</v>
      </c>
      <c r="I15" s="107">
        <v>1275</v>
      </c>
      <c r="J15" s="107">
        <v>33</v>
      </c>
      <c r="K15" s="107"/>
      <c r="L15" s="107"/>
      <c r="M15" s="107"/>
      <c r="N15" s="22">
        <f t="shared" si="0"/>
        <v>7372</v>
      </c>
    </row>
    <row r="16" spans="1:14" x14ac:dyDescent="0.25">
      <c r="A16" t="s">
        <v>299</v>
      </c>
      <c r="B16" s="60" t="s">
        <v>350</v>
      </c>
      <c r="C16" s="60">
        <v>46</v>
      </c>
      <c r="D16" s="56" t="s">
        <v>444</v>
      </c>
      <c r="E16" s="107">
        <v>6</v>
      </c>
      <c r="F16" s="107">
        <v>82</v>
      </c>
      <c r="G16" s="107">
        <v>1026</v>
      </c>
      <c r="H16" s="107">
        <v>2484</v>
      </c>
      <c r="I16" s="107">
        <v>3754</v>
      </c>
      <c r="J16" s="107">
        <v>1112</v>
      </c>
      <c r="K16" s="107">
        <v>18</v>
      </c>
      <c r="L16" s="107"/>
      <c r="M16" s="107"/>
      <c r="N16" s="22">
        <f t="shared" si="0"/>
        <v>8482</v>
      </c>
    </row>
    <row r="17" spans="1:14" x14ac:dyDescent="0.25">
      <c r="A17" t="s">
        <v>300</v>
      </c>
      <c r="B17" s="60" t="s">
        <v>350</v>
      </c>
      <c r="C17" s="60">
        <v>51</v>
      </c>
      <c r="D17" s="56" t="s">
        <v>445</v>
      </c>
      <c r="E17" s="107">
        <v>8</v>
      </c>
      <c r="F17" s="107">
        <v>6</v>
      </c>
      <c r="G17" s="107">
        <v>144</v>
      </c>
      <c r="H17" s="107">
        <v>883</v>
      </c>
      <c r="I17" s="107">
        <v>1846</v>
      </c>
      <c r="J17" s="107">
        <v>1483</v>
      </c>
      <c r="K17" s="107">
        <v>384</v>
      </c>
      <c r="L17" s="107">
        <v>3</v>
      </c>
      <c r="M17" s="107"/>
      <c r="N17" s="22">
        <f t="shared" si="0"/>
        <v>4757</v>
      </c>
    </row>
    <row r="18" spans="1:14" x14ac:dyDescent="0.25">
      <c r="A18" t="s">
        <v>301</v>
      </c>
      <c r="B18" s="60" t="s">
        <v>350</v>
      </c>
      <c r="C18" s="60">
        <v>56</v>
      </c>
      <c r="D18" s="56" t="s">
        <v>446</v>
      </c>
      <c r="E18" s="107"/>
      <c r="F18" s="107">
        <v>5</v>
      </c>
      <c r="G18" s="107">
        <v>35</v>
      </c>
      <c r="H18" s="107">
        <v>119</v>
      </c>
      <c r="I18" s="107">
        <v>632</v>
      </c>
      <c r="J18" s="107">
        <v>558</v>
      </c>
      <c r="K18" s="107">
        <v>386</v>
      </c>
      <c r="L18" s="107">
        <v>129</v>
      </c>
      <c r="M18" s="107">
        <v>1</v>
      </c>
      <c r="N18" s="22">
        <f t="shared" si="0"/>
        <v>1865</v>
      </c>
    </row>
    <row r="19" spans="1:14" x14ac:dyDescent="0.25">
      <c r="A19" t="s">
        <v>302</v>
      </c>
      <c r="B19" s="60" t="s">
        <v>350</v>
      </c>
      <c r="C19" s="60">
        <v>62</v>
      </c>
      <c r="D19" s="56" t="s">
        <v>447</v>
      </c>
      <c r="E19" s="107">
        <v>4</v>
      </c>
      <c r="F19" s="107">
        <v>7</v>
      </c>
      <c r="G19" s="107">
        <v>20</v>
      </c>
      <c r="H19" s="107">
        <v>24</v>
      </c>
      <c r="I19" s="107">
        <v>174</v>
      </c>
      <c r="J19" s="107">
        <v>176</v>
      </c>
      <c r="K19" s="107">
        <v>105</v>
      </c>
      <c r="L19" s="107">
        <v>131</v>
      </c>
      <c r="M19" s="107">
        <v>46</v>
      </c>
      <c r="N19" s="22">
        <f t="shared" si="0"/>
        <v>687</v>
      </c>
    </row>
    <row r="20" spans="1:14" x14ac:dyDescent="0.25">
      <c r="A20"/>
      <c r="B20" s="60"/>
      <c r="C20" s="60"/>
      <c r="D20" s="56"/>
      <c r="E20" s="56"/>
      <c r="F20" s="56"/>
      <c r="G20" s="56"/>
      <c r="H20" s="56"/>
      <c r="I20" s="56"/>
      <c r="J20" s="56"/>
      <c r="K20" s="56"/>
      <c r="L20" s="56"/>
      <c r="M20" s="56"/>
    </row>
    <row r="21" spans="1:14" x14ac:dyDescent="0.25">
      <c r="A21" t="s">
        <v>294</v>
      </c>
      <c r="B21" s="60" t="s">
        <v>352</v>
      </c>
      <c r="C21" s="60">
        <v>22</v>
      </c>
      <c r="D21" s="99" t="s">
        <v>439</v>
      </c>
      <c r="E21" s="107">
        <v>43667.009771986974</v>
      </c>
      <c r="F21" s="107">
        <v>49188.5</v>
      </c>
      <c r="G21" s="107"/>
      <c r="H21" s="107"/>
      <c r="I21" s="107"/>
      <c r="J21" s="107"/>
      <c r="K21" s="107"/>
      <c r="L21" s="107"/>
      <c r="M21" s="107"/>
    </row>
    <row r="22" spans="1:14" x14ac:dyDescent="0.25">
      <c r="A22" t="s">
        <v>295</v>
      </c>
      <c r="B22" s="60" t="s">
        <v>352</v>
      </c>
      <c r="C22" s="60">
        <v>26</v>
      </c>
      <c r="D22" s="99" t="s">
        <v>440</v>
      </c>
      <c r="E22" s="107">
        <v>49009.011000709725</v>
      </c>
      <c r="F22" s="107">
        <v>63675.130263157895</v>
      </c>
      <c r="G22" s="107">
        <v>75429.882352941175</v>
      </c>
      <c r="H22" s="107"/>
      <c r="I22" s="107"/>
      <c r="J22" s="107"/>
      <c r="K22" s="107"/>
      <c r="L22" s="107"/>
      <c r="M22" s="107"/>
    </row>
    <row r="23" spans="1:14" x14ac:dyDescent="0.25">
      <c r="A23" t="s">
        <v>296</v>
      </c>
      <c r="B23" s="60" t="s">
        <v>352</v>
      </c>
      <c r="C23" s="60">
        <v>31</v>
      </c>
      <c r="D23" s="99" t="s">
        <v>441</v>
      </c>
      <c r="E23" s="107">
        <v>51063.393954918036</v>
      </c>
      <c r="F23" s="107">
        <v>73454.386850708324</v>
      </c>
      <c r="G23" s="107">
        <v>89063.44927536232</v>
      </c>
      <c r="H23" s="107">
        <v>97591.4</v>
      </c>
      <c r="I23" s="107"/>
      <c r="J23" s="107"/>
      <c r="K23" s="107"/>
      <c r="L23" s="107"/>
      <c r="M23" s="107"/>
    </row>
    <row r="24" spans="1:14" x14ac:dyDescent="0.25">
      <c r="A24" t="s">
        <v>297</v>
      </c>
      <c r="B24" s="60" t="s">
        <v>352</v>
      </c>
      <c r="C24" s="60">
        <v>36</v>
      </c>
      <c r="D24" s="99" t="s">
        <v>442</v>
      </c>
      <c r="E24" s="107">
        <v>51790.899717514127</v>
      </c>
      <c r="F24" s="107">
        <v>76087.860580325549</v>
      </c>
      <c r="G24" s="107">
        <v>95130.306859205783</v>
      </c>
      <c r="H24" s="107">
        <v>103521.95462906192</v>
      </c>
      <c r="I24" s="107">
        <v>106095.5925925926</v>
      </c>
      <c r="J24" s="107"/>
      <c r="K24" s="107"/>
      <c r="L24" s="107"/>
      <c r="M24" s="107"/>
    </row>
    <row r="25" spans="1:14" x14ac:dyDescent="0.25">
      <c r="A25" t="s">
        <v>298</v>
      </c>
      <c r="B25" s="60" t="s">
        <v>352</v>
      </c>
      <c r="C25" s="60">
        <v>41</v>
      </c>
      <c r="D25" s="99" t="s">
        <v>443</v>
      </c>
      <c r="E25" s="107">
        <v>54986.626865671642</v>
      </c>
      <c r="F25" s="107">
        <v>77630.321839080454</v>
      </c>
      <c r="G25" s="107">
        <v>94777.522100884031</v>
      </c>
      <c r="H25" s="107">
        <v>105542.51936872309</v>
      </c>
      <c r="I25" s="107">
        <v>114835.94823529411</v>
      </c>
      <c r="J25" s="107">
        <v>110605.63636363637</v>
      </c>
      <c r="K25" s="107"/>
      <c r="L25" s="107"/>
      <c r="M25" s="107"/>
    </row>
    <row r="26" spans="1:14" x14ac:dyDescent="0.25">
      <c r="A26" t="s">
        <v>299</v>
      </c>
      <c r="B26" s="60" t="s">
        <v>352</v>
      </c>
      <c r="C26" s="60">
        <v>46</v>
      </c>
      <c r="D26" s="99" t="s">
        <v>444</v>
      </c>
      <c r="E26" s="107">
        <v>41033.166666666664</v>
      </c>
      <c r="F26" s="107">
        <v>81017.280487804877</v>
      </c>
      <c r="G26" s="107">
        <v>92620.048732943469</v>
      </c>
      <c r="H26" s="107">
        <v>102373.94847020935</v>
      </c>
      <c r="I26" s="107">
        <v>114879.94272775706</v>
      </c>
      <c r="J26" s="107">
        <v>123622.28597122303</v>
      </c>
      <c r="K26" s="107">
        <v>138744.22222222222</v>
      </c>
      <c r="L26" s="107"/>
      <c r="M26" s="107"/>
    </row>
    <row r="27" spans="1:14" x14ac:dyDescent="0.25">
      <c r="A27" t="s">
        <v>300</v>
      </c>
      <c r="B27" s="60" t="s">
        <v>352</v>
      </c>
      <c r="C27" s="60">
        <v>51</v>
      </c>
      <c r="D27" s="99" t="s">
        <v>445</v>
      </c>
      <c r="E27" s="107">
        <v>30999.625</v>
      </c>
      <c r="F27" s="107">
        <v>41939.5</v>
      </c>
      <c r="G27" s="107">
        <v>82848.729166666672</v>
      </c>
      <c r="H27" s="107">
        <v>100180.7281993205</v>
      </c>
      <c r="I27" s="107">
        <v>111370.33152762731</v>
      </c>
      <c r="J27" s="107">
        <v>124278.74443695213</v>
      </c>
      <c r="K27" s="107">
        <v>138874.86979166666</v>
      </c>
      <c r="L27" s="107">
        <v>142816</v>
      </c>
      <c r="M27" s="107"/>
    </row>
    <row r="28" spans="1:14" x14ac:dyDescent="0.25">
      <c r="A28" t="s">
        <v>301</v>
      </c>
      <c r="B28" s="60" t="s">
        <v>352</v>
      </c>
      <c r="C28" s="60">
        <v>56</v>
      </c>
      <c r="D28" s="99" t="s">
        <v>446</v>
      </c>
      <c r="E28" s="107"/>
      <c r="F28" s="107">
        <v>79165.600000000006</v>
      </c>
      <c r="G28" s="107">
        <v>57501.771428571432</v>
      </c>
      <c r="H28" s="107">
        <v>93265.050420168074</v>
      </c>
      <c r="I28" s="107">
        <v>108665.12816455697</v>
      </c>
      <c r="J28" s="107">
        <v>118599.28315412186</v>
      </c>
      <c r="K28" s="107">
        <v>138401.79274611399</v>
      </c>
      <c r="L28" s="107">
        <v>146365.96124031008</v>
      </c>
      <c r="M28" s="107">
        <v>94204</v>
      </c>
    </row>
    <row r="29" spans="1:14" x14ac:dyDescent="0.25">
      <c r="A29" s="22" t="s">
        <v>302</v>
      </c>
      <c r="B29" s="22" t="s">
        <v>352</v>
      </c>
      <c r="C29" s="60">
        <v>62</v>
      </c>
      <c r="D29" s="99" t="s">
        <v>447</v>
      </c>
      <c r="E29" s="108">
        <v>67295</v>
      </c>
      <c r="F29" s="108">
        <v>36805.714285714283</v>
      </c>
      <c r="G29" s="108">
        <v>45493.15</v>
      </c>
      <c r="H29" s="108">
        <v>63231.083333333336</v>
      </c>
      <c r="I29" s="108">
        <v>94995.643678160923</v>
      </c>
      <c r="J29" s="108">
        <v>111590.82386363637</v>
      </c>
      <c r="K29" s="108">
        <v>125427.73333333334</v>
      </c>
      <c r="L29" s="108">
        <v>153579.18320610686</v>
      </c>
      <c r="M29" s="109">
        <v>162667.36956521738</v>
      </c>
    </row>
    <row r="30" spans="1:14" x14ac:dyDescent="0.25">
      <c r="E30" s="84"/>
      <c r="F30" s="84"/>
      <c r="G30" s="84"/>
      <c r="H30" s="84"/>
      <c r="I30" s="84"/>
      <c r="J30" s="84"/>
      <c r="K30" s="84"/>
      <c r="L30" s="84"/>
    </row>
    <row r="32" spans="1:14" x14ac:dyDescent="0.25">
      <c r="A32" t="s">
        <v>294</v>
      </c>
      <c r="B32" s="60" t="s">
        <v>352</v>
      </c>
      <c r="C32" s="60">
        <v>22</v>
      </c>
      <c r="D32" s="56">
        <v>20</v>
      </c>
      <c r="E32" s="69">
        <v>13405772</v>
      </c>
      <c r="F32" s="69">
        <v>98377</v>
      </c>
      <c r="G32" s="56"/>
      <c r="H32" s="56"/>
      <c r="I32" s="56"/>
      <c r="J32" s="56"/>
      <c r="K32" s="56"/>
      <c r="L32" s="56"/>
      <c r="M32" s="56"/>
    </row>
    <row r="33" spans="1:13" x14ac:dyDescent="0.25">
      <c r="A33" t="s">
        <v>295</v>
      </c>
      <c r="B33" s="60" t="s">
        <v>352</v>
      </c>
      <c r="C33" s="60">
        <v>27</v>
      </c>
      <c r="D33" s="56">
        <v>25</v>
      </c>
      <c r="E33" s="69">
        <v>138107393</v>
      </c>
      <c r="F33" s="69">
        <v>48393099</v>
      </c>
      <c r="G33" s="69">
        <v>1282308</v>
      </c>
      <c r="H33" s="56"/>
      <c r="I33" s="56"/>
      <c r="J33" s="56"/>
      <c r="K33" s="56"/>
      <c r="L33" s="56"/>
      <c r="M33" s="56"/>
    </row>
    <row r="34" spans="1:13" x14ac:dyDescent="0.25">
      <c r="A34" t="s">
        <v>296</v>
      </c>
      <c r="B34" s="60" t="s">
        <v>352</v>
      </c>
      <c r="C34" s="60">
        <v>32</v>
      </c>
      <c r="D34" s="56">
        <v>30</v>
      </c>
      <c r="E34" s="69">
        <v>99675745</v>
      </c>
      <c r="F34" s="69">
        <v>202219927</v>
      </c>
      <c r="G34" s="69">
        <v>141343694</v>
      </c>
      <c r="H34" s="69">
        <v>4879570</v>
      </c>
      <c r="I34" s="56"/>
      <c r="J34" s="56"/>
      <c r="K34" s="56"/>
      <c r="L34" s="56"/>
      <c r="M34" s="56"/>
    </row>
    <row r="35" spans="1:13" x14ac:dyDescent="0.25">
      <c r="A35" t="s">
        <v>297</v>
      </c>
      <c r="B35" s="60" t="s">
        <v>352</v>
      </c>
      <c r="C35" s="60">
        <v>37</v>
      </c>
      <c r="D35" s="56">
        <v>35</v>
      </c>
      <c r="E35" s="69">
        <v>36667957</v>
      </c>
      <c r="F35" s="69">
        <v>107512147</v>
      </c>
      <c r="G35" s="69">
        <v>342564235</v>
      </c>
      <c r="H35" s="69">
        <v>168844308</v>
      </c>
      <c r="I35" s="69">
        <v>2864581</v>
      </c>
      <c r="J35" s="56"/>
      <c r="K35" s="56"/>
      <c r="L35" s="56"/>
      <c r="M35" s="56"/>
    </row>
    <row r="36" spans="1:13" x14ac:dyDescent="0.25">
      <c r="A36" t="s">
        <v>298</v>
      </c>
      <c r="B36" s="60" t="s">
        <v>352</v>
      </c>
      <c r="C36" s="60">
        <v>42</v>
      </c>
      <c r="D36" s="56">
        <v>40</v>
      </c>
      <c r="E36" s="69">
        <v>7368208</v>
      </c>
      <c r="F36" s="69">
        <v>40523028</v>
      </c>
      <c r="G36" s="69">
        <v>182257175</v>
      </c>
      <c r="H36" s="69">
        <v>367815680</v>
      </c>
      <c r="I36" s="69">
        <v>146415834</v>
      </c>
      <c r="J36" s="69">
        <v>3649986</v>
      </c>
      <c r="K36" s="56"/>
      <c r="L36" s="56"/>
      <c r="M36" s="56"/>
    </row>
    <row r="37" spans="1:13" x14ac:dyDescent="0.25">
      <c r="A37" t="s">
        <v>299</v>
      </c>
      <c r="B37" s="60" t="s">
        <v>352</v>
      </c>
      <c r="C37" s="60">
        <v>47</v>
      </c>
      <c r="D37" s="56">
        <v>45</v>
      </c>
      <c r="E37" s="69">
        <v>246199</v>
      </c>
      <c r="F37" s="69">
        <v>6643417</v>
      </c>
      <c r="G37" s="69">
        <v>95028170</v>
      </c>
      <c r="H37" s="69">
        <v>254296888</v>
      </c>
      <c r="I37" s="69">
        <v>431259305</v>
      </c>
      <c r="J37" s="69">
        <v>137467982</v>
      </c>
      <c r="K37" s="69">
        <v>2497396</v>
      </c>
      <c r="L37" s="56"/>
      <c r="M37" s="56"/>
    </row>
    <row r="38" spans="1:13" x14ac:dyDescent="0.25">
      <c r="A38" t="s">
        <v>300</v>
      </c>
      <c r="B38" s="60" t="s">
        <v>352</v>
      </c>
      <c r="C38" s="60">
        <v>52</v>
      </c>
      <c r="D38" s="56">
        <v>50</v>
      </c>
      <c r="E38" s="69">
        <v>247997</v>
      </c>
      <c r="F38" s="69">
        <v>251637</v>
      </c>
      <c r="G38" s="69">
        <v>11930217</v>
      </c>
      <c r="H38" s="69">
        <v>88459583</v>
      </c>
      <c r="I38" s="69">
        <v>205589632</v>
      </c>
      <c r="J38" s="69">
        <v>184305378</v>
      </c>
      <c r="K38" s="69">
        <v>53327950</v>
      </c>
      <c r="L38" s="69">
        <v>428448</v>
      </c>
      <c r="M38" s="56"/>
    </row>
    <row r="39" spans="1:13" x14ac:dyDescent="0.25">
      <c r="A39" t="s">
        <v>301</v>
      </c>
      <c r="B39" s="60" t="s">
        <v>352</v>
      </c>
      <c r="C39" s="60">
        <v>57</v>
      </c>
      <c r="D39" s="56">
        <v>55</v>
      </c>
      <c r="E39" s="56"/>
      <c r="F39" s="69">
        <v>395828</v>
      </c>
      <c r="G39" s="69">
        <v>2012562</v>
      </c>
      <c r="H39" s="69">
        <v>11098541</v>
      </c>
      <c r="I39" s="69">
        <v>68676361</v>
      </c>
      <c r="J39" s="69">
        <v>66178400</v>
      </c>
      <c r="K39" s="69">
        <v>53423092</v>
      </c>
      <c r="L39" s="69">
        <v>18881209</v>
      </c>
      <c r="M39" s="69">
        <v>94204</v>
      </c>
    </row>
    <row r="40" spans="1:13" x14ac:dyDescent="0.25">
      <c r="A40" t="s">
        <v>302</v>
      </c>
      <c r="B40" s="60" t="s">
        <v>352</v>
      </c>
      <c r="C40" s="60">
        <v>62</v>
      </c>
      <c r="D40" s="56" t="s">
        <v>351</v>
      </c>
      <c r="E40" s="69">
        <v>269180</v>
      </c>
      <c r="F40" s="69">
        <v>257640</v>
      </c>
      <c r="G40" s="69">
        <v>909863</v>
      </c>
      <c r="H40" s="69">
        <v>1517546</v>
      </c>
      <c r="I40" s="69">
        <v>16529242</v>
      </c>
      <c r="J40" s="69">
        <v>19639985</v>
      </c>
      <c r="K40" s="69">
        <v>13169912</v>
      </c>
      <c r="L40" s="69">
        <v>20118873</v>
      </c>
      <c r="M40" s="69">
        <v>7482699</v>
      </c>
    </row>
    <row r="44" spans="1:13" x14ac:dyDescent="0.25">
      <c r="A44" t="s">
        <v>294</v>
      </c>
      <c r="B44" s="60" t="s">
        <v>352</v>
      </c>
      <c r="C44" s="60">
        <v>22</v>
      </c>
      <c r="D44" s="56">
        <v>20</v>
      </c>
      <c r="E44" s="69">
        <f t="shared" ref="E44:H52" si="1">E32/E11</f>
        <v>43667.009771986974</v>
      </c>
      <c r="F44" s="69">
        <f t="shared" si="1"/>
        <v>49188.5</v>
      </c>
      <c r="G44" s="69" t="e">
        <f t="shared" si="1"/>
        <v>#DIV/0!</v>
      </c>
      <c r="H44" s="69" t="e">
        <f t="shared" si="1"/>
        <v>#DIV/0!</v>
      </c>
      <c r="I44" s="69" t="e">
        <f t="shared" ref="I44:M44" si="2">I32/I11</f>
        <v>#DIV/0!</v>
      </c>
      <c r="J44" s="69" t="e">
        <f t="shared" si="2"/>
        <v>#DIV/0!</v>
      </c>
      <c r="K44" s="69" t="e">
        <f t="shared" si="2"/>
        <v>#DIV/0!</v>
      </c>
      <c r="L44" s="69" t="e">
        <f t="shared" si="2"/>
        <v>#DIV/0!</v>
      </c>
      <c r="M44" s="69" t="e">
        <f t="shared" si="2"/>
        <v>#DIV/0!</v>
      </c>
    </row>
    <row r="45" spans="1:13" x14ac:dyDescent="0.25">
      <c r="A45" t="s">
        <v>295</v>
      </c>
      <c r="B45" s="60" t="s">
        <v>352</v>
      </c>
      <c r="C45" s="60">
        <v>27</v>
      </c>
      <c r="D45" s="56">
        <v>25</v>
      </c>
      <c r="E45" s="69">
        <f t="shared" si="1"/>
        <v>49009.011000709725</v>
      </c>
      <c r="F45" s="69">
        <f t="shared" si="1"/>
        <v>63675.130263157895</v>
      </c>
      <c r="G45" s="69">
        <f t="shared" si="1"/>
        <v>75429.882352941175</v>
      </c>
      <c r="H45" s="69" t="e">
        <f t="shared" si="1"/>
        <v>#DIV/0!</v>
      </c>
      <c r="I45" s="69" t="e">
        <f t="shared" ref="I45:M45" si="3">I33/I12</f>
        <v>#DIV/0!</v>
      </c>
      <c r="J45" s="69" t="e">
        <f t="shared" si="3"/>
        <v>#DIV/0!</v>
      </c>
      <c r="K45" s="69" t="e">
        <f t="shared" si="3"/>
        <v>#DIV/0!</v>
      </c>
      <c r="L45" s="69" t="e">
        <f t="shared" si="3"/>
        <v>#DIV/0!</v>
      </c>
      <c r="M45" s="69" t="e">
        <f t="shared" si="3"/>
        <v>#DIV/0!</v>
      </c>
    </row>
    <row r="46" spans="1:13" x14ac:dyDescent="0.25">
      <c r="A46" t="s">
        <v>296</v>
      </c>
      <c r="B46" s="60" t="s">
        <v>352</v>
      </c>
      <c r="C46" s="60">
        <v>32</v>
      </c>
      <c r="D46" s="56">
        <v>30</v>
      </c>
      <c r="E46" s="69">
        <f t="shared" si="1"/>
        <v>51063.393954918036</v>
      </c>
      <c r="F46" s="69">
        <f t="shared" si="1"/>
        <v>73454.386850708324</v>
      </c>
      <c r="G46" s="69">
        <f t="shared" si="1"/>
        <v>89063.44927536232</v>
      </c>
      <c r="H46" s="69">
        <f t="shared" si="1"/>
        <v>97591.4</v>
      </c>
      <c r="I46" s="69" t="e">
        <f t="shared" ref="I46:M46" si="4">I34/I13</f>
        <v>#DIV/0!</v>
      </c>
      <c r="J46" s="69" t="e">
        <f t="shared" si="4"/>
        <v>#DIV/0!</v>
      </c>
      <c r="K46" s="69" t="e">
        <f t="shared" si="4"/>
        <v>#DIV/0!</v>
      </c>
      <c r="L46" s="69" t="e">
        <f t="shared" si="4"/>
        <v>#DIV/0!</v>
      </c>
      <c r="M46" s="69" t="e">
        <f t="shared" si="4"/>
        <v>#DIV/0!</v>
      </c>
    </row>
    <row r="47" spans="1:13" x14ac:dyDescent="0.25">
      <c r="A47" t="s">
        <v>297</v>
      </c>
      <c r="B47" s="60" t="s">
        <v>352</v>
      </c>
      <c r="C47" s="60">
        <v>37</v>
      </c>
      <c r="D47" s="56">
        <v>35</v>
      </c>
      <c r="E47" s="69">
        <f t="shared" si="1"/>
        <v>51790.899717514127</v>
      </c>
      <c r="F47" s="69">
        <f t="shared" si="1"/>
        <v>76087.860580325549</v>
      </c>
      <c r="G47" s="69">
        <f t="shared" si="1"/>
        <v>95130.306859205783</v>
      </c>
      <c r="H47" s="69">
        <f t="shared" si="1"/>
        <v>103521.95462906192</v>
      </c>
      <c r="I47" s="69">
        <f t="shared" ref="I47:M47" si="5">I35/I14</f>
        <v>106095.5925925926</v>
      </c>
      <c r="J47" s="69" t="e">
        <f t="shared" si="5"/>
        <v>#DIV/0!</v>
      </c>
      <c r="K47" s="69" t="e">
        <f t="shared" si="5"/>
        <v>#DIV/0!</v>
      </c>
      <c r="L47" s="69" t="e">
        <f t="shared" si="5"/>
        <v>#DIV/0!</v>
      </c>
      <c r="M47" s="69" t="e">
        <f t="shared" si="5"/>
        <v>#DIV/0!</v>
      </c>
    </row>
    <row r="48" spans="1:13" x14ac:dyDescent="0.25">
      <c r="A48" t="s">
        <v>298</v>
      </c>
      <c r="B48" s="60" t="s">
        <v>352</v>
      </c>
      <c r="C48" s="60">
        <v>42</v>
      </c>
      <c r="D48" s="56">
        <v>40</v>
      </c>
      <c r="E48" s="69">
        <f t="shared" si="1"/>
        <v>54986.626865671642</v>
      </c>
      <c r="F48" s="69">
        <f t="shared" si="1"/>
        <v>77630.321839080454</v>
      </c>
      <c r="G48" s="69">
        <f t="shared" si="1"/>
        <v>94777.522100884031</v>
      </c>
      <c r="H48" s="69">
        <f t="shared" si="1"/>
        <v>105542.51936872309</v>
      </c>
      <c r="I48" s="69">
        <f t="shared" ref="I48:M48" si="6">I36/I15</f>
        <v>114835.94823529411</v>
      </c>
      <c r="J48" s="69">
        <f t="shared" si="6"/>
        <v>110605.63636363637</v>
      </c>
      <c r="K48" s="69" t="e">
        <f t="shared" si="6"/>
        <v>#DIV/0!</v>
      </c>
      <c r="L48" s="69" t="e">
        <f t="shared" si="6"/>
        <v>#DIV/0!</v>
      </c>
      <c r="M48" s="69" t="e">
        <f t="shared" si="6"/>
        <v>#DIV/0!</v>
      </c>
    </row>
    <row r="49" spans="1:13" x14ac:dyDescent="0.25">
      <c r="A49" t="s">
        <v>299</v>
      </c>
      <c r="B49" s="60" t="s">
        <v>352</v>
      </c>
      <c r="C49" s="60">
        <v>47</v>
      </c>
      <c r="D49" s="56">
        <v>45</v>
      </c>
      <c r="E49" s="69">
        <f t="shared" si="1"/>
        <v>41033.166666666664</v>
      </c>
      <c r="F49" s="69">
        <f t="shared" si="1"/>
        <v>81017.280487804877</v>
      </c>
      <c r="G49" s="69">
        <f t="shared" si="1"/>
        <v>92620.048732943469</v>
      </c>
      <c r="H49" s="69">
        <f t="shared" si="1"/>
        <v>102373.94847020935</v>
      </c>
      <c r="I49" s="69">
        <f t="shared" ref="I49:M49" si="7">I37/I16</f>
        <v>114879.94272775706</v>
      </c>
      <c r="J49" s="69">
        <f t="shared" si="7"/>
        <v>123622.28597122303</v>
      </c>
      <c r="K49" s="69">
        <f t="shared" si="7"/>
        <v>138744.22222222222</v>
      </c>
      <c r="L49" s="69" t="e">
        <f t="shared" si="7"/>
        <v>#DIV/0!</v>
      </c>
      <c r="M49" s="69" t="e">
        <f t="shared" si="7"/>
        <v>#DIV/0!</v>
      </c>
    </row>
    <row r="50" spans="1:13" x14ac:dyDescent="0.25">
      <c r="A50" t="s">
        <v>300</v>
      </c>
      <c r="B50" s="60" t="s">
        <v>352</v>
      </c>
      <c r="C50" s="60">
        <v>52</v>
      </c>
      <c r="D50" s="56">
        <v>50</v>
      </c>
      <c r="E50" s="69">
        <f t="shared" si="1"/>
        <v>30999.625</v>
      </c>
      <c r="F50" s="69">
        <f t="shared" si="1"/>
        <v>41939.5</v>
      </c>
      <c r="G50" s="69">
        <f t="shared" si="1"/>
        <v>82848.729166666672</v>
      </c>
      <c r="H50" s="69">
        <f t="shared" si="1"/>
        <v>100180.7281993205</v>
      </c>
      <c r="I50" s="69">
        <f t="shared" ref="I50:M50" si="8">I38/I17</f>
        <v>111370.33152762731</v>
      </c>
      <c r="J50" s="69">
        <f t="shared" si="8"/>
        <v>124278.74443695213</v>
      </c>
      <c r="K50" s="69">
        <f t="shared" si="8"/>
        <v>138874.86979166666</v>
      </c>
      <c r="L50" s="69">
        <f t="shared" si="8"/>
        <v>142816</v>
      </c>
      <c r="M50" s="69" t="e">
        <f t="shared" si="8"/>
        <v>#DIV/0!</v>
      </c>
    </row>
    <row r="51" spans="1:13" x14ac:dyDescent="0.25">
      <c r="A51" t="s">
        <v>301</v>
      </c>
      <c r="B51" s="60" t="s">
        <v>352</v>
      </c>
      <c r="C51" s="60">
        <v>57</v>
      </c>
      <c r="D51" s="56">
        <v>55</v>
      </c>
      <c r="E51" s="69" t="e">
        <f t="shared" si="1"/>
        <v>#DIV/0!</v>
      </c>
      <c r="F51" s="69">
        <f t="shared" si="1"/>
        <v>79165.600000000006</v>
      </c>
      <c r="G51" s="69">
        <f t="shared" si="1"/>
        <v>57501.771428571432</v>
      </c>
      <c r="H51" s="69">
        <f t="shared" si="1"/>
        <v>93265.050420168074</v>
      </c>
      <c r="I51" s="69">
        <f t="shared" ref="I51:M51" si="9">I39/I18</f>
        <v>108665.12816455697</v>
      </c>
      <c r="J51" s="69">
        <f t="shared" si="9"/>
        <v>118599.28315412186</v>
      </c>
      <c r="K51" s="69">
        <f t="shared" si="9"/>
        <v>138401.79274611399</v>
      </c>
      <c r="L51" s="69">
        <f t="shared" si="9"/>
        <v>146365.96124031008</v>
      </c>
      <c r="M51" s="69">
        <f t="shared" si="9"/>
        <v>94204</v>
      </c>
    </row>
    <row r="52" spans="1:13" x14ac:dyDescent="0.25">
      <c r="A52" t="s">
        <v>302</v>
      </c>
      <c r="B52" s="60" t="s">
        <v>352</v>
      </c>
      <c r="C52" s="60">
        <v>62</v>
      </c>
      <c r="D52" s="56" t="s">
        <v>351</v>
      </c>
      <c r="E52" s="69">
        <f t="shared" si="1"/>
        <v>67295</v>
      </c>
      <c r="F52" s="69">
        <f t="shared" si="1"/>
        <v>36805.714285714283</v>
      </c>
      <c r="G52" s="69">
        <f t="shared" si="1"/>
        <v>45493.15</v>
      </c>
      <c r="H52" s="69">
        <f t="shared" si="1"/>
        <v>63231.083333333336</v>
      </c>
      <c r="I52" s="69">
        <f t="shared" ref="I52:M52" si="10">I40/I19</f>
        <v>94995.643678160923</v>
      </c>
      <c r="J52" s="69">
        <f t="shared" si="10"/>
        <v>111590.82386363637</v>
      </c>
      <c r="K52" s="69">
        <f t="shared" si="10"/>
        <v>125427.73333333334</v>
      </c>
      <c r="L52" s="69">
        <f t="shared" si="10"/>
        <v>153579.18320610686</v>
      </c>
      <c r="M52" s="69">
        <f t="shared" si="10"/>
        <v>162667.36956521738</v>
      </c>
    </row>
  </sheetData>
  <hyperlinks>
    <hyperlink ref="A1" location="TOC!A1" display="TOC" xr:uid="{0E66A3BB-B5C6-4FA8-BBB8-38DF544AB5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TOC</vt:lpstr>
      <vt:lpstr>checklist</vt:lpstr>
      <vt:lpstr>StepsAndLinks</vt:lpstr>
      <vt:lpstr>PlanNames</vt:lpstr>
      <vt:lpstr>singleValues</vt:lpstr>
      <vt:lpstr>singleValuesScreenshots</vt:lpstr>
      <vt:lpstr>erc_rule</vt:lpstr>
      <vt:lpstr>SummaryAssumptions</vt:lpstr>
      <vt:lpstr>ActivesSched</vt:lpstr>
      <vt:lpstr>Actives_raw (2)</vt:lpstr>
      <vt:lpstr>SalarySched_byAgeGrp</vt:lpstr>
      <vt:lpstr>Actives_raw</vt:lpstr>
      <vt:lpstr>RetireesSched</vt:lpstr>
      <vt:lpstr>Retirees_raw</vt:lpstr>
      <vt:lpstr>Retirees_raw (2)</vt:lpstr>
      <vt:lpstr>Sheet2</vt:lpstr>
      <vt:lpstr>RetirementRatesSched_Matrix</vt:lpstr>
      <vt:lpstr>RetirementRates_raw</vt:lpstr>
      <vt:lpstr>TermRatesSched_Matrix</vt:lpstr>
      <vt:lpstr>TermRates_raw</vt:lpstr>
      <vt:lpstr>DisbRatesSched_SingleCol</vt:lpstr>
      <vt:lpstr>DisbRates_raw</vt:lpstr>
      <vt:lpstr>SalaryGrowthSched_SingleCol</vt:lpstr>
      <vt:lpstr>SalaryGrowth_raw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2017-11-30T17:23:10Z</dcterms:modified>
</cp:coreProperties>
</file>