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Git\PenSim-Projects\PPD150_Experiment\Inputs_Data_largePlans\"/>
    </mc:Choice>
  </mc:AlternateContent>
  <bookViews>
    <workbookView xWindow="0" yWindow="0" windowWidth="28800" windowHeight="14010" tabRatio="735" activeTab="3" xr2:uid="{00000000-000D-0000-FFFF-FFFF00000000}"/>
  </bookViews>
  <sheets>
    <sheet name="TOC" sheetId="16" r:id="rId1"/>
    <sheet name="SummaryData" sheetId="17" r:id="rId2"/>
    <sheet name="SummaryMortality" sheetId="18" r:id="rId3"/>
    <sheet name="SummaryERCrule" sheetId="19" r:id="rId4"/>
    <sheet name="GoalsDataStepsTips" sheetId="6" r:id="rId5"/>
    <sheet name="LargePlanTrackingSheet" sheetId="3" r:id="rId6"/>
    <sheet name="Links" sheetId="2" r:id="rId7"/>
    <sheet name="ExtractingTablesFrompdfs" sheetId="4" r:id="rId8"/>
    <sheet name="LargePlansList" sheetId="1" r:id="rId9"/>
    <sheet name="SampleActivesSched" sheetId="8" r:id="rId10"/>
    <sheet name="SampleRetireesSched" sheetId="11" r:id="rId11"/>
    <sheet name="SampleSalaryGrowthSched" sheetId="12" r:id="rId12"/>
    <sheet name="SampleSeparationRatesSched" sheetId="14" r:id="rId13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5" i="1" l="1"/>
  <c r="R55" i="1" s="1"/>
  <c r="S55" i="1" s="1"/>
  <c r="L55" i="1" s="1"/>
  <c r="Q54" i="1"/>
  <c r="R54" i="1" s="1"/>
  <c r="S54" i="1" s="1"/>
  <c r="L54" i="1" s="1"/>
  <c r="Q53" i="1"/>
  <c r="R53" i="1" s="1"/>
  <c r="S53" i="1" s="1"/>
  <c r="L53" i="1" s="1"/>
  <c r="Q52" i="1"/>
  <c r="R52" i="1" s="1"/>
  <c r="S52" i="1" s="1"/>
  <c r="L52" i="1" s="1"/>
  <c r="Q51" i="1"/>
  <c r="R51" i="1" s="1"/>
  <c r="S51" i="1" s="1"/>
  <c r="L51" i="1" s="1"/>
  <c r="Q50" i="1"/>
  <c r="R50" i="1" s="1"/>
  <c r="S50" i="1" s="1"/>
  <c r="L50" i="1" s="1"/>
  <c r="Q49" i="1"/>
  <c r="R49" i="1" s="1"/>
  <c r="S49" i="1" s="1"/>
  <c r="L49" i="1" s="1"/>
  <c r="Q48" i="1"/>
  <c r="R48" i="1" s="1"/>
  <c r="S48" i="1" s="1"/>
  <c r="L48" i="1" s="1"/>
  <c r="Q47" i="1"/>
  <c r="R47" i="1" s="1"/>
  <c r="S47" i="1" s="1"/>
  <c r="L47" i="1" s="1"/>
  <c r="Q46" i="1"/>
  <c r="R46" i="1" s="1"/>
  <c r="S46" i="1" s="1"/>
  <c r="L46" i="1" s="1"/>
  <c r="Q45" i="1"/>
  <c r="R45" i="1" s="1"/>
  <c r="S45" i="1" s="1"/>
  <c r="L45" i="1" s="1"/>
  <c r="Q44" i="1"/>
  <c r="R44" i="1" s="1"/>
  <c r="S44" i="1" s="1"/>
  <c r="L44" i="1" s="1"/>
  <c r="Q43" i="1"/>
  <c r="R43" i="1" s="1"/>
  <c r="S43" i="1" s="1"/>
  <c r="L43" i="1" s="1"/>
  <c r="Q42" i="1"/>
  <c r="R42" i="1" s="1"/>
  <c r="S42" i="1" s="1"/>
  <c r="L42" i="1" s="1"/>
  <c r="Q41" i="1"/>
  <c r="R41" i="1" s="1"/>
  <c r="S41" i="1" s="1"/>
  <c r="L41" i="1" s="1"/>
  <c r="Q37" i="1"/>
  <c r="R37" i="1" s="1"/>
  <c r="S37" i="1" s="1"/>
  <c r="L37" i="1" s="1"/>
  <c r="Q36" i="1"/>
  <c r="R36" i="1" s="1"/>
  <c r="S36" i="1" s="1"/>
  <c r="L36" i="1" s="1"/>
  <c r="Q35" i="1"/>
  <c r="R35" i="1" s="1"/>
  <c r="S35" i="1" s="1"/>
  <c r="L35" i="1" s="1"/>
  <c r="Q34" i="1"/>
  <c r="R34" i="1" s="1"/>
  <c r="S34" i="1" s="1"/>
  <c r="L34" i="1" s="1"/>
  <c r="Q33" i="1"/>
  <c r="R33" i="1" s="1"/>
  <c r="S33" i="1" s="1"/>
  <c r="L33" i="1" s="1"/>
  <c r="Q32" i="1"/>
  <c r="R32" i="1" s="1"/>
  <c r="S32" i="1" s="1"/>
  <c r="L32" i="1" s="1"/>
  <c r="Q31" i="1"/>
  <c r="R31" i="1" s="1"/>
  <c r="S31" i="1" s="1"/>
  <c r="L31" i="1" s="1"/>
  <c r="Q30" i="1"/>
  <c r="R30" i="1" s="1"/>
  <c r="S30" i="1" s="1"/>
  <c r="L30" i="1" s="1"/>
  <c r="Q29" i="1"/>
  <c r="R29" i="1" s="1"/>
  <c r="S29" i="1" s="1"/>
  <c r="L29" i="1" s="1"/>
  <c r="Q28" i="1"/>
  <c r="R28" i="1" s="1"/>
  <c r="S28" i="1" s="1"/>
  <c r="L28" i="1" s="1"/>
  <c r="Q27" i="1"/>
  <c r="R27" i="1" s="1"/>
  <c r="S27" i="1" s="1"/>
  <c r="L27" i="1" s="1"/>
  <c r="Q26" i="1"/>
  <c r="R26" i="1" s="1"/>
  <c r="S26" i="1" s="1"/>
  <c r="L26" i="1" s="1"/>
  <c r="Q25" i="1"/>
  <c r="R25" i="1" s="1"/>
  <c r="S25" i="1" s="1"/>
  <c r="L25" i="1" s="1"/>
  <c r="Q24" i="1"/>
  <c r="R24" i="1" s="1"/>
  <c r="S24" i="1" s="1"/>
  <c r="L24" i="1" s="1"/>
  <c r="Q23" i="1"/>
  <c r="R23" i="1" s="1"/>
  <c r="S23" i="1" s="1"/>
  <c r="L23" i="1" s="1"/>
  <c r="Q19" i="1"/>
  <c r="R19" i="1" s="1"/>
  <c r="S19" i="1" s="1"/>
  <c r="L19" i="1" s="1"/>
  <c r="Q18" i="1"/>
  <c r="R18" i="1" s="1"/>
  <c r="S18" i="1" s="1"/>
  <c r="L18" i="1" s="1"/>
  <c r="R17" i="1"/>
  <c r="S17" i="1" s="1"/>
  <c r="L17" i="1" s="1"/>
  <c r="Q17" i="1"/>
  <c r="Q16" i="1"/>
  <c r="R16" i="1" s="1"/>
  <c r="S16" i="1" s="1"/>
  <c r="L16" i="1" s="1"/>
  <c r="Q15" i="1"/>
  <c r="R15" i="1" s="1"/>
  <c r="S15" i="1" s="1"/>
  <c r="L15" i="1" s="1"/>
  <c r="Q14" i="1"/>
  <c r="R14" i="1" s="1"/>
  <c r="S14" i="1" s="1"/>
  <c r="L14" i="1" s="1"/>
  <c r="R13" i="1"/>
  <c r="S13" i="1" s="1"/>
  <c r="L13" i="1" s="1"/>
  <c r="Q13" i="1"/>
  <c r="Q12" i="1"/>
  <c r="R12" i="1" s="1"/>
  <c r="S12" i="1" s="1"/>
  <c r="L12" i="1" s="1"/>
  <c r="Q11" i="1"/>
  <c r="R11" i="1" s="1"/>
  <c r="S11" i="1" s="1"/>
  <c r="L11" i="1" s="1"/>
  <c r="Q10" i="1"/>
  <c r="R10" i="1" s="1"/>
  <c r="S10" i="1" s="1"/>
  <c r="L10" i="1" s="1"/>
  <c r="R9" i="1"/>
  <c r="S9" i="1" s="1"/>
  <c r="L9" i="1" s="1"/>
  <c r="Q9" i="1"/>
  <c r="Q8" i="1"/>
  <c r="R8" i="1" s="1"/>
  <c r="S8" i="1" s="1"/>
  <c r="L8" i="1" s="1"/>
  <c r="Q7" i="1"/>
  <c r="R7" i="1" s="1"/>
  <c r="S7" i="1" s="1"/>
  <c r="L7" i="1" s="1"/>
  <c r="Q6" i="1"/>
  <c r="R6" i="1" s="1"/>
  <c r="S6" i="1" s="1"/>
  <c r="L6" i="1" s="1"/>
  <c r="R5" i="1"/>
  <c r="S5" i="1" s="1"/>
  <c r="L5" i="1" s="1"/>
  <c r="Q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Yimeng Yin</author>
  </authors>
  <commentList>
    <comment ref="R11" authorId="0" shapeId="0" xr:uid="{734107A6-C57A-4DEF-9142-EC5E7AC8654A}">
      <text>
        <r>
          <rPr>
            <b/>
            <sz val="9"/>
            <color indexed="81"/>
            <rFont val="Tahoma"/>
            <family val="2"/>
          </rPr>
          <t>Yimeng Yin:</t>
        </r>
        <r>
          <rPr>
            <sz val="9"/>
            <color indexed="81"/>
            <rFont val="Tahoma"/>
            <family val="2"/>
          </rPr>
          <t xml:space="preserve">
expanded by YY
</t>
        </r>
      </text>
    </comment>
    <comment ref="R12" authorId="0" shapeId="0" xr:uid="{56962CE6-8E88-42CB-8D23-7CE6F5CA3930}">
      <text>
        <r>
          <rPr>
            <b/>
            <sz val="9"/>
            <color indexed="81"/>
            <rFont val="Tahoma"/>
            <family val="2"/>
          </rPr>
          <t>Yimeng Yin:</t>
        </r>
        <r>
          <rPr>
            <sz val="9"/>
            <color indexed="81"/>
            <rFont val="Tahoma"/>
            <family val="2"/>
          </rPr>
          <t xml:space="preserve">
expanded by YY
</t>
        </r>
      </text>
    </comment>
    <comment ref="R17" authorId="0" shapeId="0" xr:uid="{F7094B54-03D2-40AC-8FEF-CF41F21AC1A2}">
      <text>
        <r>
          <rPr>
            <b/>
            <sz val="9"/>
            <color indexed="81"/>
            <rFont val="Tahoma"/>
            <family val="2"/>
          </rPr>
          <t>Yimeng Yin:</t>
        </r>
        <r>
          <rPr>
            <sz val="9"/>
            <color indexed="81"/>
            <rFont val="Tahoma"/>
            <family val="2"/>
          </rPr>
          <t xml:space="preserve">
converted from a matrix</t>
        </r>
      </text>
    </comment>
  </commentList>
</comments>
</file>

<file path=xl/sharedStrings.xml><?xml version="1.0" encoding="utf-8"?>
<sst xmlns="http://schemas.openxmlformats.org/spreadsheetml/2006/main" count="973" uniqueCount="494">
  <si>
    <t>TOC</t>
  </si>
  <si>
    <t>Urban Institute benefits database</t>
  </si>
  <si>
    <t>http://apps.urban.org/features/SLEPP/data.html</t>
  </si>
  <si>
    <t>ppd quick facts</t>
  </si>
  <si>
    <t>http://publicplansdata.org/quick-facts/by-pension-plan</t>
  </si>
  <si>
    <t>ppd browse</t>
  </si>
  <si>
    <t>http://publicplansdata.org/public-plans-database/browse-data/</t>
  </si>
  <si>
    <t>ppd reports</t>
  </si>
  <si>
    <t>http://publicplansdata.org/reports/</t>
  </si>
  <si>
    <t>ppd documentation</t>
  </si>
  <si>
    <t>http://publicplansdata.org/public-plans-database/documentation/</t>
  </si>
  <si>
    <t>ppd downloads</t>
  </si>
  <si>
    <t>http://publicplansdata.org/public-plans-database/download-full-data-set/</t>
  </si>
  <si>
    <t>ppd codebook</t>
  </si>
  <si>
    <t>http://publicplansdata.org/wp-content/uploads/2015/04/Variable-List1.xlsx</t>
  </si>
  <si>
    <t>Large General plans</t>
  </si>
  <si>
    <t>ppd_id</t>
  </si>
  <si>
    <t>PlanName</t>
  </si>
  <si>
    <t>planf</t>
  </si>
  <si>
    <t>assets_latest</t>
  </si>
  <si>
    <t>rank</t>
  </si>
  <si>
    <t>group_total</t>
  </si>
  <si>
    <t>pct_group</t>
  </si>
  <si>
    <t>cum_pct</t>
  </si>
  <si>
    <t>California PERF</t>
  </si>
  <si>
    <t>General</t>
  </si>
  <si>
    <t>NY State &amp; Local ERS</t>
  </si>
  <si>
    <t>Florida RS</t>
  </si>
  <si>
    <t>Wisconsin Retirement System</t>
  </si>
  <si>
    <t>Ohio PERS</t>
  </si>
  <si>
    <t>Virginia Retirement System</t>
  </si>
  <si>
    <t>North Carolina Teachers and State Employees</t>
  </si>
  <si>
    <t>Oregon PERS</t>
  </si>
  <si>
    <t>New York City ERS</t>
  </si>
  <si>
    <t>LA County ERS</t>
  </si>
  <si>
    <t>Illinois Municipal</t>
  </si>
  <si>
    <t>Arizona SRS</t>
  </si>
  <si>
    <t>Washington PERS 2/3</t>
  </si>
  <si>
    <t>Iowa PERS</t>
  </si>
  <si>
    <t>Nevada Regular Employees</t>
  </si>
  <si>
    <t>Large Teacher plans</t>
  </si>
  <si>
    <t>California Teachers</t>
  </si>
  <si>
    <t>Teachers</t>
  </si>
  <si>
    <t>Texas Teachers</t>
  </si>
  <si>
    <t>New York State Teachers</t>
  </si>
  <si>
    <t>Ohio Teachers</t>
  </si>
  <si>
    <t>Georgia Teachers</t>
  </si>
  <si>
    <t>University of California</t>
  </si>
  <si>
    <t>Pennsylvania School Employees</t>
  </si>
  <si>
    <t>Illinois Teachers</t>
  </si>
  <si>
    <t>New York City Teachers</t>
  </si>
  <si>
    <t>Michigan Public Schools</t>
  </si>
  <si>
    <t>Missouri Teachers</t>
  </si>
  <si>
    <t>Maryland Teachers</t>
  </si>
  <si>
    <t>Massachusetts Teachers</t>
  </si>
  <si>
    <t>Alabama Teachers</t>
  </si>
  <si>
    <t>New Jersey Teachers</t>
  </si>
  <si>
    <t>Large Safety plans</t>
  </si>
  <si>
    <t>New York City Police</t>
  </si>
  <si>
    <t>Safety</t>
  </si>
  <si>
    <t>NY State &amp; Local Police &amp; Fire</t>
  </si>
  <si>
    <t>New Jersey Police &amp; Fire</t>
  </si>
  <si>
    <t>Los Angeles Fire and Police</t>
  </si>
  <si>
    <t>Ohio Police &amp; Fire</t>
  </si>
  <si>
    <t>New York City Fire</t>
  </si>
  <si>
    <t>Washington LEOFF Plan 2</t>
  </si>
  <si>
    <t>Nevada Police Officer and Firefighter</t>
  </si>
  <si>
    <t>Minnesota Police and Fire Retirement Fund</t>
  </si>
  <si>
    <t>Arizona Public Safety Personnel</t>
  </si>
  <si>
    <t>DC Police &amp; Fire</t>
  </si>
  <si>
    <t>South Carolina Police</t>
  </si>
  <si>
    <t>Houston Firefighters</t>
  </si>
  <si>
    <t>Utah Public Safety</t>
  </si>
  <si>
    <t>Chicago Police</t>
  </si>
  <si>
    <t>file_prefix</t>
  </si>
  <si>
    <t>step1</t>
  </si>
  <si>
    <t>step2</t>
  </si>
  <si>
    <t>step3</t>
  </si>
  <si>
    <t>Extracting tables from pdfs</t>
  </si>
  <si>
    <t>I think the best alternative might be to use my account at:</t>
  </si>
  <si>
    <t>https://smallpdf.com/pdf-to-excel</t>
  </si>
  <si>
    <t>donboyd5@gmail.com, djb068</t>
  </si>
  <si>
    <t>It has done an excellent job at pdfs I have given to it</t>
  </si>
  <si>
    <t>Requires uploading a pdf, downloading the converted Excel file</t>
  </si>
  <si>
    <t>No extra cost to us (other than $48 reimbursement to me)</t>
  </si>
  <si>
    <t>Sheet #</t>
  </si>
  <si>
    <t>Table of Contents</t>
  </si>
  <si>
    <t>1</t>
  </si>
  <si>
    <t>2</t>
  </si>
  <si>
    <t>LargePlanTrackingSheet</t>
  </si>
  <si>
    <t>3</t>
  </si>
  <si>
    <t>ExtractingTablesFrompdfs</t>
  </si>
  <si>
    <t>4</t>
  </si>
  <si>
    <t xml:space="preserve"> https://pdftables.com, super high quality but too expensive</t>
  </si>
  <si>
    <t xml:space="preserve">There are other options: </t>
  </si>
  <si>
    <t>pdfconverter pro, Entirely desktop, not as high quality as smallpdf.com</t>
  </si>
  <si>
    <t>and a few others</t>
  </si>
  <si>
    <t>Links</t>
  </si>
  <si>
    <t>5</t>
  </si>
  <si>
    <t>Steps</t>
  </si>
  <si>
    <t>Put data into one workbook per plan</t>
  </si>
  <si>
    <t>For each major data item make sure we have 4 things</t>
  </si>
  <si>
    <t>the "raw" data (as extracted from pdf)</t>
  </si>
  <si>
    <t>a screenshot of the pdf page it came from, in cases where we are grabbing a full table</t>
  </si>
  <si>
    <t>a uniform computer-readable version of the data that follows a template</t>
  </si>
  <si>
    <t>Data items needed</t>
  </si>
  <si>
    <t>Schedules</t>
  </si>
  <si>
    <t># of actives: age x yos</t>
  </si>
  <si>
    <t>average salary of actives: age x yos</t>
  </si>
  <si>
    <t>salary growth rates -- can be:</t>
  </si>
  <si>
    <t>vector of rates by age, or</t>
  </si>
  <si>
    <t>vector of rates by yos, or</t>
  </si>
  <si>
    <t>matrix of rates, age x yos</t>
  </si>
  <si>
    <t>a clear documentation note that says what document the information came from (e.g., the 2016 AV for plan X), and page number or table it came from, and describes any issues</t>
  </si>
  <si>
    <t>The two schedules above may be presented in a single table, or can be 2 separate tables.</t>
  </si>
  <si>
    <t>There is a template for either approach</t>
  </si>
  <si>
    <t>We should follow the approach used by the plan.</t>
  </si>
  <si>
    <t># of retirees by age</t>
  </si>
  <si>
    <t>average benefit by age</t>
  </si>
  <si>
    <t>separation rates by age</t>
  </si>
  <si>
    <t>retirement rates by age</t>
  </si>
  <si>
    <t>They may be presented in a single table or, more likely, in 2 tables</t>
  </si>
  <si>
    <t>startcell</t>
  </si>
  <si>
    <t>B7</t>
  </si>
  <si>
    <t>endcell</t>
  </si>
  <si>
    <t>O30</t>
  </si>
  <si>
    <r>
      <rPr>
        <b/>
        <sz val="9"/>
        <rFont val="Arial"/>
        <family val="2"/>
      </rPr>
      <t>Age</t>
    </r>
  </si>
  <si>
    <t>0-5</t>
  </si>
  <si>
    <t>6-10</t>
  </si>
  <si>
    <t>11-15</t>
  </si>
  <si>
    <t>16-20</t>
  </si>
  <si>
    <t>21-25</t>
  </si>
  <si>
    <t>26-30</t>
  </si>
  <si>
    <t>31-35</t>
  </si>
  <si>
    <t>36-40</t>
  </si>
  <si>
    <t>41-45</t>
  </si>
  <si>
    <t>46-50</t>
  </si>
  <si>
    <t>51-55</t>
  </si>
  <si>
    <t>type</t>
  </si>
  <si>
    <t>age.cell</t>
  </si>
  <si>
    <t>agegrp</t>
  </si>
  <si>
    <t>yosgrp</t>
  </si>
  <si>
    <t>Under 26</t>
  </si>
  <si>
    <t>nactives</t>
  </si>
  <si>
    <t>salary</t>
  </si>
  <si>
    <t>26 - 30</t>
  </si>
  <si>
    <t>31 - 35</t>
  </si>
  <si>
    <t>36 - 40</t>
  </si>
  <si>
    <t>41 - 45</t>
  </si>
  <si>
    <t>46 - 50</t>
  </si>
  <si>
    <t>51 - 55</t>
  </si>
  <si>
    <t>56 - 60</t>
  </si>
  <si>
    <t>56-60</t>
  </si>
  <si>
    <t>61 - 65</t>
  </si>
  <si>
    <t>61-65</t>
  </si>
  <si>
    <t>66 - 70</t>
  </si>
  <si>
    <t>66-70</t>
  </si>
  <si>
    <t>71 &amp; over</t>
  </si>
  <si>
    <t>71-75</t>
  </si>
  <si>
    <t>9_California_PERF</t>
  </si>
  <si>
    <t>83_NY_State_&amp;_Local_ERS</t>
  </si>
  <si>
    <t>26_Florida_RS</t>
  </si>
  <si>
    <t>125_Wisconsin_Retirement_System</t>
  </si>
  <si>
    <t>85_Ohio_PERS</t>
  </si>
  <si>
    <t>115_Virginia_Retirement_System</t>
  </si>
  <si>
    <t>80_North_Carolina_Teachers_and_State_Employees</t>
  </si>
  <si>
    <t>91_Oregon_PERS</t>
  </si>
  <si>
    <t>76_New_York_City_ERS</t>
  </si>
  <si>
    <t>43_LA_County_ERS</t>
  </si>
  <si>
    <t>32_Illinois_Municipal</t>
  </si>
  <si>
    <t>6_Arizona_SRS</t>
  </si>
  <si>
    <t>119_Washington_PERS_2_3</t>
  </si>
  <si>
    <t>38_Iowa_PERS</t>
  </si>
  <si>
    <t>69_Nevada_Regular_Employees</t>
  </si>
  <si>
    <t>10_California_Teachers</t>
  </si>
  <si>
    <t>108_Texas_Teachers</t>
  </si>
  <si>
    <t>78_New_York_State_Teachers</t>
  </si>
  <si>
    <t>88_Ohio_Teachers</t>
  </si>
  <si>
    <t>28_Georgia_Teachers</t>
  </si>
  <si>
    <t>111_University_of_California</t>
  </si>
  <si>
    <t>92_Pennsylvania_School_Employees</t>
  </si>
  <si>
    <t>34_Illinois_Teachers</t>
  </si>
  <si>
    <t>77_New_York_City_Teachers</t>
  </si>
  <si>
    <t>53_Michigan_Public_Schools</t>
  </si>
  <si>
    <t>64_Missouri_Teachers</t>
  </si>
  <si>
    <t>49_Maryland_Teachers</t>
  </si>
  <si>
    <t>51_Massachusetts_Teachers</t>
  </si>
  <si>
    <t>2_Alabama_Teachers</t>
  </si>
  <si>
    <t>73_New_Jersey_Teachers</t>
  </si>
  <si>
    <t>150_New_York_City_Police</t>
  </si>
  <si>
    <t>84_NY_State_&amp;_Local_Police_&amp;_Fire</t>
  </si>
  <si>
    <t>72_New_Jersey_Police_&amp;_Fire</t>
  </si>
  <si>
    <t>140_Los_Angeles_Fire_and_Police</t>
  </si>
  <si>
    <t>86_Ohio_Police_&amp;_Fire</t>
  </si>
  <si>
    <t>149_New_York_City_Fire</t>
  </si>
  <si>
    <t>117_Washington_LEOFF_Plan_2</t>
  </si>
  <si>
    <t>68_Nevada_Police_Officer_and_Firefighter</t>
  </si>
  <si>
    <t>133_Minnesota_Police_and_Fire_Retirement_Fund</t>
  </si>
  <si>
    <t>5_Arizona_Public_Safety_Personnel</t>
  </si>
  <si>
    <t>19_DC_Police_&amp;_Fire</t>
  </si>
  <si>
    <t>99_South_Carolina_Police</t>
  </si>
  <si>
    <t>30_Houston_Firefighters</t>
  </si>
  <si>
    <t>135_Utah_Public_Safety</t>
  </si>
  <si>
    <t>146_Chicago_Police</t>
  </si>
  <si>
    <t>Status</t>
  </si>
  <si>
    <t>GoalsDataStepsTips</t>
  </si>
  <si>
    <t>6</t>
  </si>
  <si>
    <t>LargePlansList</t>
  </si>
  <si>
    <t>AL_active</t>
  </si>
  <si>
    <t>AL_retired</t>
  </si>
  <si>
    <t>PVB_active</t>
  </si>
  <si>
    <t>PVB_retired</t>
  </si>
  <si>
    <t>Single values</t>
  </si>
  <si>
    <t>B8</t>
  </si>
  <si>
    <t>E18</t>
  </si>
  <si>
    <t>benperiod</t>
  </si>
  <si>
    <t>name_N</t>
  </si>
  <si>
    <t>nretirees</t>
  </si>
  <si>
    <t>name_V</t>
  </si>
  <si>
    <t>benefit</t>
  </si>
  <si>
    <t>N</t>
  </si>
  <si>
    <t>V</t>
  </si>
  <si>
    <t>40-49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</si>
  <si>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</si>
  <si>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</si>
  <si>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</si>
  <si>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</si>
  <si>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</si>
  <si>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</si>
  <si>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</si>
  <si>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</si>
  <si>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90+</t>
  </si>
  <si>
    <t>B5</t>
  </si>
  <si>
    <t>D16</t>
  </si>
  <si>
    <t>grate</t>
  </si>
  <si>
    <t>SampleActivesSched</t>
  </si>
  <si>
    <t>7</t>
  </si>
  <si>
    <t>SampleRetireesSched</t>
  </si>
  <si>
    <t>8</t>
  </si>
  <si>
    <t>SampleSalaryGrowthSched</t>
  </si>
  <si>
    <t>seprate</t>
  </si>
  <si>
    <t>Issues</t>
  </si>
  <si>
    <t>be sure to get CURRENT assumptions, NOT proposed assumptions</t>
  </si>
  <si>
    <t>be sure to get ALL tiers aveage, or largest tier, NOT an individual tier</t>
  </si>
  <si>
    <t>9</t>
  </si>
  <si>
    <t>SampleSeparationRatesSched</t>
  </si>
  <si>
    <t>prod_growth</t>
  </si>
  <si>
    <t>startingSal_growth</t>
  </si>
  <si>
    <t>use ppd when avail, use inflation + prod (+ empl growth) when not</t>
  </si>
  <si>
    <t>infl + productivity</t>
  </si>
  <si>
    <t>erc_rule</t>
  </si>
  <si>
    <t>inflation</t>
  </si>
  <si>
    <t>AL_total</t>
  </si>
  <si>
    <t>payroll</t>
  </si>
  <si>
    <t>We will use these data to help define rules and data for models of many pension plans</t>
  </si>
  <si>
    <t>Who</t>
  </si>
  <si>
    <t>Comments</t>
  </si>
  <si>
    <t>Input sources</t>
  </si>
  <si>
    <t>description of mortality table used: active and retirees (maybe just a screenshot of the section decscribing morality tabel) (eg.(1)RP2014 adjusted by improvement scale MP2015; (2)RP2000 adjusted by moving 2 years forward, (3) Plan's own mortality table)</t>
  </si>
  <si>
    <t>Gather selected information from AVs and CAFRS of selected large plans</t>
  </si>
  <si>
    <t>Approximately 5 plans from each major type (general, teacher, safety)</t>
  </si>
  <si>
    <t>disability rates by age - to help us understand difference in disability between safety plans and other plan types</t>
  </si>
  <si>
    <t>Methods</t>
  </si>
  <si>
    <t>CAFR or AV for latest year of a specific plan</t>
  </si>
  <si>
    <t>Goals and overview</t>
  </si>
  <si>
    <t>DJB</t>
  </si>
  <si>
    <t>Work with both the pdf and the xlsx file</t>
  </si>
  <si>
    <t>Actuarial liability, total</t>
  </si>
  <si>
    <t>productivity growth assumption</t>
  </si>
  <si>
    <t>inflation assumption</t>
  </si>
  <si>
    <t>payroll growth assumption</t>
  </si>
  <si>
    <t>employer contribution "rule"</t>
  </si>
  <si>
    <t>a text description of employer contribution payment - for example, actuarially determined contribution, or fixed percent of payroll, or something else</t>
  </si>
  <si>
    <t>targets</t>
  </si>
  <si>
    <t>Actuarial liability of actives</t>
  </si>
  <si>
    <t>Actuarial liability of retireds</t>
  </si>
  <si>
    <t>Present value of benefits of actives</t>
  </si>
  <si>
    <t>Present value of benefits of retireds</t>
  </si>
  <si>
    <t>PVFNC_active</t>
  </si>
  <si>
    <t>Present value of future normal cost, actives</t>
  </si>
  <si>
    <t>total payroll</t>
  </si>
  <si>
    <t>assume</t>
  </si>
  <si>
    <t>generally we will calc as inflation + prod_growth but it may be given</t>
  </si>
  <si>
    <t>funding</t>
  </si>
  <si>
    <t>payroll_growth</t>
  </si>
  <si>
    <t>Type</t>
  </si>
  <si>
    <t>Planname</t>
  </si>
  <si>
    <t>ActivesSched</t>
  </si>
  <si>
    <t>RetireesSched</t>
  </si>
  <si>
    <t>SalaryGrowth</t>
  </si>
  <si>
    <t>RetRates</t>
  </si>
  <si>
    <t>TermRates</t>
  </si>
  <si>
    <t>DisbRates</t>
  </si>
  <si>
    <t>general</t>
  </si>
  <si>
    <t>SingleValues</t>
  </si>
  <si>
    <t>Matrix</t>
  </si>
  <si>
    <t>age</t>
  </si>
  <si>
    <t>yos</t>
  </si>
  <si>
    <t>salary format</t>
  </si>
  <si>
    <t>15-24; 65-69</t>
  </si>
  <si>
    <t>0-4; 25-29</t>
  </si>
  <si>
    <t>25-29; 85-89</t>
  </si>
  <si>
    <t>Matrix; age x yos</t>
  </si>
  <si>
    <t>Matrix; ea x yos</t>
  </si>
  <si>
    <t>SingleCol; 20-70, by 5 years</t>
  </si>
  <si>
    <t>17-19; 65-69</t>
  </si>
  <si>
    <t>0-4; 50-54</t>
  </si>
  <si>
    <t>status</t>
  </si>
  <si>
    <t>40-49; 80-84</t>
  </si>
  <si>
    <t>SingleCol; 20-70, by 5y</t>
  </si>
  <si>
    <t>Matrix; age (20-65 5y) x yos (0-10+)</t>
  </si>
  <si>
    <t>SingleCol; 45-69 1y, 74, 80</t>
  </si>
  <si>
    <t>17-19; 70-74</t>
  </si>
  <si>
    <t>0-4; 30-34</t>
  </si>
  <si>
    <t>17-19; 95-99</t>
  </si>
  <si>
    <t>LowYos; 25-60 5y; 0-4</t>
  </si>
  <si>
    <t>SingleCol; 25-60 5y</t>
  </si>
  <si>
    <t>safety</t>
  </si>
  <si>
    <t>LA City LAFPP</t>
  </si>
  <si>
    <t>20-24; 70-74</t>
  </si>
  <si>
    <t>0-4; 40-44</t>
  </si>
  <si>
    <t>40-44; 90-94</t>
  </si>
  <si>
    <t>SingleCol; yos 0-54, 1y</t>
  </si>
  <si>
    <t>LowYos; 20-60 5y; 0-4</t>
  </si>
  <si>
    <t>SingleCol; 20-60 5y</t>
  </si>
  <si>
    <t>Collected by</t>
  </si>
  <si>
    <t>YY</t>
  </si>
  <si>
    <t>DB</t>
  </si>
  <si>
    <t>Ohio Police and Fire</t>
  </si>
  <si>
    <t>KT</t>
  </si>
  <si>
    <t>20-24; 65-69</t>
  </si>
  <si>
    <t>50-59; 80-84</t>
  </si>
  <si>
    <t>Matrix; age (25-60 5y) x yos (0-10+)</t>
  </si>
  <si>
    <t>SingleCol; 20-60 10y, 64</t>
  </si>
  <si>
    <t>teacher</t>
  </si>
  <si>
    <t>No info</t>
  </si>
  <si>
    <t>SingleCol; 0-30 1/5y</t>
  </si>
  <si>
    <t>SingleCol; 25-70 5y</t>
  </si>
  <si>
    <t>HS</t>
  </si>
  <si>
    <t>SingleCol; yos 0-54 1y</t>
  </si>
  <si>
    <t>Texas TRS</t>
  </si>
  <si>
    <t>0-4; 35-39</t>
  </si>
  <si>
    <t>30-34; 100-104</t>
  </si>
  <si>
    <t>LowYos; 20-64 1y; 0-9 1y</t>
  </si>
  <si>
    <t>Matrix; age (20-60, 10y) x yos (&lt;=10, 10+)</t>
  </si>
  <si>
    <t>SingleCol; yos 1-30, 1y</t>
  </si>
  <si>
    <t>SingleCol; age 25-60, 5y</t>
  </si>
  <si>
    <t>SingleCol; yos 0-45 1/5y</t>
  </si>
  <si>
    <t>SingleCol; age 45-69 1y, 74, 80</t>
  </si>
  <si>
    <t>SingleCol; age 57-85, 1y</t>
  </si>
  <si>
    <t>SingleCol; age 41-65, 1y</t>
  </si>
  <si>
    <t>SingleCol; age 45-75, 1y</t>
  </si>
  <si>
    <t>Wisconsin</t>
  </si>
  <si>
    <t>Plancode</t>
  </si>
  <si>
    <t>10_CA_CA-CALSTRS</t>
  </si>
  <si>
    <t>28_GA_GA-TRS</t>
  </si>
  <si>
    <t>108_TX_TX-TRS</t>
  </si>
  <si>
    <t>86_OH_OH-OPF</t>
  </si>
  <si>
    <t>9_CA_CA-CALPERS</t>
  </si>
  <si>
    <t>26_FL_FL-FRS</t>
  </si>
  <si>
    <t>85_OH_OH-OPERS</t>
  </si>
  <si>
    <t>125_WI_WI-ETF</t>
  </si>
  <si>
    <t>140_CA_LACITY-LAFPP</t>
  </si>
  <si>
    <t>data</t>
  </si>
  <si>
    <t>imputation</t>
  </si>
  <si>
    <t>spread yos to 0-30. use values for yos = 30 if  yos &gt; 30.
use values ea=20 if ea in [20, 30), use values ea = 30 if ea in [30, 40), use values ea = 40 if ea &gt;=40.</t>
  </si>
  <si>
    <t>spread over 20-70, use value age = 70 if age &gt; 70.</t>
  </si>
  <si>
    <t>yos spread to 10-25, yos = 10 value if yos&lt;10, yos=25 value if yos&gt;25
age spread to 20-70, age = 70 value if age &gt; 70.</t>
  </si>
  <si>
    <t>Done;Done</t>
  </si>
  <si>
    <t>age spread over 20-65, use value age = 65 if age &gt;65
use yos value yos = 10 if yos &gt; 10</t>
  </si>
  <si>
    <t>spread over 20-80</t>
  </si>
  <si>
    <t>spread over 45-80</t>
  </si>
  <si>
    <t>spread over 25-60; use ending values for ages outside 25-60</t>
  </si>
  <si>
    <t>age spread over 25-60. use ending values outside 25-60</t>
  </si>
  <si>
    <t>complete</t>
  </si>
  <si>
    <t>SingleCol; age 48-70, 1y</t>
  </si>
  <si>
    <t>age spread over 25-60, use ending values outside 25-60
use yos value yos = 10 if yos &gt; 10</t>
  </si>
  <si>
    <t>yos spread to 5-15, use ending values outside 5-15
age spread to 20-60, age = 60 value if age &gt; 60.</t>
  </si>
  <si>
    <t>15-19; 85+</t>
  </si>
  <si>
    <t>0-10; 10+</t>
  </si>
  <si>
    <t>yos 0-38</t>
  </si>
  <si>
    <t>Matrix; age (20-54 1y) x yos (0-10+)</t>
  </si>
  <si>
    <t>age 35-50 5y</t>
  </si>
  <si>
    <t>20-24;65-69</t>
  </si>
  <si>
    <t>??</t>
  </si>
  <si>
    <t>RetireesSched 48-106 1y</t>
  </si>
  <si>
    <t>age 20-65 5y</t>
  </si>
  <si>
    <t>age 20-70 5y</t>
  </si>
  <si>
    <t>age 20-65 by 5y</t>
  </si>
  <si>
    <t>45-49; 95-99 Add beneficiaries</t>
  </si>
  <si>
    <t>age 20-64 5y currently # of diabled</t>
  </si>
  <si>
    <t>Matrix; age (20-64 5y) x yos (0-4; 5-9;10+) need gender ratio</t>
  </si>
  <si>
    <t>no info??</t>
  </si>
  <si>
    <t>15-19; 50-54; 55-79 1y</t>
  </si>
  <si>
    <t>byYOS, 1-5 1y; 10-30 5y</t>
  </si>
  <si>
    <t>88_OH_OH-STRS</t>
  </si>
  <si>
    <t>78_NY_NY-NYSTRS</t>
  </si>
  <si>
    <t>150_NY_NYC-PPF</t>
  </si>
  <si>
    <t>NYC</t>
  </si>
  <si>
    <t>NJ</t>
  </si>
  <si>
    <t>83_NY_NY-ERS</t>
  </si>
  <si>
    <t>84_NY_NY-PFRS</t>
  </si>
  <si>
    <t>72_NJ_NJ-PFRS</t>
  </si>
  <si>
    <t>yos spread over 0-54; use ending values for ages outside 0-29</t>
  </si>
  <si>
    <t>LowYos; 25-60 5y; 0-9</t>
  </si>
  <si>
    <t>SingleCol; age 50-75, 1y</t>
  </si>
  <si>
    <t xml:space="preserve">40-49; 80+ </t>
  </si>
  <si>
    <t>byAge spread using function "fn_ret.ben"</t>
  </si>
  <si>
    <t>Done;Done; salarybyAge</t>
  </si>
  <si>
    <t>20-24; 25-34, 65-69</t>
  </si>
  <si>
    <t>0-4; 5-9, 10-019, 30-40</t>
  </si>
  <si>
    <t>50-54, 55-65, 85-89</t>
  </si>
  <si>
    <t>byYOS, yos 0-25, 1y</t>
  </si>
  <si>
    <t>yos spread over 0-54; use ending values for ages outside 0-25</t>
  </si>
  <si>
    <t>byAge 30-50, 5y</t>
  </si>
  <si>
    <t>age spread over 30-50. use ending values outside 30-50</t>
  </si>
  <si>
    <t>Matrix; age 55-65 5y x yos 2--35 5y</t>
  </si>
  <si>
    <t>spread age over 55-65, 0 if age&lt; 55, value age == 65 if age &gt;65;  yos spread over 25-35, use ending values outside 25-35</t>
  </si>
  <si>
    <t>byAge 35-50</t>
  </si>
  <si>
    <t>Done;Done; no salary info</t>
  </si>
  <si>
    <t>Note</t>
  </si>
  <si>
    <t>prod may include merit</t>
  </si>
  <si>
    <t>yos spread over 5-15. use ending values outside 5-15</t>
  </si>
  <si>
    <t>byYOS, 20-30 5y</t>
  </si>
  <si>
    <t>yos spread over 20-30, 0 if yos &lt; 20, ending value if yos &gt; 30</t>
  </si>
  <si>
    <t>40-102  1y</t>
  </si>
  <si>
    <t>byAge, yos 25-64, 5y</t>
  </si>
  <si>
    <t>age spread over 25-64; use ending values for ages outside the range</t>
  </si>
  <si>
    <t>Matrix; age (25-55 5y) x yos (0-9+)</t>
  </si>
  <si>
    <t>age spread over 25-55, use ending values outside the range
use yos value yos = 10 if yos &gt; 10</t>
  </si>
  <si>
    <t>age spread over 25-64. use ending values outsid the range</t>
  </si>
  <si>
    <t>Matrix age x yos</t>
  </si>
  <si>
    <t xml:space="preserve">age spread over 40-65,  0 for age under 40. yos given over 20-26, use ending value outside the range. </t>
  </si>
  <si>
    <t>20-23;59-64</t>
  </si>
  <si>
    <t>0-4; 40-42</t>
  </si>
  <si>
    <t>yos spread over 0-45; use ending values for ages outside the range</t>
  </si>
  <si>
    <t>yos spread over 0-30. use ending values outside the range</t>
  </si>
  <si>
    <t>Done;Done; no ret, retRate, salary</t>
  </si>
  <si>
    <t>age spread over 25-70. use ending values outsid the range</t>
  </si>
  <si>
    <t>age spread over 50-70,  0 for age under 50. yos as is for under 30 and greater than 30</t>
  </si>
  <si>
    <t>Matrix age 50-70, yos lt 30 gte 30</t>
  </si>
  <si>
    <t>age spread over 20-55. use ending values outsid the range</t>
  </si>
  <si>
    <t>age spread over 25-64, use ending values outside the range
use yos value yos = 10 if yos &gt; 10</t>
  </si>
  <si>
    <t>value for yos = 20 for yos &gt;20</t>
  </si>
  <si>
    <t>SingleCol; yos 0-20 1y</t>
  </si>
  <si>
    <t>Done;Done; Gender ratio</t>
  </si>
  <si>
    <t>Done;Done except retRates</t>
  </si>
  <si>
    <t>yos spread over 20-70; use ending values for ages outside the range</t>
  </si>
  <si>
    <t>yos spread over 20-65; use ending values for ages outside the range</t>
  </si>
  <si>
    <t>ending value outside the range</t>
  </si>
  <si>
    <t>yos spread over 35-50; use ending values for ages outside the range</t>
  </si>
  <si>
    <t>Matrix? age 55-76 1y, yos &lt;30 and &gt;= 30</t>
  </si>
  <si>
    <t>age as is for 55-76,  0 for age under 50. yos as is for under 30 and greater than 30</t>
  </si>
  <si>
    <t>Done; Done; prod missing; RetSched missing</t>
  </si>
  <si>
    <t>age spread over 52-75,  0 for age under 52. yos as is for under 25, 25-29, 30-34 and 35+</t>
  </si>
  <si>
    <t>Productivity growth = 0?</t>
  </si>
  <si>
    <t>ERC rule  = 0.22?</t>
  </si>
  <si>
    <t xml:space="preserve">Pre-retirement mortality table </t>
  </si>
  <si>
    <t>Post-retirement mortality table</t>
  </si>
  <si>
    <t>ERC rule</t>
  </si>
  <si>
    <t>Full ADC</t>
  </si>
  <si>
    <t>Boyd memory. Will look for cite.</t>
  </si>
  <si>
    <t xml:space="preserve">Based on AV info on e25 </t>
  </si>
  <si>
    <t>Female: RP2000 generational, 100% Combined healthy white collar, Scale BB
Male:      RP2000 generational, 50% healthy white; 50% healthy blue, Scale BB</t>
  </si>
  <si>
    <t>Female: RP2000 generational, 100% annuity white collar, Scale BB
Male:      RP2000 generational, 50% annuitant white; 50% annuitant blue, Scale BB</t>
  </si>
  <si>
    <t>Female: RP2000; 20-year projection with Scale AA; 100% combined healthy female
Female: RP2000; 20-year projection with Scale AA; 105% combined healthy female</t>
  </si>
  <si>
    <t>Experience</t>
  </si>
  <si>
    <t>Experience?</t>
  </si>
  <si>
    <t>Experience, generational with MP-2015 scale</t>
  </si>
  <si>
    <t>Experience, with MP-2014 scale</t>
  </si>
  <si>
    <t>RP-2000 Combined Healthy; projected to 2022 with Scale BB; set back for one year</t>
  </si>
  <si>
    <t>RP-2000 Combined Healthy; projected to 2022 with Scale BB; set forward for one year</t>
  </si>
  <si>
    <t>Statutory; 19.5% for Police, 24% for fire, average is 21.61% of payroll. (EEC 12.25%)</t>
  </si>
  <si>
    <t>RP-2000 Combined table, set back 0 years for police and 2 years for fire; generational with Scale AA; base year 2009</t>
  </si>
  <si>
    <t>RP-2000 Combined table, set back 6 years; generational with Scale AA; base year 2009</t>
  </si>
  <si>
    <t>Experience with MP-2015 Scale</t>
  </si>
  <si>
    <t>Experience with MP-2015</t>
  </si>
  <si>
    <t>RP2000 projected 13 years using Scale BB, generational with Buck modified 2014 Scale</t>
  </si>
  <si>
    <t>RP2000 projected 1(M)/13(F) years using Scale AA(M) BB(F) and 3 years using Buck 2014 Scale (2016 Base), generational with Buck modified 2014 Scale</t>
  </si>
  <si>
    <t>Ramp: full ADC by 2022</t>
  </si>
  <si>
    <t xml:space="preserve">&lt;1% adjustment; cap of 20.25% of payroll </t>
  </si>
  <si>
    <t xml:space="preserve">RP2014, healthy female/male white collar set back 2years; 110% of the MP2016 ultimate projection Scale; </t>
  </si>
  <si>
    <t xml:space="preserve">RP2014, Healthy Male/Female white collar -1/-4 to age 70 smoothed to +! at age 95; 110% of the MP2016 ultimate projection Scale; </t>
  </si>
  <si>
    <t>?Full ADC ()</t>
  </si>
  <si>
    <t>Check transitional UAAL</t>
  </si>
  <si>
    <t>RP2000 projected to 2025 with scale BB</t>
  </si>
  <si>
    <t>Statutory? 7.7% for years on and after 2017</t>
  </si>
  <si>
    <t>RP-2014 Employee Mortality tables * 90%, full generational using Scale BB</t>
  </si>
  <si>
    <t>Experience; generational using Scale BB</t>
  </si>
  <si>
    <t>Statutory, ERC rate 14%  (EEC rate 14% effective 2016)</t>
  </si>
  <si>
    <t xml:space="preserve">RP2000 Combined Mortality (Projection 2022 Scale AA) Male set back 2 years, females set back 4 years. </t>
  </si>
  <si>
    <t>Male: Same as post-ret with the exception that 25% less for age 45 and older.
Female: Same as post-ret with the exception that 25% less for 50-57, 50% less for 58 and older</t>
  </si>
  <si>
    <t>Experience; generational with MP2014</t>
  </si>
  <si>
    <t>Matrix Check rates on n58-60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</si>
</sst>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00_);_(* \(#,##0.0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1"/>
      <color theme="10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4" fillId="0" borderId="0"/>
    <xf numFmtId="0" fontId="7" fillId="0" borderId="0" applyNumberFormat="0" applyFill="0" applyBorder="0" applyAlignment="0" applyProtection="0"/>
    <xf numFmtId="0" fontId="1" fillId="0" borderId="0"/>
    <xf numFmtId="0" fontId="1" fillId="0" borderId="0"/>
  </cellStyleXfs>
  <cellXfs count="67">
    <xf numFmtId="0" fontId="0" fillId="0" borderId="0" xfId="0"/>
    <xf numFmtId="0" fontId="3" fillId="0" borderId="0" xfId="2"/>
    <xf numFmtId="0" fontId="4" fillId="0" borderId="0" xfId="3"/>
    <xf numFmtId="0" fontId="5" fillId="0" borderId="0" xfId="3" applyFont="1" applyAlignment="1"/>
    <xf numFmtId="0" fontId="6" fillId="0" borderId="0" xfId="3" applyFont="1" applyAlignment="1"/>
    <xf numFmtId="0" fontId="4" fillId="0" borderId="0" xfId="4" applyAlignment="1">
      <alignment wrapText="1"/>
    </xf>
    <xf numFmtId="164" fontId="0" fillId="0" borderId="0" xfId="1" applyNumberFormat="1" applyFont="1"/>
    <xf numFmtId="0" fontId="2" fillId="0" borderId="0" xfId="0" applyFont="1"/>
    <xf numFmtId="0" fontId="0" fillId="0" borderId="0" xfId="0" quotePrefix="1"/>
    <xf numFmtId="0" fontId="0" fillId="0" borderId="0" xfId="0" applyAlignment="1">
      <alignment horizontal="left"/>
    </xf>
    <xf numFmtId="0" fontId="7" fillId="0" borderId="0" xfId="5"/>
    <xf numFmtId="0" fontId="1" fillId="0" borderId="0" xfId="6"/>
    <xf numFmtId="0" fontId="1" fillId="0" borderId="0" xfId="6" applyFill="1"/>
    <xf numFmtId="0" fontId="0" fillId="0" borderId="0" xfId="6" applyFont="1" applyFill="1"/>
    <xf numFmtId="0" fontId="8" fillId="0" borderId="1" xfId="6" applyFont="1" applyBorder="1" applyAlignment="1">
      <alignment horizontal="center" vertical="center" wrapText="1"/>
    </xf>
    <xf numFmtId="16" fontId="8" fillId="0" borderId="1" xfId="6" quotePrefix="1" applyNumberFormat="1" applyFont="1" applyBorder="1" applyAlignment="1">
      <alignment horizontal="center" vertical="center" wrapText="1"/>
    </xf>
    <xf numFmtId="0" fontId="8" fillId="0" borderId="1" xfId="6" quotePrefix="1" applyFont="1" applyBorder="1" applyAlignment="1">
      <alignment horizontal="center" vertical="center" wrapText="1"/>
    </xf>
    <xf numFmtId="0" fontId="8" fillId="0" borderId="1" xfId="6" applyFont="1" applyBorder="1" applyAlignment="1">
      <alignment horizontal="right" vertical="center" wrapText="1" indent="2"/>
    </xf>
    <xf numFmtId="0" fontId="8" fillId="0" borderId="1" xfId="6" applyFont="1" applyBorder="1" applyAlignment="1">
      <alignment horizontal="right" vertical="center" wrapText="1" indent="1"/>
    </xf>
    <xf numFmtId="0" fontId="8" fillId="0" borderId="2" xfId="6" applyFont="1" applyBorder="1" applyAlignment="1">
      <alignment horizontal="center" vertical="center" wrapText="1"/>
    </xf>
    <xf numFmtId="0" fontId="8" fillId="2" borderId="1" xfId="6" applyFont="1" applyFill="1" applyBorder="1" applyAlignment="1">
      <alignment horizontal="center" vertical="center" wrapText="1"/>
    </xf>
    <xf numFmtId="164" fontId="9" fillId="3" borderId="1" xfId="1" applyNumberFormat="1" applyFont="1" applyFill="1" applyBorder="1" applyAlignment="1">
      <alignment horizontal="center" vertical="center" wrapText="1"/>
    </xf>
    <xf numFmtId="165" fontId="9" fillId="2" borderId="1" xfId="1" applyNumberFormat="1" applyFont="1" applyFill="1" applyBorder="1" applyAlignment="1">
      <alignment horizontal="center" vertical="center" wrapText="1"/>
    </xf>
    <xf numFmtId="0" fontId="8" fillId="2" borderId="0" xfId="6" applyFont="1" applyFill="1" applyBorder="1" applyAlignment="1">
      <alignment horizontal="center" vertical="center" wrapText="1"/>
    </xf>
    <xf numFmtId="1" fontId="8" fillId="2" borderId="0" xfId="6" applyNumberFormat="1" applyFont="1" applyFill="1" applyBorder="1" applyAlignment="1">
      <alignment horizontal="center" vertical="center" wrapText="1"/>
    </xf>
    <xf numFmtId="1" fontId="9" fillId="2" borderId="0" xfId="6" applyNumberFormat="1" applyFont="1" applyFill="1" applyBorder="1" applyAlignment="1">
      <alignment horizontal="center" vertical="center" wrapText="1"/>
    </xf>
    <xf numFmtId="0" fontId="10" fillId="2" borderId="0" xfId="6" applyFont="1" applyFill="1" applyBorder="1" applyAlignment="1">
      <alignment horizontal="center" vertical="center" wrapText="1"/>
    </xf>
    <xf numFmtId="0" fontId="9" fillId="2" borderId="0" xfId="6" applyFont="1" applyFill="1" applyBorder="1" applyAlignment="1">
      <alignment horizontal="center" vertical="center" wrapText="1"/>
    </xf>
    <xf numFmtId="166" fontId="9" fillId="2" borderId="0" xfId="1" applyNumberFormat="1" applyFont="1" applyFill="1" applyBorder="1" applyAlignment="1">
      <alignment horizontal="right" vertical="center" wrapText="1"/>
    </xf>
    <xf numFmtId="0" fontId="2" fillId="4" borderId="0" xfId="0" applyFont="1" applyFill="1"/>
    <xf numFmtId="0" fontId="0" fillId="4" borderId="0" xfId="0" applyFill="1"/>
    <xf numFmtId="0" fontId="1" fillId="0" borderId="0" xfId="7"/>
    <xf numFmtId="0" fontId="1" fillId="0" borderId="0" xfId="7" applyFill="1"/>
    <xf numFmtId="0" fontId="0" fillId="0" borderId="0" xfId="7" applyFont="1" applyFill="1"/>
    <xf numFmtId="0" fontId="11" fillId="0" borderId="0" xfId="7" applyFont="1" applyAlignment="1">
      <alignment horizontal="center"/>
    </xf>
    <xf numFmtId="0" fontId="5" fillId="3" borderId="0" xfId="7" applyFont="1" applyFill="1"/>
    <xf numFmtId="165" fontId="5" fillId="3" borderId="0" xfId="1" applyNumberFormat="1" applyFont="1" applyFill="1"/>
    <xf numFmtId="166" fontId="1" fillId="0" borderId="0" xfId="1" applyNumberFormat="1"/>
    <xf numFmtId="0" fontId="5" fillId="0" borderId="0" xfId="7" applyFont="1"/>
    <xf numFmtId="165" fontId="5" fillId="0" borderId="0" xfId="1" applyNumberFormat="1" applyFont="1"/>
    <xf numFmtId="2" fontId="1" fillId="0" borderId="0" xfId="7" applyNumberFormat="1"/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wrapText="1"/>
    </xf>
    <xf numFmtId="0" fontId="2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4" fillId="2" borderId="0" xfId="0" applyFont="1" applyFill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0" fontId="17" fillId="0" borderId="0" xfId="0" applyFont="1"/>
    <xf numFmtId="0" fontId="17" fillId="2" borderId="0" xfId="0" applyFont="1" applyFill="1"/>
    <xf numFmtId="0" fontId="17" fillId="2" borderId="0" xfId="0" applyFont="1" applyFill="1" applyAlignment="1">
      <alignment horizontal="center" vertical="center"/>
    </xf>
    <xf numFmtId="0" fontId="18" fillId="0" borderId="0" xfId="0" applyFont="1"/>
    <xf numFmtId="0" fontId="18" fillId="0" borderId="0" xfId="0" applyFont="1" applyAlignment="1">
      <alignment wrapText="1"/>
    </xf>
    <xf numFmtId="16" fontId="18" fillId="0" borderId="0" xfId="0" applyNumberFormat="1" applyFont="1"/>
    <xf numFmtId="0" fontId="18" fillId="3" borderId="0" xfId="0" applyFont="1" applyFill="1"/>
    <xf numFmtId="0" fontId="18" fillId="0" borderId="0" xfId="0" applyFont="1" applyAlignment="1">
      <alignment vertical="center" wrapText="1"/>
    </xf>
    <xf numFmtId="0" fontId="19" fillId="3" borderId="0" xfId="0" applyFont="1" applyFill="1"/>
    <xf numFmtId="0" fontId="18" fillId="0" borderId="0" xfId="0" applyFont="1" applyFill="1" applyAlignment="1">
      <alignment wrapText="1"/>
    </xf>
    <xf numFmtId="0" fontId="18" fillId="0" borderId="0" xfId="0" applyFont="1" applyFill="1"/>
    <xf numFmtId="0" fontId="19" fillId="3" borderId="0" xfId="0" applyFont="1" applyFill="1" applyAlignment="1">
      <alignment wrapText="1"/>
    </xf>
    <xf numFmtId="0" fontId="17" fillId="2" borderId="3" xfId="0" applyFont="1" applyFill="1" applyBorder="1" applyAlignment="1">
      <alignment horizontal="center"/>
    </xf>
    <xf numFmtId="0" fontId="17" fillId="2" borderId="0" xfId="0" applyFont="1" applyFill="1" applyAlignment="1">
      <alignment horizontal="center" vertical="center"/>
    </xf>
    <xf numFmtId="0" fontId="0" fillId="0" borderId="0" xfId="0" applyFont="1"/>
  </cellXfs>
  <cellStyles count="8">
    <cellStyle name="Comma" xfId="1" builtinId="3"/>
    <cellStyle name="Hyperlink" xfId="2" builtinId="8"/>
    <cellStyle name="Hyperlink 2" xfId="5" xr:uid="{00000000-0005-0000-0000-000002000000}"/>
    <cellStyle name="Normal" xfId="0" builtinId="0"/>
    <cellStyle name="Normal 2" xfId="3" xr:uid="{00000000-0005-0000-0000-000004000000}"/>
    <cellStyle name="Normal 4" xfId="4" xr:uid="{00000000-0005-0000-0000-000005000000}"/>
    <cellStyle name="Normal 5" xfId="6" xr:uid="{00000000-0005-0000-0000-000006000000}"/>
    <cellStyle name="Normal 8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304800</xdr:colOff>
      <xdr:row>47</xdr:row>
      <xdr:rowOff>76200</xdr:rowOff>
    </xdr:from>
    <xdr:to>
      <xdr:col>20</xdr:col>
      <xdr:colOff>208648</xdr:colOff>
      <xdr:row>57</xdr:row>
      <xdr:rowOff>161676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3675" y="3695700"/>
          <a:ext cx="7219048" cy="19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180975</xdr:colOff>
      <xdr:row>5</xdr:row>
      <xdr:rowOff>152400</xdr:rowOff>
    </xdr:from>
    <xdr:to>
      <xdr:col>30</xdr:col>
      <xdr:colOff>189356</xdr:colOff>
      <xdr:row>20</xdr:row>
      <xdr:rowOff>132995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24975" y="1104900"/>
          <a:ext cx="9152381" cy="2838095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21</xdr:row>
      <xdr:rowOff>123825</xdr:rowOff>
    </xdr:from>
    <xdr:to>
      <xdr:col>30</xdr:col>
      <xdr:colOff>65550</xdr:colOff>
      <xdr:row>36</xdr:row>
      <xdr:rowOff>123468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53550" y="4124325"/>
          <a:ext cx="9000000" cy="28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561975</xdr:colOff>
      <xdr:row>3</xdr:row>
      <xdr:rowOff>133350</xdr:rowOff>
    </xdr:from>
    <xdr:to>
      <xdr:col>17</xdr:col>
      <xdr:colOff>275423</xdr:colOff>
      <xdr:row>20</xdr:row>
      <xdr:rowOff>18659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71975" y="704850"/>
          <a:ext cx="6419048" cy="31238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523875</xdr:colOff>
      <xdr:row>5</xdr:row>
      <xdr:rowOff>47625</xdr:rowOff>
    </xdr:from>
    <xdr:to>
      <xdr:col>15</xdr:col>
      <xdr:colOff>180180</xdr:colOff>
      <xdr:row>19</xdr:row>
      <xdr:rowOff>56815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14675" y="1000125"/>
          <a:ext cx="6361905" cy="26761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523875</xdr:colOff>
      <xdr:row>5</xdr:row>
      <xdr:rowOff>47625</xdr:rowOff>
    </xdr:from>
    <xdr:to>
      <xdr:col>15</xdr:col>
      <xdr:colOff>180180</xdr:colOff>
      <xdr:row>19</xdr:row>
      <xdr:rowOff>56815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14675" y="1000125"/>
          <a:ext cx="6361905" cy="26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publicplansdata.org/public-plans-database/browse-data/" TargetMode="External"/><Relationship Id="rId7" Type="http://schemas.openxmlformats.org/officeDocument/2006/relationships/hyperlink" Target="http://publicplansdata.org/wp-content/uploads/2015/04/Variable-List1.xlsx" TargetMode="External"/><Relationship Id="rId2" Type="http://schemas.openxmlformats.org/officeDocument/2006/relationships/hyperlink" Target="http://publicplansdata.org/quick-facts/by-pension-plan" TargetMode="External"/><Relationship Id="rId1" Type="http://schemas.openxmlformats.org/officeDocument/2006/relationships/hyperlink" Target="http://apps.urban.org/features/SLEPP/data.html" TargetMode="External"/><Relationship Id="rId6" Type="http://schemas.openxmlformats.org/officeDocument/2006/relationships/hyperlink" Target="http://publicplansdata.org/public-plans-database/download-full-data-set/" TargetMode="External"/><Relationship Id="rId5" Type="http://schemas.openxmlformats.org/officeDocument/2006/relationships/hyperlink" Target="http://publicplansdata.org/public-plans-database/documentation/" TargetMode="External"/><Relationship Id="rId4" Type="http://schemas.openxmlformats.org/officeDocument/2006/relationships/hyperlink" Target="http://publicplansdata.org/report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smallpdf.com/pdf-to-excel" TargetMode="External"/><Relationship Id="rId1" Type="http://schemas.openxmlformats.org/officeDocument/2006/relationships/hyperlink" Target="mailto:donboyd5@gmail.com,%20djb0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8" sqref="G28"/>
    </sheetView>
  </sheetViews>
  <sheetFormatPr defaultRowHeight="15" x14ac:dyDescent="0.25"/>
  <cols>
    <col min="1" max="1" width="7.5703125" bestFit="1" customWidth="1"/>
    <col min="2" max="2" width="27.85546875" bestFit="1" customWidth="1"/>
  </cols>
  <sheetData>
    <row r="1" spans="1:2" x14ac:dyDescent="0.25">
      <c r="A1" s="7" t="s">
        <v>85</v>
      </c>
      <c r="B1" s="7" t="s">
        <v>86</v>
      </c>
    </row>
    <row r="2" spans="1:2" x14ac:dyDescent="0.25">
      <c r="A2" s="8" t="s">
        <v>87</v>
      </c>
      <c r="B2" s="1" t="s">
        <v>205</v>
      </c>
    </row>
    <row r="3" spans="1:2" x14ac:dyDescent="0.25">
      <c r="A3" s="8" t="s">
        <v>88</v>
      </c>
      <c r="B3" s="1" t="s">
        <v>91</v>
      </c>
    </row>
    <row r="4" spans="1:2" x14ac:dyDescent="0.25">
      <c r="A4" s="8" t="s">
        <v>90</v>
      </c>
      <c r="B4" s="1" t="s">
        <v>97</v>
      </c>
    </row>
    <row r="5" spans="1:2" x14ac:dyDescent="0.25">
      <c r="A5" s="8" t="s">
        <v>92</v>
      </c>
      <c r="B5" s="1" t="s">
        <v>89</v>
      </c>
    </row>
    <row r="6" spans="1:2" x14ac:dyDescent="0.25">
      <c r="A6" s="8" t="s">
        <v>98</v>
      </c>
      <c r="B6" s="1" t="s">
        <v>207</v>
      </c>
    </row>
    <row r="7" spans="1:2" x14ac:dyDescent="0.25">
      <c r="A7" s="8" t="s">
        <v>206</v>
      </c>
      <c r="B7" s="1" t="s">
        <v>235</v>
      </c>
    </row>
    <row r="8" spans="1:2" x14ac:dyDescent="0.25">
      <c r="A8" s="8" t="s">
        <v>236</v>
      </c>
      <c r="B8" s="1" t="s">
        <v>237</v>
      </c>
    </row>
    <row r="9" spans="1:2" x14ac:dyDescent="0.25">
      <c r="A9" s="8" t="s">
        <v>238</v>
      </c>
      <c r="B9" s="1" t="s">
        <v>239</v>
      </c>
    </row>
    <row r="10" spans="1:2" x14ac:dyDescent="0.25">
      <c r="A10" s="8" t="s">
        <v>244</v>
      </c>
      <c r="B10" s="1" t="s">
        <v>245</v>
      </c>
    </row>
  </sheetData>
  <hyperlinks>
    <hyperlink ref="B2" location="'GoalsDataStepsTips'!A1" display="GoalsDataStepsTips" xr:uid="{00000000-0004-0000-0000-000000000000}"/>
    <hyperlink ref="B3" location="'ExtractingTablesFrompdfs'!A1" display="ExtractingTablesFrompdfs" xr:uid="{00000000-0004-0000-0000-000001000000}"/>
    <hyperlink ref="B4" location="'Links'!A1" display="Links" xr:uid="{00000000-0004-0000-0000-000002000000}"/>
    <hyperlink ref="B5" location="'LargePlanTrackingSheet'!A1" display="LargePlanTrackingSheet" xr:uid="{00000000-0004-0000-0000-000003000000}"/>
    <hyperlink ref="B6" location="'LargePlansList'!A1" display="LargePlansList" xr:uid="{00000000-0004-0000-0000-000004000000}"/>
    <hyperlink ref="B7" location="'SampleActivesSched'!A1" display="SampleActivesSched" xr:uid="{00000000-0004-0000-0000-000005000000}"/>
    <hyperlink ref="B8" location="'SampleRetireesSched'!A1" display="SampleRetireesSched" xr:uid="{00000000-0004-0000-0000-000006000000}"/>
    <hyperlink ref="B9" location="'SampleSalaryGrowthSched'!A1" display="SampleSalaryGrowthSched" xr:uid="{00000000-0004-0000-0000-000007000000}"/>
    <hyperlink ref="B10" location="'SampleSeparationRatesSched'!A1" display="SampleSeparationRatesSched" xr:uid="{00000000-0004-0000-0000-000008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1"/>
  <sheetViews>
    <sheetView workbookViewId="0">
      <selection activeCell="N38" sqref="N38"/>
    </sheetView>
  </sheetViews>
  <sheetFormatPr defaultRowHeight="15" x14ac:dyDescent="0.25"/>
  <cols>
    <col min="1" max="16384" width="9.140625" style="11"/>
  </cols>
  <sheetData>
    <row r="1" spans="1:15" x14ac:dyDescent="0.25">
      <c r="A1" s="10" t="s">
        <v>0</v>
      </c>
    </row>
    <row r="2" spans="1:15" x14ac:dyDescent="0.25">
      <c r="A2" s="12" t="s">
        <v>122</v>
      </c>
      <c r="B2" s="12" t="s">
        <v>123</v>
      </c>
    </row>
    <row r="3" spans="1:15" x14ac:dyDescent="0.25">
      <c r="A3" s="12" t="s">
        <v>124</v>
      </c>
      <c r="B3" s="13" t="s">
        <v>125</v>
      </c>
    </row>
    <row r="6" spans="1:15" x14ac:dyDescent="0.25">
      <c r="A6" s="14" t="s">
        <v>126</v>
      </c>
      <c r="B6" s="14"/>
      <c r="C6" s="14"/>
      <c r="D6" s="14"/>
      <c r="E6" s="14" t="s">
        <v>127</v>
      </c>
      <c r="F6" s="15" t="s">
        <v>128</v>
      </c>
      <c r="G6" s="15" t="s">
        <v>129</v>
      </c>
      <c r="H6" s="16" t="s">
        <v>130</v>
      </c>
      <c r="I6" s="16" t="s">
        <v>131</v>
      </c>
      <c r="J6" s="16" t="s">
        <v>132</v>
      </c>
      <c r="K6" s="17" t="s">
        <v>133</v>
      </c>
      <c r="L6" s="18" t="s">
        <v>134</v>
      </c>
      <c r="M6" s="18" t="s">
        <v>135</v>
      </c>
      <c r="N6" s="14" t="s">
        <v>136</v>
      </c>
      <c r="O6" s="14" t="s">
        <v>137</v>
      </c>
    </row>
    <row r="7" spans="1:15" x14ac:dyDescent="0.25">
      <c r="A7" s="19"/>
      <c r="B7" s="20" t="s">
        <v>138</v>
      </c>
      <c r="C7" s="20" t="s">
        <v>139</v>
      </c>
      <c r="D7" s="20" t="s">
        <v>140</v>
      </c>
      <c r="E7" s="21">
        <v>2.5</v>
      </c>
      <c r="F7" s="22">
        <v>8</v>
      </c>
      <c r="G7" s="22">
        <v>13</v>
      </c>
      <c r="H7" s="22">
        <v>18</v>
      </c>
      <c r="I7" s="22">
        <v>23</v>
      </c>
      <c r="J7" s="22">
        <v>28</v>
      </c>
      <c r="K7" s="22">
        <v>33</v>
      </c>
      <c r="L7" s="22">
        <v>38</v>
      </c>
      <c r="M7" s="22">
        <v>43</v>
      </c>
      <c r="N7" s="22">
        <v>48</v>
      </c>
      <c r="O7" s="22">
        <v>53</v>
      </c>
    </row>
    <row r="8" spans="1:15" x14ac:dyDescent="0.25">
      <c r="A8" s="19"/>
      <c r="B8" s="23" t="s">
        <v>141</v>
      </c>
      <c r="C8" s="24"/>
      <c r="D8" s="23"/>
      <c r="E8" s="25" t="s">
        <v>127</v>
      </c>
      <c r="F8" s="25" t="s">
        <v>128</v>
      </c>
      <c r="G8" s="25" t="s">
        <v>129</v>
      </c>
      <c r="H8" s="25" t="s">
        <v>130</v>
      </c>
      <c r="I8" s="25" t="s">
        <v>131</v>
      </c>
      <c r="J8" s="25" t="s">
        <v>132</v>
      </c>
      <c r="K8" s="25" t="s">
        <v>133</v>
      </c>
      <c r="L8" s="25" t="s">
        <v>134</v>
      </c>
      <c r="M8" s="25" t="s">
        <v>135</v>
      </c>
      <c r="N8" s="25" t="s">
        <v>136</v>
      </c>
      <c r="O8" s="25" t="s">
        <v>137</v>
      </c>
    </row>
    <row r="9" spans="1:15" x14ac:dyDescent="0.25">
      <c r="A9" s="26" t="s">
        <v>142</v>
      </c>
      <c r="B9" s="27" t="s">
        <v>143</v>
      </c>
      <c r="C9" s="25">
        <v>23</v>
      </c>
      <c r="D9" s="26" t="s">
        <v>131</v>
      </c>
      <c r="E9" s="28">
        <v>3.3000000000000002E-2</v>
      </c>
      <c r="F9" s="28">
        <v>0</v>
      </c>
      <c r="G9" s="28"/>
      <c r="H9" s="28"/>
      <c r="I9" s="28"/>
      <c r="J9" s="28"/>
      <c r="K9" s="28"/>
      <c r="L9" s="28"/>
      <c r="M9" s="28"/>
      <c r="N9" s="28"/>
      <c r="O9" s="28"/>
    </row>
    <row r="10" spans="1:15" x14ac:dyDescent="0.25">
      <c r="A10" s="27"/>
      <c r="B10" s="27" t="s">
        <v>144</v>
      </c>
      <c r="C10" s="25">
        <v>23</v>
      </c>
      <c r="D10" s="26" t="s">
        <v>131</v>
      </c>
      <c r="E10" s="28">
        <v>0.56999999999999995</v>
      </c>
      <c r="F10" s="28">
        <v>0.441</v>
      </c>
      <c r="G10" s="28"/>
      <c r="H10" s="28"/>
      <c r="I10" s="28"/>
      <c r="J10" s="28"/>
      <c r="K10" s="28"/>
      <c r="L10" s="28"/>
      <c r="M10" s="28"/>
      <c r="N10" s="28"/>
      <c r="O10" s="28"/>
    </row>
    <row r="11" spans="1:15" x14ac:dyDescent="0.25">
      <c r="A11" s="26" t="s">
        <v>145</v>
      </c>
      <c r="B11" s="27" t="s">
        <v>143</v>
      </c>
      <c r="C11" s="25">
        <v>28</v>
      </c>
      <c r="D11" s="27" t="s">
        <v>132</v>
      </c>
      <c r="E11" s="28">
        <v>0.108</v>
      </c>
      <c r="F11" s="28">
        <v>2.1000000000000001E-2</v>
      </c>
      <c r="G11" s="28">
        <v>0</v>
      </c>
      <c r="H11" s="28"/>
      <c r="I11" s="28"/>
      <c r="J11" s="28"/>
      <c r="K11" s="28"/>
      <c r="L11" s="28"/>
      <c r="M11" s="28"/>
      <c r="N11" s="28"/>
      <c r="O11" s="28"/>
    </row>
    <row r="12" spans="1:15" x14ac:dyDescent="0.25">
      <c r="A12" s="27"/>
      <c r="B12" s="27" t="s">
        <v>144</v>
      </c>
      <c r="C12" s="25">
        <v>28</v>
      </c>
      <c r="D12" s="27" t="s">
        <v>132</v>
      </c>
      <c r="E12" s="28">
        <v>0.69799999999999995</v>
      </c>
      <c r="F12" s="28">
        <v>0.84399999999999997</v>
      </c>
      <c r="G12" s="28">
        <v>0.76700000000000002</v>
      </c>
      <c r="H12" s="28"/>
      <c r="I12" s="28"/>
      <c r="J12" s="28"/>
      <c r="K12" s="28"/>
      <c r="L12" s="28"/>
      <c r="M12" s="28"/>
      <c r="N12" s="28"/>
      <c r="O12" s="28"/>
    </row>
    <row r="13" spans="1:15" x14ac:dyDescent="0.25">
      <c r="A13" s="27" t="s">
        <v>146</v>
      </c>
      <c r="B13" s="27" t="s">
        <v>143</v>
      </c>
      <c r="C13" s="25">
        <v>33</v>
      </c>
      <c r="D13" s="27" t="s">
        <v>133</v>
      </c>
      <c r="E13" s="28">
        <v>5.2999999999999999E-2</v>
      </c>
      <c r="F13" s="28">
        <v>6.8000000000000005E-2</v>
      </c>
      <c r="G13" s="28">
        <v>0.01</v>
      </c>
      <c r="H13" s="28">
        <v>0</v>
      </c>
      <c r="I13" s="28"/>
      <c r="J13" s="28"/>
      <c r="K13" s="28"/>
      <c r="L13" s="28"/>
      <c r="M13" s="28"/>
      <c r="N13" s="28"/>
      <c r="O13" s="28"/>
    </row>
    <row r="14" spans="1:15" x14ac:dyDescent="0.25">
      <c r="A14" s="27"/>
      <c r="B14" s="27" t="s">
        <v>144</v>
      </c>
      <c r="C14" s="25">
        <v>33</v>
      </c>
      <c r="D14" s="27" t="s">
        <v>133</v>
      </c>
      <c r="E14" s="28">
        <v>0.71799999999999997</v>
      </c>
      <c r="F14" s="28">
        <v>0.91100000000000003</v>
      </c>
      <c r="G14" s="28">
        <v>0.88200000000000001</v>
      </c>
      <c r="H14" s="28">
        <v>0.69499999999999995</v>
      </c>
      <c r="I14" s="28"/>
      <c r="J14" s="28"/>
      <c r="K14" s="28"/>
      <c r="L14" s="28"/>
      <c r="M14" s="28"/>
      <c r="N14" s="28"/>
      <c r="O14" s="28"/>
    </row>
    <row r="15" spans="1:15" x14ac:dyDescent="0.25">
      <c r="A15" s="27" t="s">
        <v>147</v>
      </c>
      <c r="B15" s="27" t="s">
        <v>143</v>
      </c>
      <c r="C15" s="25">
        <v>38</v>
      </c>
      <c r="D15" s="27" t="s">
        <v>134</v>
      </c>
      <c r="E15" s="28">
        <v>3.7999999999999999E-2</v>
      </c>
      <c r="F15" s="28">
        <v>4.2000000000000003E-2</v>
      </c>
      <c r="G15" s="28">
        <v>4.3999999999999997E-2</v>
      </c>
      <c r="H15" s="28">
        <v>7.0000000000000001E-3</v>
      </c>
      <c r="I15" s="28">
        <v>0</v>
      </c>
      <c r="J15" s="28"/>
      <c r="K15" s="28"/>
      <c r="L15" s="28"/>
      <c r="M15" s="28"/>
      <c r="N15" s="28"/>
      <c r="O15" s="28"/>
    </row>
    <row r="16" spans="1:15" x14ac:dyDescent="0.25">
      <c r="A16" s="27"/>
      <c r="B16" s="27" t="s">
        <v>144</v>
      </c>
      <c r="C16" s="25">
        <v>38</v>
      </c>
      <c r="D16" s="27" t="s">
        <v>134</v>
      </c>
      <c r="E16" s="28">
        <v>0.65500000000000003</v>
      </c>
      <c r="F16" s="28">
        <v>0.89900000000000002</v>
      </c>
      <c r="G16" s="28">
        <v>1.069</v>
      </c>
      <c r="H16" s="28">
        <v>1.123</v>
      </c>
      <c r="I16" s="28">
        <v>1.02</v>
      </c>
      <c r="J16" s="28"/>
      <c r="K16" s="28"/>
      <c r="L16" s="28"/>
      <c r="M16" s="28"/>
      <c r="N16" s="28"/>
      <c r="O16" s="28"/>
    </row>
    <row r="17" spans="1:15" x14ac:dyDescent="0.25">
      <c r="A17" s="27" t="s">
        <v>148</v>
      </c>
      <c r="B17" s="27" t="s">
        <v>143</v>
      </c>
      <c r="C17" s="25">
        <v>43</v>
      </c>
      <c r="D17" s="27" t="s">
        <v>135</v>
      </c>
      <c r="E17" s="28">
        <v>3.5999999999999997E-2</v>
      </c>
      <c r="F17" s="28">
        <v>2.7E-2</v>
      </c>
      <c r="G17" s="28">
        <v>2.4E-2</v>
      </c>
      <c r="H17" s="28">
        <v>2.7E-2</v>
      </c>
      <c r="I17" s="28">
        <v>6.0000000000000001E-3</v>
      </c>
      <c r="J17" s="28">
        <v>0</v>
      </c>
      <c r="K17" s="28"/>
      <c r="L17" s="28"/>
      <c r="M17" s="28"/>
      <c r="N17" s="28"/>
      <c r="O17" s="28"/>
    </row>
    <row r="18" spans="1:15" x14ac:dyDescent="0.25">
      <c r="A18" s="27"/>
      <c r="B18" s="27" t="s">
        <v>144</v>
      </c>
      <c r="C18" s="25">
        <v>43</v>
      </c>
      <c r="D18" s="27" t="s">
        <v>135</v>
      </c>
      <c r="E18" s="28">
        <v>0.60299999999999998</v>
      </c>
      <c r="F18" s="28">
        <v>0.80400000000000005</v>
      </c>
      <c r="G18" s="28">
        <v>1.0369999999999999</v>
      </c>
      <c r="H18" s="28">
        <v>1.1739999999999999</v>
      </c>
      <c r="I18" s="28">
        <v>1.204</v>
      </c>
      <c r="J18" s="28">
        <v>0.94799999999999995</v>
      </c>
      <c r="K18" s="28"/>
      <c r="L18" s="28"/>
      <c r="M18" s="28"/>
      <c r="N18" s="28"/>
      <c r="O18" s="28"/>
    </row>
    <row r="19" spans="1:15" x14ac:dyDescent="0.25">
      <c r="A19" s="27" t="s">
        <v>149</v>
      </c>
      <c r="B19" s="27" t="s">
        <v>143</v>
      </c>
      <c r="C19" s="25">
        <v>48</v>
      </c>
      <c r="D19" s="27" t="s">
        <v>136</v>
      </c>
      <c r="E19" s="28">
        <v>3.2000000000000001E-2</v>
      </c>
      <c r="F19" s="28">
        <v>2.7E-2</v>
      </c>
      <c r="G19" s="28">
        <v>1.9E-2</v>
      </c>
      <c r="H19" s="28">
        <v>1.7999999999999999E-2</v>
      </c>
      <c r="I19" s="28">
        <v>2.3E-2</v>
      </c>
      <c r="J19" s="28">
        <v>6.0000000000000001E-3</v>
      </c>
      <c r="K19" s="28">
        <v>1E-3</v>
      </c>
      <c r="L19" s="28"/>
      <c r="M19" s="28"/>
      <c r="N19" s="28"/>
      <c r="O19" s="28"/>
    </row>
    <row r="20" spans="1:15" x14ac:dyDescent="0.25">
      <c r="A20" s="27"/>
      <c r="B20" s="27" t="s">
        <v>144</v>
      </c>
      <c r="C20" s="25">
        <v>48</v>
      </c>
      <c r="D20" s="27" t="s">
        <v>136</v>
      </c>
      <c r="E20" s="28">
        <v>0.58799999999999997</v>
      </c>
      <c r="F20" s="28">
        <v>0.746</v>
      </c>
      <c r="G20" s="28">
        <v>0.92700000000000005</v>
      </c>
      <c r="H20" s="28">
        <v>1.125</v>
      </c>
      <c r="I20" s="28">
        <v>1.2450000000000001</v>
      </c>
      <c r="J20" s="28">
        <v>1.2529999999999999</v>
      </c>
      <c r="K20" s="28">
        <v>0.95899999999999996</v>
      </c>
      <c r="L20" s="28"/>
      <c r="M20" s="28"/>
      <c r="N20" s="28"/>
      <c r="O20" s="28"/>
    </row>
    <row r="21" spans="1:15" x14ac:dyDescent="0.25">
      <c r="A21" s="27" t="s">
        <v>150</v>
      </c>
      <c r="B21" s="27" t="s">
        <v>143</v>
      </c>
      <c r="C21" s="25">
        <v>53</v>
      </c>
      <c r="D21" s="27" t="s">
        <v>137</v>
      </c>
      <c r="E21" s="28">
        <v>2.3E-2</v>
      </c>
      <c r="F21" s="28">
        <v>2.4E-2</v>
      </c>
      <c r="G21" s="28">
        <v>2.1999999999999999E-2</v>
      </c>
      <c r="H21" s="28">
        <v>1.9E-2</v>
      </c>
      <c r="I21" s="28">
        <v>1.7999999999999999E-2</v>
      </c>
      <c r="J21" s="28">
        <v>2.8000000000000001E-2</v>
      </c>
      <c r="K21" s="28">
        <v>1.2999999999999999E-2</v>
      </c>
      <c r="L21" s="28">
        <v>0</v>
      </c>
      <c r="M21" s="28"/>
      <c r="N21" s="28"/>
      <c r="O21" s="28"/>
    </row>
    <row r="22" spans="1:15" x14ac:dyDescent="0.25">
      <c r="A22" s="27"/>
      <c r="B22" s="27" t="s">
        <v>144</v>
      </c>
      <c r="C22" s="25">
        <v>53</v>
      </c>
      <c r="D22" s="27" t="s">
        <v>137</v>
      </c>
      <c r="E22" s="28">
        <v>0.61</v>
      </c>
      <c r="F22" s="28">
        <v>0.76100000000000001</v>
      </c>
      <c r="G22" s="28">
        <v>0.90600000000000003</v>
      </c>
      <c r="H22" s="28">
        <v>1.056</v>
      </c>
      <c r="I22" s="28">
        <v>1.2150000000000001</v>
      </c>
      <c r="J22" s="28">
        <v>1.325</v>
      </c>
      <c r="K22" s="28">
        <v>1.367</v>
      </c>
      <c r="L22" s="28">
        <v>1.3440000000000001</v>
      </c>
      <c r="M22" s="28"/>
      <c r="N22" s="28"/>
      <c r="O22" s="28"/>
    </row>
    <row r="23" spans="1:15" x14ac:dyDescent="0.25">
      <c r="A23" s="27" t="s">
        <v>151</v>
      </c>
      <c r="B23" s="27" t="s">
        <v>143</v>
      </c>
      <c r="C23" s="25">
        <v>58</v>
      </c>
      <c r="D23" s="27" t="s">
        <v>152</v>
      </c>
      <c r="E23" s="28">
        <v>1.4E-2</v>
      </c>
      <c r="F23" s="28">
        <v>1.4999999999999999E-2</v>
      </c>
      <c r="G23" s="28">
        <v>1.7000000000000001E-2</v>
      </c>
      <c r="H23" s="28">
        <v>0.02</v>
      </c>
      <c r="I23" s="28">
        <v>1.7999999999999999E-2</v>
      </c>
      <c r="J23" s="28">
        <v>1.6E-2</v>
      </c>
      <c r="K23" s="28">
        <v>2.5999999999999999E-2</v>
      </c>
      <c r="L23" s="28">
        <v>4.0000000000000001E-3</v>
      </c>
      <c r="M23" s="28">
        <v>0</v>
      </c>
      <c r="N23" s="28"/>
      <c r="O23" s="28"/>
    </row>
    <row r="24" spans="1:15" x14ac:dyDescent="0.25">
      <c r="A24" s="27"/>
      <c r="B24" s="27" t="s">
        <v>144</v>
      </c>
      <c r="C24" s="25">
        <v>58</v>
      </c>
      <c r="D24" s="27" t="s">
        <v>152</v>
      </c>
      <c r="E24" s="28">
        <v>0.65900000000000003</v>
      </c>
      <c r="F24" s="28">
        <v>0.77200000000000002</v>
      </c>
      <c r="G24" s="28">
        <v>0.90300000000000002</v>
      </c>
      <c r="H24" s="28">
        <v>1.0429999999999999</v>
      </c>
      <c r="I24" s="28">
        <v>1.1679999999999999</v>
      </c>
      <c r="J24" s="28">
        <v>1.3069999999999999</v>
      </c>
      <c r="K24" s="28">
        <v>1.413</v>
      </c>
      <c r="L24" s="28">
        <v>1.478</v>
      </c>
      <c r="M24" s="28">
        <v>1.3520000000000001</v>
      </c>
      <c r="N24" s="28"/>
      <c r="O24" s="28"/>
    </row>
    <row r="25" spans="1:15" x14ac:dyDescent="0.25">
      <c r="A25" s="27" t="s">
        <v>153</v>
      </c>
      <c r="B25" s="27" t="s">
        <v>143</v>
      </c>
      <c r="C25" s="25">
        <v>63</v>
      </c>
      <c r="D25" s="27" t="s">
        <v>154</v>
      </c>
      <c r="E25" s="28">
        <v>7.0000000000000001E-3</v>
      </c>
      <c r="F25" s="28">
        <v>5.0000000000000001E-3</v>
      </c>
      <c r="G25" s="28">
        <v>6.0000000000000001E-3</v>
      </c>
      <c r="H25" s="28">
        <v>7.0000000000000001E-3</v>
      </c>
      <c r="I25" s="28">
        <v>7.0000000000000001E-3</v>
      </c>
      <c r="J25" s="28">
        <v>5.0000000000000001E-3</v>
      </c>
      <c r="K25" s="28">
        <v>4.0000000000000001E-3</v>
      </c>
      <c r="L25" s="28">
        <v>3.0000000000000001E-3</v>
      </c>
      <c r="M25" s="28">
        <v>0</v>
      </c>
      <c r="N25" s="28"/>
      <c r="O25" s="28"/>
    </row>
    <row r="26" spans="1:15" x14ac:dyDescent="0.25">
      <c r="A26" s="27"/>
      <c r="B26" s="27" t="s">
        <v>144</v>
      </c>
      <c r="C26" s="25">
        <v>63</v>
      </c>
      <c r="D26" s="27" t="s">
        <v>154</v>
      </c>
      <c r="E26" s="28">
        <v>0.68600000000000005</v>
      </c>
      <c r="F26" s="28">
        <v>0.745</v>
      </c>
      <c r="G26" s="28">
        <v>0.86799999999999999</v>
      </c>
      <c r="H26" s="28">
        <v>0.998</v>
      </c>
      <c r="I26" s="28">
        <v>1.119</v>
      </c>
      <c r="J26" s="28">
        <v>1.202</v>
      </c>
      <c r="K26" s="28">
        <v>1.3180000000000001</v>
      </c>
      <c r="L26" s="28">
        <v>1.4910000000000001</v>
      </c>
      <c r="M26" s="28">
        <v>1.4610000000000001</v>
      </c>
      <c r="N26" s="28"/>
      <c r="O26" s="28"/>
    </row>
    <row r="27" spans="1:15" x14ac:dyDescent="0.25">
      <c r="A27" s="27" t="s">
        <v>155</v>
      </c>
      <c r="B27" s="27" t="s">
        <v>143</v>
      </c>
      <c r="C27" s="25">
        <v>68</v>
      </c>
      <c r="D27" s="27" t="s">
        <v>156</v>
      </c>
      <c r="E27" s="28">
        <v>1E-3</v>
      </c>
      <c r="F27" s="28">
        <v>1E-3</v>
      </c>
      <c r="G27" s="28">
        <v>1E-3</v>
      </c>
      <c r="H27" s="28">
        <v>1E-3</v>
      </c>
      <c r="I27" s="28">
        <v>1E-3</v>
      </c>
      <c r="J27" s="28">
        <v>1E-3</v>
      </c>
      <c r="K27" s="28">
        <v>1E-3</v>
      </c>
      <c r="L27" s="28">
        <v>0</v>
      </c>
      <c r="M27" s="28">
        <v>0</v>
      </c>
      <c r="N27" s="28">
        <v>0</v>
      </c>
      <c r="O27" s="28"/>
    </row>
    <row r="28" spans="1:15" x14ac:dyDescent="0.25">
      <c r="A28" s="27"/>
      <c r="B28" s="27" t="s">
        <v>144</v>
      </c>
      <c r="C28" s="25">
        <v>68</v>
      </c>
      <c r="D28" s="27" t="s">
        <v>156</v>
      </c>
      <c r="E28" s="28">
        <v>0.76</v>
      </c>
      <c r="F28" s="28">
        <v>0.84799999999999998</v>
      </c>
      <c r="G28" s="28">
        <v>0.91100000000000003</v>
      </c>
      <c r="H28" s="28">
        <v>1.0109999999999999</v>
      </c>
      <c r="I28" s="28">
        <v>1.083</v>
      </c>
      <c r="J28" s="28">
        <v>1.1639999999999999</v>
      </c>
      <c r="K28" s="28">
        <v>1.2410000000000001</v>
      </c>
      <c r="L28" s="28">
        <v>1.345</v>
      </c>
      <c r="M28" s="28">
        <v>1.429</v>
      </c>
      <c r="N28" s="28">
        <v>1.1599999999999999</v>
      </c>
      <c r="O28" s="28"/>
    </row>
    <row r="29" spans="1:15" x14ac:dyDescent="0.25">
      <c r="A29" s="27" t="s">
        <v>157</v>
      </c>
      <c r="B29" s="27" t="s">
        <v>143</v>
      </c>
      <c r="C29" s="25">
        <v>73</v>
      </c>
      <c r="D29" s="27" t="s">
        <v>158</v>
      </c>
      <c r="E29" s="28">
        <v>1E-3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</row>
    <row r="30" spans="1:15" x14ac:dyDescent="0.25">
      <c r="A30" s="27"/>
      <c r="B30" s="27" t="s">
        <v>144</v>
      </c>
      <c r="C30" s="25">
        <v>73</v>
      </c>
      <c r="D30" s="27" t="s">
        <v>158</v>
      </c>
      <c r="E30" s="28">
        <v>0.71799999999999997</v>
      </c>
      <c r="F30" s="28">
        <v>0.72199999999999998</v>
      </c>
      <c r="G30" s="28">
        <v>0.54</v>
      </c>
      <c r="H30" s="28">
        <v>0.76400000000000001</v>
      </c>
      <c r="I30" s="28">
        <v>0.878</v>
      </c>
      <c r="J30" s="28">
        <v>0.88</v>
      </c>
      <c r="K30" s="28">
        <v>1.1319999999999999</v>
      </c>
      <c r="L30" s="28">
        <v>1.3009999999999999</v>
      </c>
      <c r="M30" s="28">
        <v>1.1719999999999999</v>
      </c>
      <c r="N30" s="28">
        <v>1.3580000000000001</v>
      </c>
      <c r="O30" s="28">
        <v>1.276</v>
      </c>
    </row>
    <row r="31" spans="1:15" customFormat="1" x14ac:dyDescent="0.25"/>
  </sheetData>
  <hyperlinks>
    <hyperlink ref="A1" location="TOC!A1" display="TOC" xr:uid="{00000000-0004-0000-0600-000000000000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9"/>
  <sheetViews>
    <sheetView workbookViewId="0">
      <selection activeCell="J33" sqref="J33"/>
    </sheetView>
  </sheetViews>
  <sheetFormatPr defaultRowHeight="15" x14ac:dyDescent="0.25"/>
  <cols>
    <col min="1" max="1" width="11.42578125" style="31" customWidth="1"/>
    <col min="2" max="16384" width="9.140625" style="31"/>
  </cols>
  <sheetData>
    <row r="1" spans="1:5" x14ac:dyDescent="0.25">
      <c r="A1" s="10" t="s">
        <v>0</v>
      </c>
    </row>
    <row r="2" spans="1:5" x14ac:dyDescent="0.25">
      <c r="A2" s="32" t="s">
        <v>122</v>
      </c>
      <c r="B2" s="32" t="s">
        <v>213</v>
      </c>
      <c r="C2" s="32"/>
    </row>
    <row r="3" spans="1:5" x14ac:dyDescent="0.25">
      <c r="A3" s="32" t="s">
        <v>124</v>
      </c>
      <c r="B3" s="33" t="s">
        <v>214</v>
      </c>
      <c r="C3" s="32"/>
    </row>
    <row r="4" spans="1:5" x14ac:dyDescent="0.25">
      <c r="A4" s="32" t="s">
        <v>215</v>
      </c>
      <c r="B4" s="32"/>
      <c r="C4" s="32"/>
    </row>
    <row r="5" spans="1:5" x14ac:dyDescent="0.25">
      <c r="A5" s="32" t="s">
        <v>216</v>
      </c>
      <c r="B5" s="32" t="s">
        <v>217</v>
      </c>
      <c r="C5" s="32"/>
    </row>
    <row r="6" spans="1:5" x14ac:dyDescent="0.25">
      <c r="A6" s="32" t="s">
        <v>218</v>
      </c>
      <c r="B6" s="32" t="s">
        <v>219</v>
      </c>
      <c r="C6" s="32"/>
    </row>
    <row r="8" spans="1:5" x14ac:dyDescent="0.25">
      <c r="B8" s="34" t="s">
        <v>140</v>
      </c>
      <c r="C8" s="34" t="s">
        <v>139</v>
      </c>
      <c r="D8" s="34" t="s">
        <v>220</v>
      </c>
      <c r="E8" s="34" t="s">
        <v>221</v>
      </c>
    </row>
    <row r="9" spans="1:5" x14ac:dyDescent="0.25">
      <c r="B9" s="35" t="s">
        <v>222</v>
      </c>
      <c r="C9" s="36">
        <v>45</v>
      </c>
      <c r="D9" s="37">
        <v>1.0999999999999999E-2</v>
      </c>
      <c r="E9" s="37">
        <v>0.89929751736249697</v>
      </c>
    </row>
    <row r="10" spans="1:5" x14ac:dyDescent="0.25">
      <c r="B10" s="38" t="s">
        <v>223</v>
      </c>
      <c r="C10" s="39">
        <v>52</v>
      </c>
      <c r="D10" s="37">
        <v>2.1000000000000001E-2</v>
      </c>
      <c r="E10" s="37">
        <v>1.0368404246826854</v>
      </c>
    </row>
    <row r="11" spans="1:5" x14ac:dyDescent="0.25">
      <c r="B11" s="38" t="s">
        <v>224</v>
      </c>
      <c r="C11" s="39">
        <v>57</v>
      </c>
      <c r="D11" s="37">
        <v>0.108</v>
      </c>
      <c r="E11" s="37">
        <v>1.3262153747904526</v>
      </c>
    </row>
    <row r="12" spans="1:5" x14ac:dyDescent="0.25">
      <c r="B12" s="38" t="s">
        <v>225</v>
      </c>
      <c r="C12" s="39">
        <v>62</v>
      </c>
      <c r="D12" s="37">
        <v>0.20899999999999999</v>
      </c>
      <c r="E12" s="37">
        <v>1.2390436656821266</v>
      </c>
    </row>
    <row r="13" spans="1:5" x14ac:dyDescent="0.25">
      <c r="B13" s="38" t="s">
        <v>226</v>
      </c>
      <c r="C13" s="39">
        <v>67</v>
      </c>
      <c r="D13" s="37">
        <v>0.19900000000000001</v>
      </c>
      <c r="E13" s="37">
        <v>1.0338069769298315</v>
      </c>
    </row>
    <row r="14" spans="1:5" x14ac:dyDescent="0.25">
      <c r="B14" s="38" t="s">
        <v>227</v>
      </c>
      <c r="C14" s="39">
        <v>72</v>
      </c>
      <c r="D14" s="37">
        <v>0.156</v>
      </c>
      <c r="E14" s="37">
        <v>0.92536121976530694</v>
      </c>
    </row>
    <row r="15" spans="1:5" x14ac:dyDescent="0.25">
      <c r="B15" s="38" t="s">
        <v>228</v>
      </c>
      <c r="C15" s="39">
        <v>77</v>
      </c>
      <c r="D15" s="37">
        <v>0.124</v>
      </c>
      <c r="E15" s="37">
        <v>0.81240520475772326</v>
      </c>
    </row>
    <row r="16" spans="1:5" x14ac:dyDescent="0.25">
      <c r="B16" s="38" t="s">
        <v>229</v>
      </c>
      <c r="C16" s="39">
        <v>82</v>
      </c>
      <c r="D16" s="37">
        <v>0.09</v>
      </c>
      <c r="E16" s="37">
        <v>0.71593358345972702</v>
      </c>
    </row>
    <row r="17" spans="2:5" x14ac:dyDescent="0.25">
      <c r="B17" s="38" t="s">
        <v>230</v>
      </c>
      <c r="C17" s="39">
        <v>87</v>
      </c>
      <c r="D17" s="37">
        <v>5.1999999999999998E-2</v>
      </c>
      <c r="E17" s="37">
        <v>0.61499161810489344</v>
      </c>
    </row>
    <row r="18" spans="2:5" x14ac:dyDescent="0.25">
      <c r="B18" s="38" t="s">
        <v>231</v>
      </c>
      <c r="C18" s="39">
        <v>92</v>
      </c>
      <c r="D18" s="37">
        <v>2.8000000000000001E-2</v>
      </c>
      <c r="E18" s="37">
        <v>0.60365610281791326</v>
      </c>
    </row>
    <row r="19" spans="2:5" x14ac:dyDescent="0.25">
      <c r="B19" s="38"/>
      <c r="C19" s="38"/>
      <c r="E19" s="40"/>
    </row>
  </sheetData>
  <hyperlinks>
    <hyperlink ref="A1" location="TOC!A1" display="TOC" xr:uid="{00000000-0004-0000-0700-000000000000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7"/>
  <sheetViews>
    <sheetView workbookViewId="0">
      <selection activeCell="F28" sqref="F28"/>
    </sheetView>
  </sheetViews>
  <sheetFormatPr defaultRowHeight="15" x14ac:dyDescent="0.25"/>
  <cols>
    <col min="1" max="1" width="11.42578125" style="31" customWidth="1"/>
    <col min="2" max="16384" width="9.140625" style="31"/>
  </cols>
  <sheetData>
    <row r="1" spans="1:5" x14ac:dyDescent="0.25">
      <c r="A1" s="10" t="s">
        <v>0</v>
      </c>
    </row>
    <row r="2" spans="1:5" x14ac:dyDescent="0.25">
      <c r="A2" s="32" t="s">
        <v>122</v>
      </c>
      <c r="B2" s="33" t="s">
        <v>232</v>
      </c>
      <c r="C2" s="32"/>
    </row>
    <row r="3" spans="1:5" x14ac:dyDescent="0.25">
      <c r="A3" s="32" t="s">
        <v>124</v>
      </c>
      <c r="B3" s="33" t="s">
        <v>233</v>
      </c>
      <c r="C3" s="32"/>
    </row>
    <row r="5" spans="1:5" x14ac:dyDescent="0.25">
      <c r="B5" s="34" t="s">
        <v>140</v>
      </c>
      <c r="C5" s="34" t="s">
        <v>139</v>
      </c>
      <c r="D5" s="34" t="s">
        <v>234</v>
      </c>
      <c r="E5" s="34"/>
    </row>
    <row r="6" spans="1:5" x14ac:dyDescent="0.25">
      <c r="B6" s="38" t="s">
        <v>131</v>
      </c>
      <c r="C6" s="38">
        <v>23</v>
      </c>
      <c r="D6" s="37">
        <v>0.1</v>
      </c>
      <c r="E6" s="37"/>
    </row>
    <row r="7" spans="1:5" x14ac:dyDescent="0.25">
      <c r="B7" s="38" t="s">
        <v>132</v>
      </c>
      <c r="C7" s="39">
        <v>28</v>
      </c>
      <c r="D7" s="37">
        <v>0.112</v>
      </c>
      <c r="E7" s="37"/>
    </row>
    <row r="8" spans="1:5" x14ac:dyDescent="0.25">
      <c r="B8" s="38" t="s">
        <v>133</v>
      </c>
      <c r="C8" s="39">
        <v>33</v>
      </c>
      <c r="D8" s="37">
        <v>7.5999999999999998E-2</v>
      </c>
      <c r="E8" s="37"/>
    </row>
    <row r="9" spans="1:5" x14ac:dyDescent="0.25">
      <c r="B9" s="38" t="s">
        <v>134</v>
      </c>
      <c r="C9" s="39">
        <v>38</v>
      </c>
      <c r="D9" s="37">
        <v>7.0000000000000007E-2</v>
      </c>
      <c r="E9" s="37"/>
    </row>
    <row r="10" spans="1:5" x14ac:dyDescent="0.25">
      <c r="B10" s="38" t="s">
        <v>135</v>
      </c>
      <c r="C10" s="39">
        <v>43</v>
      </c>
      <c r="D10" s="37">
        <v>6.0999999999999999E-2</v>
      </c>
      <c r="E10" s="37"/>
    </row>
    <row r="11" spans="1:5" x14ac:dyDescent="0.25">
      <c r="B11" s="38" t="s">
        <v>136</v>
      </c>
      <c r="C11" s="39">
        <v>48</v>
      </c>
      <c r="D11" s="37">
        <v>5.6000000000000001E-2</v>
      </c>
      <c r="E11" s="37"/>
    </row>
    <row r="12" spans="1:5" x14ac:dyDescent="0.25">
      <c r="B12" s="38" t="s">
        <v>137</v>
      </c>
      <c r="C12" s="39">
        <v>53</v>
      </c>
      <c r="D12" s="37">
        <v>0.05</v>
      </c>
      <c r="E12" s="37"/>
    </row>
    <row r="13" spans="1:5" x14ac:dyDescent="0.25">
      <c r="B13" s="38" t="s">
        <v>152</v>
      </c>
      <c r="C13" s="39">
        <v>58</v>
      </c>
      <c r="D13" s="37">
        <v>4.7E-2</v>
      </c>
      <c r="E13" s="37"/>
    </row>
    <row r="14" spans="1:5" x14ac:dyDescent="0.25">
      <c r="B14" s="38" t="s">
        <v>154</v>
      </c>
      <c r="C14" s="39">
        <v>63</v>
      </c>
      <c r="D14" s="37">
        <v>4.2000000000000003E-2</v>
      </c>
      <c r="E14" s="37"/>
    </row>
    <row r="15" spans="1:5" x14ac:dyDescent="0.25">
      <c r="B15" s="38" t="s">
        <v>156</v>
      </c>
      <c r="C15" s="39">
        <v>68</v>
      </c>
      <c r="D15" s="37">
        <v>0.04</v>
      </c>
      <c r="E15" s="37"/>
    </row>
    <row r="16" spans="1:5" x14ac:dyDescent="0.25">
      <c r="B16" s="38" t="s">
        <v>158</v>
      </c>
      <c r="C16" s="39">
        <v>73</v>
      </c>
      <c r="D16" s="37">
        <v>4.1000000000000002E-2</v>
      </c>
      <c r="E16" s="40"/>
    </row>
    <row r="17" spans="4:4" x14ac:dyDescent="0.25">
      <c r="D17" s="37"/>
    </row>
  </sheetData>
  <hyperlinks>
    <hyperlink ref="A1" location="TOC!A1" display="TOC" xr:uid="{00000000-0004-0000-0800-000000000000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7"/>
  <sheetViews>
    <sheetView workbookViewId="0">
      <selection activeCell="G30" sqref="G30"/>
    </sheetView>
  </sheetViews>
  <sheetFormatPr defaultRowHeight="15" x14ac:dyDescent="0.25"/>
  <cols>
    <col min="1" max="1" width="11.42578125" style="31" customWidth="1"/>
    <col min="2" max="16384" width="9.140625" style="31"/>
  </cols>
  <sheetData>
    <row r="1" spans="1:5" x14ac:dyDescent="0.25">
      <c r="A1" s="10" t="s">
        <v>0</v>
      </c>
    </row>
    <row r="2" spans="1:5" x14ac:dyDescent="0.25">
      <c r="A2" s="32" t="s">
        <v>122</v>
      </c>
      <c r="B2" s="33" t="s">
        <v>232</v>
      </c>
      <c r="C2" s="32"/>
    </row>
    <row r="3" spans="1:5" x14ac:dyDescent="0.25">
      <c r="A3" s="32" t="s">
        <v>124</v>
      </c>
      <c r="B3" s="33" t="s">
        <v>233</v>
      </c>
      <c r="C3" s="32"/>
    </row>
    <row r="5" spans="1:5" x14ac:dyDescent="0.25">
      <c r="B5" s="34" t="s">
        <v>140</v>
      </c>
      <c r="C5" s="34" t="s">
        <v>139</v>
      </c>
      <c r="D5" s="34" t="s">
        <v>240</v>
      </c>
      <c r="E5" s="34"/>
    </row>
    <row r="6" spans="1:5" x14ac:dyDescent="0.25">
      <c r="B6" s="38" t="s">
        <v>131</v>
      </c>
      <c r="C6" s="38">
        <v>23</v>
      </c>
      <c r="D6" s="37">
        <v>0.19800000000000001</v>
      </c>
      <c r="E6" s="37"/>
    </row>
    <row r="7" spans="1:5" x14ac:dyDescent="0.25">
      <c r="B7" s="38" t="s">
        <v>132</v>
      </c>
      <c r="C7" s="39">
        <v>28</v>
      </c>
      <c r="D7" s="37">
        <v>9.0999999999999998E-2</v>
      </c>
      <c r="E7" s="37"/>
    </row>
    <row r="8" spans="1:5" x14ac:dyDescent="0.25">
      <c r="B8" s="38" t="s">
        <v>133</v>
      </c>
      <c r="C8" s="39">
        <v>33</v>
      </c>
      <c r="D8" s="37">
        <v>6.8000000000000005E-2</v>
      </c>
      <c r="E8" s="37"/>
    </row>
    <row r="9" spans="1:5" x14ac:dyDescent="0.25">
      <c r="B9" s="38" t="s">
        <v>134</v>
      </c>
      <c r="C9" s="39">
        <v>38</v>
      </c>
      <c r="D9" s="37">
        <v>0.06</v>
      </c>
      <c r="E9" s="37"/>
    </row>
    <row r="10" spans="1:5" x14ac:dyDescent="0.25">
      <c r="B10" s="38" t="s">
        <v>135</v>
      </c>
      <c r="C10" s="39">
        <v>43</v>
      </c>
      <c r="D10" s="37">
        <v>4.9000000000000002E-2</v>
      </c>
      <c r="E10" s="37"/>
    </row>
    <row r="11" spans="1:5" x14ac:dyDescent="0.25">
      <c r="B11" s="38" t="s">
        <v>136</v>
      </c>
      <c r="C11" s="39">
        <v>48</v>
      </c>
      <c r="D11" s="37">
        <v>4.7E-2</v>
      </c>
      <c r="E11" s="37"/>
    </row>
    <row r="12" spans="1:5" x14ac:dyDescent="0.25">
      <c r="B12" s="38" t="s">
        <v>137</v>
      </c>
      <c r="C12" s="39">
        <v>53</v>
      </c>
      <c r="D12" s="37">
        <v>4.7E-2</v>
      </c>
      <c r="E12" s="37"/>
    </row>
    <row r="13" spans="1:5" x14ac:dyDescent="0.25">
      <c r="B13" s="38" t="s">
        <v>152</v>
      </c>
      <c r="C13" s="39">
        <v>58</v>
      </c>
      <c r="D13" s="37">
        <v>0.214</v>
      </c>
      <c r="E13" s="37"/>
    </row>
    <row r="14" spans="1:5" x14ac:dyDescent="0.25">
      <c r="B14" s="38" t="s">
        <v>154</v>
      </c>
      <c r="C14" s="39">
        <v>63</v>
      </c>
      <c r="D14" s="37">
        <v>0.23300000000000001</v>
      </c>
      <c r="E14" s="37"/>
    </row>
    <row r="15" spans="1:5" x14ac:dyDescent="0.25">
      <c r="B15" s="38" t="s">
        <v>156</v>
      </c>
      <c r="C15" s="39">
        <v>68</v>
      </c>
      <c r="D15" s="37">
        <v>0.26100000000000001</v>
      </c>
      <c r="E15" s="37"/>
    </row>
    <row r="16" spans="1:5" x14ac:dyDescent="0.25">
      <c r="B16" s="38" t="s">
        <v>158</v>
      </c>
      <c r="C16" s="39">
        <v>73</v>
      </c>
      <c r="D16" s="37">
        <v>0.54900000000000004</v>
      </c>
      <c r="E16" s="40"/>
    </row>
    <row r="17" spans="4:4" x14ac:dyDescent="0.25">
      <c r="D17" s="37"/>
    </row>
  </sheetData>
  <hyperlinks>
    <hyperlink ref="A1" location="TOC!A1" display="TOC" xr:uid="{00000000-0004-0000-0900-000000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6B23A-4699-4C25-ACA0-03226372D0C8}">
  <dimension ref="A2:S21"/>
  <sheetViews>
    <sheetView zoomScale="85" zoomScaleNormal="85" workbookViewId="0">
      <pane xSplit="5" ySplit="4" topLeftCell="F5" activePane="bottomRight" state="frozen"/>
      <selection pane="topRight" activeCell="E1" sqref="E1"/>
      <selection pane="bottomLeft" activeCell="A5" sqref="A5"/>
      <selection pane="bottomRight" activeCell="C19" sqref="C19"/>
    </sheetView>
  </sheetViews>
  <sheetFormatPr defaultRowHeight="15" x14ac:dyDescent="0.25"/>
  <cols>
    <col min="1" max="1" width="33.7109375" style="55" customWidth="1"/>
    <col min="2" max="2" width="7.5703125" style="55" customWidth="1"/>
    <col min="3" max="3" width="13" style="55" customWidth="1"/>
    <col min="4" max="4" width="9.140625" style="55"/>
    <col min="5" max="5" width="22.42578125" style="55" customWidth="1"/>
    <col min="6" max="6" width="27.42578125" style="55" customWidth="1"/>
    <col min="7" max="7" width="12.85546875" style="55" customWidth="1"/>
    <col min="8" max="9" width="19.7109375" style="55" customWidth="1"/>
    <col min="10" max="10" width="29" style="55" customWidth="1"/>
    <col min="11" max="11" width="21.7109375" style="55" customWidth="1"/>
    <col min="12" max="12" width="39.42578125" style="55" customWidth="1"/>
    <col min="13" max="13" width="23.5703125" style="55" customWidth="1"/>
    <col min="14" max="16" width="32" style="55" customWidth="1"/>
    <col min="17" max="17" width="37.42578125" style="55" customWidth="1"/>
    <col min="18" max="19" width="23.140625" style="55" customWidth="1"/>
    <col min="20" max="16384" width="9.140625" style="55"/>
  </cols>
  <sheetData>
    <row r="2" spans="1:19" s="52" customFormat="1" x14ac:dyDescent="0.25">
      <c r="D2" s="53"/>
      <c r="E2" s="53"/>
      <c r="F2" s="53"/>
      <c r="G2" s="53"/>
      <c r="H2" s="64" t="s">
        <v>287</v>
      </c>
      <c r="I2" s="64"/>
      <c r="J2" s="64"/>
      <c r="K2" s="53"/>
      <c r="L2" s="53"/>
      <c r="M2" s="53"/>
      <c r="N2" s="53"/>
      <c r="O2" s="53"/>
      <c r="P2" s="53"/>
      <c r="Q2" s="53"/>
      <c r="R2" s="53"/>
      <c r="S2" s="53"/>
    </row>
    <row r="3" spans="1:19" s="52" customFormat="1" x14ac:dyDescent="0.25">
      <c r="A3" s="52" t="s">
        <v>307</v>
      </c>
      <c r="B3" s="52" t="s">
        <v>325</v>
      </c>
      <c r="C3" s="52" t="s">
        <v>420</v>
      </c>
      <c r="D3" s="54" t="s">
        <v>285</v>
      </c>
      <c r="E3" s="54" t="s">
        <v>353</v>
      </c>
      <c r="F3" s="54" t="s">
        <v>286</v>
      </c>
      <c r="G3" s="54" t="s">
        <v>294</v>
      </c>
      <c r="H3" s="54" t="s">
        <v>296</v>
      </c>
      <c r="I3" s="54" t="s">
        <v>297</v>
      </c>
      <c r="J3" s="54" t="s">
        <v>298</v>
      </c>
      <c r="K3" s="54" t="s">
        <v>288</v>
      </c>
      <c r="L3" s="65" t="s">
        <v>290</v>
      </c>
      <c r="M3" s="65"/>
      <c r="N3" s="65" t="s">
        <v>291</v>
      </c>
      <c r="O3" s="65"/>
      <c r="P3" s="65" t="s">
        <v>292</v>
      </c>
      <c r="Q3" s="65"/>
      <c r="R3" s="65" t="s">
        <v>289</v>
      </c>
      <c r="S3" s="65"/>
    </row>
    <row r="4" spans="1:19" s="52" customFormat="1" x14ac:dyDescent="0.25">
      <c r="D4" s="54"/>
      <c r="E4" s="54"/>
      <c r="F4" s="54"/>
      <c r="G4" s="54"/>
      <c r="H4" s="54"/>
      <c r="I4" s="54"/>
      <c r="J4" s="54"/>
      <c r="K4" s="54"/>
      <c r="L4" s="54"/>
      <c r="M4" s="54"/>
      <c r="N4" s="54" t="s">
        <v>363</v>
      </c>
      <c r="O4" s="54" t="s">
        <v>364</v>
      </c>
      <c r="P4" s="54" t="s">
        <v>363</v>
      </c>
      <c r="Q4" s="54" t="s">
        <v>364</v>
      </c>
      <c r="R4" s="54" t="s">
        <v>363</v>
      </c>
      <c r="S4" s="54" t="s">
        <v>364</v>
      </c>
    </row>
    <row r="5" spans="1:19" ht="27" customHeight="1" x14ac:dyDescent="0.25">
      <c r="A5" s="55" t="s">
        <v>368</v>
      </c>
      <c r="B5" s="55" t="s">
        <v>327</v>
      </c>
      <c r="D5" s="55" t="s">
        <v>293</v>
      </c>
      <c r="E5" s="55" t="s">
        <v>358</v>
      </c>
      <c r="F5" s="55" t="s">
        <v>24</v>
      </c>
      <c r="H5" s="55" t="s">
        <v>299</v>
      </c>
      <c r="I5" s="55" t="s">
        <v>300</v>
      </c>
      <c r="J5" s="55" t="s">
        <v>295</v>
      </c>
      <c r="K5" s="55" t="s">
        <v>301</v>
      </c>
      <c r="L5" s="55" t="s">
        <v>302</v>
      </c>
      <c r="M5" s="56" t="s">
        <v>367</v>
      </c>
      <c r="N5" s="55" t="s">
        <v>309</v>
      </c>
      <c r="O5" s="56" t="s">
        <v>366</v>
      </c>
      <c r="P5" s="55" t="s">
        <v>304</v>
      </c>
      <c r="R5" s="55" t="s">
        <v>303</v>
      </c>
      <c r="S5" s="56" t="s">
        <v>365</v>
      </c>
    </row>
    <row r="6" spans="1:19" ht="27" customHeight="1" x14ac:dyDescent="0.25">
      <c r="A6" s="55" t="s">
        <v>368</v>
      </c>
      <c r="B6" s="55" t="s">
        <v>384</v>
      </c>
      <c r="D6" s="55" t="s">
        <v>293</v>
      </c>
      <c r="E6" s="55" t="s">
        <v>359</v>
      </c>
      <c r="F6" s="55" t="s">
        <v>27</v>
      </c>
      <c r="H6" s="55" t="s">
        <v>305</v>
      </c>
      <c r="I6" s="55" t="s">
        <v>306</v>
      </c>
      <c r="J6" s="55" t="s">
        <v>295</v>
      </c>
      <c r="K6" s="55" t="s">
        <v>308</v>
      </c>
      <c r="L6" s="55" t="s">
        <v>348</v>
      </c>
      <c r="M6" s="55" t="s">
        <v>371</v>
      </c>
      <c r="N6" s="55" t="s">
        <v>310</v>
      </c>
      <c r="O6" s="56" t="s">
        <v>369</v>
      </c>
      <c r="P6" s="55" t="s">
        <v>311</v>
      </c>
      <c r="R6" s="55" t="s">
        <v>345</v>
      </c>
      <c r="S6" s="55" t="s">
        <v>370</v>
      </c>
    </row>
    <row r="7" spans="1:19" ht="27" customHeight="1" x14ac:dyDescent="0.25">
      <c r="A7" s="55" t="s">
        <v>368</v>
      </c>
      <c r="B7" s="55" t="s">
        <v>326</v>
      </c>
      <c r="D7" s="55" t="s">
        <v>293</v>
      </c>
      <c r="E7" s="55" t="s">
        <v>360</v>
      </c>
      <c r="F7" s="55" t="s">
        <v>29</v>
      </c>
      <c r="H7" s="55" t="s">
        <v>312</v>
      </c>
      <c r="I7" s="55" t="s">
        <v>313</v>
      </c>
      <c r="J7" s="55" t="s">
        <v>295</v>
      </c>
      <c r="K7" s="55" t="s">
        <v>314</v>
      </c>
      <c r="L7" s="55" t="s">
        <v>349</v>
      </c>
      <c r="M7" s="55" t="s">
        <v>374</v>
      </c>
      <c r="N7" s="55" t="s">
        <v>315</v>
      </c>
      <c r="O7" s="56" t="s">
        <v>373</v>
      </c>
      <c r="P7" s="55" t="s">
        <v>316</v>
      </c>
      <c r="Q7" s="56" t="s">
        <v>373</v>
      </c>
      <c r="R7" s="55" t="s">
        <v>346</v>
      </c>
      <c r="S7" s="56" t="s">
        <v>372</v>
      </c>
    </row>
    <row r="8" spans="1:19" ht="27" customHeight="1" x14ac:dyDescent="0.25">
      <c r="A8" s="57" t="s">
        <v>408</v>
      </c>
      <c r="B8" s="55" t="s">
        <v>327</v>
      </c>
      <c r="C8" s="55" t="s">
        <v>455</v>
      </c>
      <c r="D8" s="55" t="s">
        <v>293</v>
      </c>
      <c r="E8" s="55" t="s">
        <v>361</v>
      </c>
      <c r="F8" s="55" t="s">
        <v>352</v>
      </c>
      <c r="H8" s="55" t="s">
        <v>393</v>
      </c>
      <c r="I8" s="55" t="s">
        <v>313</v>
      </c>
      <c r="J8" s="55" t="s">
        <v>407</v>
      </c>
      <c r="K8" s="55" t="s">
        <v>406</v>
      </c>
      <c r="L8" s="55" t="s">
        <v>405</v>
      </c>
      <c r="M8" s="55" t="s">
        <v>374</v>
      </c>
      <c r="N8" s="58" t="s">
        <v>404</v>
      </c>
      <c r="O8" s="56" t="s">
        <v>373</v>
      </c>
      <c r="P8" s="55" t="s">
        <v>316</v>
      </c>
      <c r="Q8" s="56" t="s">
        <v>373</v>
      </c>
      <c r="R8" s="55" t="s">
        <v>394</v>
      </c>
      <c r="S8" s="56" t="s">
        <v>403</v>
      </c>
    </row>
    <row r="9" spans="1:19" ht="27" customHeight="1" x14ac:dyDescent="0.25">
      <c r="A9" s="57" t="s">
        <v>419</v>
      </c>
      <c r="B9" s="55" t="s">
        <v>327</v>
      </c>
      <c r="C9" s="59" t="s">
        <v>421</v>
      </c>
      <c r="D9" s="55" t="s">
        <v>293</v>
      </c>
      <c r="E9" s="55" t="s">
        <v>400</v>
      </c>
      <c r="F9" s="55" t="s">
        <v>26</v>
      </c>
      <c r="H9" s="55" t="s">
        <v>409</v>
      </c>
      <c r="I9" s="55" t="s">
        <v>410</v>
      </c>
      <c r="J9" s="60" t="s">
        <v>335</v>
      </c>
      <c r="K9" s="55" t="s">
        <v>411</v>
      </c>
      <c r="L9" s="55" t="s">
        <v>416</v>
      </c>
      <c r="M9" s="56" t="s">
        <v>417</v>
      </c>
      <c r="N9" s="55" t="s">
        <v>414</v>
      </c>
      <c r="O9" s="56" t="s">
        <v>415</v>
      </c>
      <c r="P9" s="55" t="s">
        <v>418</v>
      </c>
      <c r="Q9" s="56" t="s">
        <v>373</v>
      </c>
      <c r="R9" s="55" t="s">
        <v>412</v>
      </c>
      <c r="S9" s="56" t="s">
        <v>413</v>
      </c>
    </row>
    <row r="10" spans="1:19" ht="27" customHeight="1" x14ac:dyDescent="0.25"/>
    <row r="11" spans="1:19" ht="27" customHeight="1" x14ac:dyDescent="0.25">
      <c r="A11" s="55" t="s">
        <v>368</v>
      </c>
      <c r="B11" s="55" t="s">
        <v>326</v>
      </c>
      <c r="D11" s="55" t="s">
        <v>317</v>
      </c>
      <c r="E11" s="55" t="s">
        <v>362</v>
      </c>
      <c r="F11" s="55" t="s">
        <v>318</v>
      </c>
      <c r="H11" s="55" t="s">
        <v>319</v>
      </c>
      <c r="I11" s="55" t="s">
        <v>320</v>
      </c>
      <c r="J11" s="55" t="s">
        <v>295</v>
      </c>
      <c r="K11" s="55" t="s">
        <v>321</v>
      </c>
      <c r="L11" s="55" t="s">
        <v>350</v>
      </c>
      <c r="N11" s="55" t="s">
        <v>323</v>
      </c>
      <c r="P11" s="55" t="s">
        <v>324</v>
      </c>
      <c r="R11" s="55" t="s">
        <v>322</v>
      </c>
    </row>
    <row r="12" spans="1:19" ht="27" customHeight="1" x14ac:dyDescent="0.25">
      <c r="A12" s="55" t="s">
        <v>368</v>
      </c>
      <c r="B12" s="55" t="s">
        <v>329</v>
      </c>
      <c r="C12" s="55" t="s">
        <v>456</v>
      </c>
      <c r="D12" s="55" t="s">
        <v>317</v>
      </c>
      <c r="E12" s="55" t="s">
        <v>357</v>
      </c>
      <c r="F12" s="55" t="s">
        <v>328</v>
      </c>
      <c r="H12" s="55" t="s">
        <v>330</v>
      </c>
      <c r="I12" s="55" t="s">
        <v>320</v>
      </c>
      <c r="J12" s="55" t="s">
        <v>295</v>
      </c>
      <c r="K12" s="55" t="s">
        <v>331</v>
      </c>
      <c r="L12" s="55" t="s">
        <v>375</v>
      </c>
      <c r="M12" s="55" t="s">
        <v>374</v>
      </c>
      <c r="N12" s="55" t="s">
        <v>332</v>
      </c>
      <c r="O12" s="56" t="s">
        <v>376</v>
      </c>
      <c r="P12" s="55" t="s">
        <v>333</v>
      </c>
      <c r="R12" s="55" t="s">
        <v>322</v>
      </c>
      <c r="S12" s="55" t="s">
        <v>374</v>
      </c>
    </row>
    <row r="13" spans="1:19" ht="27" customHeight="1" x14ac:dyDescent="0.25">
      <c r="B13" s="55" t="s">
        <v>329</v>
      </c>
      <c r="D13" s="55" t="s">
        <v>317</v>
      </c>
      <c r="E13" s="55" t="s">
        <v>397</v>
      </c>
      <c r="F13" s="55" t="s">
        <v>398</v>
      </c>
    </row>
    <row r="14" spans="1:19" ht="27" customHeight="1" x14ac:dyDescent="0.25">
      <c r="A14" s="57" t="s">
        <v>419</v>
      </c>
      <c r="B14" s="55" t="s">
        <v>326</v>
      </c>
      <c r="C14" s="56" t="s">
        <v>421</v>
      </c>
      <c r="D14" s="55" t="s">
        <v>317</v>
      </c>
      <c r="E14" s="55" t="s">
        <v>401</v>
      </c>
      <c r="F14" s="55" t="s">
        <v>60</v>
      </c>
      <c r="H14" s="55" t="s">
        <v>409</v>
      </c>
      <c r="I14" s="55" t="s">
        <v>410</v>
      </c>
      <c r="J14" s="60" t="s">
        <v>335</v>
      </c>
      <c r="K14" s="55" t="s">
        <v>411</v>
      </c>
      <c r="L14" s="55" t="s">
        <v>423</v>
      </c>
      <c r="M14" s="56" t="s">
        <v>424</v>
      </c>
      <c r="N14" s="55" t="s">
        <v>414</v>
      </c>
      <c r="O14" s="56" t="s">
        <v>422</v>
      </c>
      <c r="R14" s="55" t="s">
        <v>412</v>
      </c>
      <c r="S14" s="56" t="s">
        <v>413</v>
      </c>
    </row>
    <row r="15" spans="1:19" ht="27" customHeight="1" x14ac:dyDescent="0.25">
      <c r="A15" s="55" t="s">
        <v>368</v>
      </c>
      <c r="B15" s="55" t="s">
        <v>338</v>
      </c>
      <c r="D15" s="55" t="s">
        <v>317</v>
      </c>
      <c r="E15" s="55" t="s">
        <v>402</v>
      </c>
      <c r="F15" s="55" t="s">
        <v>399</v>
      </c>
      <c r="H15" s="55" t="s">
        <v>433</v>
      </c>
      <c r="I15" s="55" t="s">
        <v>434</v>
      </c>
      <c r="J15" s="55" t="s">
        <v>295</v>
      </c>
      <c r="K15" s="55" t="s">
        <v>425</v>
      </c>
      <c r="L15" s="55" t="s">
        <v>431</v>
      </c>
      <c r="M15" s="56" t="s">
        <v>432</v>
      </c>
      <c r="N15" s="55" t="s">
        <v>428</v>
      </c>
      <c r="O15" s="56" t="s">
        <v>429</v>
      </c>
      <c r="P15" s="55" t="s">
        <v>333</v>
      </c>
      <c r="Q15" s="56" t="s">
        <v>430</v>
      </c>
      <c r="R15" s="55" t="s">
        <v>426</v>
      </c>
      <c r="S15" s="56" t="s">
        <v>427</v>
      </c>
    </row>
    <row r="16" spans="1:19" ht="27" customHeight="1" x14ac:dyDescent="0.25"/>
    <row r="17" spans="1:19" ht="27" customHeight="1" x14ac:dyDescent="0.25">
      <c r="A17" s="55" t="s">
        <v>437</v>
      </c>
      <c r="B17" s="55" t="s">
        <v>338</v>
      </c>
      <c r="D17" s="55" t="s">
        <v>334</v>
      </c>
      <c r="E17" s="55" t="s">
        <v>354</v>
      </c>
      <c r="F17" s="55" t="s">
        <v>41</v>
      </c>
      <c r="H17" s="55" t="s">
        <v>330</v>
      </c>
      <c r="I17" s="55" t="s">
        <v>306</v>
      </c>
      <c r="J17" s="60" t="s">
        <v>335</v>
      </c>
      <c r="K17" s="60" t="s">
        <v>335</v>
      </c>
      <c r="L17" s="60" t="s">
        <v>392</v>
      </c>
      <c r="N17" s="55" t="s">
        <v>336</v>
      </c>
      <c r="O17" s="56" t="s">
        <v>436</v>
      </c>
      <c r="P17" s="55" t="s">
        <v>337</v>
      </c>
      <c r="Q17" s="56" t="s">
        <v>438</v>
      </c>
      <c r="R17" s="55" t="s">
        <v>347</v>
      </c>
      <c r="S17" s="56" t="s">
        <v>435</v>
      </c>
    </row>
    <row r="18" spans="1:19" ht="39" customHeight="1" x14ac:dyDescent="0.25">
      <c r="A18" s="55" t="s">
        <v>445</v>
      </c>
      <c r="B18" s="55" t="s">
        <v>338</v>
      </c>
      <c r="D18" s="55" t="s">
        <v>334</v>
      </c>
      <c r="E18" s="55" t="s">
        <v>355</v>
      </c>
      <c r="F18" s="55" t="s">
        <v>46</v>
      </c>
      <c r="H18" s="55" t="s">
        <v>330</v>
      </c>
      <c r="I18" s="55" t="s">
        <v>320</v>
      </c>
      <c r="J18" s="55" t="s">
        <v>295</v>
      </c>
      <c r="K18" s="61" t="s">
        <v>389</v>
      </c>
      <c r="L18" s="61" t="s">
        <v>440</v>
      </c>
      <c r="M18" s="56" t="s">
        <v>439</v>
      </c>
      <c r="N18" s="61" t="s">
        <v>391</v>
      </c>
      <c r="O18" s="56" t="s">
        <v>442</v>
      </c>
      <c r="P18" s="58" t="s">
        <v>390</v>
      </c>
      <c r="Q18" s="56" t="s">
        <v>441</v>
      </c>
      <c r="R18" s="55" t="s">
        <v>444</v>
      </c>
      <c r="S18" s="56" t="s">
        <v>443</v>
      </c>
    </row>
    <row r="19" spans="1:19" ht="27" customHeight="1" x14ac:dyDescent="0.25">
      <c r="A19" s="55" t="s">
        <v>368</v>
      </c>
      <c r="B19" s="55" t="s">
        <v>326</v>
      </c>
      <c r="D19" s="55" t="s">
        <v>334</v>
      </c>
      <c r="E19" s="55" t="s">
        <v>356</v>
      </c>
      <c r="F19" s="55" t="s">
        <v>340</v>
      </c>
      <c r="H19" s="55" t="s">
        <v>330</v>
      </c>
      <c r="I19" s="55" t="s">
        <v>341</v>
      </c>
      <c r="J19" s="55" t="s">
        <v>295</v>
      </c>
      <c r="K19" s="55" t="s">
        <v>342</v>
      </c>
      <c r="L19" s="55" t="s">
        <v>351</v>
      </c>
      <c r="M19" s="55" t="s">
        <v>374</v>
      </c>
      <c r="N19" s="55" t="s">
        <v>343</v>
      </c>
      <c r="P19" s="55" t="s">
        <v>344</v>
      </c>
      <c r="Q19" s="56" t="s">
        <v>377</v>
      </c>
      <c r="R19" s="55" t="s">
        <v>339</v>
      </c>
      <c r="S19" s="55" t="s">
        <v>374</v>
      </c>
    </row>
    <row r="20" spans="1:19" ht="22.5" customHeight="1" x14ac:dyDescent="0.25">
      <c r="A20" s="55" t="s">
        <v>446</v>
      </c>
      <c r="B20" s="55" t="s">
        <v>338</v>
      </c>
      <c r="D20" s="55" t="s">
        <v>334</v>
      </c>
      <c r="E20" s="55" t="s">
        <v>395</v>
      </c>
      <c r="F20" s="55" t="s">
        <v>45</v>
      </c>
      <c r="H20" s="55" t="s">
        <v>383</v>
      </c>
      <c r="I20" s="55" t="s">
        <v>320</v>
      </c>
      <c r="J20" s="55" t="s">
        <v>295</v>
      </c>
      <c r="K20" s="62" t="s">
        <v>385</v>
      </c>
      <c r="L20" s="62" t="s">
        <v>493</v>
      </c>
      <c r="M20" s="56" t="s">
        <v>454</v>
      </c>
      <c r="N20" s="55" t="s">
        <v>386</v>
      </c>
      <c r="O20" s="56" t="s">
        <v>448</v>
      </c>
      <c r="P20" s="55" t="s">
        <v>388</v>
      </c>
      <c r="Q20" s="56" t="s">
        <v>447</v>
      </c>
      <c r="R20" s="55" t="s">
        <v>387</v>
      </c>
      <c r="S20" s="56" t="s">
        <v>447</v>
      </c>
    </row>
    <row r="21" spans="1:19" ht="22.5" customHeight="1" x14ac:dyDescent="0.25">
      <c r="A21" s="55" t="s">
        <v>453</v>
      </c>
      <c r="B21" s="55" t="s">
        <v>338</v>
      </c>
      <c r="D21" s="55" t="s">
        <v>334</v>
      </c>
      <c r="E21" s="55" t="s">
        <v>396</v>
      </c>
      <c r="F21" s="55" t="s">
        <v>44</v>
      </c>
      <c r="H21" s="55" t="s">
        <v>378</v>
      </c>
      <c r="I21" s="55" t="s">
        <v>379</v>
      </c>
      <c r="J21" s="62" t="s">
        <v>295</v>
      </c>
      <c r="K21" s="60" t="s">
        <v>335</v>
      </c>
      <c r="L21" s="63" t="s">
        <v>451</v>
      </c>
      <c r="M21" s="56" t="s">
        <v>452</v>
      </c>
      <c r="N21" s="55" t="s">
        <v>381</v>
      </c>
      <c r="O21" s="56" t="s">
        <v>449</v>
      </c>
      <c r="P21" s="55" t="s">
        <v>382</v>
      </c>
      <c r="Q21" s="56" t="s">
        <v>450</v>
      </c>
      <c r="R21" s="55" t="s">
        <v>380</v>
      </c>
      <c r="S21" s="56" t="s">
        <v>449</v>
      </c>
    </row>
  </sheetData>
  <mergeCells count="5">
    <mergeCell ref="H2:J2"/>
    <mergeCell ref="R3:S3"/>
    <mergeCell ref="N3:O3"/>
    <mergeCell ref="L3:M3"/>
    <mergeCell ref="P3:Q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3175-346D-4ACA-8435-B0BABA2E5D2B}">
  <dimension ref="A3:F21"/>
  <sheetViews>
    <sheetView zoomScaleNormal="100" workbookViewId="0">
      <selection activeCell="D21" sqref="D21"/>
    </sheetView>
  </sheetViews>
  <sheetFormatPr defaultRowHeight="15" x14ac:dyDescent="0.25"/>
  <cols>
    <col min="2" max="2" width="24.85546875" customWidth="1"/>
    <col min="3" max="3" width="33.140625" customWidth="1"/>
    <col min="4" max="4" width="78.28515625" customWidth="1"/>
    <col min="5" max="5" width="102.28515625" customWidth="1"/>
    <col min="6" max="6" width="28.85546875" customWidth="1"/>
  </cols>
  <sheetData>
    <row r="3" spans="1:6" x14ac:dyDescent="0.25">
      <c r="A3" s="47" t="s">
        <v>285</v>
      </c>
      <c r="B3" s="47" t="s">
        <v>353</v>
      </c>
      <c r="C3" s="47" t="s">
        <v>286</v>
      </c>
      <c r="D3" s="47" t="s">
        <v>457</v>
      </c>
      <c r="E3" s="47" t="s">
        <v>458</v>
      </c>
      <c r="F3" s="47" t="s">
        <v>420</v>
      </c>
    </row>
    <row r="4" spans="1:6" s="51" customFormat="1" x14ac:dyDescent="0.25">
      <c r="A4" s="49" t="s">
        <v>293</v>
      </c>
      <c r="B4" s="49" t="s">
        <v>358</v>
      </c>
      <c r="C4" s="49" t="s">
        <v>24</v>
      </c>
      <c r="D4" s="50" t="s">
        <v>467</v>
      </c>
      <c r="E4" s="49" t="s">
        <v>466</v>
      </c>
    </row>
    <row r="5" spans="1:6" s="51" customFormat="1" ht="49.5" customHeight="1" x14ac:dyDescent="0.25">
      <c r="A5" s="49" t="s">
        <v>293</v>
      </c>
      <c r="B5" s="49" t="s">
        <v>359</v>
      </c>
      <c r="C5" s="49" t="s">
        <v>27</v>
      </c>
      <c r="D5" s="46" t="s">
        <v>463</v>
      </c>
      <c r="E5" s="46" t="s">
        <v>464</v>
      </c>
    </row>
    <row r="6" spans="1:6" s="51" customFormat="1" ht="42" customHeight="1" x14ac:dyDescent="0.25">
      <c r="A6" s="49" t="s">
        <v>293</v>
      </c>
      <c r="B6" s="49" t="s">
        <v>360</v>
      </c>
      <c r="C6" s="49" t="s">
        <v>29</v>
      </c>
      <c r="D6" s="51" t="s">
        <v>466</v>
      </c>
      <c r="E6" s="46" t="s">
        <v>465</v>
      </c>
    </row>
    <row r="7" spans="1:6" s="51" customFormat="1" x14ac:dyDescent="0.25">
      <c r="A7" s="49" t="s">
        <v>293</v>
      </c>
      <c r="B7" s="49" t="s">
        <v>361</v>
      </c>
      <c r="C7" s="49" t="s">
        <v>352</v>
      </c>
      <c r="D7" s="51" t="s">
        <v>468</v>
      </c>
      <c r="E7" s="51" t="s">
        <v>468</v>
      </c>
    </row>
    <row r="8" spans="1:6" s="51" customFormat="1" x14ac:dyDescent="0.25">
      <c r="A8" s="49" t="s">
        <v>293</v>
      </c>
      <c r="B8" s="49" t="s">
        <v>400</v>
      </c>
      <c r="C8" s="49" t="s">
        <v>26</v>
      </c>
      <c r="D8" s="51" t="s">
        <v>469</v>
      </c>
      <c r="E8" s="51" t="s">
        <v>469</v>
      </c>
    </row>
    <row r="9" spans="1:6" s="51" customFormat="1" x14ac:dyDescent="0.25">
      <c r="A9" s="49"/>
      <c r="B9" s="49"/>
      <c r="C9" s="49"/>
    </row>
    <row r="10" spans="1:6" s="51" customFormat="1" x14ac:dyDescent="0.25">
      <c r="A10" s="49" t="s">
        <v>317</v>
      </c>
      <c r="B10" s="49" t="s">
        <v>362</v>
      </c>
      <c r="C10" s="49" t="s">
        <v>318</v>
      </c>
      <c r="D10" s="51" t="s">
        <v>470</v>
      </c>
      <c r="E10" s="51" t="s">
        <v>471</v>
      </c>
    </row>
    <row r="11" spans="1:6" s="51" customFormat="1" x14ac:dyDescent="0.25">
      <c r="A11" s="49" t="s">
        <v>317</v>
      </c>
      <c r="B11" s="49" t="s">
        <v>357</v>
      </c>
      <c r="C11" s="49" t="s">
        <v>328</v>
      </c>
      <c r="D11" s="51" t="s">
        <v>474</v>
      </c>
      <c r="E11" s="51" t="s">
        <v>473</v>
      </c>
    </row>
    <row r="12" spans="1:6" s="51" customFormat="1" x14ac:dyDescent="0.25">
      <c r="A12" s="49" t="s">
        <v>317</v>
      </c>
      <c r="B12" s="49" t="s">
        <v>397</v>
      </c>
      <c r="C12" s="49" t="s">
        <v>398</v>
      </c>
      <c r="D12" s="51" t="s">
        <v>475</v>
      </c>
      <c r="E12" s="51" t="s">
        <v>476</v>
      </c>
    </row>
    <row r="13" spans="1:6" s="51" customFormat="1" x14ac:dyDescent="0.25">
      <c r="A13" s="49" t="s">
        <v>317</v>
      </c>
      <c r="B13" s="49" t="s">
        <v>401</v>
      </c>
      <c r="C13" s="49" t="s">
        <v>60</v>
      </c>
      <c r="D13" s="51" t="s">
        <v>469</v>
      </c>
      <c r="E13" s="51" t="s">
        <v>469</v>
      </c>
    </row>
    <row r="14" spans="1:6" s="51" customFormat="1" x14ac:dyDescent="0.25">
      <c r="A14" s="49" t="s">
        <v>317</v>
      </c>
      <c r="B14" s="49" t="s">
        <v>402</v>
      </c>
      <c r="C14" s="49" t="s">
        <v>399</v>
      </c>
      <c r="D14" s="51" t="s">
        <v>477</v>
      </c>
      <c r="E14" s="51" t="s">
        <v>478</v>
      </c>
    </row>
    <row r="15" spans="1:6" s="51" customFormat="1" x14ac:dyDescent="0.25">
      <c r="A15" s="49"/>
      <c r="B15" s="49"/>
      <c r="C15" s="49"/>
    </row>
    <row r="16" spans="1:6" s="51" customFormat="1" ht="30" x14ac:dyDescent="0.25">
      <c r="A16" s="49" t="s">
        <v>334</v>
      </c>
      <c r="B16" s="49" t="s">
        <v>354</v>
      </c>
      <c r="C16" s="49" t="s">
        <v>41</v>
      </c>
      <c r="D16" s="46" t="s">
        <v>481</v>
      </c>
      <c r="E16" s="46" t="s">
        <v>482</v>
      </c>
    </row>
    <row r="17" spans="1:5" s="51" customFormat="1" x14ac:dyDescent="0.25">
      <c r="A17" s="49" t="s">
        <v>334</v>
      </c>
      <c r="B17" s="49" t="s">
        <v>355</v>
      </c>
      <c r="C17" s="49" t="s">
        <v>46</v>
      </c>
      <c r="D17" s="51" t="s">
        <v>467</v>
      </c>
      <c r="E17" s="51" t="s">
        <v>485</v>
      </c>
    </row>
    <row r="18" spans="1:5" s="51" customFormat="1" x14ac:dyDescent="0.25">
      <c r="A18" s="49" t="s">
        <v>334</v>
      </c>
      <c r="B18" s="49" t="s">
        <v>356</v>
      </c>
      <c r="C18" s="49" t="s">
        <v>340</v>
      </c>
      <c r="D18" s="51" t="s">
        <v>487</v>
      </c>
      <c r="E18" s="51" t="s">
        <v>488</v>
      </c>
    </row>
    <row r="19" spans="1:5" s="51" customFormat="1" ht="51" customHeight="1" x14ac:dyDescent="0.25">
      <c r="A19" s="49" t="s">
        <v>334</v>
      </c>
      <c r="B19" s="49" t="s">
        <v>395</v>
      </c>
      <c r="C19" s="49" t="s">
        <v>45</v>
      </c>
      <c r="D19" s="46" t="s">
        <v>491</v>
      </c>
      <c r="E19" s="51" t="s">
        <v>490</v>
      </c>
    </row>
    <row r="20" spans="1:5" s="51" customFormat="1" x14ac:dyDescent="0.25">
      <c r="A20" s="49" t="s">
        <v>334</v>
      </c>
      <c r="B20" s="49" t="s">
        <v>396</v>
      </c>
      <c r="C20" s="49" t="s">
        <v>44</v>
      </c>
      <c r="D20" s="51" t="s">
        <v>466</v>
      </c>
      <c r="E20" s="51" t="s">
        <v>492</v>
      </c>
    </row>
    <row r="21" spans="1:5" x14ac:dyDescent="0.25">
      <c r="D21" s="51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ECBE8-BB38-490E-A6C9-AEDAF6172805}">
  <dimension ref="A3:E38"/>
  <sheetViews>
    <sheetView tabSelected="1" workbookViewId="0">
      <selection activeCell="D36" sqref="D36"/>
    </sheetView>
  </sheetViews>
  <sheetFormatPr defaultRowHeight="15" x14ac:dyDescent="0.25"/>
  <cols>
    <col min="2" max="2" width="20.7109375" bestFit="1" customWidth="1"/>
    <col min="3" max="3" width="27.28515625" bestFit="1" customWidth="1"/>
    <col min="4" max="4" width="76.28515625" customWidth="1"/>
    <col min="5" max="5" width="30.85546875" customWidth="1"/>
  </cols>
  <sheetData>
    <row r="3" spans="1:5" x14ac:dyDescent="0.25">
      <c r="A3" s="47" t="s">
        <v>285</v>
      </c>
      <c r="B3" s="47" t="s">
        <v>353</v>
      </c>
      <c r="C3" s="47" t="s">
        <v>286</v>
      </c>
      <c r="D3" s="47" t="s">
        <v>459</v>
      </c>
      <c r="E3" s="47" t="s">
        <v>420</v>
      </c>
    </row>
    <row r="4" spans="1:5" x14ac:dyDescent="0.25">
      <c r="A4" s="48" t="s">
        <v>293</v>
      </c>
      <c r="B4" s="48" t="s">
        <v>358</v>
      </c>
      <c r="C4" s="48" t="s">
        <v>24</v>
      </c>
      <c r="D4" s="48" t="s">
        <v>460</v>
      </c>
      <c r="E4" t="s">
        <v>461</v>
      </c>
    </row>
    <row r="5" spans="1:5" x14ac:dyDescent="0.25">
      <c r="A5" s="48" t="s">
        <v>293</v>
      </c>
      <c r="B5" s="48" t="s">
        <v>359</v>
      </c>
      <c r="C5" s="48" t="s">
        <v>27</v>
      </c>
      <c r="D5" s="48" t="s">
        <v>460</v>
      </c>
      <c r="E5" s="48" t="s">
        <v>462</v>
      </c>
    </row>
    <row r="6" spans="1:5" x14ac:dyDescent="0.25">
      <c r="A6" s="48" t="s">
        <v>293</v>
      </c>
      <c r="B6" s="48" t="s">
        <v>360</v>
      </c>
      <c r="C6" s="48" t="s">
        <v>29</v>
      </c>
      <c r="D6" s="48" t="s">
        <v>460</v>
      </c>
    </row>
    <row r="7" spans="1:5" x14ac:dyDescent="0.25">
      <c r="A7" s="48" t="s">
        <v>293</v>
      </c>
      <c r="B7" s="48" t="s">
        <v>361</v>
      </c>
      <c r="C7" s="48" t="s">
        <v>352</v>
      </c>
      <c r="D7" s="48" t="s">
        <v>460</v>
      </c>
    </row>
    <row r="8" spans="1:5" x14ac:dyDescent="0.25">
      <c r="A8" s="48" t="s">
        <v>293</v>
      </c>
      <c r="B8" s="48" t="s">
        <v>400</v>
      </c>
      <c r="C8" s="48" t="s">
        <v>26</v>
      </c>
      <c r="D8" s="48" t="s">
        <v>460</v>
      </c>
    </row>
    <row r="9" spans="1:5" x14ac:dyDescent="0.25">
      <c r="A9" s="48"/>
      <c r="B9" s="48"/>
      <c r="C9" s="48"/>
    </row>
    <row r="10" spans="1:5" x14ac:dyDescent="0.25">
      <c r="A10" s="48" t="s">
        <v>317</v>
      </c>
      <c r="B10" s="48" t="s">
        <v>362</v>
      </c>
      <c r="C10" s="48" t="s">
        <v>318</v>
      </c>
      <c r="D10" s="48" t="s">
        <v>460</v>
      </c>
    </row>
    <row r="11" spans="1:5" x14ac:dyDescent="0.25">
      <c r="A11" s="48" t="s">
        <v>317</v>
      </c>
      <c r="B11" s="48" t="s">
        <v>357</v>
      </c>
      <c r="C11" s="48" t="s">
        <v>328</v>
      </c>
      <c r="D11" s="48" t="s">
        <v>472</v>
      </c>
    </row>
    <row r="12" spans="1:5" x14ac:dyDescent="0.25">
      <c r="A12" s="48" t="s">
        <v>317</v>
      </c>
      <c r="B12" s="48" t="s">
        <v>397</v>
      </c>
      <c r="C12" s="48" t="s">
        <v>398</v>
      </c>
      <c r="D12" s="48" t="s">
        <v>460</v>
      </c>
    </row>
    <row r="13" spans="1:5" x14ac:dyDescent="0.25">
      <c r="A13" s="48" t="s">
        <v>317</v>
      </c>
      <c r="B13" s="48" t="s">
        <v>401</v>
      </c>
      <c r="C13" s="48" t="s">
        <v>60</v>
      </c>
      <c r="D13" s="48" t="s">
        <v>460</v>
      </c>
    </row>
    <row r="14" spans="1:5" x14ac:dyDescent="0.25">
      <c r="A14" s="48" t="s">
        <v>317</v>
      </c>
      <c r="B14" s="48" t="s">
        <v>402</v>
      </c>
      <c r="C14" s="48" t="s">
        <v>399</v>
      </c>
      <c r="D14" s="66" t="s">
        <v>479</v>
      </c>
    </row>
    <row r="15" spans="1:5" x14ac:dyDescent="0.25">
      <c r="A15" s="48"/>
      <c r="B15" s="48"/>
      <c r="C15" s="48"/>
    </row>
    <row r="16" spans="1:5" x14ac:dyDescent="0.25">
      <c r="A16" s="48" t="s">
        <v>334</v>
      </c>
      <c r="B16" s="48" t="s">
        <v>354</v>
      </c>
      <c r="C16" s="48" t="s">
        <v>41</v>
      </c>
      <c r="D16" s="48" t="s">
        <v>480</v>
      </c>
    </row>
    <row r="17" spans="1:5" x14ac:dyDescent="0.25">
      <c r="A17" s="48" t="s">
        <v>334</v>
      </c>
      <c r="B17" s="48" t="s">
        <v>355</v>
      </c>
      <c r="C17" s="48" t="s">
        <v>46</v>
      </c>
      <c r="D17" s="48" t="s">
        <v>483</v>
      </c>
      <c r="E17" s="48" t="s">
        <v>484</v>
      </c>
    </row>
    <row r="18" spans="1:5" x14ac:dyDescent="0.25">
      <c r="A18" s="48" t="s">
        <v>334</v>
      </c>
      <c r="B18" s="48" t="s">
        <v>356</v>
      </c>
      <c r="C18" s="48" t="s">
        <v>340</v>
      </c>
      <c r="D18" s="48" t="s">
        <v>486</v>
      </c>
    </row>
    <row r="19" spans="1:5" x14ac:dyDescent="0.25">
      <c r="A19" s="48" t="s">
        <v>334</v>
      </c>
      <c r="B19" s="48" t="s">
        <v>395</v>
      </c>
      <c r="C19" s="48" t="s">
        <v>45</v>
      </c>
      <c r="D19" s="48" t="s">
        <v>489</v>
      </c>
    </row>
    <row r="20" spans="1:5" x14ac:dyDescent="0.25">
      <c r="A20" s="48" t="s">
        <v>334</v>
      </c>
      <c r="B20" s="48" t="s">
        <v>396</v>
      </c>
      <c r="C20" s="48" t="s">
        <v>44</v>
      </c>
      <c r="D20" s="48" t="s">
        <v>460</v>
      </c>
    </row>
    <row r="38" ht="13.5" customHeigh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1"/>
  <sheetViews>
    <sheetView workbookViewId="0">
      <selection activeCell="B36" sqref="B36"/>
    </sheetView>
  </sheetViews>
  <sheetFormatPr defaultRowHeight="15" x14ac:dyDescent="0.25"/>
  <cols>
    <col min="1" max="1" width="9.5703125" customWidth="1"/>
    <col min="2" max="2" width="18.5703125" customWidth="1"/>
    <col min="3" max="3" width="30.5703125" customWidth="1"/>
    <col min="4" max="4" width="19.28515625" customWidth="1"/>
  </cols>
  <sheetData>
    <row r="1" spans="1:2" x14ac:dyDescent="0.25">
      <c r="A1" s="1" t="s">
        <v>0</v>
      </c>
    </row>
    <row r="3" spans="1:2" s="30" customFormat="1" x14ac:dyDescent="0.25">
      <c r="A3" s="29" t="s">
        <v>264</v>
      </c>
    </row>
    <row r="4" spans="1:2" x14ac:dyDescent="0.25">
      <c r="A4" t="s">
        <v>259</v>
      </c>
    </row>
    <row r="5" spans="1:2" x14ac:dyDescent="0.25">
      <c r="B5" t="s">
        <v>260</v>
      </c>
    </row>
    <row r="6" spans="1:2" x14ac:dyDescent="0.25">
      <c r="B6" t="s">
        <v>254</v>
      </c>
    </row>
    <row r="9" spans="1:2" x14ac:dyDescent="0.25">
      <c r="A9" t="s">
        <v>100</v>
      </c>
    </row>
    <row r="11" spans="1:2" x14ac:dyDescent="0.25">
      <c r="A11" t="s">
        <v>101</v>
      </c>
    </row>
    <row r="12" spans="1:2" x14ac:dyDescent="0.25">
      <c r="B12" s="9" t="s">
        <v>102</v>
      </c>
    </row>
    <row r="13" spans="1:2" x14ac:dyDescent="0.25">
      <c r="B13" s="9" t="s">
        <v>103</v>
      </c>
    </row>
    <row r="14" spans="1:2" x14ac:dyDescent="0.25">
      <c r="B14" s="9" t="s">
        <v>104</v>
      </c>
    </row>
    <row r="15" spans="1:2" x14ac:dyDescent="0.25">
      <c r="B15" s="9" t="s">
        <v>113</v>
      </c>
    </row>
    <row r="16" spans="1:2" x14ac:dyDescent="0.25">
      <c r="B16" s="9"/>
    </row>
    <row r="17" spans="1:3" s="30" customFormat="1" x14ac:dyDescent="0.25">
      <c r="A17" s="29" t="s">
        <v>262</v>
      </c>
    </row>
    <row r="18" spans="1:3" x14ac:dyDescent="0.25">
      <c r="A18" t="s">
        <v>257</v>
      </c>
      <c r="B18" s="9"/>
    </row>
    <row r="19" spans="1:3" x14ac:dyDescent="0.25">
      <c r="B19" s="9" t="s">
        <v>263</v>
      </c>
    </row>
    <row r="20" spans="1:3" x14ac:dyDescent="0.25">
      <c r="B20" s="9" t="s">
        <v>266</v>
      </c>
    </row>
    <row r="21" spans="1:3" x14ac:dyDescent="0.25">
      <c r="B21" s="9"/>
    </row>
    <row r="24" spans="1:3" s="30" customFormat="1" x14ac:dyDescent="0.25">
      <c r="A24" s="29" t="s">
        <v>105</v>
      </c>
    </row>
    <row r="25" spans="1:3" s="42" customFormat="1" x14ac:dyDescent="0.25">
      <c r="A25" s="41" t="s">
        <v>212</v>
      </c>
    </row>
    <row r="26" spans="1:3" x14ac:dyDescent="0.25">
      <c r="A26" t="s">
        <v>273</v>
      </c>
      <c r="B26" t="s">
        <v>208</v>
      </c>
      <c r="C26" t="s">
        <v>274</v>
      </c>
    </row>
    <row r="27" spans="1:3" x14ac:dyDescent="0.25">
      <c r="A27" t="s">
        <v>273</v>
      </c>
      <c r="B27" t="s">
        <v>209</v>
      </c>
      <c r="C27" t="s">
        <v>275</v>
      </c>
    </row>
    <row r="28" spans="1:3" x14ac:dyDescent="0.25">
      <c r="A28" t="s">
        <v>273</v>
      </c>
      <c r="B28" t="s">
        <v>252</v>
      </c>
      <c r="C28" t="s">
        <v>267</v>
      </c>
    </row>
    <row r="29" spans="1:3" x14ac:dyDescent="0.25">
      <c r="A29" t="s">
        <v>273</v>
      </c>
      <c r="B29" t="s">
        <v>210</v>
      </c>
      <c r="C29" t="s">
        <v>276</v>
      </c>
    </row>
    <row r="30" spans="1:3" x14ac:dyDescent="0.25">
      <c r="A30" t="s">
        <v>273</v>
      </c>
      <c r="B30" t="s">
        <v>211</v>
      </c>
      <c r="C30" t="s">
        <v>277</v>
      </c>
    </row>
    <row r="31" spans="1:3" x14ac:dyDescent="0.25">
      <c r="A31" t="s">
        <v>273</v>
      </c>
      <c r="B31" t="s">
        <v>278</v>
      </c>
      <c r="C31" t="s">
        <v>279</v>
      </c>
    </row>
    <row r="32" spans="1:3" x14ac:dyDescent="0.25">
      <c r="A32" t="s">
        <v>273</v>
      </c>
      <c r="B32" t="s">
        <v>253</v>
      </c>
      <c r="C32" t="s">
        <v>280</v>
      </c>
    </row>
    <row r="34" spans="1:4" x14ac:dyDescent="0.25">
      <c r="A34" t="s">
        <v>281</v>
      </c>
      <c r="B34" t="s">
        <v>246</v>
      </c>
      <c r="C34" t="s">
        <v>268</v>
      </c>
    </row>
    <row r="35" spans="1:4" x14ac:dyDescent="0.25">
      <c r="A35" t="s">
        <v>281</v>
      </c>
      <c r="B35" t="s">
        <v>251</v>
      </c>
      <c r="C35" t="s">
        <v>269</v>
      </c>
    </row>
    <row r="36" spans="1:4" x14ac:dyDescent="0.25">
      <c r="A36" t="s">
        <v>281</v>
      </c>
      <c r="B36" s="46" t="s">
        <v>284</v>
      </c>
      <c r="C36" t="s">
        <v>270</v>
      </c>
      <c r="D36" t="s">
        <v>248</v>
      </c>
    </row>
    <row r="37" spans="1:4" x14ac:dyDescent="0.25">
      <c r="A37" t="s">
        <v>281</v>
      </c>
      <c r="B37" t="s">
        <v>247</v>
      </c>
      <c r="C37" t="s">
        <v>282</v>
      </c>
      <c r="D37" t="s">
        <v>249</v>
      </c>
    </row>
    <row r="39" spans="1:4" x14ac:dyDescent="0.25">
      <c r="A39" t="s">
        <v>283</v>
      </c>
      <c r="B39" t="s">
        <v>250</v>
      </c>
      <c r="C39" t="s">
        <v>271</v>
      </c>
      <c r="D39" t="s">
        <v>272</v>
      </c>
    </row>
    <row r="41" spans="1:4" x14ac:dyDescent="0.25">
      <c r="B41" s="9"/>
    </row>
    <row r="42" spans="1:4" s="42" customFormat="1" x14ac:dyDescent="0.25">
      <c r="A42" s="41" t="s">
        <v>106</v>
      </c>
    </row>
    <row r="43" spans="1:4" x14ac:dyDescent="0.25">
      <c r="A43">
        <v>1</v>
      </c>
      <c r="B43" t="s">
        <v>107</v>
      </c>
    </row>
    <row r="44" spans="1:4" x14ac:dyDescent="0.25">
      <c r="A44">
        <v>1</v>
      </c>
      <c r="B44" t="s">
        <v>108</v>
      </c>
    </row>
    <row r="45" spans="1:4" x14ac:dyDescent="0.25">
      <c r="C45" t="s">
        <v>114</v>
      </c>
    </row>
    <row r="46" spans="1:4" x14ac:dyDescent="0.25">
      <c r="C46" t="s">
        <v>116</v>
      </c>
    </row>
    <row r="47" spans="1:4" x14ac:dyDescent="0.25">
      <c r="C47" t="s">
        <v>115</v>
      </c>
    </row>
    <row r="49" spans="1:3" x14ac:dyDescent="0.25">
      <c r="A49">
        <v>2</v>
      </c>
      <c r="B49" t="s">
        <v>117</v>
      </c>
    </row>
    <row r="50" spans="1:3" x14ac:dyDescent="0.25">
      <c r="A50">
        <v>2</v>
      </c>
      <c r="B50" t="s">
        <v>118</v>
      </c>
    </row>
    <row r="52" spans="1:3" x14ac:dyDescent="0.25">
      <c r="A52">
        <v>3</v>
      </c>
      <c r="B52" t="s">
        <v>109</v>
      </c>
    </row>
    <row r="53" spans="1:3" x14ac:dyDescent="0.25">
      <c r="C53" t="s">
        <v>110</v>
      </c>
    </row>
    <row r="54" spans="1:3" x14ac:dyDescent="0.25">
      <c r="C54" t="s">
        <v>111</v>
      </c>
    </row>
    <row r="55" spans="1:3" x14ac:dyDescent="0.25">
      <c r="C55" t="s">
        <v>112</v>
      </c>
    </row>
    <row r="56" spans="1:3" x14ac:dyDescent="0.25">
      <c r="C56" t="s">
        <v>116</v>
      </c>
    </row>
    <row r="57" spans="1:3" x14ac:dyDescent="0.25">
      <c r="C57" t="s">
        <v>115</v>
      </c>
    </row>
    <row r="60" spans="1:3" x14ac:dyDescent="0.25">
      <c r="A60">
        <v>4</v>
      </c>
      <c r="B60" t="s">
        <v>119</v>
      </c>
    </row>
    <row r="61" spans="1:3" x14ac:dyDescent="0.25">
      <c r="A61">
        <v>4</v>
      </c>
      <c r="B61" t="s">
        <v>120</v>
      </c>
    </row>
    <row r="62" spans="1:3" x14ac:dyDescent="0.25">
      <c r="C62" t="s">
        <v>121</v>
      </c>
    </row>
    <row r="63" spans="1:3" x14ac:dyDescent="0.25">
      <c r="C63" t="s">
        <v>116</v>
      </c>
    </row>
    <row r="65" spans="1:2" x14ac:dyDescent="0.25">
      <c r="A65">
        <v>5</v>
      </c>
      <c r="B65" t="s">
        <v>261</v>
      </c>
    </row>
    <row r="66" spans="1:2" x14ac:dyDescent="0.25">
      <c r="A66">
        <v>6</v>
      </c>
      <c r="B66" t="s">
        <v>258</v>
      </c>
    </row>
    <row r="73" spans="1:2" s="42" customFormat="1" x14ac:dyDescent="0.25">
      <c r="A73" s="41" t="s">
        <v>241</v>
      </c>
    </row>
    <row r="74" spans="1:2" x14ac:dyDescent="0.25">
      <c r="B74" t="s">
        <v>242</v>
      </c>
    </row>
    <row r="75" spans="1:2" x14ac:dyDescent="0.25">
      <c r="B75" t="s">
        <v>243</v>
      </c>
    </row>
    <row r="81" spans="1:1" x14ac:dyDescent="0.25">
      <c r="A81" s="7" t="s">
        <v>99</v>
      </c>
    </row>
  </sheetData>
  <hyperlinks>
    <hyperlink ref="A1" location="TOC!A1" display="TOC" xr:uid="{00000000-0004-0000-01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5"/>
  <sheetViews>
    <sheetView workbookViewId="0">
      <pane xSplit="4" ySplit="4" topLeftCell="E11" activePane="bottomRight" state="frozen"/>
      <selection pane="topRight" activeCell="D1" sqref="D1"/>
      <selection pane="bottomLeft" activeCell="A4" sqref="A4"/>
      <selection pane="bottomRight" activeCell="C27" sqref="C27"/>
    </sheetView>
  </sheetViews>
  <sheetFormatPr defaultRowHeight="15" x14ac:dyDescent="0.25"/>
  <cols>
    <col min="2" max="2" width="43" customWidth="1"/>
    <col min="3" max="3" width="42.140625" bestFit="1" customWidth="1"/>
    <col min="4" max="4" width="8.85546875" bestFit="1" customWidth="1"/>
    <col min="7" max="7" width="7.5703125" customWidth="1"/>
    <col min="9" max="9" width="9.7109375" customWidth="1"/>
    <col min="12" max="12" width="12.7109375" customWidth="1"/>
    <col min="13" max="13" width="10.85546875" style="42" customWidth="1"/>
    <col min="14" max="14" width="11.7109375" customWidth="1"/>
  </cols>
  <sheetData>
    <row r="1" spans="1:14" x14ac:dyDescent="0.25">
      <c r="A1" s="1" t="s">
        <v>0</v>
      </c>
    </row>
    <row r="3" spans="1:14" x14ac:dyDescent="0.25">
      <c r="A3" s="7" t="s">
        <v>15</v>
      </c>
      <c r="C3" s="7"/>
      <c r="D3" s="7"/>
      <c r="E3" s="7"/>
      <c r="F3" s="7"/>
      <c r="G3" s="7"/>
      <c r="H3" s="7"/>
      <c r="I3" s="7"/>
      <c r="J3" s="7"/>
      <c r="K3" s="7"/>
    </row>
    <row r="4" spans="1:14" s="45" customFormat="1" ht="30" x14ac:dyDescent="0.25">
      <c r="A4" s="43" t="s">
        <v>16</v>
      </c>
      <c r="B4" s="43" t="s">
        <v>74</v>
      </c>
      <c r="C4" s="43" t="s">
        <v>17</v>
      </c>
      <c r="D4" s="43" t="s">
        <v>18</v>
      </c>
      <c r="E4" s="43">
        <v>2015</v>
      </c>
      <c r="F4" s="43">
        <v>2016</v>
      </c>
      <c r="G4" s="43" t="s">
        <v>19</v>
      </c>
      <c r="H4" s="43" t="s">
        <v>20</v>
      </c>
      <c r="I4" s="43" t="s">
        <v>21</v>
      </c>
      <c r="J4" s="43" t="s">
        <v>22</v>
      </c>
      <c r="K4" s="43" t="s">
        <v>23</v>
      </c>
      <c r="L4" s="43" t="s">
        <v>255</v>
      </c>
      <c r="M4" s="44" t="s">
        <v>204</v>
      </c>
      <c r="N4" s="43" t="s">
        <v>256</v>
      </c>
    </row>
    <row r="5" spans="1:14" x14ac:dyDescent="0.25">
      <c r="A5">
        <v>9</v>
      </c>
      <c r="B5" t="s">
        <v>159</v>
      </c>
      <c r="C5" t="s">
        <v>24</v>
      </c>
      <c r="D5" t="s">
        <v>25</v>
      </c>
      <c r="E5" s="6">
        <v>302.8</v>
      </c>
      <c r="F5" s="6">
        <v>298.7</v>
      </c>
      <c r="G5" s="6">
        <v>298.7</v>
      </c>
      <c r="H5">
        <v>1</v>
      </c>
      <c r="I5" s="6">
        <v>1237.2</v>
      </c>
      <c r="J5" s="6">
        <v>24.1</v>
      </c>
      <c r="K5" s="6">
        <v>24.1</v>
      </c>
    </row>
    <row r="6" spans="1:14" x14ac:dyDescent="0.25">
      <c r="A6">
        <v>83</v>
      </c>
      <c r="B6" t="s">
        <v>160</v>
      </c>
      <c r="C6" t="s">
        <v>26</v>
      </c>
      <c r="D6" t="s">
        <v>25</v>
      </c>
      <c r="E6" s="6">
        <v>161.19999999999999</v>
      </c>
      <c r="F6" s="6">
        <v>156.30000000000001</v>
      </c>
      <c r="G6" s="6">
        <v>156.30000000000001</v>
      </c>
      <c r="H6">
        <v>2</v>
      </c>
      <c r="I6" s="6">
        <v>1237.2</v>
      </c>
      <c r="J6" s="6">
        <v>12.6</v>
      </c>
      <c r="K6" s="6">
        <v>36.799999999999997</v>
      </c>
      <c r="L6" t="s">
        <v>265</v>
      </c>
    </row>
    <row r="7" spans="1:14" x14ac:dyDescent="0.25">
      <c r="A7">
        <v>26</v>
      </c>
      <c r="B7" t="s">
        <v>161</v>
      </c>
      <c r="C7" t="s">
        <v>27</v>
      </c>
      <c r="D7" t="s">
        <v>25</v>
      </c>
      <c r="E7" s="6">
        <v>148.5</v>
      </c>
      <c r="F7" s="6">
        <v>141.80000000000001</v>
      </c>
      <c r="G7" s="6">
        <v>141.80000000000001</v>
      </c>
      <c r="H7">
        <v>3</v>
      </c>
      <c r="I7" s="6">
        <v>1237.2</v>
      </c>
      <c r="J7" s="6">
        <v>11.5</v>
      </c>
      <c r="K7" s="6">
        <v>48.2</v>
      </c>
      <c r="L7" t="s">
        <v>265</v>
      </c>
    </row>
    <row r="8" spans="1:14" x14ac:dyDescent="0.25">
      <c r="A8">
        <v>125</v>
      </c>
      <c r="B8" t="s">
        <v>162</v>
      </c>
      <c r="C8" t="s">
        <v>28</v>
      </c>
      <c r="D8" t="s">
        <v>25</v>
      </c>
      <c r="E8" s="6">
        <v>88.5</v>
      </c>
      <c r="F8" s="6"/>
      <c r="G8" s="6">
        <v>88.5</v>
      </c>
      <c r="H8">
        <v>4</v>
      </c>
      <c r="I8" s="6">
        <v>1237.2</v>
      </c>
      <c r="J8" s="6">
        <v>7.2</v>
      </c>
      <c r="K8" s="6">
        <v>55.4</v>
      </c>
    </row>
    <row r="9" spans="1:14" x14ac:dyDescent="0.25">
      <c r="A9">
        <v>85</v>
      </c>
      <c r="B9" t="s">
        <v>163</v>
      </c>
      <c r="C9" t="s">
        <v>29</v>
      </c>
      <c r="D9" t="s">
        <v>25</v>
      </c>
      <c r="E9" s="6">
        <v>74.2</v>
      </c>
      <c r="F9" s="6">
        <v>77.099999999999994</v>
      </c>
      <c r="G9" s="6">
        <v>77.099999999999994</v>
      </c>
      <c r="H9">
        <v>5</v>
      </c>
      <c r="I9" s="6">
        <v>1237.2</v>
      </c>
      <c r="J9" s="6">
        <v>6.2</v>
      </c>
      <c r="K9" s="6">
        <v>61.6</v>
      </c>
    </row>
    <row r="10" spans="1:14" x14ac:dyDescent="0.25">
      <c r="A10">
        <v>115</v>
      </c>
      <c r="B10" t="s">
        <v>164</v>
      </c>
      <c r="C10" t="s">
        <v>30</v>
      </c>
      <c r="D10" t="s">
        <v>25</v>
      </c>
      <c r="E10" s="6">
        <v>64.099999999999994</v>
      </c>
      <c r="F10" s="6">
        <v>64</v>
      </c>
      <c r="G10" s="6">
        <v>64</v>
      </c>
      <c r="H10">
        <v>6</v>
      </c>
      <c r="I10" s="6">
        <v>1237.2</v>
      </c>
      <c r="J10" s="6">
        <v>5.2</v>
      </c>
      <c r="K10" s="6">
        <v>66.8</v>
      </c>
    </row>
    <row r="11" spans="1:14" x14ac:dyDescent="0.25">
      <c r="A11">
        <v>80</v>
      </c>
      <c r="B11" t="s">
        <v>165</v>
      </c>
      <c r="C11" t="s">
        <v>31</v>
      </c>
      <c r="D11" t="s">
        <v>25</v>
      </c>
      <c r="E11" s="6">
        <v>65</v>
      </c>
      <c r="F11" s="6">
        <v>63.3</v>
      </c>
      <c r="G11" s="6">
        <v>63.3</v>
      </c>
      <c r="H11">
        <v>7</v>
      </c>
      <c r="I11" s="6">
        <v>1237.2</v>
      </c>
      <c r="J11" s="6">
        <v>5.0999999999999996</v>
      </c>
      <c r="K11" s="6">
        <v>71.900000000000006</v>
      </c>
    </row>
    <row r="12" spans="1:14" x14ac:dyDescent="0.25">
      <c r="A12">
        <v>91</v>
      </c>
      <c r="B12" t="s">
        <v>166</v>
      </c>
      <c r="C12" t="s">
        <v>32</v>
      </c>
      <c r="D12" t="s">
        <v>25</v>
      </c>
      <c r="E12" s="6">
        <v>64.900000000000006</v>
      </c>
      <c r="F12" s="6">
        <v>62.1</v>
      </c>
      <c r="G12" s="6">
        <v>62.1</v>
      </c>
      <c r="H12">
        <v>8</v>
      </c>
      <c r="I12" s="6">
        <v>1237.2</v>
      </c>
      <c r="J12" s="6">
        <v>5</v>
      </c>
      <c r="K12" s="6">
        <v>76.900000000000006</v>
      </c>
    </row>
    <row r="13" spans="1:14" x14ac:dyDescent="0.25">
      <c r="A13">
        <v>76</v>
      </c>
      <c r="B13" t="s">
        <v>167</v>
      </c>
      <c r="C13" t="s">
        <v>33</v>
      </c>
      <c r="D13" t="s">
        <v>25</v>
      </c>
      <c r="E13" s="6">
        <v>54.9</v>
      </c>
      <c r="F13" s="6">
        <v>55.5</v>
      </c>
      <c r="G13" s="6">
        <v>55.5</v>
      </c>
      <c r="H13">
        <v>9</v>
      </c>
      <c r="I13" s="6">
        <v>1237.2</v>
      </c>
      <c r="J13" s="6">
        <v>4.5</v>
      </c>
      <c r="K13" s="6">
        <v>81.400000000000006</v>
      </c>
    </row>
    <row r="14" spans="1:14" x14ac:dyDescent="0.25">
      <c r="A14">
        <v>43</v>
      </c>
      <c r="B14" t="s">
        <v>168</v>
      </c>
      <c r="C14" t="s">
        <v>34</v>
      </c>
      <c r="D14" t="s">
        <v>25</v>
      </c>
      <c r="E14" s="6">
        <v>48.8</v>
      </c>
      <c r="F14" s="6">
        <v>47.8</v>
      </c>
      <c r="G14" s="6">
        <v>47.8</v>
      </c>
      <c r="H14">
        <v>10</v>
      </c>
      <c r="I14" s="6">
        <v>1237.2</v>
      </c>
      <c r="J14" s="6">
        <v>3.9</v>
      </c>
      <c r="K14" s="6">
        <v>85.3</v>
      </c>
    </row>
    <row r="15" spans="1:14" x14ac:dyDescent="0.25">
      <c r="A15">
        <v>32</v>
      </c>
      <c r="B15" t="s">
        <v>169</v>
      </c>
      <c r="C15" t="s">
        <v>35</v>
      </c>
      <c r="D15" t="s">
        <v>25</v>
      </c>
      <c r="E15" s="6">
        <v>34.5</v>
      </c>
      <c r="F15" s="6">
        <v>36.5</v>
      </c>
      <c r="G15" s="6">
        <v>36.5</v>
      </c>
      <c r="H15">
        <v>11</v>
      </c>
      <c r="I15" s="6">
        <v>1237.2</v>
      </c>
      <c r="J15" s="6">
        <v>3</v>
      </c>
      <c r="K15" s="6">
        <v>88.2</v>
      </c>
    </row>
    <row r="16" spans="1:14" x14ac:dyDescent="0.25">
      <c r="A16">
        <v>6</v>
      </c>
      <c r="B16" t="s">
        <v>170</v>
      </c>
      <c r="C16" t="s">
        <v>36</v>
      </c>
      <c r="D16" t="s">
        <v>25</v>
      </c>
      <c r="E16" s="6">
        <v>33.6</v>
      </c>
      <c r="F16" s="6">
        <v>32.9</v>
      </c>
      <c r="G16" s="6">
        <v>32.9</v>
      </c>
      <c r="H16">
        <v>12</v>
      </c>
      <c r="I16" s="6">
        <v>1237.2</v>
      </c>
      <c r="J16" s="6">
        <v>2.7</v>
      </c>
      <c r="K16" s="6">
        <v>90.9</v>
      </c>
    </row>
    <row r="17" spans="1:14" x14ac:dyDescent="0.25">
      <c r="A17">
        <v>119</v>
      </c>
      <c r="B17" t="s">
        <v>171</v>
      </c>
      <c r="C17" t="s">
        <v>37</v>
      </c>
      <c r="D17" t="s">
        <v>25</v>
      </c>
      <c r="E17" s="6">
        <v>29.5</v>
      </c>
      <c r="F17" s="6">
        <v>30.5</v>
      </c>
      <c r="G17" s="6">
        <v>30.5</v>
      </c>
      <c r="H17">
        <v>13</v>
      </c>
      <c r="I17" s="6">
        <v>1237.2</v>
      </c>
      <c r="J17" s="6">
        <v>2.5</v>
      </c>
      <c r="K17" s="6">
        <v>93.3</v>
      </c>
    </row>
    <row r="18" spans="1:14" x14ac:dyDescent="0.25">
      <c r="A18">
        <v>38</v>
      </c>
      <c r="B18" t="s">
        <v>172</v>
      </c>
      <c r="C18" t="s">
        <v>38</v>
      </c>
      <c r="D18" t="s">
        <v>25</v>
      </c>
      <c r="E18" s="6">
        <v>28.4</v>
      </c>
      <c r="F18" s="6">
        <v>28.3</v>
      </c>
      <c r="G18" s="6">
        <v>28.3</v>
      </c>
      <c r="H18">
        <v>14</v>
      </c>
      <c r="I18" s="6">
        <v>1237.2</v>
      </c>
      <c r="J18" s="6">
        <v>2.2999999999999998</v>
      </c>
      <c r="K18" s="6">
        <v>95.6</v>
      </c>
    </row>
    <row r="19" spans="1:14" x14ac:dyDescent="0.25">
      <c r="A19">
        <v>69</v>
      </c>
      <c r="B19" t="s">
        <v>173</v>
      </c>
      <c r="C19" t="s">
        <v>39</v>
      </c>
      <c r="D19" t="s">
        <v>25</v>
      </c>
      <c r="E19" s="6"/>
      <c r="F19" s="6">
        <v>27.2</v>
      </c>
      <c r="G19" s="6">
        <v>27.2</v>
      </c>
      <c r="H19">
        <v>15</v>
      </c>
      <c r="I19" s="6">
        <v>1237.2</v>
      </c>
      <c r="J19" s="6">
        <v>2.2000000000000002</v>
      </c>
      <c r="K19" s="6">
        <v>97.8</v>
      </c>
    </row>
    <row r="21" spans="1:14" x14ac:dyDescent="0.25">
      <c r="A21" s="7" t="s">
        <v>40</v>
      </c>
      <c r="C21" s="7"/>
      <c r="D21" s="7"/>
      <c r="E21" s="7"/>
      <c r="F21" s="7"/>
      <c r="G21" s="7"/>
      <c r="H21" s="7"/>
      <c r="I21" s="7"/>
      <c r="J21" s="7"/>
      <c r="K21" s="7"/>
    </row>
    <row r="22" spans="1:14" s="45" customFormat="1" ht="30" x14ac:dyDescent="0.25">
      <c r="A22" s="43" t="s">
        <v>16</v>
      </c>
      <c r="B22" s="43"/>
      <c r="C22" s="43" t="s">
        <v>17</v>
      </c>
      <c r="D22" s="43" t="s">
        <v>18</v>
      </c>
      <c r="E22" s="43">
        <v>2015</v>
      </c>
      <c r="F22" s="43">
        <v>2016</v>
      </c>
      <c r="G22" s="43" t="s">
        <v>19</v>
      </c>
      <c r="H22" s="43" t="s">
        <v>20</v>
      </c>
      <c r="I22" s="43" t="s">
        <v>21</v>
      </c>
      <c r="J22" s="43" t="s">
        <v>22</v>
      </c>
      <c r="K22" s="43" t="s">
        <v>23</v>
      </c>
      <c r="L22" s="43"/>
      <c r="M22" s="44"/>
      <c r="N22" s="43"/>
    </row>
    <row r="23" spans="1:14" x14ac:dyDescent="0.25">
      <c r="A23">
        <v>10</v>
      </c>
      <c r="B23" t="s">
        <v>174</v>
      </c>
      <c r="C23" t="s">
        <v>41</v>
      </c>
      <c r="D23" t="s">
        <v>42</v>
      </c>
      <c r="E23" s="6">
        <v>191.8</v>
      </c>
      <c r="F23" s="6">
        <v>189.1</v>
      </c>
      <c r="G23" s="6">
        <v>189.1</v>
      </c>
      <c r="H23">
        <v>1</v>
      </c>
      <c r="I23" s="6">
        <v>953.4</v>
      </c>
      <c r="J23" s="6">
        <v>19.8</v>
      </c>
      <c r="K23" s="6">
        <v>19.8</v>
      </c>
    </row>
    <row r="24" spans="1:14" x14ac:dyDescent="0.25">
      <c r="A24">
        <v>108</v>
      </c>
      <c r="B24" t="s">
        <v>175</v>
      </c>
      <c r="C24" t="s">
        <v>43</v>
      </c>
      <c r="D24" t="s">
        <v>42</v>
      </c>
      <c r="E24" s="6">
        <v>128.5</v>
      </c>
      <c r="F24" s="6">
        <v>134</v>
      </c>
      <c r="G24" s="6">
        <v>134</v>
      </c>
      <c r="H24">
        <v>2</v>
      </c>
      <c r="I24" s="6">
        <v>953.4</v>
      </c>
      <c r="J24" s="6">
        <v>14.1</v>
      </c>
      <c r="K24" s="6">
        <v>33.9</v>
      </c>
    </row>
    <row r="25" spans="1:14" x14ac:dyDescent="0.25">
      <c r="A25">
        <v>78</v>
      </c>
      <c r="B25" t="s">
        <v>176</v>
      </c>
      <c r="C25" t="s">
        <v>44</v>
      </c>
      <c r="D25" t="s">
        <v>42</v>
      </c>
      <c r="E25" s="6">
        <v>109.7</v>
      </c>
      <c r="F25" s="6">
        <v>107.5</v>
      </c>
      <c r="G25" s="6">
        <v>107.5</v>
      </c>
      <c r="H25">
        <v>3</v>
      </c>
      <c r="I25" s="6">
        <v>953.4</v>
      </c>
      <c r="J25" s="6">
        <v>11.3</v>
      </c>
      <c r="K25" s="6">
        <v>45.2</v>
      </c>
    </row>
    <row r="26" spans="1:14" x14ac:dyDescent="0.25">
      <c r="A26">
        <v>88</v>
      </c>
      <c r="B26" t="s">
        <v>177</v>
      </c>
      <c r="C26" t="s">
        <v>45</v>
      </c>
      <c r="D26" t="s">
        <v>42</v>
      </c>
      <c r="E26" s="6">
        <v>70.400000000000006</v>
      </c>
      <c r="F26" s="6">
        <v>66.3</v>
      </c>
      <c r="G26" s="6">
        <v>66.3</v>
      </c>
      <c r="H26">
        <v>4</v>
      </c>
      <c r="I26" s="6">
        <v>953.4</v>
      </c>
      <c r="J26" s="6">
        <v>6.9</v>
      </c>
      <c r="K26" s="6">
        <v>52.1</v>
      </c>
    </row>
    <row r="27" spans="1:14" x14ac:dyDescent="0.25">
      <c r="A27">
        <v>28</v>
      </c>
      <c r="B27" t="s">
        <v>178</v>
      </c>
      <c r="C27" t="s">
        <v>46</v>
      </c>
      <c r="D27" t="s">
        <v>42</v>
      </c>
      <c r="E27" s="6">
        <v>66.8</v>
      </c>
      <c r="F27" s="6">
        <v>65.599999999999994</v>
      </c>
      <c r="G27" s="6">
        <v>65.599999999999994</v>
      </c>
      <c r="H27">
        <v>5</v>
      </c>
      <c r="I27" s="6">
        <v>953.4</v>
      </c>
      <c r="J27" s="6">
        <v>6.9</v>
      </c>
      <c r="K27" s="6">
        <v>59</v>
      </c>
    </row>
    <row r="28" spans="1:14" x14ac:dyDescent="0.25">
      <c r="A28">
        <v>111</v>
      </c>
      <c r="B28" t="s">
        <v>179</v>
      </c>
      <c r="C28" t="s">
        <v>47</v>
      </c>
      <c r="D28" t="s">
        <v>42</v>
      </c>
      <c r="E28" s="6">
        <v>55.1</v>
      </c>
      <c r="F28" s="6">
        <v>54.2</v>
      </c>
      <c r="G28" s="6">
        <v>54.2</v>
      </c>
      <c r="H28">
        <v>6</v>
      </c>
      <c r="I28" s="6">
        <v>953.4</v>
      </c>
      <c r="J28" s="6">
        <v>5.7</v>
      </c>
      <c r="K28" s="6">
        <v>64.7</v>
      </c>
    </row>
    <row r="29" spans="1:14" x14ac:dyDescent="0.25">
      <c r="A29">
        <v>92</v>
      </c>
      <c r="B29" t="s">
        <v>180</v>
      </c>
      <c r="C29" t="s">
        <v>48</v>
      </c>
      <c r="D29" t="s">
        <v>42</v>
      </c>
      <c r="E29" s="6">
        <v>51.6</v>
      </c>
      <c r="F29" s="6">
        <v>49.8</v>
      </c>
      <c r="G29" s="6">
        <v>49.8</v>
      </c>
      <c r="H29">
        <v>7</v>
      </c>
      <c r="I29" s="6">
        <v>953.4</v>
      </c>
      <c r="J29" s="6">
        <v>5.2</v>
      </c>
      <c r="K29" s="6">
        <v>69.900000000000006</v>
      </c>
    </row>
    <row r="30" spans="1:14" x14ac:dyDescent="0.25">
      <c r="A30">
        <v>34</v>
      </c>
      <c r="B30" t="s">
        <v>181</v>
      </c>
      <c r="C30" t="s">
        <v>49</v>
      </c>
      <c r="D30" t="s">
        <v>42</v>
      </c>
      <c r="E30" s="6">
        <v>46.4</v>
      </c>
      <c r="F30" s="6">
        <v>45.3</v>
      </c>
      <c r="G30" s="6">
        <v>45.3</v>
      </c>
      <c r="H30">
        <v>8</v>
      </c>
      <c r="I30" s="6">
        <v>953.4</v>
      </c>
      <c r="J30" s="6">
        <v>4.7</v>
      </c>
      <c r="K30" s="6">
        <v>74.599999999999994</v>
      </c>
    </row>
    <row r="31" spans="1:14" x14ac:dyDescent="0.25">
      <c r="A31">
        <v>77</v>
      </c>
      <c r="B31" t="s">
        <v>182</v>
      </c>
      <c r="C31" t="s">
        <v>50</v>
      </c>
      <c r="D31" t="s">
        <v>42</v>
      </c>
      <c r="E31" s="6">
        <v>44.3</v>
      </c>
      <c r="F31" s="6">
        <v>43.6</v>
      </c>
      <c r="G31" s="6">
        <v>43.6</v>
      </c>
      <c r="H31">
        <v>9</v>
      </c>
      <c r="I31" s="6">
        <v>953.4</v>
      </c>
      <c r="J31" s="6">
        <v>4.5999999999999996</v>
      </c>
      <c r="K31" s="6">
        <v>79.2</v>
      </c>
    </row>
    <row r="32" spans="1:14" x14ac:dyDescent="0.25">
      <c r="A32">
        <v>53</v>
      </c>
      <c r="B32" t="s">
        <v>183</v>
      </c>
      <c r="C32" t="s">
        <v>51</v>
      </c>
      <c r="D32" t="s">
        <v>42</v>
      </c>
      <c r="E32" s="6">
        <v>42.4</v>
      </c>
      <c r="F32" s="6">
        <v>43.5</v>
      </c>
      <c r="G32" s="6">
        <v>43.5</v>
      </c>
      <c r="H32">
        <v>10</v>
      </c>
      <c r="I32" s="6">
        <v>953.4</v>
      </c>
      <c r="J32" s="6">
        <v>4.5999999999999996</v>
      </c>
      <c r="K32" s="6">
        <v>83.8</v>
      </c>
    </row>
    <row r="33" spans="1:14" x14ac:dyDescent="0.25">
      <c r="A33">
        <v>64</v>
      </c>
      <c r="B33" t="s">
        <v>184</v>
      </c>
      <c r="C33" t="s">
        <v>52</v>
      </c>
      <c r="D33" t="s">
        <v>42</v>
      </c>
      <c r="E33" s="6">
        <v>34.799999999999997</v>
      </c>
      <c r="F33" s="6">
        <v>34.299999999999997</v>
      </c>
      <c r="G33" s="6">
        <v>34.299999999999997</v>
      </c>
      <c r="H33">
        <v>11</v>
      </c>
      <c r="I33" s="6">
        <v>953.4</v>
      </c>
      <c r="J33" s="6">
        <v>3.6</v>
      </c>
      <c r="K33" s="6">
        <v>87.4</v>
      </c>
    </row>
    <row r="34" spans="1:14" x14ac:dyDescent="0.25">
      <c r="A34">
        <v>49</v>
      </c>
      <c r="B34" t="s">
        <v>185</v>
      </c>
      <c r="C34" t="s">
        <v>53</v>
      </c>
      <c r="D34" t="s">
        <v>42</v>
      </c>
      <c r="E34" s="6">
        <v>27.8</v>
      </c>
      <c r="F34" s="6">
        <v>27.5</v>
      </c>
      <c r="G34" s="6">
        <v>27.5</v>
      </c>
      <c r="H34">
        <v>12</v>
      </c>
      <c r="I34" s="6">
        <v>953.4</v>
      </c>
      <c r="J34" s="6">
        <v>2.9</v>
      </c>
      <c r="K34" s="6">
        <v>90.3</v>
      </c>
    </row>
    <row r="35" spans="1:14" x14ac:dyDescent="0.25">
      <c r="A35">
        <v>51</v>
      </c>
      <c r="B35" t="s">
        <v>186</v>
      </c>
      <c r="C35" t="s">
        <v>54</v>
      </c>
      <c r="D35" t="s">
        <v>42</v>
      </c>
      <c r="E35" s="6">
        <v>25.4</v>
      </c>
      <c r="F35" s="6">
        <v>24.9</v>
      </c>
      <c r="G35" s="6">
        <v>24.9</v>
      </c>
      <c r="H35">
        <v>13</v>
      </c>
      <c r="I35" s="6">
        <v>953.4</v>
      </c>
      <c r="J35" s="6">
        <v>2.6</v>
      </c>
      <c r="K35" s="6">
        <v>92.9</v>
      </c>
    </row>
    <row r="36" spans="1:14" x14ac:dyDescent="0.25">
      <c r="A36">
        <v>2</v>
      </c>
      <c r="B36" t="s">
        <v>187</v>
      </c>
      <c r="C36" t="s">
        <v>55</v>
      </c>
      <c r="D36" t="s">
        <v>42</v>
      </c>
      <c r="E36" s="6"/>
      <c r="F36" s="6">
        <v>22.9</v>
      </c>
      <c r="G36" s="6">
        <v>22.9</v>
      </c>
      <c r="H36">
        <v>14</v>
      </c>
      <c r="I36" s="6">
        <v>953.4</v>
      </c>
      <c r="J36" s="6">
        <v>2.4</v>
      </c>
      <c r="K36" s="6">
        <v>95.3</v>
      </c>
    </row>
    <row r="37" spans="1:14" x14ac:dyDescent="0.25">
      <c r="A37">
        <v>73</v>
      </c>
      <c r="B37" t="s">
        <v>188</v>
      </c>
      <c r="C37" t="s">
        <v>56</v>
      </c>
      <c r="D37" t="s">
        <v>42</v>
      </c>
      <c r="E37" s="6">
        <v>25.6</v>
      </c>
      <c r="F37" s="6">
        <v>22.7</v>
      </c>
      <c r="G37" s="6">
        <v>22.7</v>
      </c>
      <c r="H37">
        <v>15</v>
      </c>
      <c r="I37" s="6">
        <v>953.4</v>
      </c>
      <c r="J37" s="6">
        <v>2.4</v>
      </c>
      <c r="K37" s="6">
        <v>97.7</v>
      </c>
    </row>
    <row r="39" spans="1:14" x14ac:dyDescent="0.25">
      <c r="A39" s="7" t="s">
        <v>57</v>
      </c>
      <c r="C39" s="7"/>
      <c r="D39" s="7"/>
      <c r="E39" s="7"/>
      <c r="F39" s="7"/>
      <c r="G39" s="7"/>
      <c r="H39" s="7"/>
      <c r="I39" s="7"/>
      <c r="J39" s="7"/>
      <c r="K39" s="7"/>
    </row>
    <row r="40" spans="1:14" s="45" customFormat="1" ht="30" x14ac:dyDescent="0.25">
      <c r="A40" s="43" t="s">
        <v>16</v>
      </c>
      <c r="B40" s="43"/>
      <c r="C40" s="43" t="s">
        <v>17</v>
      </c>
      <c r="D40" s="43" t="s">
        <v>18</v>
      </c>
      <c r="E40" s="43">
        <v>2015</v>
      </c>
      <c r="F40" s="43">
        <v>2016</v>
      </c>
      <c r="G40" s="43" t="s">
        <v>19</v>
      </c>
      <c r="H40" s="43" t="s">
        <v>20</v>
      </c>
      <c r="I40" s="43" t="s">
        <v>21</v>
      </c>
      <c r="J40" s="43" t="s">
        <v>22</v>
      </c>
      <c r="K40" s="43" t="s">
        <v>23</v>
      </c>
      <c r="L40" s="43"/>
      <c r="M40" s="44"/>
      <c r="N40" s="43"/>
    </row>
    <row r="41" spans="1:14" x14ac:dyDescent="0.25">
      <c r="A41">
        <v>150</v>
      </c>
      <c r="B41" t="s">
        <v>189</v>
      </c>
      <c r="C41" t="s">
        <v>58</v>
      </c>
      <c r="D41" t="s">
        <v>59</v>
      </c>
      <c r="E41" s="6">
        <v>32.4</v>
      </c>
      <c r="F41" s="6">
        <v>33.5</v>
      </c>
      <c r="G41" s="6">
        <v>33.5</v>
      </c>
      <c r="H41">
        <v>1</v>
      </c>
      <c r="I41" s="6">
        <v>179.4</v>
      </c>
      <c r="J41" s="6">
        <v>18.7</v>
      </c>
      <c r="K41" s="6">
        <v>18.7</v>
      </c>
    </row>
    <row r="42" spans="1:14" x14ac:dyDescent="0.25">
      <c r="A42">
        <v>84</v>
      </c>
      <c r="B42" t="s">
        <v>190</v>
      </c>
      <c r="C42" t="s">
        <v>60</v>
      </c>
      <c r="D42" t="s">
        <v>59</v>
      </c>
      <c r="E42" s="6">
        <v>28.2</v>
      </c>
      <c r="F42" s="6">
        <v>27.4</v>
      </c>
      <c r="G42" s="6">
        <v>27.4</v>
      </c>
      <c r="H42">
        <v>2</v>
      </c>
      <c r="I42" s="6">
        <v>179.4</v>
      </c>
      <c r="J42" s="6">
        <v>15.3</v>
      </c>
      <c r="K42" s="6">
        <v>33.9</v>
      </c>
    </row>
    <row r="43" spans="1:14" x14ac:dyDescent="0.25">
      <c r="A43">
        <v>72</v>
      </c>
      <c r="B43" t="s">
        <v>191</v>
      </c>
      <c r="C43" t="s">
        <v>61</v>
      </c>
      <c r="D43" t="s">
        <v>59</v>
      </c>
      <c r="E43" s="6">
        <v>25.1</v>
      </c>
      <c r="F43" s="6">
        <v>24</v>
      </c>
      <c r="G43" s="6">
        <v>24</v>
      </c>
      <c r="H43">
        <v>3</v>
      </c>
      <c r="I43" s="6">
        <v>179.4</v>
      </c>
      <c r="J43" s="6">
        <v>13.4</v>
      </c>
      <c r="K43" s="6">
        <v>47.3</v>
      </c>
    </row>
    <row r="44" spans="1:14" x14ac:dyDescent="0.25">
      <c r="A44">
        <v>140</v>
      </c>
      <c r="B44" t="s">
        <v>192</v>
      </c>
      <c r="C44" t="s">
        <v>62</v>
      </c>
      <c r="D44" t="s">
        <v>59</v>
      </c>
      <c r="E44" s="6">
        <v>17.3</v>
      </c>
      <c r="F44" s="6">
        <v>17.100000000000001</v>
      </c>
      <c r="G44" s="6">
        <v>17.100000000000001</v>
      </c>
      <c r="H44">
        <v>4</v>
      </c>
      <c r="I44" s="6">
        <v>179.4</v>
      </c>
      <c r="J44" s="6">
        <v>9.5</v>
      </c>
      <c r="K44" s="6">
        <v>56.8</v>
      </c>
    </row>
    <row r="45" spans="1:14" x14ac:dyDescent="0.25">
      <c r="A45">
        <v>86</v>
      </c>
      <c r="B45" t="s">
        <v>193</v>
      </c>
      <c r="C45" t="s">
        <v>63</v>
      </c>
      <c r="D45" t="s">
        <v>59</v>
      </c>
      <c r="E45" s="6">
        <v>12.9</v>
      </c>
      <c r="F45" s="6">
        <v>13.7</v>
      </c>
      <c r="G45" s="6">
        <v>13.7</v>
      </c>
      <c r="H45">
        <v>5</v>
      </c>
      <c r="I45" s="6">
        <v>179.4</v>
      </c>
      <c r="J45" s="6">
        <v>7.6</v>
      </c>
      <c r="K45" s="6">
        <v>64.5</v>
      </c>
    </row>
    <row r="46" spans="1:14" x14ac:dyDescent="0.25">
      <c r="A46">
        <v>149</v>
      </c>
      <c r="B46" t="s">
        <v>194</v>
      </c>
      <c r="C46" t="s">
        <v>64</v>
      </c>
      <c r="D46" t="s">
        <v>59</v>
      </c>
      <c r="E46" s="6">
        <v>10.8</v>
      </c>
      <c r="F46" s="6">
        <v>10.9</v>
      </c>
      <c r="G46" s="6">
        <v>10.9</v>
      </c>
      <c r="H46">
        <v>6</v>
      </c>
      <c r="I46" s="6">
        <v>179.4</v>
      </c>
      <c r="J46" s="6">
        <v>6.1</v>
      </c>
      <c r="K46" s="6">
        <v>70.5</v>
      </c>
    </row>
    <row r="47" spans="1:14" x14ac:dyDescent="0.25">
      <c r="A47">
        <v>117</v>
      </c>
      <c r="B47" t="s">
        <v>195</v>
      </c>
      <c r="C47" t="s">
        <v>65</v>
      </c>
      <c r="D47" t="s">
        <v>59</v>
      </c>
      <c r="E47" s="6">
        <v>9.8000000000000007</v>
      </c>
      <c r="F47" s="6">
        <v>10.199999999999999</v>
      </c>
      <c r="G47" s="6">
        <v>10.199999999999999</v>
      </c>
      <c r="H47">
        <v>7</v>
      </c>
      <c r="I47" s="6">
        <v>179.4</v>
      </c>
      <c r="J47" s="6">
        <v>5.7</v>
      </c>
      <c r="K47" s="6">
        <v>76.2</v>
      </c>
    </row>
    <row r="48" spans="1:14" x14ac:dyDescent="0.25">
      <c r="A48">
        <v>68</v>
      </c>
      <c r="B48" t="s">
        <v>196</v>
      </c>
      <c r="C48" t="s">
        <v>66</v>
      </c>
      <c r="D48" t="s">
        <v>59</v>
      </c>
      <c r="E48" s="6">
        <v>7.6</v>
      </c>
      <c r="F48" s="6">
        <v>7.8</v>
      </c>
      <c r="G48" s="6">
        <v>7.8</v>
      </c>
      <c r="H48">
        <v>8</v>
      </c>
      <c r="I48" s="6">
        <v>179.4</v>
      </c>
      <c r="J48" s="6">
        <v>4.3</v>
      </c>
      <c r="K48" s="6">
        <v>80.599999999999994</v>
      </c>
    </row>
    <row r="49" spans="1:11" x14ac:dyDescent="0.25">
      <c r="A49">
        <v>133</v>
      </c>
      <c r="B49" t="s">
        <v>197</v>
      </c>
      <c r="C49" t="s">
        <v>67</v>
      </c>
      <c r="D49" t="s">
        <v>59</v>
      </c>
      <c r="E49" s="6">
        <v>7.3</v>
      </c>
      <c r="F49" s="6">
        <v>7.1</v>
      </c>
      <c r="G49" s="6">
        <v>7.1</v>
      </c>
      <c r="H49">
        <v>9</v>
      </c>
      <c r="I49" s="6">
        <v>179.4</v>
      </c>
      <c r="J49" s="6">
        <v>4</v>
      </c>
      <c r="K49" s="6">
        <v>84.5</v>
      </c>
    </row>
    <row r="50" spans="1:11" x14ac:dyDescent="0.25">
      <c r="A50">
        <v>5</v>
      </c>
      <c r="B50" t="s">
        <v>198</v>
      </c>
      <c r="C50" t="s">
        <v>68</v>
      </c>
      <c r="D50" t="s">
        <v>59</v>
      </c>
      <c r="E50" s="6">
        <v>6.1</v>
      </c>
      <c r="F50" s="6">
        <v>6</v>
      </c>
      <c r="G50" s="6">
        <v>6</v>
      </c>
      <c r="H50">
        <v>10</v>
      </c>
      <c r="I50" s="6">
        <v>179.4</v>
      </c>
      <c r="J50" s="6">
        <v>3.4</v>
      </c>
      <c r="K50" s="6">
        <v>87.9</v>
      </c>
    </row>
    <row r="51" spans="1:11" x14ac:dyDescent="0.25">
      <c r="A51">
        <v>19</v>
      </c>
      <c r="B51" t="s">
        <v>199</v>
      </c>
      <c r="C51" t="s">
        <v>69</v>
      </c>
      <c r="D51" t="s">
        <v>59</v>
      </c>
      <c r="E51" s="6">
        <v>4.5</v>
      </c>
      <c r="F51" s="6">
        <v>5</v>
      </c>
      <c r="G51" s="6">
        <v>5</v>
      </c>
      <c r="H51">
        <v>11</v>
      </c>
      <c r="I51" s="6">
        <v>179.4</v>
      </c>
      <c r="J51" s="6">
        <v>2.8</v>
      </c>
      <c r="K51" s="6">
        <v>90.6</v>
      </c>
    </row>
    <row r="52" spans="1:11" x14ac:dyDescent="0.25">
      <c r="A52">
        <v>99</v>
      </c>
      <c r="B52" t="s">
        <v>200</v>
      </c>
      <c r="C52" t="s">
        <v>70</v>
      </c>
      <c r="D52" t="s">
        <v>59</v>
      </c>
      <c r="E52" s="6">
        <v>4</v>
      </c>
      <c r="F52" s="6">
        <v>3.9</v>
      </c>
      <c r="G52" s="6">
        <v>3.9</v>
      </c>
      <c r="H52">
        <v>12</v>
      </c>
      <c r="I52" s="6">
        <v>179.4</v>
      </c>
      <c r="J52" s="6">
        <v>2.2000000000000002</v>
      </c>
      <c r="K52" s="6">
        <v>92.8</v>
      </c>
    </row>
    <row r="53" spans="1:11" x14ac:dyDescent="0.25">
      <c r="A53">
        <v>30</v>
      </c>
      <c r="B53" t="s">
        <v>201</v>
      </c>
      <c r="C53" t="s">
        <v>71</v>
      </c>
      <c r="D53" t="s">
        <v>59</v>
      </c>
      <c r="E53" s="6">
        <v>3.9</v>
      </c>
      <c r="F53" s="6">
        <v>3.7</v>
      </c>
      <c r="G53" s="6">
        <v>3.7</v>
      </c>
      <c r="H53">
        <v>13</v>
      </c>
      <c r="I53" s="6">
        <v>179.4</v>
      </c>
      <c r="J53" s="6">
        <v>2.1</v>
      </c>
      <c r="K53" s="6">
        <v>94.9</v>
      </c>
    </row>
    <row r="54" spans="1:11" x14ac:dyDescent="0.25">
      <c r="A54">
        <v>135</v>
      </c>
      <c r="B54" t="s">
        <v>202</v>
      </c>
      <c r="C54" t="s">
        <v>72</v>
      </c>
      <c r="D54" t="s">
        <v>59</v>
      </c>
      <c r="E54" s="6"/>
      <c r="F54" s="6">
        <v>3.2</v>
      </c>
      <c r="G54" s="6">
        <v>3.2</v>
      </c>
      <c r="H54">
        <v>14</v>
      </c>
      <c r="I54" s="6">
        <v>179.4</v>
      </c>
      <c r="J54" s="6">
        <v>1.8</v>
      </c>
      <c r="K54" s="6">
        <v>96.7</v>
      </c>
    </row>
    <row r="55" spans="1:11" x14ac:dyDescent="0.25">
      <c r="A55">
        <v>146</v>
      </c>
      <c r="B55" t="s">
        <v>203</v>
      </c>
      <c r="C55" t="s">
        <v>73</v>
      </c>
      <c r="D55" t="s">
        <v>59</v>
      </c>
      <c r="E55" s="6">
        <v>3.1</v>
      </c>
      <c r="F55" s="6"/>
      <c r="G55" s="6">
        <v>3.1</v>
      </c>
      <c r="H55">
        <v>15</v>
      </c>
      <c r="I55" s="6">
        <v>179.4</v>
      </c>
      <c r="J55" s="6">
        <v>1.7</v>
      </c>
      <c r="K55" s="6">
        <v>98.4</v>
      </c>
    </row>
  </sheetData>
  <hyperlinks>
    <hyperlink ref="A1" location="TOC!A1" display="TOC" xr:uid="{00000000-0004-0000-02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3"/>
  <sheetViews>
    <sheetView workbookViewId="0">
      <selection activeCell="H12" sqref="H12"/>
    </sheetView>
  </sheetViews>
  <sheetFormatPr defaultRowHeight="15" x14ac:dyDescent="0.25"/>
  <cols>
    <col min="1" max="1" width="28.7109375" style="2" bestFit="1" customWidth="1"/>
    <col min="2" max="16384" width="9.140625" style="2"/>
  </cols>
  <sheetData>
    <row r="1" spans="1:2" x14ac:dyDescent="0.25">
      <c r="A1" s="1" t="s">
        <v>0</v>
      </c>
    </row>
    <row r="3" spans="1:2" x14ac:dyDescent="0.25">
      <c r="A3" s="3" t="s">
        <v>1</v>
      </c>
      <c r="B3" s="4" t="s">
        <v>2</v>
      </c>
    </row>
    <row r="4" spans="1:2" x14ac:dyDescent="0.25">
      <c r="A4" s="3" t="s">
        <v>3</v>
      </c>
      <c r="B4" s="4" t="s">
        <v>4</v>
      </c>
    </row>
    <row r="5" spans="1:2" x14ac:dyDescent="0.25">
      <c r="A5" s="3" t="s">
        <v>5</v>
      </c>
      <c r="B5" s="4" t="s">
        <v>6</v>
      </c>
    </row>
    <row r="6" spans="1:2" x14ac:dyDescent="0.25">
      <c r="A6" s="3" t="s">
        <v>7</v>
      </c>
      <c r="B6" s="4" t="s">
        <v>8</v>
      </c>
    </row>
    <row r="7" spans="1:2" x14ac:dyDescent="0.25">
      <c r="A7" s="3" t="s">
        <v>9</v>
      </c>
      <c r="B7" s="4" t="s">
        <v>10</v>
      </c>
    </row>
    <row r="8" spans="1:2" x14ac:dyDescent="0.25">
      <c r="A8" s="3" t="s">
        <v>11</v>
      </c>
      <c r="B8" s="4" t="s">
        <v>12</v>
      </c>
    </row>
    <row r="9" spans="1:2" x14ac:dyDescent="0.25">
      <c r="A9" s="3" t="s">
        <v>13</v>
      </c>
      <c r="B9" s="4" t="s">
        <v>14</v>
      </c>
    </row>
    <row r="23" spans="5:8" x14ac:dyDescent="0.25">
      <c r="E23" s="5"/>
      <c r="F23" s="5"/>
      <c r="G23" s="5"/>
      <c r="H23" s="5"/>
    </row>
  </sheetData>
  <hyperlinks>
    <hyperlink ref="B3" r:id="rId1" xr:uid="{00000000-0004-0000-0300-000000000000}"/>
    <hyperlink ref="B4" r:id="rId2" xr:uid="{00000000-0004-0000-0300-000001000000}"/>
    <hyperlink ref="B5" r:id="rId3" xr:uid="{00000000-0004-0000-0300-000002000000}"/>
    <hyperlink ref="B6" r:id="rId4" xr:uid="{00000000-0004-0000-0300-000003000000}"/>
    <hyperlink ref="B7" r:id="rId5" xr:uid="{00000000-0004-0000-0300-000004000000}"/>
    <hyperlink ref="B8" r:id="rId6" xr:uid="{00000000-0004-0000-0300-000005000000}"/>
    <hyperlink ref="B9" r:id="rId7" xr:uid="{00000000-0004-0000-0300-000006000000}"/>
    <hyperlink ref="A1" location="TOC!A1" display="TOC" xr:uid="{00000000-0004-0000-0300-000007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5"/>
  <sheetViews>
    <sheetView workbookViewId="0">
      <selection activeCell="F28" sqref="F28"/>
    </sheetView>
  </sheetViews>
  <sheetFormatPr defaultRowHeight="15" x14ac:dyDescent="0.25"/>
  <sheetData>
    <row r="1" spans="1:2" x14ac:dyDescent="0.25">
      <c r="A1" s="1" t="s">
        <v>0</v>
      </c>
    </row>
    <row r="4" spans="1:2" x14ac:dyDescent="0.25">
      <c r="B4" s="7" t="s">
        <v>78</v>
      </c>
    </row>
    <row r="5" spans="1:2" x14ac:dyDescent="0.25">
      <c r="B5" t="s">
        <v>79</v>
      </c>
    </row>
    <row r="6" spans="1:2" x14ac:dyDescent="0.25">
      <c r="B6" s="1" t="s">
        <v>80</v>
      </c>
    </row>
    <row r="7" spans="1:2" x14ac:dyDescent="0.25">
      <c r="B7" s="1" t="s">
        <v>81</v>
      </c>
    </row>
    <row r="8" spans="1:2" x14ac:dyDescent="0.25">
      <c r="B8" t="s">
        <v>83</v>
      </c>
    </row>
    <row r="9" spans="1:2" x14ac:dyDescent="0.25">
      <c r="B9" t="s">
        <v>82</v>
      </c>
    </row>
    <row r="10" spans="1:2" x14ac:dyDescent="0.25">
      <c r="B10" t="s">
        <v>84</v>
      </c>
    </row>
    <row r="12" spans="1:2" x14ac:dyDescent="0.25">
      <c r="B12" s="7" t="s">
        <v>94</v>
      </c>
    </row>
    <row r="13" spans="1:2" x14ac:dyDescent="0.25">
      <c r="B13" t="s">
        <v>95</v>
      </c>
    </row>
    <row r="14" spans="1:2" x14ac:dyDescent="0.25">
      <c r="B14" t="s">
        <v>93</v>
      </c>
    </row>
    <row r="15" spans="1:2" x14ac:dyDescent="0.25">
      <c r="B15" t="s">
        <v>96</v>
      </c>
    </row>
  </sheetData>
  <hyperlinks>
    <hyperlink ref="B7" r:id="rId1" xr:uid="{00000000-0004-0000-0400-000000000000}"/>
    <hyperlink ref="B6" r:id="rId2" xr:uid="{00000000-0004-0000-0400-000001000000}"/>
    <hyperlink ref="A1" location="TOC!A1" display="TOC" xr:uid="{00000000-0004-0000-0400-000002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55"/>
  <sheetViews>
    <sheetView workbookViewId="0">
      <pane xSplit="3" ySplit="4" topLeftCell="D17" activePane="bottomRight" state="frozen"/>
      <selection pane="topRight" activeCell="D1" sqref="D1"/>
      <selection pane="bottomLeft" activeCell="A4" sqref="A4"/>
      <selection pane="bottomRight" activeCell="I30" sqref="I30"/>
    </sheetView>
  </sheetViews>
  <sheetFormatPr defaultRowHeight="15" x14ac:dyDescent="0.25"/>
  <cols>
    <col min="2" max="2" width="42.140625" bestFit="1" customWidth="1"/>
    <col min="3" max="3" width="8.85546875" bestFit="1" customWidth="1"/>
    <col min="17" max="17" width="20.85546875" customWidth="1"/>
    <col min="18" max="18" width="18.85546875" customWidth="1"/>
    <col min="19" max="19" width="24" customWidth="1"/>
  </cols>
  <sheetData>
    <row r="1" spans="1:19" x14ac:dyDescent="0.25">
      <c r="A1" s="1" t="s">
        <v>0</v>
      </c>
    </row>
    <row r="3" spans="1:19" x14ac:dyDescent="0.25">
      <c r="A3" s="7" t="s">
        <v>15</v>
      </c>
      <c r="B3" s="7"/>
      <c r="C3" s="7"/>
      <c r="D3" s="7"/>
      <c r="E3" s="7"/>
      <c r="F3" s="7"/>
      <c r="G3" s="7"/>
      <c r="H3" s="7"/>
      <c r="I3" s="7"/>
      <c r="J3" s="7"/>
    </row>
    <row r="4" spans="1:19" x14ac:dyDescent="0.25">
      <c r="A4" s="7" t="s">
        <v>16</v>
      </c>
      <c r="B4" s="7" t="s">
        <v>17</v>
      </c>
      <c r="C4" s="7" t="s">
        <v>18</v>
      </c>
      <c r="D4" s="7">
        <v>2015</v>
      </c>
      <c r="E4" s="7">
        <v>2016</v>
      </c>
      <c r="F4" s="7" t="s">
        <v>19</v>
      </c>
      <c r="G4" s="7" t="s">
        <v>20</v>
      </c>
      <c r="H4" s="7" t="s">
        <v>21</v>
      </c>
      <c r="I4" s="7" t="s">
        <v>22</v>
      </c>
      <c r="J4" s="7" t="s">
        <v>23</v>
      </c>
      <c r="L4" s="7" t="s">
        <v>74</v>
      </c>
      <c r="Q4" t="s">
        <v>75</v>
      </c>
      <c r="R4" t="s">
        <v>76</v>
      </c>
      <c r="S4" t="s">
        <v>77</v>
      </c>
    </row>
    <row r="5" spans="1:19" x14ac:dyDescent="0.25">
      <c r="A5">
        <v>9</v>
      </c>
      <c r="B5" t="s">
        <v>24</v>
      </c>
      <c r="C5" t="s">
        <v>25</v>
      </c>
      <c r="D5" s="6">
        <v>302.8</v>
      </c>
      <c r="E5" s="6">
        <v>298.7</v>
      </c>
      <c r="F5" s="6">
        <v>298.7</v>
      </c>
      <c r="G5">
        <v>1</v>
      </c>
      <c r="H5" s="6">
        <v>1237.2</v>
      </c>
      <c r="I5" s="6">
        <v>24.1</v>
      </c>
      <c r="J5" s="6">
        <v>24.1</v>
      </c>
      <c r="L5" t="str">
        <f>+A5&amp;"_"&amp;S5</f>
        <v>9_California_PERF</v>
      </c>
      <c r="Q5" t="str">
        <f>+SUBSTITUTE(B5," ","_")</f>
        <v>California_PERF</v>
      </c>
      <c r="R5" t="str">
        <f>+SUBSTITUTE(Q5," &amp;","")</f>
        <v>California_PERF</v>
      </c>
      <c r="S5" t="str">
        <f>+SUBSTITUTE(R5,"/","_")</f>
        <v>California_PERF</v>
      </c>
    </row>
    <row r="6" spans="1:19" x14ac:dyDescent="0.25">
      <c r="A6">
        <v>83</v>
      </c>
      <c r="B6" t="s">
        <v>26</v>
      </c>
      <c r="C6" t="s">
        <v>25</v>
      </c>
      <c r="D6" s="6">
        <v>161.19999999999999</v>
      </c>
      <c r="E6" s="6">
        <v>156.30000000000001</v>
      </c>
      <c r="F6" s="6">
        <v>156.30000000000001</v>
      </c>
      <c r="G6">
        <v>2</v>
      </c>
      <c r="H6" s="6">
        <v>1237.2</v>
      </c>
      <c r="I6" s="6">
        <v>12.6</v>
      </c>
      <c r="J6" s="6">
        <v>36.799999999999997</v>
      </c>
      <c r="L6" t="str">
        <f t="shared" ref="L6:L19" si="0">+A6&amp;"_"&amp;S6</f>
        <v>83_NY_State_&amp;_Local_ERS</v>
      </c>
      <c r="Q6" t="str">
        <f t="shared" ref="Q6:Q19" si="1">+SUBSTITUTE(B6," ","_")</f>
        <v>NY_State_&amp;_Local_ERS</v>
      </c>
      <c r="R6" t="str">
        <f t="shared" ref="R6:R19" si="2">+SUBSTITUTE(Q6," &amp;","")</f>
        <v>NY_State_&amp;_Local_ERS</v>
      </c>
      <c r="S6" t="str">
        <f t="shared" ref="S6:S19" si="3">+SUBSTITUTE(R6,"/","_")</f>
        <v>NY_State_&amp;_Local_ERS</v>
      </c>
    </row>
    <row r="7" spans="1:19" x14ac:dyDescent="0.25">
      <c r="A7">
        <v>26</v>
      </c>
      <c r="B7" t="s">
        <v>27</v>
      </c>
      <c r="C7" t="s">
        <v>25</v>
      </c>
      <c r="D7" s="6">
        <v>148.5</v>
      </c>
      <c r="E7" s="6">
        <v>141.80000000000001</v>
      </c>
      <c r="F7" s="6">
        <v>141.80000000000001</v>
      </c>
      <c r="G7">
        <v>3</v>
      </c>
      <c r="H7" s="6">
        <v>1237.2</v>
      </c>
      <c r="I7" s="6">
        <v>11.5</v>
      </c>
      <c r="J7" s="6">
        <v>48.2</v>
      </c>
      <c r="L7" t="str">
        <f t="shared" si="0"/>
        <v>26_Florida_RS</v>
      </c>
      <c r="Q7" t="str">
        <f t="shared" si="1"/>
        <v>Florida_RS</v>
      </c>
      <c r="R7" t="str">
        <f t="shared" si="2"/>
        <v>Florida_RS</v>
      </c>
      <c r="S7" t="str">
        <f t="shared" si="3"/>
        <v>Florida_RS</v>
      </c>
    </row>
    <row r="8" spans="1:19" x14ac:dyDescent="0.25">
      <c r="A8">
        <v>125</v>
      </c>
      <c r="B8" t="s">
        <v>28</v>
      </c>
      <c r="C8" t="s">
        <v>25</v>
      </c>
      <c r="D8" s="6">
        <v>88.5</v>
      </c>
      <c r="E8" s="6"/>
      <c r="F8" s="6">
        <v>88.5</v>
      </c>
      <c r="G8">
        <v>4</v>
      </c>
      <c r="H8" s="6">
        <v>1237.2</v>
      </c>
      <c r="I8" s="6">
        <v>7.2</v>
      </c>
      <c r="J8" s="6">
        <v>55.4</v>
      </c>
      <c r="L8" t="str">
        <f t="shared" si="0"/>
        <v>125_Wisconsin_Retirement_System</v>
      </c>
      <c r="Q8" t="str">
        <f t="shared" si="1"/>
        <v>Wisconsin_Retirement_System</v>
      </c>
      <c r="R8" t="str">
        <f t="shared" si="2"/>
        <v>Wisconsin_Retirement_System</v>
      </c>
      <c r="S8" t="str">
        <f t="shared" si="3"/>
        <v>Wisconsin_Retirement_System</v>
      </c>
    </row>
    <row r="9" spans="1:19" x14ac:dyDescent="0.25">
      <c r="A9">
        <v>85</v>
      </c>
      <c r="B9" t="s">
        <v>29</v>
      </c>
      <c r="C9" t="s">
        <v>25</v>
      </c>
      <c r="D9" s="6">
        <v>74.2</v>
      </c>
      <c r="E9" s="6">
        <v>77.099999999999994</v>
      </c>
      <c r="F9" s="6">
        <v>77.099999999999994</v>
      </c>
      <c r="G9">
        <v>5</v>
      </c>
      <c r="H9" s="6">
        <v>1237.2</v>
      </c>
      <c r="I9" s="6">
        <v>6.2</v>
      </c>
      <c r="J9" s="6">
        <v>61.6</v>
      </c>
      <c r="L9" t="str">
        <f t="shared" si="0"/>
        <v>85_Ohio_PERS</v>
      </c>
      <c r="Q9" t="str">
        <f t="shared" si="1"/>
        <v>Ohio_PERS</v>
      </c>
      <c r="R9" t="str">
        <f t="shared" si="2"/>
        <v>Ohio_PERS</v>
      </c>
      <c r="S9" t="str">
        <f t="shared" si="3"/>
        <v>Ohio_PERS</v>
      </c>
    </row>
    <row r="10" spans="1:19" x14ac:dyDescent="0.25">
      <c r="A10">
        <v>115</v>
      </c>
      <c r="B10" t="s">
        <v>30</v>
      </c>
      <c r="C10" t="s">
        <v>25</v>
      </c>
      <c r="D10" s="6">
        <v>64.099999999999994</v>
      </c>
      <c r="E10" s="6">
        <v>64</v>
      </c>
      <c r="F10" s="6">
        <v>64</v>
      </c>
      <c r="G10">
        <v>6</v>
      </c>
      <c r="H10" s="6">
        <v>1237.2</v>
      </c>
      <c r="I10" s="6">
        <v>5.2</v>
      </c>
      <c r="J10" s="6">
        <v>66.8</v>
      </c>
      <c r="L10" t="str">
        <f t="shared" si="0"/>
        <v>115_Virginia_Retirement_System</v>
      </c>
      <c r="Q10" t="str">
        <f t="shared" si="1"/>
        <v>Virginia_Retirement_System</v>
      </c>
      <c r="R10" t="str">
        <f t="shared" si="2"/>
        <v>Virginia_Retirement_System</v>
      </c>
      <c r="S10" t="str">
        <f t="shared" si="3"/>
        <v>Virginia_Retirement_System</v>
      </c>
    </row>
    <row r="11" spans="1:19" x14ac:dyDescent="0.25">
      <c r="A11">
        <v>80</v>
      </c>
      <c r="B11" t="s">
        <v>31</v>
      </c>
      <c r="C11" t="s">
        <v>25</v>
      </c>
      <c r="D11" s="6">
        <v>65</v>
      </c>
      <c r="E11" s="6">
        <v>63.3</v>
      </c>
      <c r="F11" s="6">
        <v>63.3</v>
      </c>
      <c r="G11">
        <v>7</v>
      </c>
      <c r="H11" s="6">
        <v>1237.2</v>
      </c>
      <c r="I11" s="6">
        <v>5.0999999999999996</v>
      </c>
      <c r="J11" s="6">
        <v>71.900000000000006</v>
      </c>
      <c r="L11" t="str">
        <f t="shared" si="0"/>
        <v>80_North_Carolina_Teachers_and_State_Employees</v>
      </c>
      <c r="Q11" t="str">
        <f t="shared" si="1"/>
        <v>North_Carolina_Teachers_and_State_Employees</v>
      </c>
      <c r="R11" t="str">
        <f t="shared" si="2"/>
        <v>North_Carolina_Teachers_and_State_Employees</v>
      </c>
      <c r="S11" t="str">
        <f t="shared" si="3"/>
        <v>North_Carolina_Teachers_and_State_Employees</v>
      </c>
    </row>
    <row r="12" spans="1:19" x14ac:dyDescent="0.25">
      <c r="A12">
        <v>91</v>
      </c>
      <c r="B12" t="s">
        <v>32</v>
      </c>
      <c r="C12" t="s">
        <v>25</v>
      </c>
      <c r="D12" s="6">
        <v>64.900000000000006</v>
      </c>
      <c r="E12" s="6">
        <v>62.1</v>
      </c>
      <c r="F12" s="6">
        <v>62.1</v>
      </c>
      <c r="G12">
        <v>8</v>
      </c>
      <c r="H12" s="6">
        <v>1237.2</v>
      </c>
      <c r="I12" s="6">
        <v>5</v>
      </c>
      <c r="J12" s="6">
        <v>76.900000000000006</v>
      </c>
      <c r="L12" t="str">
        <f t="shared" si="0"/>
        <v>91_Oregon_PERS</v>
      </c>
      <c r="Q12" t="str">
        <f t="shared" si="1"/>
        <v>Oregon_PERS</v>
      </c>
      <c r="R12" t="str">
        <f t="shared" si="2"/>
        <v>Oregon_PERS</v>
      </c>
      <c r="S12" t="str">
        <f t="shared" si="3"/>
        <v>Oregon_PERS</v>
      </c>
    </row>
    <row r="13" spans="1:19" x14ac:dyDescent="0.25">
      <c r="A13">
        <v>76</v>
      </c>
      <c r="B13" t="s">
        <v>33</v>
      </c>
      <c r="C13" t="s">
        <v>25</v>
      </c>
      <c r="D13" s="6">
        <v>54.9</v>
      </c>
      <c r="E13" s="6">
        <v>55.5</v>
      </c>
      <c r="F13" s="6">
        <v>55.5</v>
      </c>
      <c r="G13">
        <v>9</v>
      </c>
      <c r="H13" s="6">
        <v>1237.2</v>
      </c>
      <c r="I13" s="6">
        <v>4.5</v>
      </c>
      <c r="J13" s="6">
        <v>81.400000000000006</v>
      </c>
      <c r="L13" t="str">
        <f t="shared" si="0"/>
        <v>76_New_York_City_ERS</v>
      </c>
      <c r="Q13" t="str">
        <f t="shared" si="1"/>
        <v>New_York_City_ERS</v>
      </c>
      <c r="R13" t="str">
        <f t="shared" si="2"/>
        <v>New_York_City_ERS</v>
      </c>
      <c r="S13" t="str">
        <f t="shared" si="3"/>
        <v>New_York_City_ERS</v>
      </c>
    </row>
    <row r="14" spans="1:19" x14ac:dyDescent="0.25">
      <c r="A14">
        <v>43</v>
      </c>
      <c r="B14" t="s">
        <v>34</v>
      </c>
      <c r="C14" t="s">
        <v>25</v>
      </c>
      <c r="D14" s="6">
        <v>48.8</v>
      </c>
      <c r="E14" s="6">
        <v>47.8</v>
      </c>
      <c r="F14" s="6">
        <v>47.8</v>
      </c>
      <c r="G14">
        <v>10</v>
      </c>
      <c r="H14" s="6">
        <v>1237.2</v>
      </c>
      <c r="I14" s="6">
        <v>3.9</v>
      </c>
      <c r="J14" s="6">
        <v>85.3</v>
      </c>
      <c r="L14" t="str">
        <f t="shared" si="0"/>
        <v>43_LA_County_ERS</v>
      </c>
      <c r="Q14" t="str">
        <f t="shared" si="1"/>
        <v>LA_County_ERS</v>
      </c>
      <c r="R14" t="str">
        <f t="shared" si="2"/>
        <v>LA_County_ERS</v>
      </c>
      <c r="S14" t="str">
        <f t="shared" si="3"/>
        <v>LA_County_ERS</v>
      </c>
    </row>
    <row r="15" spans="1:19" x14ac:dyDescent="0.25">
      <c r="A15">
        <v>32</v>
      </c>
      <c r="B15" t="s">
        <v>35</v>
      </c>
      <c r="C15" t="s">
        <v>25</v>
      </c>
      <c r="D15" s="6">
        <v>34.5</v>
      </c>
      <c r="E15" s="6">
        <v>36.5</v>
      </c>
      <c r="F15" s="6">
        <v>36.5</v>
      </c>
      <c r="G15">
        <v>11</v>
      </c>
      <c r="H15" s="6">
        <v>1237.2</v>
      </c>
      <c r="I15" s="6">
        <v>3</v>
      </c>
      <c r="J15" s="6">
        <v>88.2</v>
      </c>
      <c r="L15" t="str">
        <f t="shared" si="0"/>
        <v>32_Illinois_Municipal</v>
      </c>
      <c r="Q15" t="str">
        <f t="shared" si="1"/>
        <v>Illinois_Municipal</v>
      </c>
      <c r="R15" t="str">
        <f t="shared" si="2"/>
        <v>Illinois_Municipal</v>
      </c>
      <c r="S15" t="str">
        <f t="shared" si="3"/>
        <v>Illinois_Municipal</v>
      </c>
    </row>
    <row r="16" spans="1:19" x14ac:dyDescent="0.25">
      <c r="A16">
        <v>6</v>
      </c>
      <c r="B16" t="s">
        <v>36</v>
      </c>
      <c r="C16" t="s">
        <v>25</v>
      </c>
      <c r="D16" s="6">
        <v>33.6</v>
      </c>
      <c r="E16" s="6">
        <v>32.9</v>
      </c>
      <c r="F16" s="6">
        <v>32.9</v>
      </c>
      <c r="G16">
        <v>12</v>
      </c>
      <c r="H16" s="6">
        <v>1237.2</v>
      </c>
      <c r="I16" s="6">
        <v>2.7</v>
      </c>
      <c r="J16" s="6">
        <v>90.9</v>
      </c>
      <c r="L16" t="str">
        <f t="shared" si="0"/>
        <v>6_Arizona_SRS</v>
      </c>
      <c r="Q16" t="str">
        <f t="shared" si="1"/>
        <v>Arizona_SRS</v>
      </c>
      <c r="R16" t="str">
        <f t="shared" si="2"/>
        <v>Arizona_SRS</v>
      </c>
      <c r="S16" t="str">
        <f t="shared" si="3"/>
        <v>Arizona_SRS</v>
      </c>
    </row>
    <row r="17" spans="1:19" x14ac:dyDescent="0.25">
      <c r="A17">
        <v>119</v>
      </c>
      <c r="B17" t="s">
        <v>37</v>
      </c>
      <c r="C17" t="s">
        <v>25</v>
      </c>
      <c r="D17" s="6">
        <v>29.5</v>
      </c>
      <c r="E17" s="6">
        <v>30.5</v>
      </c>
      <c r="F17" s="6">
        <v>30.5</v>
      </c>
      <c r="G17">
        <v>13</v>
      </c>
      <c r="H17" s="6">
        <v>1237.2</v>
      </c>
      <c r="I17" s="6">
        <v>2.5</v>
      </c>
      <c r="J17" s="6">
        <v>93.3</v>
      </c>
      <c r="L17" t="str">
        <f t="shared" si="0"/>
        <v>119_Washington_PERS_2_3</v>
      </c>
      <c r="Q17" t="str">
        <f t="shared" si="1"/>
        <v>Washington_PERS_2/3</v>
      </c>
      <c r="R17" t="str">
        <f t="shared" si="2"/>
        <v>Washington_PERS_2/3</v>
      </c>
      <c r="S17" t="str">
        <f t="shared" si="3"/>
        <v>Washington_PERS_2_3</v>
      </c>
    </row>
    <row r="18" spans="1:19" x14ac:dyDescent="0.25">
      <c r="A18">
        <v>38</v>
      </c>
      <c r="B18" t="s">
        <v>38</v>
      </c>
      <c r="C18" t="s">
        <v>25</v>
      </c>
      <c r="D18" s="6">
        <v>28.4</v>
      </c>
      <c r="E18" s="6">
        <v>28.3</v>
      </c>
      <c r="F18" s="6">
        <v>28.3</v>
      </c>
      <c r="G18">
        <v>14</v>
      </c>
      <c r="H18" s="6">
        <v>1237.2</v>
      </c>
      <c r="I18" s="6">
        <v>2.2999999999999998</v>
      </c>
      <c r="J18" s="6">
        <v>95.6</v>
      </c>
      <c r="L18" t="str">
        <f t="shared" si="0"/>
        <v>38_Iowa_PERS</v>
      </c>
      <c r="Q18" t="str">
        <f t="shared" si="1"/>
        <v>Iowa_PERS</v>
      </c>
      <c r="R18" t="str">
        <f t="shared" si="2"/>
        <v>Iowa_PERS</v>
      </c>
      <c r="S18" t="str">
        <f t="shared" si="3"/>
        <v>Iowa_PERS</v>
      </c>
    </row>
    <row r="19" spans="1:19" x14ac:dyDescent="0.25">
      <c r="A19">
        <v>69</v>
      </c>
      <c r="B19" t="s">
        <v>39</v>
      </c>
      <c r="C19" t="s">
        <v>25</v>
      </c>
      <c r="D19" s="6"/>
      <c r="E19" s="6">
        <v>27.2</v>
      </c>
      <c r="F19" s="6">
        <v>27.2</v>
      </c>
      <c r="G19">
        <v>15</v>
      </c>
      <c r="H19" s="6">
        <v>1237.2</v>
      </c>
      <c r="I19" s="6">
        <v>2.2000000000000002</v>
      </c>
      <c r="J19" s="6">
        <v>97.8</v>
      </c>
      <c r="L19" t="str">
        <f t="shared" si="0"/>
        <v>69_Nevada_Regular_Employees</v>
      </c>
      <c r="Q19" t="str">
        <f t="shared" si="1"/>
        <v>Nevada_Regular_Employees</v>
      </c>
      <c r="R19" t="str">
        <f t="shared" si="2"/>
        <v>Nevada_Regular_Employees</v>
      </c>
      <c r="S19" t="str">
        <f t="shared" si="3"/>
        <v>Nevada_Regular_Employees</v>
      </c>
    </row>
    <row r="21" spans="1:19" x14ac:dyDescent="0.25">
      <c r="A21" s="7" t="s">
        <v>40</v>
      </c>
      <c r="B21" s="7"/>
      <c r="C21" s="7"/>
      <c r="D21" s="7"/>
      <c r="E21" s="7"/>
      <c r="F21" s="7"/>
      <c r="G21" s="7"/>
      <c r="H21" s="7"/>
      <c r="I21" s="7"/>
      <c r="J21" s="7"/>
    </row>
    <row r="22" spans="1:19" x14ac:dyDescent="0.25">
      <c r="A22" s="7" t="s">
        <v>16</v>
      </c>
      <c r="B22" s="7" t="s">
        <v>17</v>
      </c>
      <c r="C22" s="7" t="s">
        <v>18</v>
      </c>
      <c r="D22" s="7">
        <v>2015</v>
      </c>
      <c r="E22" s="7">
        <v>2016</v>
      </c>
      <c r="F22" s="7" t="s">
        <v>19</v>
      </c>
      <c r="G22" s="7" t="s">
        <v>20</v>
      </c>
      <c r="H22" s="7" t="s">
        <v>21</v>
      </c>
      <c r="I22" s="7" t="s">
        <v>22</v>
      </c>
      <c r="J22" s="7" t="s">
        <v>23</v>
      </c>
    </row>
    <row r="23" spans="1:19" x14ac:dyDescent="0.25">
      <c r="A23">
        <v>10</v>
      </c>
      <c r="B23" t="s">
        <v>41</v>
      </c>
      <c r="C23" t="s">
        <v>42</v>
      </c>
      <c r="D23" s="6">
        <v>191.8</v>
      </c>
      <c r="E23" s="6">
        <v>189.1</v>
      </c>
      <c r="F23" s="6">
        <v>189.1</v>
      </c>
      <c r="G23">
        <v>1</v>
      </c>
      <c r="H23" s="6">
        <v>953.4</v>
      </c>
      <c r="I23" s="6">
        <v>19.8</v>
      </c>
      <c r="J23" s="6">
        <v>19.8</v>
      </c>
      <c r="L23" t="str">
        <f>+A23&amp;"_"&amp;S23</f>
        <v>10_California_Teachers</v>
      </c>
      <c r="Q23" t="str">
        <f>+SUBSTITUTE(B23," ","_")</f>
        <v>California_Teachers</v>
      </c>
      <c r="R23" t="str">
        <f>+SUBSTITUTE(Q23," &amp;","")</f>
        <v>California_Teachers</v>
      </c>
      <c r="S23" t="str">
        <f>+SUBSTITUTE(R23,"/","_")</f>
        <v>California_Teachers</v>
      </c>
    </row>
    <row r="24" spans="1:19" x14ac:dyDescent="0.25">
      <c r="A24">
        <v>108</v>
      </c>
      <c r="B24" t="s">
        <v>43</v>
      </c>
      <c r="C24" t="s">
        <v>42</v>
      </c>
      <c r="D24" s="6">
        <v>128.5</v>
      </c>
      <c r="E24" s="6">
        <v>134</v>
      </c>
      <c r="F24" s="6">
        <v>134</v>
      </c>
      <c r="G24">
        <v>2</v>
      </c>
      <c r="H24" s="6">
        <v>953.4</v>
      </c>
      <c r="I24" s="6">
        <v>14.1</v>
      </c>
      <c r="J24" s="6">
        <v>33.9</v>
      </c>
      <c r="L24" t="str">
        <f t="shared" ref="L24:L37" si="4">+A24&amp;"_"&amp;S24</f>
        <v>108_Texas_Teachers</v>
      </c>
      <c r="Q24" t="str">
        <f t="shared" ref="Q24:Q37" si="5">+SUBSTITUTE(B24," ","_")</f>
        <v>Texas_Teachers</v>
      </c>
      <c r="R24" t="str">
        <f t="shared" ref="R24:R37" si="6">+SUBSTITUTE(Q24," &amp;","")</f>
        <v>Texas_Teachers</v>
      </c>
      <c r="S24" t="str">
        <f t="shared" ref="S24:S37" si="7">+SUBSTITUTE(R24,"/","_")</f>
        <v>Texas_Teachers</v>
      </c>
    </row>
    <row r="25" spans="1:19" x14ac:dyDescent="0.25">
      <c r="A25">
        <v>78</v>
      </c>
      <c r="B25" t="s">
        <v>44</v>
      </c>
      <c r="C25" t="s">
        <v>42</v>
      </c>
      <c r="D25" s="6">
        <v>109.7</v>
      </c>
      <c r="E25" s="6">
        <v>107.5</v>
      </c>
      <c r="F25" s="6">
        <v>107.5</v>
      </c>
      <c r="G25">
        <v>3</v>
      </c>
      <c r="H25" s="6">
        <v>953.4</v>
      </c>
      <c r="I25" s="6">
        <v>11.3</v>
      </c>
      <c r="J25" s="6">
        <v>45.2</v>
      </c>
      <c r="L25" t="str">
        <f t="shared" si="4"/>
        <v>78_New_York_State_Teachers</v>
      </c>
      <c r="Q25" t="str">
        <f t="shared" si="5"/>
        <v>New_York_State_Teachers</v>
      </c>
      <c r="R25" t="str">
        <f t="shared" si="6"/>
        <v>New_York_State_Teachers</v>
      </c>
      <c r="S25" t="str">
        <f t="shared" si="7"/>
        <v>New_York_State_Teachers</v>
      </c>
    </row>
    <row r="26" spans="1:19" x14ac:dyDescent="0.25">
      <c r="A26">
        <v>88</v>
      </c>
      <c r="B26" t="s">
        <v>45</v>
      </c>
      <c r="C26" t="s">
        <v>42</v>
      </c>
      <c r="D26" s="6">
        <v>70.400000000000006</v>
      </c>
      <c r="E26" s="6">
        <v>66.3</v>
      </c>
      <c r="F26" s="6">
        <v>66.3</v>
      </c>
      <c r="G26">
        <v>4</v>
      </c>
      <c r="H26" s="6">
        <v>953.4</v>
      </c>
      <c r="I26" s="6">
        <v>6.9</v>
      </c>
      <c r="J26" s="6">
        <v>52.1</v>
      </c>
      <c r="L26" t="str">
        <f t="shared" si="4"/>
        <v>88_Ohio_Teachers</v>
      </c>
      <c r="Q26" t="str">
        <f t="shared" si="5"/>
        <v>Ohio_Teachers</v>
      </c>
      <c r="R26" t="str">
        <f t="shared" si="6"/>
        <v>Ohio_Teachers</v>
      </c>
      <c r="S26" t="str">
        <f t="shared" si="7"/>
        <v>Ohio_Teachers</v>
      </c>
    </row>
    <row r="27" spans="1:19" x14ac:dyDescent="0.25">
      <c r="A27">
        <v>28</v>
      </c>
      <c r="B27" t="s">
        <v>46</v>
      </c>
      <c r="C27" t="s">
        <v>42</v>
      </c>
      <c r="D27" s="6">
        <v>66.8</v>
      </c>
      <c r="E27" s="6">
        <v>65.599999999999994</v>
      </c>
      <c r="F27" s="6">
        <v>65.599999999999994</v>
      </c>
      <c r="G27">
        <v>5</v>
      </c>
      <c r="H27" s="6">
        <v>953.4</v>
      </c>
      <c r="I27" s="6">
        <v>6.9</v>
      </c>
      <c r="J27" s="6">
        <v>59</v>
      </c>
      <c r="L27" t="str">
        <f t="shared" si="4"/>
        <v>28_Georgia_Teachers</v>
      </c>
      <c r="Q27" t="str">
        <f t="shared" si="5"/>
        <v>Georgia_Teachers</v>
      </c>
      <c r="R27" t="str">
        <f t="shared" si="6"/>
        <v>Georgia_Teachers</v>
      </c>
      <c r="S27" t="str">
        <f t="shared" si="7"/>
        <v>Georgia_Teachers</v>
      </c>
    </row>
    <row r="28" spans="1:19" x14ac:dyDescent="0.25">
      <c r="A28">
        <v>111</v>
      </c>
      <c r="B28" t="s">
        <v>47</v>
      </c>
      <c r="C28" t="s">
        <v>42</v>
      </c>
      <c r="D28" s="6">
        <v>55.1</v>
      </c>
      <c r="E28" s="6">
        <v>54.2</v>
      </c>
      <c r="F28" s="6">
        <v>54.2</v>
      </c>
      <c r="G28">
        <v>6</v>
      </c>
      <c r="H28" s="6">
        <v>953.4</v>
      </c>
      <c r="I28" s="6">
        <v>5.7</v>
      </c>
      <c r="J28" s="6">
        <v>64.7</v>
      </c>
      <c r="L28" t="str">
        <f t="shared" si="4"/>
        <v>111_University_of_California</v>
      </c>
      <c r="Q28" t="str">
        <f t="shared" si="5"/>
        <v>University_of_California</v>
      </c>
      <c r="R28" t="str">
        <f t="shared" si="6"/>
        <v>University_of_California</v>
      </c>
      <c r="S28" t="str">
        <f t="shared" si="7"/>
        <v>University_of_California</v>
      </c>
    </row>
    <row r="29" spans="1:19" x14ac:dyDescent="0.25">
      <c r="A29">
        <v>92</v>
      </c>
      <c r="B29" t="s">
        <v>48</v>
      </c>
      <c r="C29" t="s">
        <v>42</v>
      </c>
      <c r="D29" s="6">
        <v>51.6</v>
      </c>
      <c r="E29" s="6">
        <v>49.8</v>
      </c>
      <c r="F29" s="6">
        <v>49.8</v>
      </c>
      <c r="G29">
        <v>7</v>
      </c>
      <c r="H29" s="6">
        <v>953.4</v>
      </c>
      <c r="I29" s="6">
        <v>5.2</v>
      </c>
      <c r="J29" s="6">
        <v>69.900000000000006</v>
      </c>
      <c r="L29" t="str">
        <f t="shared" si="4"/>
        <v>92_Pennsylvania_School_Employees</v>
      </c>
      <c r="Q29" t="str">
        <f t="shared" si="5"/>
        <v>Pennsylvania_School_Employees</v>
      </c>
      <c r="R29" t="str">
        <f t="shared" si="6"/>
        <v>Pennsylvania_School_Employees</v>
      </c>
      <c r="S29" t="str">
        <f t="shared" si="7"/>
        <v>Pennsylvania_School_Employees</v>
      </c>
    </row>
    <row r="30" spans="1:19" x14ac:dyDescent="0.25">
      <c r="A30">
        <v>34</v>
      </c>
      <c r="B30" t="s">
        <v>49</v>
      </c>
      <c r="C30" t="s">
        <v>42</v>
      </c>
      <c r="D30" s="6">
        <v>46.4</v>
      </c>
      <c r="E30" s="6">
        <v>45.3</v>
      </c>
      <c r="F30" s="6">
        <v>45.3</v>
      </c>
      <c r="G30">
        <v>8</v>
      </c>
      <c r="H30" s="6">
        <v>953.4</v>
      </c>
      <c r="I30" s="6">
        <v>4.7</v>
      </c>
      <c r="J30" s="6">
        <v>74.599999999999994</v>
      </c>
      <c r="L30" t="str">
        <f t="shared" si="4"/>
        <v>34_Illinois_Teachers</v>
      </c>
      <c r="Q30" t="str">
        <f t="shared" si="5"/>
        <v>Illinois_Teachers</v>
      </c>
      <c r="R30" t="str">
        <f t="shared" si="6"/>
        <v>Illinois_Teachers</v>
      </c>
      <c r="S30" t="str">
        <f t="shared" si="7"/>
        <v>Illinois_Teachers</v>
      </c>
    </row>
    <row r="31" spans="1:19" x14ac:dyDescent="0.25">
      <c r="A31">
        <v>77</v>
      </c>
      <c r="B31" t="s">
        <v>50</v>
      </c>
      <c r="C31" t="s">
        <v>42</v>
      </c>
      <c r="D31" s="6">
        <v>44.3</v>
      </c>
      <c r="E31" s="6">
        <v>43.6</v>
      </c>
      <c r="F31" s="6">
        <v>43.6</v>
      </c>
      <c r="G31">
        <v>9</v>
      </c>
      <c r="H31" s="6">
        <v>953.4</v>
      </c>
      <c r="I31" s="6">
        <v>4.5999999999999996</v>
      </c>
      <c r="J31" s="6">
        <v>79.2</v>
      </c>
      <c r="L31" t="str">
        <f t="shared" si="4"/>
        <v>77_New_York_City_Teachers</v>
      </c>
      <c r="Q31" t="str">
        <f t="shared" si="5"/>
        <v>New_York_City_Teachers</v>
      </c>
      <c r="R31" t="str">
        <f t="shared" si="6"/>
        <v>New_York_City_Teachers</v>
      </c>
      <c r="S31" t="str">
        <f t="shared" si="7"/>
        <v>New_York_City_Teachers</v>
      </c>
    </row>
    <row r="32" spans="1:19" x14ac:dyDescent="0.25">
      <c r="A32">
        <v>53</v>
      </c>
      <c r="B32" t="s">
        <v>51</v>
      </c>
      <c r="C32" t="s">
        <v>42</v>
      </c>
      <c r="D32" s="6">
        <v>42.4</v>
      </c>
      <c r="E32" s="6">
        <v>43.5</v>
      </c>
      <c r="F32" s="6">
        <v>43.5</v>
      </c>
      <c r="G32">
        <v>10</v>
      </c>
      <c r="H32" s="6">
        <v>953.4</v>
      </c>
      <c r="I32" s="6">
        <v>4.5999999999999996</v>
      </c>
      <c r="J32" s="6">
        <v>83.8</v>
      </c>
      <c r="L32" t="str">
        <f t="shared" si="4"/>
        <v>53_Michigan_Public_Schools</v>
      </c>
      <c r="Q32" t="str">
        <f t="shared" si="5"/>
        <v>Michigan_Public_Schools</v>
      </c>
      <c r="R32" t="str">
        <f t="shared" si="6"/>
        <v>Michigan_Public_Schools</v>
      </c>
      <c r="S32" t="str">
        <f t="shared" si="7"/>
        <v>Michigan_Public_Schools</v>
      </c>
    </row>
    <row r="33" spans="1:19" x14ac:dyDescent="0.25">
      <c r="A33">
        <v>64</v>
      </c>
      <c r="B33" t="s">
        <v>52</v>
      </c>
      <c r="C33" t="s">
        <v>42</v>
      </c>
      <c r="D33" s="6">
        <v>34.799999999999997</v>
      </c>
      <c r="E33" s="6">
        <v>34.299999999999997</v>
      </c>
      <c r="F33" s="6">
        <v>34.299999999999997</v>
      </c>
      <c r="G33">
        <v>11</v>
      </c>
      <c r="H33" s="6">
        <v>953.4</v>
      </c>
      <c r="I33" s="6">
        <v>3.6</v>
      </c>
      <c r="J33" s="6">
        <v>87.4</v>
      </c>
      <c r="L33" t="str">
        <f t="shared" si="4"/>
        <v>64_Missouri_Teachers</v>
      </c>
      <c r="Q33" t="str">
        <f t="shared" si="5"/>
        <v>Missouri_Teachers</v>
      </c>
      <c r="R33" t="str">
        <f t="shared" si="6"/>
        <v>Missouri_Teachers</v>
      </c>
      <c r="S33" t="str">
        <f t="shared" si="7"/>
        <v>Missouri_Teachers</v>
      </c>
    </row>
    <row r="34" spans="1:19" x14ac:dyDescent="0.25">
      <c r="A34">
        <v>49</v>
      </c>
      <c r="B34" t="s">
        <v>53</v>
      </c>
      <c r="C34" t="s">
        <v>42</v>
      </c>
      <c r="D34" s="6">
        <v>27.8</v>
      </c>
      <c r="E34" s="6">
        <v>27.5</v>
      </c>
      <c r="F34" s="6">
        <v>27.5</v>
      </c>
      <c r="G34">
        <v>12</v>
      </c>
      <c r="H34" s="6">
        <v>953.4</v>
      </c>
      <c r="I34" s="6">
        <v>2.9</v>
      </c>
      <c r="J34" s="6">
        <v>90.3</v>
      </c>
      <c r="L34" t="str">
        <f t="shared" si="4"/>
        <v>49_Maryland_Teachers</v>
      </c>
      <c r="Q34" t="str">
        <f t="shared" si="5"/>
        <v>Maryland_Teachers</v>
      </c>
      <c r="R34" t="str">
        <f t="shared" si="6"/>
        <v>Maryland_Teachers</v>
      </c>
      <c r="S34" t="str">
        <f t="shared" si="7"/>
        <v>Maryland_Teachers</v>
      </c>
    </row>
    <row r="35" spans="1:19" x14ac:dyDescent="0.25">
      <c r="A35">
        <v>51</v>
      </c>
      <c r="B35" t="s">
        <v>54</v>
      </c>
      <c r="C35" t="s">
        <v>42</v>
      </c>
      <c r="D35" s="6">
        <v>25.4</v>
      </c>
      <c r="E35" s="6">
        <v>24.9</v>
      </c>
      <c r="F35" s="6">
        <v>24.9</v>
      </c>
      <c r="G35">
        <v>13</v>
      </c>
      <c r="H35" s="6">
        <v>953.4</v>
      </c>
      <c r="I35" s="6">
        <v>2.6</v>
      </c>
      <c r="J35" s="6">
        <v>92.9</v>
      </c>
      <c r="L35" t="str">
        <f t="shared" si="4"/>
        <v>51_Massachusetts_Teachers</v>
      </c>
      <c r="Q35" t="str">
        <f t="shared" si="5"/>
        <v>Massachusetts_Teachers</v>
      </c>
      <c r="R35" t="str">
        <f t="shared" si="6"/>
        <v>Massachusetts_Teachers</v>
      </c>
      <c r="S35" t="str">
        <f t="shared" si="7"/>
        <v>Massachusetts_Teachers</v>
      </c>
    </row>
    <row r="36" spans="1:19" x14ac:dyDescent="0.25">
      <c r="A36">
        <v>2</v>
      </c>
      <c r="B36" t="s">
        <v>55</v>
      </c>
      <c r="C36" t="s">
        <v>42</v>
      </c>
      <c r="D36" s="6"/>
      <c r="E36" s="6">
        <v>22.9</v>
      </c>
      <c r="F36" s="6">
        <v>22.9</v>
      </c>
      <c r="G36">
        <v>14</v>
      </c>
      <c r="H36" s="6">
        <v>953.4</v>
      </c>
      <c r="I36" s="6">
        <v>2.4</v>
      </c>
      <c r="J36" s="6">
        <v>95.3</v>
      </c>
      <c r="L36" t="str">
        <f t="shared" si="4"/>
        <v>2_Alabama_Teachers</v>
      </c>
      <c r="Q36" t="str">
        <f t="shared" si="5"/>
        <v>Alabama_Teachers</v>
      </c>
      <c r="R36" t="str">
        <f t="shared" si="6"/>
        <v>Alabama_Teachers</v>
      </c>
      <c r="S36" t="str">
        <f t="shared" si="7"/>
        <v>Alabama_Teachers</v>
      </c>
    </row>
    <row r="37" spans="1:19" x14ac:dyDescent="0.25">
      <c r="A37">
        <v>73</v>
      </c>
      <c r="B37" t="s">
        <v>56</v>
      </c>
      <c r="C37" t="s">
        <v>42</v>
      </c>
      <c r="D37" s="6">
        <v>25.6</v>
      </c>
      <c r="E37" s="6">
        <v>22.7</v>
      </c>
      <c r="F37" s="6">
        <v>22.7</v>
      </c>
      <c r="G37">
        <v>15</v>
      </c>
      <c r="H37" s="6">
        <v>953.4</v>
      </c>
      <c r="I37" s="6">
        <v>2.4</v>
      </c>
      <c r="J37" s="6">
        <v>97.7</v>
      </c>
      <c r="L37" t="str">
        <f t="shared" si="4"/>
        <v>73_New_Jersey_Teachers</v>
      </c>
      <c r="Q37" t="str">
        <f t="shared" si="5"/>
        <v>New_Jersey_Teachers</v>
      </c>
      <c r="R37" t="str">
        <f t="shared" si="6"/>
        <v>New_Jersey_Teachers</v>
      </c>
      <c r="S37" t="str">
        <f t="shared" si="7"/>
        <v>New_Jersey_Teachers</v>
      </c>
    </row>
    <row r="39" spans="1:19" x14ac:dyDescent="0.25">
      <c r="A39" s="7" t="s">
        <v>57</v>
      </c>
      <c r="B39" s="7"/>
      <c r="C39" s="7"/>
      <c r="D39" s="7"/>
      <c r="E39" s="7"/>
      <c r="F39" s="7"/>
      <c r="G39" s="7"/>
      <c r="H39" s="7"/>
      <c r="I39" s="7"/>
      <c r="J39" s="7"/>
    </row>
    <row r="40" spans="1:19" x14ac:dyDescent="0.25">
      <c r="A40" s="7" t="s">
        <v>16</v>
      </c>
      <c r="B40" s="7" t="s">
        <v>17</v>
      </c>
      <c r="C40" s="7" t="s">
        <v>18</v>
      </c>
      <c r="D40" s="7">
        <v>2015</v>
      </c>
      <c r="E40" s="7">
        <v>2016</v>
      </c>
      <c r="F40" s="7" t="s">
        <v>19</v>
      </c>
      <c r="G40" s="7" t="s">
        <v>20</v>
      </c>
      <c r="H40" s="7" t="s">
        <v>21</v>
      </c>
      <c r="I40" s="7" t="s">
        <v>22</v>
      </c>
      <c r="J40" s="7" t="s">
        <v>23</v>
      </c>
    </row>
    <row r="41" spans="1:19" x14ac:dyDescent="0.25">
      <c r="A41">
        <v>150</v>
      </c>
      <c r="B41" t="s">
        <v>58</v>
      </c>
      <c r="C41" t="s">
        <v>59</v>
      </c>
      <c r="D41" s="6">
        <v>32.4</v>
      </c>
      <c r="E41" s="6">
        <v>33.5</v>
      </c>
      <c r="F41" s="6">
        <v>33.5</v>
      </c>
      <c r="G41">
        <v>1</v>
      </c>
      <c r="H41" s="6">
        <v>179.4</v>
      </c>
      <c r="I41" s="6">
        <v>18.7</v>
      </c>
      <c r="J41" s="6">
        <v>18.7</v>
      </c>
      <c r="L41" t="str">
        <f>+A41&amp;"_"&amp;S41</f>
        <v>150_New_York_City_Police</v>
      </c>
      <c r="Q41" t="str">
        <f>+SUBSTITUTE(B41," ","_")</f>
        <v>New_York_City_Police</v>
      </c>
      <c r="R41" t="str">
        <f>+SUBSTITUTE(Q41," &amp;","")</f>
        <v>New_York_City_Police</v>
      </c>
      <c r="S41" t="str">
        <f>+SUBSTITUTE(R41,"/","_")</f>
        <v>New_York_City_Police</v>
      </c>
    </row>
    <row r="42" spans="1:19" x14ac:dyDescent="0.25">
      <c r="A42">
        <v>84</v>
      </c>
      <c r="B42" t="s">
        <v>60</v>
      </c>
      <c r="C42" t="s">
        <v>59</v>
      </c>
      <c r="D42" s="6">
        <v>28.2</v>
      </c>
      <c r="E42" s="6">
        <v>27.4</v>
      </c>
      <c r="F42" s="6">
        <v>27.4</v>
      </c>
      <c r="G42">
        <v>2</v>
      </c>
      <c r="H42" s="6">
        <v>179.4</v>
      </c>
      <c r="I42" s="6">
        <v>15.3</v>
      </c>
      <c r="J42" s="6">
        <v>33.9</v>
      </c>
      <c r="L42" t="str">
        <f t="shared" ref="L42:L55" si="8">+A42&amp;"_"&amp;S42</f>
        <v>84_NY_State_&amp;_Local_Police_&amp;_Fire</v>
      </c>
      <c r="Q42" t="str">
        <f t="shared" ref="Q42:Q55" si="9">+SUBSTITUTE(B42," ","_")</f>
        <v>NY_State_&amp;_Local_Police_&amp;_Fire</v>
      </c>
      <c r="R42" t="str">
        <f t="shared" ref="R42:R55" si="10">+SUBSTITUTE(Q42," &amp;","")</f>
        <v>NY_State_&amp;_Local_Police_&amp;_Fire</v>
      </c>
      <c r="S42" t="str">
        <f t="shared" ref="S42:S55" si="11">+SUBSTITUTE(R42,"/","_")</f>
        <v>NY_State_&amp;_Local_Police_&amp;_Fire</v>
      </c>
    </row>
    <row r="43" spans="1:19" x14ac:dyDescent="0.25">
      <c r="A43">
        <v>72</v>
      </c>
      <c r="B43" t="s">
        <v>61</v>
      </c>
      <c r="C43" t="s">
        <v>59</v>
      </c>
      <c r="D43" s="6">
        <v>25.1</v>
      </c>
      <c r="E43" s="6">
        <v>24</v>
      </c>
      <c r="F43" s="6">
        <v>24</v>
      </c>
      <c r="G43">
        <v>3</v>
      </c>
      <c r="H43" s="6">
        <v>179.4</v>
      </c>
      <c r="I43" s="6">
        <v>13.4</v>
      </c>
      <c r="J43" s="6">
        <v>47.3</v>
      </c>
      <c r="L43" t="str">
        <f t="shared" si="8"/>
        <v>72_New_Jersey_Police_&amp;_Fire</v>
      </c>
      <c r="Q43" t="str">
        <f t="shared" si="9"/>
        <v>New_Jersey_Police_&amp;_Fire</v>
      </c>
      <c r="R43" t="str">
        <f t="shared" si="10"/>
        <v>New_Jersey_Police_&amp;_Fire</v>
      </c>
      <c r="S43" t="str">
        <f t="shared" si="11"/>
        <v>New_Jersey_Police_&amp;_Fire</v>
      </c>
    </row>
    <row r="44" spans="1:19" x14ac:dyDescent="0.25">
      <c r="A44">
        <v>140</v>
      </c>
      <c r="B44" t="s">
        <v>62</v>
      </c>
      <c r="C44" t="s">
        <v>59</v>
      </c>
      <c r="D44" s="6">
        <v>17.3</v>
      </c>
      <c r="E44" s="6">
        <v>17.100000000000001</v>
      </c>
      <c r="F44" s="6">
        <v>17.100000000000001</v>
      </c>
      <c r="G44">
        <v>4</v>
      </c>
      <c r="H44" s="6">
        <v>179.4</v>
      </c>
      <c r="I44" s="6">
        <v>9.5</v>
      </c>
      <c r="J44" s="6">
        <v>56.8</v>
      </c>
      <c r="L44" t="str">
        <f t="shared" si="8"/>
        <v>140_Los_Angeles_Fire_and_Police</v>
      </c>
      <c r="Q44" t="str">
        <f t="shared" si="9"/>
        <v>Los_Angeles_Fire_and_Police</v>
      </c>
      <c r="R44" t="str">
        <f t="shared" si="10"/>
        <v>Los_Angeles_Fire_and_Police</v>
      </c>
      <c r="S44" t="str">
        <f t="shared" si="11"/>
        <v>Los_Angeles_Fire_and_Police</v>
      </c>
    </row>
    <row r="45" spans="1:19" x14ac:dyDescent="0.25">
      <c r="A45">
        <v>86</v>
      </c>
      <c r="B45" t="s">
        <v>63</v>
      </c>
      <c r="C45" t="s">
        <v>59</v>
      </c>
      <c r="D45" s="6">
        <v>12.9</v>
      </c>
      <c r="E45" s="6">
        <v>13.7</v>
      </c>
      <c r="F45" s="6">
        <v>13.7</v>
      </c>
      <c r="G45">
        <v>5</v>
      </c>
      <c r="H45" s="6">
        <v>179.4</v>
      </c>
      <c r="I45" s="6">
        <v>7.6</v>
      </c>
      <c r="J45" s="6">
        <v>64.5</v>
      </c>
      <c r="L45" t="str">
        <f t="shared" si="8"/>
        <v>86_Ohio_Police_&amp;_Fire</v>
      </c>
      <c r="Q45" t="str">
        <f t="shared" si="9"/>
        <v>Ohio_Police_&amp;_Fire</v>
      </c>
      <c r="R45" t="str">
        <f t="shared" si="10"/>
        <v>Ohio_Police_&amp;_Fire</v>
      </c>
      <c r="S45" t="str">
        <f t="shared" si="11"/>
        <v>Ohio_Police_&amp;_Fire</v>
      </c>
    </row>
    <row r="46" spans="1:19" x14ac:dyDescent="0.25">
      <c r="A46">
        <v>149</v>
      </c>
      <c r="B46" t="s">
        <v>64</v>
      </c>
      <c r="C46" t="s">
        <v>59</v>
      </c>
      <c r="D46" s="6">
        <v>10.8</v>
      </c>
      <c r="E46" s="6">
        <v>10.9</v>
      </c>
      <c r="F46" s="6">
        <v>10.9</v>
      </c>
      <c r="G46">
        <v>6</v>
      </c>
      <c r="H46" s="6">
        <v>179.4</v>
      </c>
      <c r="I46" s="6">
        <v>6.1</v>
      </c>
      <c r="J46" s="6">
        <v>70.5</v>
      </c>
      <c r="L46" t="str">
        <f t="shared" si="8"/>
        <v>149_New_York_City_Fire</v>
      </c>
      <c r="Q46" t="str">
        <f t="shared" si="9"/>
        <v>New_York_City_Fire</v>
      </c>
      <c r="R46" t="str">
        <f t="shared" si="10"/>
        <v>New_York_City_Fire</v>
      </c>
      <c r="S46" t="str">
        <f t="shared" si="11"/>
        <v>New_York_City_Fire</v>
      </c>
    </row>
    <row r="47" spans="1:19" x14ac:dyDescent="0.25">
      <c r="A47">
        <v>117</v>
      </c>
      <c r="B47" t="s">
        <v>65</v>
      </c>
      <c r="C47" t="s">
        <v>59</v>
      </c>
      <c r="D47" s="6">
        <v>9.8000000000000007</v>
      </c>
      <c r="E47" s="6">
        <v>10.199999999999999</v>
      </c>
      <c r="F47" s="6">
        <v>10.199999999999999</v>
      </c>
      <c r="G47">
        <v>7</v>
      </c>
      <c r="H47" s="6">
        <v>179.4</v>
      </c>
      <c r="I47" s="6">
        <v>5.7</v>
      </c>
      <c r="J47" s="6">
        <v>76.2</v>
      </c>
      <c r="L47" t="str">
        <f t="shared" si="8"/>
        <v>117_Washington_LEOFF_Plan_2</v>
      </c>
      <c r="Q47" t="str">
        <f t="shared" si="9"/>
        <v>Washington_LEOFF_Plan_2</v>
      </c>
      <c r="R47" t="str">
        <f t="shared" si="10"/>
        <v>Washington_LEOFF_Plan_2</v>
      </c>
      <c r="S47" t="str">
        <f t="shared" si="11"/>
        <v>Washington_LEOFF_Plan_2</v>
      </c>
    </row>
    <row r="48" spans="1:19" x14ac:dyDescent="0.25">
      <c r="A48">
        <v>68</v>
      </c>
      <c r="B48" t="s">
        <v>66</v>
      </c>
      <c r="C48" t="s">
        <v>59</v>
      </c>
      <c r="D48" s="6">
        <v>7.6</v>
      </c>
      <c r="E48" s="6">
        <v>7.8</v>
      </c>
      <c r="F48" s="6">
        <v>7.8</v>
      </c>
      <c r="G48">
        <v>8</v>
      </c>
      <c r="H48" s="6">
        <v>179.4</v>
      </c>
      <c r="I48" s="6">
        <v>4.3</v>
      </c>
      <c r="J48" s="6">
        <v>80.599999999999994</v>
      </c>
      <c r="L48" t="str">
        <f t="shared" si="8"/>
        <v>68_Nevada_Police_Officer_and_Firefighter</v>
      </c>
      <c r="Q48" t="str">
        <f t="shared" si="9"/>
        <v>Nevada_Police_Officer_and_Firefighter</v>
      </c>
      <c r="R48" t="str">
        <f t="shared" si="10"/>
        <v>Nevada_Police_Officer_and_Firefighter</v>
      </c>
      <c r="S48" t="str">
        <f t="shared" si="11"/>
        <v>Nevada_Police_Officer_and_Firefighter</v>
      </c>
    </row>
    <row r="49" spans="1:19" x14ac:dyDescent="0.25">
      <c r="A49">
        <v>133</v>
      </c>
      <c r="B49" t="s">
        <v>67</v>
      </c>
      <c r="C49" t="s">
        <v>59</v>
      </c>
      <c r="D49" s="6">
        <v>7.3</v>
      </c>
      <c r="E49" s="6">
        <v>7.1</v>
      </c>
      <c r="F49" s="6">
        <v>7.1</v>
      </c>
      <c r="G49">
        <v>9</v>
      </c>
      <c r="H49" s="6">
        <v>179.4</v>
      </c>
      <c r="I49" s="6">
        <v>4</v>
      </c>
      <c r="J49" s="6">
        <v>84.5</v>
      </c>
      <c r="L49" t="str">
        <f t="shared" si="8"/>
        <v>133_Minnesota_Police_and_Fire_Retirement_Fund</v>
      </c>
      <c r="Q49" t="str">
        <f t="shared" si="9"/>
        <v>Minnesota_Police_and_Fire_Retirement_Fund</v>
      </c>
      <c r="R49" t="str">
        <f t="shared" si="10"/>
        <v>Minnesota_Police_and_Fire_Retirement_Fund</v>
      </c>
      <c r="S49" t="str">
        <f t="shared" si="11"/>
        <v>Minnesota_Police_and_Fire_Retirement_Fund</v>
      </c>
    </row>
    <row r="50" spans="1:19" x14ac:dyDescent="0.25">
      <c r="A50">
        <v>5</v>
      </c>
      <c r="B50" t="s">
        <v>68</v>
      </c>
      <c r="C50" t="s">
        <v>59</v>
      </c>
      <c r="D50" s="6">
        <v>6.1</v>
      </c>
      <c r="E50" s="6">
        <v>6</v>
      </c>
      <c r="F50" s="6">
        <v>6</v>
      </c>
      <c r="G50">
        <v>10</v>
      </c>
      <c r="H50" s="6">
        <v>179.4</v>
      </c>
      <c r="I50" s="6">
        <v>3.4</v>
      </c>
      <c r="J50" s="6">
        <v>87.9</v>
      </c>
      <c r="L50" t="str">
        <f t="shared" si="8"/>
        <v>5_Arizona_Public_Safety_Personnel</v>
      </c>
      <c r="Q50" t="str">
        <f t="shared" si="9"/>
        <v>Arizona_Public_Safety_Personnel</v>
      </c>
      <c r="R50" t="str">
        <f t="shared" si="10"/>
        <v>Arizona_Public_Safety_Personnel</v>
      </c>
      <c r="S50" t="str">
        <f t="shared" si="11"/>
        <v>Arizona_Public_Safety_Personnel</v>
      </c>
    </row>
    <row r="51" spans="1:19" x14ac:dyDescent="0.25">
      <c r="A51">
        <v>19</v>
      </c>
      <c r="B51" t="s">
        <v>69</v>
      </c>
      <c r="C51" t="s">
        <v>59</v>
      </c>
      <c r="D51" s="6">
        <v>4.5</v>
      </c>
      <c r="E51" s="6">
        <v>5</v>
      </c>
      <c r="F51" s="6">
        <v>5</v>
      </c>
      <c r="G51">
        <v>11</v>
      </c>
      <c r="H51" s="6">
        <v>179.4</v>
      </c>
      <c r="I51" s="6">
        <v>2.8</v>
      </c>
      <c r="J51" s="6">
        <v>90.6</v>
      </c>
      <c r="L51" t="str">
        <f t="shared" si="8"/>
        <v>19_DC_Police_&amp;_Fire</v>
      </c>
      <c r="Q51" t="str">
        <f t="shared" si="9"/>
        <v>DC_Police_&amp;_Fire</v>
      </c>
      <c r="R51" t="str">
        <f t="shared" si="10"/>
        <v>DC_Police_&amp;_Fire</v>
      </c>
      <c r="S51" t="str">
        <f t="shared" si="11"/>
        <v>DC_Police_&amp;_Fire</v>
      </c>
    </row>
    <row r="52" spans="1:19" x14ac:dyDescent="0.25">
      <c r="A52">
        <v>99</v>
      </c>
      <c r="B52" t="s">
        <v>70</v>
      </c>
      <c r="C52" t="s">
        <v>59</v>
      </c>
      <c r="D52" s="6">
        <v>4</v>
      </c>
      <c r="E52" s="6">
        <v>3.9</v>
      </c>
      <c r="F52" s="6">
        <v>3.9</v>
      </c>
      <c r="G52">
        <v>12</v>
      </c>
      <c r="H52" s="6">
        <v>179.4</v>
      </c>
      <c r="I52" s="6">
        <v>2.2000000000000002</v>
      </c>
      <c r="J52" s="6">
        <v>92.8</v>
      </c>
      <c r="L52" t="str">
        <f t="shared" si="8"/>
        <v>99_South_Carolina_Police</v>
      </c>
      <c r="Q52" t="str">
        <f t="shared" si="9"/>
        <v>South_Carolina_Police</v>
      </c>
      <c r="R52" t="str">
        <f t="shared" si="10"/>
        <v>South_Carolina_Police</v>
      </c>
      <c r="S52" t="str">
        <f t="shared" si="11"/>
        <v>South_Carolina_Police</v>
      </c>
    </row>
    <row r="53" spans="1:19" x14ac:dyDescent="0.25">
      <c r="A53">
        <v>30</v>
      </c>
      <c r="B53" t="s">
        <v>71</v>
      </c>
      <c r="C53" t="s">
        <v>59</v>
      </c>
      <c r="D53" s="6">
        <v>3.9</v>
      </c>
      <c r="E53" s="6">
        <v>3.7</v>
      </c>
      <c r="F53" s="6">
        <v>3.7</v>
      </c>
      <c r="G53">
        <v>13</v>
      </c>
      <c r="H53" s="6">
        <v>179.4</v>
      </c>
      <c r="I53" s="6">
        <v>2.1</v>
      </c>
      <c r="J53" s="6">
        <v>94.9</v>
      </c>
      <c r="L53" t="str">
        <f t="shared" si="8"/>
        <v>30_Houston_Firefighters</v>
      </c>
      <c r="Q53" t="str">
        <f t="shared" si="9"/>
        <v>Houston_Firefighters</v>
      </c>
      <c r="R53" t="str">
        <f t="shared" si="10"/>
        <v>Houston_Firefighters</v>
      </c>
      <c r="S53" t="str">
        <f t="shared" si="11"/>
        <v>Houston_Firefighters</v>
      </c>
    </row>
    <row r="54" spans="1:19" x14ac:dyDescent="0.25">
      <c r="A54">
        <v>135</v>
      </c>
      <c r="B54" t="s">
        <v>72</v>
      </c>
      <c r="C54" t="s">
        <v>59</v>
      </c>
      <c r="D54" s="6"/>
      <c r="E54" s="6">
        <v>3.2</v>
      </c>
      <c r="F54" s="6">
        <v>3.2</v>
      </c>
      <c r="G54">
        <v>14</v>
      </c>
      <c r="H54" s="6">
        <v>179.4</v>
      </c>
      <c r="I54" s="6">
        <v>1.8</v>
      </c>
      <c r="J54" s="6">
        <v>96.7</v>
      </c>
      <c r="L54" t="str">
        <f t="shared" si="8"/>
        <v>135_Utah_Public_Safety</v>
      </c>
      <c r="Q54" t="str">
        <f t="shared" si="9"/>
        <v>Utah_Public_Safety</v>
      </c>
      <c r="R54" t="str">
        <f t="shared" si="10"/>
        <v>Utah_Public_Safety</v>
      </c>
      <c r="S54" t="str">
        <f t="shared" si="11"/>
        <v>Utah_Public_Safety</v>
      </c>
    </row>
    <row r="55" spans="1:19" x14ac:dyDescent="0.25">
      <c r="A55">
        <v>146</v>
      </c>
      <c r="B55" t="s">
        <v>73</v>
      </c>
      <c r="C55" t="s">
        <v>59</v>
      </c>
      <c r="D55" s="6">
        <v>3.1</v>
      </c>
      <c r="E55" s="6"/>
      <c r="F55" s="6">
        <v>3.1</v>
      </c>
      <c r="G55">
        <v>15</v>
      </c>
      <c r="H55" s="6">
        <v>179.4</v>
      </c>
      <c r="I55" s="6">
        <v>1.7</v>
      </c>
      <c r="J55" s="6">
        <v>98.4</v>
      </c>
      <c r="L55" t="str">
        <f t="shared" si="8"/>
        <v>146_Chicago_Police</v>
      </c>
      <c r="Q55" t="str">
        <f t="shared" si="9"/>
        <v>Chicago_Police</v>
      </c>
      <c r="R55" t="str">
        <f t="shared" si="10"/>
        <v>Chicago_Police</v>
      </c>
      <c r="S55" t="str">
        <f t="shared" si="11"/>
        <v>Chicago_Police</v>
      </c>
    </row>
  </sheetData>
  <hyperlinks>
    <hyperlink ref="A1" location="TOC!A1" display="TOC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TOC</vt:lpstr>
      <vt:lpstr>SummaryData</vt:lpstr>
      <vt:lpstr>SummaryMortality</vt:lpstr>
      <vt:lpstr>SummaryERCrule</vt:lpstr>
      <vt:lpstr>GoalsDataStepsTips</vt:lpstr>
      <vt:lpstr>LargePlanTrackingSheet</vt:lpstr>
      <vt:lpstr>Links</vt:lpstr>
      <vt:lpstr>ExtractingTablesFrompdfs</vt:lpstr>
      <vt:lpstr>LargePlansList</vt:lpstr>
      <vt:lpstr>SampleActivesSched</vt:lpstr>
      <vt:lpstr>SampleRetireesSched</vt:lpstr>
      <vt:lpstr>SampleSalaryGrowthSched</vt:lpstr>
      <vt:lpstr>SampleSeparationRatesSched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Boyd</dc:creator>
  <cp:lastModifiedBy>Yimeng Yin</cp:lastModifiedBy>
  <dcterms:created xsi:type="dcterms:W3CDTF">2017-08-09T13:33:07Z</dcterms:created>
  <dcterms:modified xsi:type="dcterms:W3CDTF">2017-11-30T15:04:20Z</dcterms:modified>
</cp:coreProperties>
</file>