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minimized="1" xWindow="0" yWindow="0" windowWidth="28800" windowHeight="14010" tabRatio="803" firstSheet="3" activeTab="4" xr2:uid="{00000000-000D-0000-FFFF-FFFF00000000}"/>
  </bookViews>
  <sheets>
    <sheet name="TOC" sheetId="70" r:id="rId1"/>
    <sheet name="Issues" sheetId="28" r:id="rId2"/>
    <sheet name="StepsAndLinks" sheetId="2" r:id="rId3"/>
    <sheet name="PlanNames" sheetId="35" r:id="rId4"/>
    <sheet name="singleValues" sheetId="52" r:id="rId5"/>
    <sheet name="singleValuesScreenshots" sheetId="26" r:id="rId6"/>
    <sheet name="erc_rule" sheetId="38" r:id="rId7"/>
    <sheet name="SummaryAssumptions" sheetId="13" r:id="rId8"/>
    <sheet name="ActivesSched" sheetId="7" r:id="rId9"/>
    <sheet name="Actives_raw" sheetId="34" r:id="rId10"/>
    <sheet name="SalarySched_byAgeGrp" sheetId="53" r:id="rId11"/>
    <sheet name="RetireesSched" sheetId="54" r:id="rId12"/>
    <sheet name="Retirees_raw" sheetId="32" r:id="rId13"/>
    <sheet name="SalaryGrowthSched_SingleCol" sheetId="57" r:id="rId14"/>
    <sheet name="SalaryGrowthSched_Matrix" sheetId="56" r:id="rId15"/>
    <sheet name="SalaryGrowth_raw" sheetId="33" r:id="rId16"/>
    <sheet name="TermRatesSched_SingleCol" sheetId="59" r:id="rId17"/>
    <sheet name="TermRatesSched_LowYOS" sheetId="60" r:id="rId18"/>
    <sheet name="TermRatesSched_Matrix" sheetId="61" r:id="rId19"/>
    <sheet name="TermRates_raw" sheetId="43" r:id="rId20"/>
    <sheet name="RetirementRatesSched_SingleCol" sheetId="64" r:id="rId21"/>
    <sheet name="RetirementRatesSched_LowYOS" sheetId="65" r:id="rId22"/>
    <sheet name="RetirementRatesSched_Matrix" sheetId="66" r:id="rId23"/>
    <sheet name="RetirementRates_raw" sheetId="41" r:id="rId24"/>
    <sheet name="DisbRatesSched_SingleCol" sheetId="67" r:id="rId25"/>
    <sheet name="DisbRatesSched_LowYOS" sheetId="68" r:id="rId26"/>
    <sheet name="DisbRatesSched_Matrix" sheetId="69" r:id="rId27"/>
    <sheet name="DisbRatesByAge_raw" sheetId="50" r:id="rId28"/>
    <sheet name="MortalityInfo" sheetId="30" r:id="rId2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2" l="1"/>
  <c r="H12" i="32"/>
  <c r="H11" i="32"/>
  <c r="H10" i="32"/>
  <c r="H9" i="32"/>
  <c r="H8" i="32"/>
  <c r="H7" i="32"/>
  <c r="H6" i="32"/>
  <c r="H5" i="32"/>
  <c r="G56" i="50" l="1"/>
  <c r="F56" i="50"/>
  <c r="H56" i="50" s="1"/>
  <c r="G55" i="50"/>
  <c r="F55" i="50"/>
  <c r="H55" i="50" s="1"/>
  <c r="G54" i="50"/>
  <c r="H54" i="50" s="1"/>
  <c r="F54" i="50"/>
  <c r="H53" i="50"/>
  <c r="G53" i="50"/>
  <c r="F53" i="50"/>
  <c r="G52" i="50"/>
  <c r="F52" i="50"/>
  <c r="H52" i="50" s="1"/>
  <c r="H51" i="50"/>
  <c r="G51" i="50"/>
  <c r="F51" i="50"/>
  <c r="G50" i="50"/>
  <c r="F50" i="50"/>
  <c r="H50" i="50" s="1"/>
  <c r="G49" i="50"/>
  <c r="F49" i="50"/>
  <c r="H49" i="50" s="1"/>
  <c r="G48" i="50"/>
  <c r="F48" i="50"/>
  <c r="H48" i="50" s="1"/>
  <c r="G47" i="50"/>
  <c r="F47" i="50"/>
  <c r="H47" i="50" s="1"/>
  <c r="G46" i="50"/>
  <c r="H46" i="50" s="1"/>
  <c r="F46" i="50"/>
  <c r="H45" i="50"/>
  <c r="G45" i="50"/>
  <c r="F45" i="50"/>
  <c r="G44" i="50"/>
  <c r="F44" i="50"/>
  <c r="H44" i="50" s="1"/>
  <c r="H43" i="50"/>
  <c r="G43" i="50"/>
  <c r="F43" i="50"/>
  <c r="H42" i="50"/>
  <c r="G42" i="50"/>
  <c r="F42" i="50"/>
  <c r="G41" i="50"/>
  <c r="F41" i="50"/>
  <c r="H41" i="50" s="1"/>
  <c r="G40" i="50"/>
  <c r="F40" i="50"/>
  <c r="H40" i="50" s="1"/>
  <c r="G39" i="50"/>
  <c r="F39" i="50"/>
  <c r="H39" i="50" s="1"/>
  <c r="G38" i="50"/>
  <c r="H38" i="50" s="1"/>
  <c r="F38" i="50"/>
  <c r="G37" i="50"/>
  <c r="H37" i="50" s="1"/>
  <c r="F37" i="50"/>
  <c r="G36" i="50"/>
  <c r="F36" i="50"/>
  <c r="H36" i="50" s="1"/>
  <c r="H35" i="50"/>
  <c r="G35" i="50"/>
  <c r="F35" i="50"/>
  <c r="H34" i="50"/>
  <c r="G34" i="50"/>
  <c r="F34" i="50"/>
  <c r="G33" i="50"/>
  <c r="F33" i="50"/>
  <c r="H33" i="50" s="1"/>
  <c r="G32" i="50"/>
  <c r="F32" i="50"/>
  <c r="H32" i="50" s="1"/>
  <c r="G31" i="50"/>
  <c r="F31" i="50"/>
  <c r="H31" i="50" s="1"/>
  <c r="G30" i="50"/>
  <c r="H30" i="50" s="1"/>
  <c r="F30" i="50"/>
  <c r="G29" i="50"/>
  <c r="H29" i="50" s="1"/>
  <c r="F29" i="50"/>
  <c r="G28" i="50"/>
  <c r="F28" i="50"/>
  <c r="H28" i="50" s="1"/>
  <c r="H27" i="50"/>
  <c r="G27" i="50"/>
  <c r="F27" i="50"/>
  <c r="H26" i="50"/>
  <c r="G26" i="50"/>
  <c r="F26" i="50"/>
  <c r="G25" i="50"/>
  <c r="F25" i="50"/>
  <c r="H25" i="50" s="1"/>
  <c r="G24" i="50"/>
  <c r="F24" i="50"/>
  <c r="H24" i="50" s="1"/>
  <c r="G23" i="50"/>
  <c r="F23" i="50"/>
  <c r="H23" i="50" s="1"/>
  <c r="G22" i="50"/>
  <c r="H22" i="50" s="1"/>
  <c r="F22" i="50"/>
  <c r="G21" i="50"/>
  <c r="H21" i="50" s="1"/>
  <c r="F21" i="50"/>
  <c r="G20" i="50"/>
  <c r="F20" i="50"/>
  <c r="H20" i="50" s="1"/>
  <c r="H19" i="50"/>
  <c r="G19" i="50"/>
  <c r="F19" i="50"/>
  <c r="H18" i="50"/>
  <c r="G18" i="50"/>
  <c r="F18" i="50"/>
  <c r="G17" i="50"/>
  <c r="F17" i="50"/>
  <c r="H17" i="50" s="1"/>
  <c r="G16" i="50"/>
  <c r="F16" i="50"/>
  <c r="H16" i="50" s="1"/>
  <c r="G15" i="50"/>
  <c r="F15" i="50"/>
  <c r="H15" i="50" s="1"/>
  <c r="G14" i="50"/>
  <c r="H14" i="50" s="1"/>
  <c r="F14" i="50"/>
  <c r="G13" i="50"/>
  <c r="H13" i="50" s="1"/>
  <c r="F13" i="50"/>
  <c r="G12" i="50"/>
  <c r="F12" i="50"/>
  <c r="H12" i="50" s="1"/>
  <c r="H11" i="50"/>
  <c r="G11" i="50"/>
  <c r="F11" i="50"/>
  <c r="H10" i="50"/>
  <c r="G10" i="50"/>
  <c r="F10" i="50"/>
  <c r="G9" i="50"/>
  <c r="F9" i="50"/>
  <c r="H9" i="50" s="1"/>
  <c r="G8" i="50"/>
  <c r="F8" i="50"/>
  <c r="H8" i="50" s="1"/>
  <c r="G7" i="50"/>
  <c r="F7" i="50"/>
  <c r="H7" i="50" s="1"/>
  <c r="G6" i="50"/>
  <c r="H6" i="50" s="1"/>
  <c r="F6" i="50"/>
  <c r="G5" i="50"/>
  <c r="H5" i="50" s="1"/>
  <c r="F5" i="50"/>
  <c r="R35" i="33"/>
  <c r="R34" i="33"/>
  <c r="R33" i="33"/>
  <c r="R32" i="33"/>
  <c r="R31" i="33"/>
  <c r="R30" i="33"/>
  <c r="R29" i="33"/>
  <c r="R28" i="33"/>
  <c r="R27" i="33"/>
  <c r="R26" i="33"/>
  <c r="R25" i="33"/>
  <c r="R24" i="33"/>
  <c r="R23" i="33"/>
  <c r="R22" i="33"/>
  <c r="R21" i="33"/>
  <c r="R20" i="33"/>
  <c r="R19" i="33"/>
  <c r="R18" i="33"/>
  <c r="R17" i="33"/>
  <c r="R16" i="33"/>
  <c r="R15" i="33"/>
  <c r="R14" i="33"/>
  <c r="R13" i="33"/>
  <c r="R12" i="33"/>
  <c r="R11" i="33"/>
  <c r="R10" i="33"/>
  <c r="R9" i="33"/>
  <c r="R8" i="33"/>
  <c r="R7" i="33"/>
  <c r="R6" i="33"/>
  <c r="R5" i="33"/>
  <c r="Q5" i="33"/>
  <c r="Q35" i="33"/>
  <c r="Q34" i="33"/>
  <c r="Q33" i="33"/>
  <c r="Q3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D4" i="26"/>
  <c r="D3" i="26"/>
  <c r="D2" i="26"/>
  <c r="C4" i="26"/>
  <c r="M30" i="41" l="1"/>
  <c r="M26" i="41"/>
  <c r="M25" i="41"/>
  <c r="M22" i="41"/>
  <c r="M18" i="41"/>
  <c r="M17" i="41"/>
  <c r="M14" i="41"/>
  <c r="M10" i="41"/>
  <c r="M9" i="41"/>
  <c r="M6" i="41"/>
  <c r="L31" i="41"/>
  <c r="M31" i="41" s="1"/>
  <c r="L30" i="41"/>
  <c r="L29" i="41"/>
  <c r="M29" i="41" s="1"/>
  <c r="L28" i="41"/>
  <c r="M28" i="41" s="1"/>
  <c r="L27" i="41"/>
  <c r="M27" i="41" s="1"/>
  <c r="L26" i="41"/>
  <c r="L25" i="41"/>
  <c r="L24" i="41"/>
  <c r="M24" i="41" s="1"/>
  <c r="L23" i="41"/>
  <c r="M23" i="41" s="1"/>
  <c r="L22" i="41"/>
  <c r="L21" i="41"/>
  <c r="M21" i="41" s="1"/>
  <c r="L20" i="41"/>
  <c r="M20" i="41" s="1"/>
  <c r="L19" i="41"/>
  <c r="M19" i="41" s="1"/>
  <c r="L18" i="41"/>
  <c r="L17" i="41"/>
  <c r="L16" i="41"/>
  <c r="M16" i="41" s="1"/>
  <c r="L15" i="41"/>
  <c r="M15" i="41" s="1"/>
  <c r="L14" i="41"/>
  <c r="L13" i="41"/>
  <c r="M13" i="41" s="1"/>
  <c r="L12" i="41"/>
  <c r="M12" i="41" s="1"/>
  <c r="L11" i="41"/>
  <c r="M11" i="41" s="1"/>
  <c r="L10" i="41"/>
  <c r="L9" i="41"/>
  <c r="L8" i="41"/>
  <c r="M8" i="41" s="1"/>
  <c r="L7" i="41"/>
  <c r="M7" i="41" s="1"/>
  <c r="L6" i="41"/>
  <c r="L5" i="41"/>
  <c r="M5" i="41" s="1"/>
  <c r="K31" i="41"/>
  <c r="K30" i="41"/>
  <c r="K29" i="41"/>
  <c r="K28" i="41"/>
  <c r="K27" i="41"/>
  <c r="K26" i="41"/>
  <c r="K25" i="41"/>
  <c r="K24" i="41"/>
  <c r="K23" i="41"/>
  <c r="K22" i="41"/>
  <c r="K21" i="41"/>
  <c r="K20" i="41"/>
  <c r="K19" i="41"/>
  <c r="K18" i="41"/>
  <c r="K17" i="41"/>
  <c r="K16" i="41"/>
  <c r="K15" i="41"/>
  <c r="K14" i="41"/>
  <c r="K13" i="41"/>
  <c r="K12" i="41"/>
  <c r="K11" i="41"/>
  <c r="K10" i="41"/>
  <c r="K9" i="41"/>
  <c r="K8" i="41"/>
  <c r="K7" i="41"/>
  <c r="K6" i="41"/>
  <c r="K5" i="41"/>
  <c r="M34" i="34" l="1"/>
  <c r="K41" i="43"/>
  <c r="J41" i="43"/>
  <c r="I41" i="43"/>
  <c r="H41" i="43"/>
  <c r="G41" i="43"/>
  <c r="F41" i="43"/>
  <c r="E41" i="43"/>
  <c r="D41" i="43"/>
  <c r="C41" i="43"/>
  <c r="B41" i="43"/>
  <c r="K40" i="43"/>
  <c r="J40" i="43"/>
  <c r="I40" i="43"/>
  <c r="H40" i="43"/>
  <c r="G40" i="43"/>
  <c r="F40" i="43"/>
  <c r="E40" i="43"/>
  <c r="D40" i="43"/>
  <c r="C40" i="43"/>
  <c r="B40" i="43"/>
  <c r="K39" i="43"/>
  <c r="J39" i="43"/>
  <c r="I39" i="43"/>
  <c r="H39" i="43"/>
  <c r="G39" i="43"/>
  <c r="F39" i="43"/>
  <c r="E39" i="43"/>
  <c r="D39" i="43"/>
  <c r="C39" i="43"/>
  <c r="B39" i="43"/>
  <c r="K38" i="43"/>
  <c r="J38" i="43"/>
  <c r="I38" i="43"/>
  <c r="H38" i="43"/>
  <c r="G38" i="43"/>
  <c r="F38" i="43"/>
  <c r="E38" i="43"/>
  <c r="D38" i="43"/>
  <c r="C38" i="43"/>
  <c r="B38" i="43"/>
  <c r="K37" i="43"/>
  <c r="J37" i="43"/>
  <c r="I37" i="43"/>
  <c r="H37" i="43"/>
  <c r="G37" i="43"/>
  <c r="F37" i="43"/>
  <c r="E37" i="43"/>
  <c r="D37" i="43"/>
  <c r="C37" i="43"/>
  <c r="B37" i="43"/>
  <c r="K36" i="43"/>
  <c r="J36" i="43"/>
  <c r="I36" i="43"/>
  <c r="H36" i="43"/>
  <c r="G36" i="43"/>
  <c r="F36" i="43"/>
  <c r="E36" i="43"/>
  <c r="D36" i="43"/>
  <c r="C36" i="43"/>
  <c r="B36" i="43"/>
  <c r="K35" i="43"/>
  <c r="J35" i="43"/>
  <c r="I35" i="43"/>
  <c r="H35" i="43"/>
  <c r="G35" i="43"/>
  <c r="F35" i="43"/>
  <c r="E35" i="43"/>
  <c r="D35" i="43"/>
  <c r="C35" i="43"/>
  <c r="B35" i="43"/>
  <c r="K34" i="43"/>
  <c r="J34" i="43"/>
  <c r="I34" i="43"/>
  <c r="H34" i="43"/>
  <c r="G34" i="43"/>
  <c r="F34" i="43"/>
  <c r="E34" i="43"/>
  <c r="D34" i="43"/>
  <c r="C34" i="43"/>
  <c r="B34" i="43"/>
  <c r="K33" i="43"/>
  <c r="J33" i="43"/>
  <c r="I33" i="43"/>
  <c r="H33" i="43"/>
  <c r="G33" i="43"/>
  <c r="F33" i="43"/>
  <c r="E33" i="43"/>
  <c r="D33" i="43"/>
  <c r="C33" i="43"/>
  <c r="B33" i="43"/>
  <c r="K32" i="43"/>
  <c r="J32" i="43"/>
  <c r="I32" i="43"/>
  <c r="H32" i="43"/>
  <c r="G32" i="43"/>
  <c r="F32" i="43"/>
  <c r="E32" i="43"/>
  <c r="D32" i="43"/>
  <c r="C32" i="43"/>
  <c r="B32" i="43"/>
  <c r="K31" i="43"/>
  <c r="J31" i="43"/>
  <c r="I31" i="43"/>
  <c r="H31" i="43"/>
  <c r="G31" i="43"/>
  <c r="F31" i="43"/>
  <c r="E31" i="43"/>
  <c r="D31" i="43"/>
  <c r="C31" i="43"/>
  <c r="B31" i="4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M17" i="34" l="1"/>
  <c r="E14" i="32" l="1"/>
  <c r="D14" i="32"/>
</calcChain>
</file>

<file path=xl/sharedStrings.xml><?xml version="1.0" encoding="utf-8"?>
<sst xmlns="http://schemas.openxmlformats.org/spreadsheetml/2006/main" count="1073" uniqueCount="450">
  <si>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</si>
  <si>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</si>
  <si>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</si>
  <si>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</si>
  <si>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</si>
  <si>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</si>
  <si>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</si>
  <si>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</si>
  <si>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</si>
  <si>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</si>
  <si>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</si>
  <si>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</si>
  <si>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</si>
  <si>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</si>
  <si>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</si>
  <si>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</si>
  <si>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</si>
  <si>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</si>
  <si>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</si>
  <si>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</si>
  <si>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</si>
  <si>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</si>
  <si>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</si>
  <si>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</si>
  <si>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</si>
  <si>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</si>
  <si>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</si>
  <si>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</si>
  <si>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</si>
  <si>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</si>
  <si>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</si>
  <si>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</si>
  <si>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</si>
  <si>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</si>
  <si>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</si>
  <si>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</si>
  <si>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B7</t>
  </si>
  <si>
    <t>endcell</t>
  </si>
  <si>
    <t>type</t>
  </si>
  <si>
    <t>age.cell</t>
  </si>
  <si>
    <t>agegrp</t>
  </si>
  <si>
    <t>yosgrp</t>
  </si>
  <si>
    <t>nactives</t>
  </si>
  <si>
    <t>salary</t>
  </si>
  <si>
    <t>nretirees</t>
  </si>
  <si>
    <t>benefit</t>
  </si>
  <si>
    <t>40-49</t>
  </si>
  <si>
    <t>50-54</t>
  </si>
  <si>
    <t>55-59</t>
  </si>
  <si>
    <t>60-64</t>
  </si>
  <si>
    <t>65-69</t>
  </si>
  <si>
    <t>70-74</t>
  </si>
  <si>
    <t>75-79</t>
  </si>
  <si>
    <t>B5</t>
  </si>
  <si>
    <t>D16</t>
  </si>
  <si>
    <t>grate</t>
  </si>
  <si>
    <t>average</t>
  </si>
  <si>
    <t>erc_rule</t>
  </si>
  <si>
    <t>value</t>
  </si>
  <si>
    <t>inflation</t>
  </si>
  <si>
    <t>B6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</si>
  <si>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</si>
  <si>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</si>
  <si>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</si>
  <si>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</si>
  <si>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</si>
  <si>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</si>
  <si>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</si>
  <si>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</si>
  <si>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</si>
  <si>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</si>
  <si>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</si>
  <si>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</si>
  <si>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</si>
  <si>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</si>
  <si>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</si>
  <si>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</si>
  <si>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</si>
  <si>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</si>
  <si>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</si>
  <si>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</si>
  <si>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</si>
  <si>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</si>
  <si>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</si>
  <si>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</si>
  <si>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</si>
  <si>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</si>
  <si>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</si>
  <si>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</si>
  <si>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</si>
  <si>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</si>
  <si>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</si>
  <si>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</si>
  <si>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</si>
  <si>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</si>
  <si>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</si>
  <si>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</si>
  <si>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</si>
  <si>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</si>
  <si>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</si>
  <si>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</si>
  <si>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</si>
  <si>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</si>
  <si>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total</t>
  </si>
  <si>
    <t>employer contribution "rule"</t>
  </si>
  <si>
    <t>MortalityInfo</t>
  </si>
  <si>
    <t>av2016</t>
  </si>
  <si>
    <t>n20</t>
  </si>
  <si>
    <t>July 1 2016 AV</t>
  </si>
  <si>
    <t>PVFNC_active</t>
  </si>
  <si>
    <t>Present value of future normal cost, actives</t>
  </si>
  <si>
    <t>assume</t>
  </si>
  <si>
    <t>n21</t>
  </si>
  <si>
    <t>nA-2</t>
  </si>
  <si>
    <t>called "real wage growth"</t>
  </si>
  <si>
    <t>payroll_growth</t>
  </si>
  <si>
    <t>Age</t>
  </si>
  <si>
    <t>Under 5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</si>
  <si>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</si>
  <si>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</si>
  <si>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</si>
  <si>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</si>
  <si>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</si>
  <si>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</si>
  <si>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</si>
  <si>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</si>
  <si>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&amp; Up</t>
  </si>
  <si>
    <t>All Years</t>
  </si>
  <si>
    <t>Under 20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</si>
  <si>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</si>
  <si>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</si>
  <si>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</si>
  <si>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</si>
  <si>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</si>
  <si>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</si>
  <si>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</si>
  <si>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</si>
  <si>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</si>
  <si>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&amp; Up</t>
  </si>
  <si>
    <t>Total Count</t>
  </si>
  <si>
    <t>Average Salary ($)</t>
  </si>
  <si>
    <t>Avg. Annual Salary</t>
  </si>
  <si>
    <t>Count</t>
  </si>
  <si>
    <t>Years of service</t>
  </si>
  <si>
    <t>Age                  Number of Persons                (in Thousands)</t>
  </si>
  <si>
    <t>Under</t>
  </si>
  <si>
    <t>to</t>
  </si>
  <si>
    <t>Up</t>
  </si>
  <si>
    <t>Total</t>
  </si>
  <si>
    <t>check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</si>
  <si>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</si>
  <si>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</si>
  <si>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</si>
  <si>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</si>
  <si>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</si>
  <si>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</si>
  <si>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</si>
  <si>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</si>
  <si>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</si>
  <si>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</si>
  <si>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</si>
  <si>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</si>
  <si>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</si>
  <si>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</si>
  <si>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</si>
  <si>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</si>
  <si>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</si>
  <si>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</si>
  <si>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</si>
  <si>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</si>
  <si>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</si>
  <si>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</si>
  <si>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</si>
  <si>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</si>
  <si>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</si>
  <si>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</si>
  <si>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</si>
  <si>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</si>
  <si>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</si>
  <si>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</si>
  <si>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</si>
  <si>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</si>
  <si>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</si>
  <si>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</si>
  <si>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</si>
  <si>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</si>
  <si>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</si>
  <si>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</si>
  <si>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</si>
  <si>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</si>
  <si>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</si>
  <si>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</si>
  <si>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</si>
  <si>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</si>
  <si>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</si>
  <si>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</si>
  <si>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</si>
  <si>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</si>
  <si>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</si>
  <si>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</si>
  <si>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</si>
  <si>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</si>
  <si>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</si>
  <si>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</si>
  <si>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</si>
  <si>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</si>
  <si>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</si>
  <si>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</si>
  <si>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</si>
  <si>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</si>
  <si>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</si>
  <si>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</si>
  <si>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</si>
  <si>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</si>
  <si>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</si>
  <si>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</si>
  <si>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</si>
  <si>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</si>
  <si>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</si>
  <si>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</si>
  <si>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</si>
  <si>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</si>
  <si>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</si>
  <si>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</si>
  <si>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</si>
  <si>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</si>
  <si>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</si>
  <si>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</si>
  <si>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</si>
  <si>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</si>
  <si>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</si>
  <si>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</si>
  <si>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</si>
  <si>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</si>
  <si>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</si>
  <si>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</si>
  <si>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</si>
  <si>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</si>
  <si>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</si>
  <si>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</si>
  <si>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</si>
  <si>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</si>
  <si>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</si>
  <si>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</si>
  <si>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</si>
  <si>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</si>
  <si>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</si>
  <si>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</si>
  <si>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</si>
  <si>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</si>
  <si>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</si>
  <si>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</si>
  <si>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</si>
  <si>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</si>
  <si>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</si>
  <si>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</si>
  <si>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</si>
  <si>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</si>
  <si>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</si>
  <si>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</si>
  <si>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</si>
  <si>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</si>
  <si>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</si>
  <si>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</si>
  <si>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n25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</si>
  <si>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</si>
  <si>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</si>
  <si>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</si>
  <si>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FRS text-&gt;</t>
  </si>
  <si>
    <t>my group</t>
  </si>
  <si>
    <t xml:space="preserve"> 0-4</t>
  </si>
  <si>
    <t>5 to 10</t>
  </si>
  <si>
    <t xml:space="preserve"> 5-9</t>
  </si>
  <si>
    <t xml:space="preserve"> 10-14</t>
  </si>
  <si>
    <t xml:space="preserve"> 15-19</t>
  </si>
  <si>
    <t xml:space="preserve"> 20-24</t>
  </si>
  <si>
    <t xml:space="preserve"> 25-39</t>
  </si>
  <si>
    <t xml:space="preserve"> 30-34</t>
  </si>
  <si>
    <t xml:space="preserve"> 35-39</t>
  </si>
  <si>
    <t xml:space="preserve"> 40-44</t>
  </si>
  <si>
    <t xml:space="preserve"> 45-49</t>
  </si>
  <si>
    <t xml:space="preserve"> 50+</t>
  </si>
  <si>
    <t xml:space="preserve"> 17-19</t>
  </si>
  <si>
    <t>25-29</t>
  </si>
  <si>
    <t>30-34</t>
  </si>
  <si>
    <t>35-39</t>
  </si>
  <si>
    <t>40-44</t>
  </si>
  <si>
    <t>45-49</t>
  </si>
  <si>
    <t>20-24</t>
  </si>
  <si>
    <t>location of word "type"</t>
  </si>
  <si>
    <t>location of lower-right number in table, an actual cell, NOT a total row/column</t>
  </si>
  <si>
    <t>B9</t>
  </si>
  <si>
    <t>80+</t>
  </si>
  <si>
    <t>cell with "agegrp"</t>
  </si>
  <si>
    <t>lower right data cell</t>
  </si>
  <si>
    <t>status</t>
  </si>
  <si>
    <t>y</t>
  </si>
  <si>
    <t>17</t>
  </si>
  <si>
    <t>RetirementRates_raw</t>
  </si>
  <si>
    <t>18</t>
  </si>
  <si>
    <t>19</t>
  </si>
  <si>
    <t>70-79</t>
  </si>
  <si>
    <t>Tier 1 combined drop/immediate</t>
  </si>
  <si>
    <t>female</t>
  </si>
  <si>
    <t>male</t>
  </si>
  <si>
    <t>regular</t>
  </si>
  <si>
    <t>specrisk</t>
  </si>
  <si>
    <t>elected</t>
  </si>
  <si>
    <t>srmgt</t>
  </si>
  <si>
    <t>calc</t>
  </si>
  <si>
    <t>age</t>
  </si>
  <si>
    <t>retrate</t>
  </si>
  <si>
    <t>lower rightmost data cell</t>
  </si>
  <si>
    <t>C34</t>
  </si>
  <si>
    <t>30+</t>
  </si>
  <si>
    <t>yos</t>
  </si>
  <si>
    <t>specriskadm</t>
  </si>
  <si>
    <t>local</t>
  </si>
  <si>
    <t>judic</t>
  </si>
  <si>
    <t>cell that has "yosgrp" or "agegrp"</t>
  </si>
  <si>
    <t>10+</t>
  </si>
  <si>
    <t>Regular female</t>
  </si>
  <si>
    <t>regular male</t>
  </si>
  <si>
    <t>Single value</t>
  </si>
  <si>
    <t>group</t>
  </si>
  <si>
    <t>nC-5</t>
  </si>
  <si>
    <t>TermRates_raw</t>
  </si>
  <si>
    <t>YY to think about how to turn this into usable table</t>
  </si>
  <si>
    <t>wtd</t>
  </si>
  <si>
    <t>diff</t>
  </si>
  <si>
    <t>specrisk share</t>
  </si>
  <si>
    <t>create SR/regular wtd column</t>
  </si>
  <si>
    <t>see screenshot</t>
  </si>
  <si>
    <t>special risk</t>
  </si>
  <si>
    <t>weighted</t>
  </si>
  <si>
    <t>srmale</t>
  </si>
  <si>
    <t>srfemale</t>
  </si>
  <si>
    <t>othermaile</t>
  </si>
  <si>
    <t>otherfemale</t>
  </si>
  <si>
    <t>sravg</t>
  </si>
  <si>
    <t>otheravg</t>
  </si>
  <si>
    <t>wtdavg</t>
  </si>
  <si>
    <t>disbrate</t>
  </si>
  <si>
    <t>DisbRatesByAge_raw</t>
  </si>
  <si>
    <t>20</t>
  </si>
  <si>
    <t>retiree_age</t>
  </si>
  <si>
    <t>average age of all retirees</t>
  </si>
  <si>
    <t>schedule</t>
  </si>
  <si>
    <t>RetRatesType</t>
  </si>
  <si>
    <t>Format of the schedule</t>
  </si>
  <si>
    <t>TermRatesType</t>
  </si>
  <si>
    <t>DisbRatesType</t>
  </si>
  <si>
    <t>RetRates_LowYOSmax</t>
  </si>
  <si>
    <t>Max yos in the "XX_LowYOS" schedule</t>
  </si>
  <si>
    <t>defualt is -1, which means the "LowYOS" format is not used.</t>
  </si>
  <si>
    <t>TermRates_LowYOSmax</t>
  </si>
  <si>
    <t>DisbRatesType_LowYOSmax</t>
  </si>
  <si>
    <t>SalarySched_byAgeGrp</t>
  </si>
  <si>
    <t>E18</t>
  </si>
  <si>
    <t>Note</t>
  </si>
  <si>
    <t>For age groups that only contain a single age,  set "agegrp" the same as "age.cell"</t>
  </si>
  <si>
    <t>17-19</t>
  </si>
  <si>
    <t>Note:</t>
  </si>
  <si>
    <t>"benefit" should be annual benefits.</t>
  </si>
  <si>
    <t>Estimation of average age</t>
  </si>
  <si>
    <t>wtd age</t>
  </si>
  <si>
    <t xml:space="preserve">&amp; </t>
  </si>
  <si>
    <t>avgage</t>
  </si>
  <si>
    <t>sum</t>
  </si>
  <si>
    <t>estimated - see retirees_raw</t>
  </si>
  <si>
    <t>SalaryGrowthType</t>
  </si>
  <si>
    <t>SalaryGrowthType_LowYOSmax</t>
  </si>
  <si>
    <t>TermRatesSched_Matrix</t>
  </si>
  <si>
    <t>21</t>
  </si>
  <si>
    <t>O33</t>
  </si>
  <si>
    <t>D8</t>
  </si>
  <si>
    <t>cell that has "type"</t>
  </si>
  <si>
    <t>Q20</t>
  </si>
  <si>
    <t>yos groups</t>
  </si>
  <si>
    <t>C7</t>
  </si>
  <si>
    <t>Use whatever yos groupings or age groupings the plan has; yos grouping starts with 0</t>
  </si>
  <si>
    <t>D38</t>
  </si>
  <si>
    <t>SalaryGrowthSched_SingleCol</t>
  </si>
  <si>
    <t>SalaryGrowthSched_Matrix</t>
  </si>
  <si>
    <t>22</t>
  </si>
  <si>
    <t>termrate</t>
  </si>
  <si>
    <t>Note: yos starts with 0; max value in the column "yos" should be used for the variable "TermRates_LowYOSmax" in tab "SingleValues"</t>
  </si>
  <si>
    <t>termrate.lowYOS</t>
  </si>
  <si>
    <t>cell with "type" in it</t>
  </si>
  <si>
    <t>Note: yos starts with 0</t>
  </si>
  <si>
    <t>TermRatesSched_SingleCol</t>
  </si>
  <si>
    <t>TermRatesSched_LowYOS</t>
  </si>
  <si>
    <t>23</t>
  </si>
  <si>
    <t>24</t>
  </si>
  <si>
    <t>termrates</t>
  </si>
  <si>
    <t>average, flipped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</si>
  <si>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</si>
  <si>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</si>
  <si>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</si>
  <si>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</si>
  <si>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</si>
  <si>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</si>
  <si>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</si>
  <si>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</si>
  <si>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</si>
  <si>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</si>
  <si>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Q19</t>
  </si>
  <si>
    <t>cell with "age" in it</t>
  </si>
  <si>
    <t>cell with "yos" in it</t>
  </si>
  <si>
    <t>C17</t>
  </si>
  <si>
    <t>Note: yos starts with 0; max value in the column "yos" should be used for the variable "RetRates_LowYOSmax" in tab "SingleValues"</t>
  </si>
  <si>
    <t>retrate.LowYOS</t>
  </si>
  <si>
    <t>retrates</t>
  </si>
  <si>
    <t>Matrix</t>
  </si>
  <si>
    <t>separation rates</t>
  </si>
  <si>
    <t>disbrate.LowYOS</t>
  </si>
  <si>
    <t>C59</t>
  </si>
  <si>
    <t>RetirementRatesSched_SingleCol</t>
  </si>
  <si>
    <t>RetirementRatesSched_LowYOS</t>
  </si>
  <si>
    <t>RetirementRatesSched_Matrix</t>
  </si>
  <si>
    <t>DisbRatesSched_SingleCol</t>
  </si>
  <si>
    <t>25</t>
  </si>
  <si>
    <t>DisbRatesSched_LowYOS</t>
  </si>
  <si>
    <t>26</t>
  </si>
  <si>
    <t>DisbRatesSched_Matrix</t>
  </si>
  <si>
    <t>27</t>
  </si>
  <si>
    <t>28</t>
  </si>
  <si>
    <t>varType</t>
  </si>
  <si>
    <t>planinfo</t>
  </si>
  <si>
    <t>planname</t>
  </si>
  <si>
    <t>characer</t>
  </si>
  <si>
    <t>plantype</t>
  </si>
  <si>
    <t>numeric</t>
  </si>
  <si>
    <t>logical</t>
  </si>
  <si>
    <t>H36</t>
  </si>
  <si>
    <t>26_FL_FL-FRS</t>
  </si>
  <si>
    <t>general</t>
  </si>
  <si>
    <t>byAge</t>
  </si>
  <si>
    <t>byYOS</t>
  </si>
  <si>
    <t>One of "byAge", "byYOS", "LowYOS", "Matrix"</t>
  </si>
  <si>
    <t xml:space="preserve"> 50-54</t>
  </si>
  <si>
    <t>80-84</t>
  </si>
  <si>
    <t>benperiod</t>
  </si>
  <si>
    <t>annual</t>
  </si>
  <si>
    <t>name_N</t>
  </si>
  <si>
    <t>name_V</t>
  </si>
  <si>
    <t>N</t>
  </si>
  <si>
    <t>V</t>
  </si>
  <si>
    <t>E17</t>
  </si>
  <si>
    <t xml:space="preserve"> 25-29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</si>
</sst>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.0%"/>
    <numFmt numFmtId="169" formatCode="0.000%"/>
    <numFmt numFmtId="170" formatCode="0.00000%"/>
    <numFmt numFmtId="171" formatCode="0.000"/>
    <numFmt numFmtId="172" formatCode="_(* #,##0.0000000_);_(* \(#,##0.0000000\);_(* &quot;-&quot;??_);_(@_)"/>
    <numFmt numFmtId="173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" fillId="0" borderId="0" xfId="9"/>
    <xf numFmtId="0" fontId="1" fillId="0" borderId="0" xfId="9" applyFill="1"/>
    <xf numFmtId="0" fontId="0" fillId="0" borderId="0" xfId="9" applyFont="1" applyFill="1"/>
    <xf numFmtId="0" fontId="10" fillId="0" borderId="0" xfId="9" applyFont="1" applyAlignment="1">
      <alignment horizontal="center"/>
    </xf>
    <xf numFmtId="166" fontId="1" fillId="0" borderId="0" xfId="1" applyNumberFormat="1"/>
    <xf numFmtId="0" fontId="5" fillId="0" borderId="0" xfId="9" applyFont="1"/>
    <xf numFmtId="165" fontId="5" fillId="0" borderId="0" xfId="1" applyNumberFormat="1" applyFont="1"/>
    <xf numFmtId="2" fontId="1" fillId="0" borderId="0" xfId="9" applyNumberFormat="1"/>
    <xf numFmtId="164" fontId="1" fillId="0" borderId="0" xfId="1" applyNumberFormat="1"/>
    <xf numFmtId="0" fontId="0" fillId="0" borderId="0" xfId="9" applyFont="1"/>
    <xf numFmtId="167" fontId="1" fillId="0" borderId="0" xfId="1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0" fontId="2" fillId="3" borderId="0" xfId="0" applyFont="1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8" applyFont="1"/>
    <xf numFmtId="165" fontId="1" fillId="0" borderId="0" xfId="9" applyNumberFormat="1"/>
    <xf numFmtId="43" fontId="1" fillId="0" borderId="0" xfId="9" applyNumberFormat="1"/>
    <xf numFmtId="168" fontId="0" fillId="0" borderId="0" xfId="10" applyNumberFormat="1" applyFont="1"/>
    <xf numFmtId="168" fontId="0" fillId="0" borderId="0" xfId="0" applyNumberFormat="1"/>
    <xf numFmtId="10" fontId="0" fillId="0" borderId="0" xfId="10" applyNumberFormat="1" applyFont="1"/>
    <xf numFmtId="10" fontId="0" fillId="0" borderId="0" xfId="0" applyNumberFormat="1"/>
    <xf numFmtId="10" fontId="1" fillId="0" borderId="0" xfId="10" applyNumberFormat="1"/>
    <xf numFmtId="0" fontId="0" fillId="2" borderId="0" xfId="8" applyFont="1" applyFill="1"/>
    <xf numFmtId="169" fontId="0" fillId="0" borderId="0" xfId="10" applyNumberFormat="1" applyFont="1"/>
    <xf numFmtId="0" fontId="1" fillId="0" borderId="0" xfId="8" applyAlignment="1">
      <alignment horizontal="center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right"/>
    </xf>
    <xf numFmtId="165" fontId="0" fillId="0" borderId="0" xfId="1" applyNumberFormat="1" applyFont="1" applyFill="1"/>
    <xf numFmtId="165" fontId="0" fillId="2" borderId="0" xfId="1" applyNumberFormat="1" applyFont="1" applyFill="1"/>
    <xf numFmtId="0" fontId="10" fillId="4" borderId="0" xfId="9" applyFont="1" applyFill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5" borderId="0" xfId="0" applyFill="1"/>
    <xf numFmtId="169" fontId="0" fillId="5" borderId="0" xfId="0" applyNumberFormat="1" applyFill="1"/>
    <xf numFmtId="0" fontId="0" fillId="4" borderId="0" xfId="9" applyFont="1" applyFill="1"/>
    <xf numFmtId="10" fontId="0" fillId="4" borderId="0" xfId="10" applyNumberFormat="1" applyFont="1" applyFill="1"/>
    <xf numFmtId="171" fontId="0" fillId="0" borderId="0" xfId="0" applyNumberFormat="1"/>
    <xf numFmtId="167" fontId="0" fillId="0" borderId="0" xfId="1" applyNumberFormat="1" applyFont="1"/>
    <xf numFmtId="172" fontId="0" fillId="0" borderId="0" xfId="1" applyNumberFormat="1" applyFont="1"/>
    <xf numFmtId="170" fontId="0" fillId="5" borderId="0" xfId="10" applyNumberFormat="1" applyFont="1" applyFill="1"/>
    <xf numFmtId="0" fontId="0" fillId="0" borderId="0" xfId="0" applyFont="1"/>
    <xf numFmtId="2" fontId="0" fillId="0" borderId="0" xfId="0" applyNumberFormat="1" applyAlignment="1">
      <alignment vertical="center"/>
    </xf>
    <xf numFmtId="173" fontId="0" fillId="0" borderId="0" xfId="0" applyNumberFormat="1" applyAlignment="1">
      <alignment vertical="center"/>
    </xf>
    <xf numFmtId="173" fontId="0" fillId="0" borderId="0" xfId="10" applyNumberFormat="1" applyFont="1" applyAlignment="1">
      <alignment vertical="center"/>
    </xf>
    <xf numFmtId="1" fontId="0" fillId="0" borderId="0" xfId="1" applyNumberFormat="1" applyFont="1"/>
    <xf numFmtId="0" fontId="0" fillId="0" borderId="0" xfId="0" applyFill="1"/>
    <xf numFmtId="1" fontId="1" fillId="0" borderId="0" xfId="9" applyNumberFormat="1"/>
    <xf numFmtId="173" fontId="1" fillId="0" borderId="0" xfId="10" applyNumberFormat="1"/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561975</xdr:colOff>
      <xdr:row>0</xdr:row>
      <xdr:rowOff>180975</xdr:rowOff>
    </xdr:from>
    <xdr:to>
      <xdr:col>37</xdr:col>
      <xdr:colOff>112984</xdr:colOff>
      <xdr:row>44</xdr:row>
      <xdr:rowOff>94213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5" y="180975"/>
          <a:ext cx="10523809" cy="8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16</xdr:row>
      <xdr:rowOff>47625</xdr:rowOff>
    </xdr:from>
    <xdr:to>
      <xdr:col>20</xdr:col>
      <xdr:colOff>180224</xdr:colOff>
      <xdr:row>61</xdr:row>
      <xdr:rowOff>94173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0" y="3095625"/>
          <a:ext cx="6009524" cy="8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133350</xdr:rowOff>
    </xdr:from>
    <xdr:to>
      <xdr:col>10</xdr:col>
      <xdr:colOff>446828</xdr:colOff>
      <xdr:row>52</xdr:row>
      <xdr:rowOff>8421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5850"/>
          <a:ext cx="6771428" cy="88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0</xdr:row>
      <xdr:rowOff>76200</xdr:rowOff>
    </xdr:from>
    <xdr:to>
      <xdr:col>17</xdr:col>
      <xdr:colOff>351911</xdr:colOff>
      <xdr:row>8</xdr:row>
      <xdr:rowOff>190295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9425" y="76200"/>
          <a:ext cx="4114286" cy="16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476250</xdr:colOff>
      <xdr:row>1</xdr:row>
      <xdr:rowOff>133350</xdr:rowOff>
    </xdr:from>
    <xdr:to>
      <xdr:col>22</xdr:col>
      <xdr:colOff>418269</xdr:colOff>
      <xdr:row>47</xdr:row>
      <xdr:rowOff>170350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323850"/>
          <a:ext cx="6647619" cy="88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4</xdr:row>
      <xdr:rowOff>95250</xdr:rowOff>
    </xdr:from>
    <xdr:to>
      <xdr:col>11</xdr:col>
      <xdr:colOff>609325</xdr:colOff>
      <xdr:row>7</xdr:row>
      <xdr:rowOff>190417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0" y="857250"/>
          <a:ext cx="2200000" cy="6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113524</xdr:colOff>
      <xdr:row>16</xdr:row>
      <xdr:rowOff>9190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209524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11</xdr:col>
      <xdr:colOff>580190</xdr:colOff>
      <xdr:row>35</xdr:row>
      <xdr:rowOff>94809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6676190" cy="3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284952</xdr:colOff>
      <xdr:row>47</xdr:row>
      <xdr:rowOff>94167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380952" cy="8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2</xdr:row>
      <xdr:rowOff>28575</xdr:rowOff>
    </xdr:from>
    <xdr:to>
      <xdr:col>33</xdr:col>
      <xdr:colOff>408231</xdr:colOff>
      <xdr:row>45</xdr:row>
      <xdr:rowOff>75170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409575"/>
          <a:ext cx="10752381" cy="8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13</xdr:row>
      <xdr:rowOff>85725</xdr:rowOff>
    </xdr:from>
    <xdr:to>
      <xdr:col>32</xdr:col>
      <xdr:colOff>293921</xdr:colOff>
      <xdr:row>57</xdr:row>
      <xdr:rowOff>122773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2562225"/>
          <a:ext cx="10828571" cy="8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7</xdr:row>
      <xdr:rowOff>152400</xdr:rowOff>
    </xdr:from>
    <xdr:to>
      <xdr:col>16</xdr:col>
      <xdr:colOff>94479</xdr:colOff>
      <xdr:row>27</xdr:row>
      <xdr:rowOff>123352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914400"/>
          <a:ext cx="6171429" cy="37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3</xdr:row>
      <xdr:rowOff>161925</xdr:rowOff>
    </xdr:from>
    <xdr:to>
      <xdr:col>22</xdr:col>
      <xdr:colOff>8754</xdr:colOff>
      <xdr:row>23</xdr:row>
      <xdr:rowOff>132877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733425"/>
          <a:ext cx="6171429" cy="37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40</xdr:row>
      <xdr:rowOff>114300</xdr:rowOff>
    </xdr:from>
    <xdr:to>
      <xdr:col>30</xdr:col>
      <xdr:colOff>103427</xdr:colOff>
      <xdr:row>84</xdr:row>
      <xdr:rowOff>179919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7734300"/>
          <a:ext cx="10780952" cy="84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23</xdr:col>
      <xdr:colOff>371200</xdr:colOff>
      <xdr:row>7</xdr:row>
      <xdr:rowOff>95167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571500"/>
          <a:ext cx="2200000" cy="6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8</xdr:row>
      <xdr:rowOff>95250</xdr:rowOff>
    </xdr:from>
    <xdr:to>
      <xdr:col>29</xdr:col>
      <xdr:colOff>389176</xdr:colOff>
      <xdr:row>51</xdr:row>
      <xdr:rowOff>160893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619250"/>
          <a:ext cx="10790476" cy="8257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285750</xdr:colOff>
      <xdr:row>0</xdr:row>
      <xdr:rowOff>133350</xdr:rowOff>
    </xdr:from>
    <xdr:to>
      <xdr:col>31</xdr:col>
      <xdr:colOff>427845</xdr:colOff>
      <xdr:row>46</xdr:row>
      <xdr:rowOff>8445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133350"/>
          <a:ext cx="6238095" cy="86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2</xdr:row>
      <xdr:rowOff>152400</xdr:rowOff>
    </xdr:from>
    <xdr:to>
      <xdr:col>24</xdr:col>
      <xdr:colOff>94455</xdr:colOff>
      <xdr:row>48</xdr:row>
      <xdr:rowOff>75114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533400"/>
          <a:ext cx="6361905" cy="8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48</xdr:row>
      <xdr:rowOff>85725</xdr:rowOff>
    </xdr:from>
    <xdr:to>
      <xdr:col>21</xdr:col>
      <xdr:colOff>199234</xdr:colOff>
      <xdr:row>70</xdr:row>
      <xdr:rowOff>142344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9229725"/>
          <a:ext cx="6323809" cy="4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10</xdr:col>
      <xdr:colOff>371200</xdr:colOff>
      <xdr:row>36</xdr:row>
      <xdr:rowOff>95167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6286500"/>
          <a:ext cx="2200000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31.285156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100</v>
      </c>
    </row>
    <row r="3" spans="1:2" x14ac:dyDescent="0.25">
      <c r="A3" s="8" t="s">
        <v>32</v>
      </c>
      <c r="B3" s="1" t="s">
        <v>254</v>
      </c>
    </row>
    <row r="4" spans="1:2" x14ac:dyDescent="0.25">
      <c r="A4" s="8" t="s">
        <v>33</v>
      </c>
      <c r="B4" s="1" t="s">
        <v>255</v>
      </c>
    </row>
    <row r="5" spans="1:2" x14ac:dyDescent="0.25">
      <c r="A5" s="8" t="s">
        <v>34</v>
      </c>
      <c r="B5" s="1" t="s">
        <v>82</v>
      </c>
    </row>
    <row r="6" spans="1:2" x14ac:dyDescent="0.25">
      <c r="A6" s="8" t="s">
        <v>63</v>
      </c>
      <c r="B6" s="1" t="s">
        <v>83</v>
      </c>
    </row>
    <row r="7" spans="1:2" x14ac:dyDescent="0.25">
      <c r="A7" s="8" t="s">
        <v>65</v>
      </c>
      <c r="B7" s="1" t="s">
        <v>57</v>
      </c>
    </row>
    <row r="8" spans="1:2" x14ac:dyDescent="0.25">
      <c r="A8" s="8" t="s">
        <v>66</v>
      </c>
      <c r="B8" s="1" t="s">
        <v>61</v>
      </c>
    </row>
    <row r="9" spans="1:2" x14ac:dyDescent="0.25">
      <c r="A9" s="8" t="s">
        <v>67</v>
      </c>
      <c r="B9" s="1" t="s">
        <v>62</v>
      </c>
    </row>
    <row r="10" spans="1:2" x14ac:dyDescent="0.25">
      <c r="A10" s="8" t="s">
        <v>68</v>
      </c>
      <c r="B10" s="1" t="s">
        <v>256</v>
      </c>
    </row>
    <row r="11" spans="1:2" x14ac:dyDescent="0.25">
      <c r="A11" s="8" t="s">
        <v>69</v>
      </c>
      <c r="B11" s="1" t="s">
        <v>357</v>
      </c>
    </row>
    <row r="12" spans="1:2" x14ac:dyDescent="0.25">
      <c r="A12" s="8" t="s">
        <v>70</v>
      </c>
      <c r="B12" s="1" t="s">
        <v>64</v>
      </c>
    </row>
    <row r="13" spans="1:2" x14ac:dyDescent="0.25">
      <c r="A13" s="8" t="s">
        <v>258</v>
      </c>
      <c r="B13" s="1" t="s">
        <v>257</v>
      </c>
    </row>
    <row r="14" spans="1:2" x14ac:dyDescent="0.25">
      <c r="A14" s="8" t="s">
        <v>260</v>
      </c>
      <c r="B14" s="1" t="s">
        <v>382</v>
      </c>
    </row>
    <row r="15" spans="1:2" x14ac:dyDescent="0.25">
      <c r="A15" s="8" t="s">
        <v>261</v>
      </c>
      <c r="B15" s="1" t="s">
        <v>383</v>
      </c>
    </row>
    <row r="16" spans="1:2" x14ac:dyDescent="0.25">
      <c r="A16" s="8" t="s">
        <v>262</v>
      </c>
      <c r="B16" s="1" t="s">
        <v>259</v>
      </c>
    </row>
    <row r="17" spans="1:2" x14ac:dyDescent="0.25">
      <c r="A17" s="8" t="s">
        <v>263</v>
      </c>
      <c r="B17" s="1" t="s">
        <v>390</v>
      </c>
    </row>
    <row r="18" spans="1:2" x14ac:dyDescent="0.25">
      <c r="A18" s="8" t="s">
        <v>297</v>
      </c>
      <c r="B18" s="1" t="s">
        <v>391</v>
      </c>
    </row>
    <row r="19" spans="1:2" x14ac:dyDescent="0.25">
      <c r="A19" s="8" t="s">
        <v>299</v>
      </c>
      <c r="B19" s="1" t="s">
        <v>372</v>
      </c>
    </row>
    <row r="20" spans="1:2" x14ac:dyDescent="0.25">
      <c r="A20" s="8" t="s">
        <v>300</v>
      </c>
      <c r="B20" s="1" t="s">
        <v>326</v>
      </c>
    </row>
    <row r="21" spans="1:2" x14ac:dyDescent="0.25">
      <c r="A21" s="8" t="s">
        <v>344</v>
      </c>
      <c r="B21" s="1" t="s">
        <v>417</v>
      </c>
    </row>
    <row r="22" spans="1:2" x14ac:dyDescent="0.25">
      <c r="A22" s="8" t="s">
        <v>373</v>
      </c>
      <c r="B22" s="1" t="s">
        <v>418</v>
      </c>
    </row>
    <row r="23" spans="1:2" x14ac:dyDescent="0.25">
      <c r="A23" s="8" t="s">
        <v>384</v>
      </c>
      <c r="B23" s="1" t="s">
        <v>419</v>
      </c>
    </row>
    <row r="24" spans="1:2" x14ac:dyDescent="0.25">
      <c r="A24" s="8" t="s">
        <v>392</v>
      </c>
      <c r="B24" s="1" t="s">
        <v>298</v>
      </c>
    </row>
    <row r="25" spans="1:2" x14ac:dyDescent="0.25">
      <c r="A25" s="8" t="s">
        <v>393</v>
      </c>
      <c r="B25" s="1" t="s">
        <v>420</v>
      </c>
    </row>
    <row r="26" spans="1:2" x14ac:dyDescent="0.25">
      <c r="A26" s="8" t="s">
        <v>421</v>
      </c>
      <c r="B26" s="1" t="s">
        <v>422</v>
      </c>
    </row>
    <row r="27" spans="1:2" x14ac:dyDescent="0.25">
      <c r="A27" s="8" t="s">
        <v>423</v>
      </c>
      <c r="B27" s="1" t="s">
        <v>424</v>
      </c>
    </row>
    <row r="28" spans="1:2" x14ac:dyDescent="0.25">
      <c r="A28" s="8" t="s">
        <v>425</v>
      </c>
      <c r="B28" s="1" t="s">
        <v>343</v>
      </c>
    </row>
    <row r="29" spans="1:2" x14ac:dyDescent="0.25">
      <c r="A29" s="8" t="s">
        <v>426</v>
      </c>
      <c r="B29" s="1" t="s">
        <v>105</v>
      </c>
    </row>
  </sheetData>
  <hyperlinks>
    <hyperlink ref="B2" location="'Issues'!A1" display="Issues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SalarySched_byAgeGrp'!A1" display="SalarySched_byAgeGrp" xr:uid="{00000000-0004-0000-0000-000009000000}"/>
    <hyperlink ref="B12" location="'RetireesSched'!A1" display="RetireesSched" xr:uid="{00000000-0004-0000-0000-00000A000000}"/>
    <hyperlink ref="B13" location="'Retirees_raw'!A1" display="Retirees_raw" xr:uid="{00000000-0004-0000-0000-00000B000000}"/>
    <hyperlink ref="B14" location="'SalaryGrowthSched_SingleCol'!A1" display="SalaryGrowthSched_SingleCol" xr:uid="{00000000-0004-0000-0000-00000C000000}"/>
    <hyperlink ref="B15" location="'SalaryGrowthSched_Matrix'!A1" display="SalaryGrowthSched_Matrix" xr:uid="{00000000-0004-0000-0000-00000D000000}"/>
    <hyperlink ref="B16" location="'SalaryGrowth_raw'!A1" display="SalaryGrowth_raw" xr:uid="{00000000-0004-0000-0000-00000E000000}"/>
    <hyperlink ref="B17" location="'TermRatesSched_SingleCol'!A1" display="TermRatesSched_SingleCol" xr:uid="{00000000-0004-0000-0000-00000F000000}"/>
    <hyperlink ref="B18" location="'TermRatesSched_LowYOS'!A1" display="TermRatesSched_LowYOS" xr:uid="{00000000-0004-0000-0000-000010000000}"/>
    <hyperlink ref="B19" location="'TermRatesSched_Matrix'!A1" display="TermRatesSched_Matrix" xr:uid="{00000000-0004-0000-0000-000011000000}"/>
    <hyperlink ref="B20" location="'TermRates_raw'!A1" display="TermRates_raw" xr:uid="{00000000-0004-0000-0000-000012000000}"/>
    <hyperlink ref="B21" location="'RetirementRatesSched_SingleCol'!A1" display="RetirementRatesSched_SingleCol" xr:uid="{00000000-0004-0000-0000-000013000000}"/>
    <hyperlink ref="B22" location="'RetirementRatesSched_LowYOS'!A1" display="RetirementRatesSched_LowYOS" xr:uid="{00000000-0004-0000-0000-000014000000}"/>
    <hyperlink ref="B23" location="'RetirementRatesSched_Matrix'!A1" display="RetirementRatesSched_Matrix" xr:uid="{00000000-0004-0000-0000-000015000000}"/>
    <hyperlink ref="B24" location="'RetirementRates_raw'!A1" display="RetirementRates_raw" xr:uid="{00000000-0004-0000-0000-000016000000}"/>
    <hyperlink ref="B25" location="'DisbRatesSched_SingleCol'!A1" display="DisbRatesSched_SingleCol" xr:uid="{00000000-0004-0000-0000-000017000000}"/>
    <hyperlink ref="B26" location="'DisbRatesSched_LowYOS'!A1" display="DisbRatesSched_LowYOS" xr:uid="{00000000-0004-0000-0000-000018000000}"/>
    <hyperlink ref="B27" location="'DisbRatesSched_Matrix'!A1" display="DisbRatesSched_Matrix" xr:uid="{00000000-0004-0000-0000-000019000000}"/>
    <hyperlink ref="B28" location="'DisbRatesByAge_raw'!A1" display="DisbRatesByAge_raw" xr:uid="{00000000-0004-0000-0000-00001A000000}"/>
    <hyperlink ref="B29" location="'MortalityInfo'!A1" display="MortalityInfo" xr:uid="{00000000-0004-0000-0000-00001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workbookViewId="0"/>
  </sheetViews>
  <sheetFormatPr defaultRowHeight="15" x14ac:dyDescent="0.25"/>
  <cols>
    <col min="2" max="2" width="10.5703125" bestFit="1" customWidth="1"/>
    <col min="3" max="3" width="10.5703125" customWidth="1"/>
    <col min="4" max="11" width="10.5703125" bestFit="1" customWidth="1"/>
    <col min="12" max="12" width="11.5703125" bestFit="1" customWidth="1"/>
    <col min="13" max="13" width="15.28515625" bestFit="1" customWidth="1"/>
  </cols>
  <sheetData>
    <row r="1" spans="1:13" x14ac:dyDescent="0.25">
      <c r="A1" s="1" t="s">
        <v>0</v>
      </c>
    </row>
    <row r="3" spans="1:13" x14ac:dyDescent="0.25">
      <c r="A3" t="s">
        <v>142</v>
      </c>
      <c r="B3" t="s">
        <v>143</v>
      </c>
    </row>
    <row r="4" spans="1:13" x14ac:dyDescent="0.25">
      <c r="A4" t="s">
        <v>116</v>
      </c>
      <c r="B4" t="s">
        <v>117</v>
      </c>
      <c r="C4" t="s">
        <v>271</v>
      </c>
      <c r="D4" t="s">
        <v>118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t="s">
        <v>124</v>
      </c>
      <c r="K4" t="s">
        <v>125</v>
      </c>
      <c r="L4" t="s">
        <v>126</v>
      </c>
      <c r="M4" t="s">
        <v>127</v>
      </c>
    </row>
    <row r="5" spans="1:13" x14ac:dyDescent="0.25">
      <c r="A5" t="s">
        <v>128</v>
      </c>
      <c r="B5" s="31">
        <v>956</v>
      </c>
      <c r="C5" s="31">
        <v>3</v>
      </c>
      <c r="D5" s="31"/>
      <c r="E5" s="31"/>
      <c r="F5" s="31"/>
      <c r="G5" s="31"/>
      <c r="H5" s="31"/>
      <c r="I5" s="31"/>
      <c r="J5" s="31"/>
      <c r="K5" s="31"/>
      <c r="L5" s="31"/>
      <c r="M5" s="31">
        <v>959</v>
      </c>
    </row>
    <row r="6" spans="1:13" x14ac:dyDescent="0.25">
      <c r="A6" t="s">
        <v>129</v>
      </c>
      <c r="B6" s="31">
        <v>17089</v>
      </c>
      <c r="C6" s="31">
        <v>140</v>
      </c>
      <c r="D6" s="31">
        <v>1</v>
      </c>
      <c r="E6" s="31"/>
      <c r="F6" s="31"/>
      <c r="G6" s="31"/>
      <c r="H6" s="31"/>
      <c r="I6" s="31"/>
      <c r="J6" s="31"/>
      <c r="K6" s="31"/>
      <c r="L6" s="31"/>
      <c r="M6" s="31">
        <v>17230</v>
      </c>
    </row>
    <row r="7" spans="1:13" x14ac:dyDescent="0.25">
      <c r="A7" t="s">
        <v>130</v>
      </c>
      <c r="B7" s="31">
        <v>36288</v>
      </c>
      <c r="C7" s="31">
        <v>6881</v>
      </c>
      <c r="D7" s="31">
        <v>227</v>
      </c>
      <c r="E7" s="31"/>
      <c r="F7" s="31"/>
      <c r="G7" s="31"/>
      <c r="H7" s="31"/>
      <c r="I7" s="31"/>
      <c r="J7" s="31"/>
      <c r="K7" s="31"/>
      <c r="L7" s="31"/>
      <c r="M7" s="31">
        <v>43396</v>
      </c>
    </row>
    <row r="8" spans="1:13" x14ac:dyDescent="0.25">
      <c r="A8" t="s">
        <v>131</v>
      </c>
      <c r="B8" s="31">
        <v>24942</v>
      </c>
      <c r="C8" s="31">
        <v>19054</v>
      </c>
      <c r="D8" s="31">
        <v>7843</v>
      </c>
      <c r="E8" s="31">
        <v>177</v>
      </c>
      <c r="F8" s="31"/>
      <c r="G8" s="31"/>
      <c r="H8" s="31"/>
      <c r="I8" s="31"/>
      <c r="J8" s="31"/>
      <c r="K8" s="31"/>
      <c r="L8" s="31"/>
      <c r="M8" s="31">
        <v>52016</v>
      </c>
    </row>
    <row r="9" spans="1:13" x14ac:dyDescent="0.25">
      <c r="A9" t="s">
        <v>132</v>
      </c>
      <c r="B9" s="31">
        <v>17439</v>
      </c>
      <c r="C9" s="31">
        <v>13961</v>
      </c>
      <c r="D9" s="31">
        <v>19618</v>
      </c>
      <c r="E9" s="31">
        <v>5773</v>
      </c>
      <c r="F9" s="31">
        <v>99</v>
      </c>
      <c r="G9" s="31"/>
      <c r="H9" s="31"/>
      <c r="I9" s="31"/>
      <c r="J9" s="31"/>
      <c r="K9" s="31"/>
      <c r="L9" s="31"/>
      <c r="M9" s="31">
        <v>56890</v>
      </c>
    </row>
    <row r="10" spans="1:13" x14ac:dyDescent="0.25">
      <c r="A10" t="s">
        <v>133</v>
      </c>
      <c r="B10" s="31">
        <v>14488</v>
      </c>
      <c r="C10" s="31">
        <v>11518</v>
      </c>
      <c r="D10" s="31">
        <v>15954</v>
      </c>
      <c r="E10" s="31">
        <v>15785</v>
      </c>
      <c r="F10" s="31">
        <v>4646</v>
      </c>
      <c r="G10" s="31">
        <v>132</v>
      </c>
      <c r="H10" s="31"/>
      <c r="I10" s="31"/>
      <c r="J10" s="31"/>
      <c r="K10" s="31"/>
      <c r="L10" s="31"/>
      <c r="M10" s="31">
        <v>62523</v>
      </c>
    </row>
    <row r="11" spans="1:13" x14ac:dyDescent="0.25">
      <c r="A11" t="s">
        <v>134</v>
      </c>
      <c r="B11" s="31">
        <v>13788</v>
      </c>
      <c r="C11" s="31">
        <v>11579</v>
      </c>
      <c r="D11" s="31">
        <v>15182</v>
      </c>
      <c r="E11" s="31">
        <v>15530</v>
      </c>
      <c r="F11" s="31">
        <v>14640</v>
      </c>
      <c r="G11" s="31">
        <v>5022</v>
      </c>
      <c r="H11" s="31">
        <v>171</v>
      </c>
      <c r="I11" s="31"/>
      <c r="J11" s="31"/>
      <c r="K11" s="31"/>
      <c r="L11" s="31"/>
      <c r="M11" s="31">
        <v>75912</v>
      </c>
    </row>
    <row r="12" spans="1:13" x14ac:dyDescent="0.25">
      <c r="A12" t="s">
        <v>135</v>
      </c>
      <c r="B12" s="31">
        <v>11597</v>
      </c>
      <c r="C12" s="31">
        <v>10472</v>
      </c>
      <c r="D12" s="31">
        <v>14062</v>
      </c>
      <c r="E12" s="31">
        <v>13898</v>
      </c>
      <c r="F12" s="31">
        <v>12458</v>
      </c>
      <c r="G12" s="31">
        <v>12971</v>
      </c>
      <c r="H12" s="31">
        <v>3206</v>
      </c>
      <c r="I12" s="31">
        <v>68</v>
      </c>
      <c r="J12" s="31"/>
      <c r="K12" s="31"/>
      <c r="L12" s="31"/>
      <c r="M12" s="31">
        <v>78732</v>
      </c>
    </row>
    <row r="13" spans="1:13" x14ac:dyDescent="0.25">
      <c r="A13" t="s">
        <v>136</v>
      </c>
      <c r="B13" s="31">
        <v>8436</v>
      </c>
      <c r="C13" s="31">
        <v>8705</v>
      </c>
      <c r="D13" s="31">
        <v>12537</v>
      </c>
      <c r="E13" s="31">
        <v>13112</v>
      </c>
      <c r="F13" s="31">
        <v>10845</v>
      </c>
      <c r="G13" s="31">
        <v>11982</v>
      </c>
      <c r="H13" s="31">
        <v>4567</v>
      </c>
      <c r="I13" s="31">
        <v>583</v>
      </c>
      <c r="J13" s="31">
        <v>7</v>
      </c>
      <c r="K13" s="31"/>
      <c r="L13" s="31"/>
      <c r="M13" s="31">
        <v>70774</v>
      </c>
    </row>
    <row r="14" spans="1:13" x14ac:dyDescent="0.25">
      <c r="A14" t="s">
        <v>137</v>
      </c>
      <c r="B14" s="31">
        <v>3814</v>
      </c>
      <c r="C14" s="31">
        <v>5593</v>
      </c>
      <c r="D14" s="31">
        <v>7796</v>
      </c>
      <c r="E14" s="31">
        <v>7596</v>
      </c>
      <c r="F14" s="31">
        <v>6334</v>
      </c>
      <c r="G14" s="31">
        <v>6741</v>
      </c>
      <c r="H14" s="31">
        <v>1685</v>
      </c>
      <c r="I14" s="31">
        <v>602</v>
      </c>
      <c r="J14" s="31">
        <v>115</v>
      </c>
      <c r="K14" s="31">
        <v>4</v>
      </c>
      <c r="L14" s="31"/>
      <c r="M14" s="31">
        <v>40280</v>
      </c>
    </row>
    <row r="15" spans="1:13" x14ac:dyDescent="0.25">
      <c r="A15" t="s">
        <v>138</v>
      </c>
      <c r="B15" s="31">
        <v>1864</v>
      </c>
      <c r="C15" s="31">
        <v>2976</v>
      </c>
      <c r="D15" s="31">
        <v>4112</v>
      </c>
      <c r="E15" s="31">
        <v>2943</v>
      </c>
      <c r="F15" s="31">
        <v>1606</v>
      </c>
      <c r="G15" s="31">
        <v>1138</v>
      </c>
      <c r="H15" s="31">
        <v>550</v>
      </c>
      <c r="I15" s="31">
        <v>358</v>
      </c>
      <c r="J15" s="31">
        <v>250</v>
      </c>
      <c r="K15" s="31">
        <v>105</v>
      </c>
      <c r="L15" s="31">
        <v>15</v>
      </c>
      <c r="M15" s="31">
        <v>15917</v>
      </c>
    </row>
    <row r="16" spans="1:13" x14ac:dyDescent="0.25">
      <c r="A16" t="s">
        <v>139</v>
      </c>
      <c r="B16" s="31">
        <v>150701</v>
      </c>
      <c r="C16" s="31">
        <v>90882</v>
      </c>
      <c r="D16" s="31">
        <v>97332</v>
      </c>
      <c r="E16" s="31">
        <v>74814</v>
      </c>
      <c r="F16" s="31">
        <v>50628</v>
      </c>
      <c r="G16" s="31">
        <v>37986</v>
      </c>
      <c r="H16" s="31">
        <v>10179</v>
      </c>
      <c r="I16" s="31">
        <v>1611</v>
      </c>
      <c r="J16" s="31">
        <v>372</v>
      </c>
      <c r="K16" s="31">
        <v>109</v>
      </c>
      <c r="L16" s="31">
        <v>15</v>
      </c>
      <c r="M16" s="31">
        <v>514629</v>
      </c>
    </row>
    <row r="17" spans="1:13" x14ac:dyDescent="0.25">
      <c r="M17" s="32">
        <f>+SUM(B5:L15)</f>
        <v>514629</v>
      </c>
    </row>
    <row r="18" spans="1:13" x14ac:dyDescent="0.25">
      <c r="A18" t="s">
        <v>140</v>
      </c>
    </row>
    <row r="19" spans="1:13" x14ac:dyDescent="0.25">
      <c r="B19" t="s">
        <v>143</v>
      </c>
    </row>
    <row r="20" spans="1:13" x14ac:dyDescent="0.25">
      <c r="A20" t="s">
        <v>116</v>
      </c>
      <c r="B20" t="s">
        <v>117</v>
      </c>
      <c r="C20" t="s">
        <v>271</v>
      </c>
      <c r="D20" t="s">
        <v>118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  <c r="K20" t="s">
        <v>125</v>
      </c>
      <c r="L20" t="s">
        <v>126</v>
      </c>
      <c r="M20" t="s">
        <v>127</v>
      </c>
    </row>
    <row r="21" spans="1:13" x14ac:dyDescent="0.25">
      <c r="A21" t="s">
        <v>128</v>
      </c>
      <c r="B21" s="31">
        <v>9735</v>
      </c>
      <c r="C21" s="31">
        <v>32850</v>
      </c>
      <c r="D21" s="31"/>
      <c r="E21" s="31"/>
      <c r="F21" s="31"/>
      <c r="G21" s="31"/>
      <c r="H21" s="31"/>
      <c r="I21" s="31"/>
      <c r="J21" s="31"/>
      <c r="K21" s="31"/>
      <c r="L21" s="31"/>
      <c r="M21" s="31">
        <v>9807</v>
      </c>
    </row>
    <row r="22" spans="1:13" x14ac:dyDescent="0.25">
      <c r="A22" t="s">
        <v>129</v>
      </c>
      <c r="B22" s="31">
        <v>24461</v>
      </c>
      <c r="C22" s="31">
        <v>22858</v>
      </c>
      <c r="D22" s="31">
        <v>42100</v>
      </c>
      <c r="E22" s="31"/>
      <c r="F22" s="31"/>
      <c r="G22" s="31"/>
      <c r="H22" s="31"/>
      <c r="I22" s="31"/>
      <c r="J22" s="31"/>
      <c r="K22" s="31"/>
      <c r="L22" s="31"/>
      <c r="M22" s="31">
        <v>24449</v>
      </c>
    </row>
    <row r="23" spans="1:13" x14ac:dyDescent="0.25">
      <c r="A23" t="s">
        <v>130</v>
      </c>
      <c r="B23" s="31">
        <v>33278</v>
      </c>
      <c r="C23" s="31">
        <v>39454</v>
      </c>
      <c r="D23" s="31">
        <v>35986</v>
      </c>
      <c r="E23" s="31"/>
      <c r="F23" s="31"/>
      <c r="G23" s="31"/>
      <c r="H23" s="31"/>
      <c r="I23" s="31"/>
      <c r="J23" s="31"/>
      <c r="K23" s="31"/>
      <c r="L23" s="31"/>
      <c r="M23" s="31">
        <v>34272</v>
      </c>
    </row>
    <row r="24" spans="1:13" x14ac:dyDescent="0.25">
      <c r="A24" t="s">
        <v>131</v>
      </c>
      <c r="B24" s="31">
        <v>33963</v>
      </c>
      <c r="C24" s="31">
        <v>43936</v>
      </c>
      <c r="D24" s="31">
        <v>48001</v>
      </c>
      <c r="E24" s="31">
        <v>45797</v>
      </c>
      <c r="F24" s="31"/>
      <c r="G24" s="31"/>
      <c r="H24" s="31"/>
      <c r="I24" s="31"/>
      <c r="J24" s="31"/>
      <c r="K24" s="31"/>
      <c r="L24" s="31"/>
      <c r="M24" s="31">
        <v>39773</v>
      </c>
    </row>
    <row r="25" spans="1:13" x14ac:dyDescent="0.25">
      <c r="A25" t="s">
        <v>132</v>
      </c>
      <c r="B25" s="31">
        <v>32656</v>
      </c>
      <c r="C25" s="31">
        <v>43345</v>
      </c>
      <c r="D25" s="31">
        <v>50541</v>
      </c>
      <c r="E25" s="31">
        <v>52864</v>
      </c>
      <c r="F25" s="31">
        <v>51982</v>
      </c>
      <c r="G25" s="31"/>
      <c r="H25" s="31"/>
      <c r="I25" s="31"/>
      <c r="J25" s="31"/>
      <c r="K25" s="31"/>
      <c r="L25" s="31"/>
      <c r="M25" s="31">
        <v>43531</v>
      </c>
    </row>
    <row r="26" spans="1:13" x14ac:dyDescent="0.25">
      <c r="A26" t="s">
        <v>133</v>
      </c>
      <c r="B26" s="31">
        <v>31788</v>
      </c>
      <c r="C26" s="31">
        <v>41691</v>
      </c>
      <c r="D26" s="31">
        <v>49217</v>
      </c>
      <c r="E26" s="31">
        <v>55953</v>
      </c>
      <c r="F26" s="31">
        <v>60301</v>
      </c>
      <c r="G26" s="31">
        <v>59878</v>
      </c>
      <c r="H26" s="31"/>
      <c r="I26" s="31"/>
      <c r="J26" s="31"/>
      <c r="K26" s="31"/>
      <c r="L26" s="31"/>
      <c r="M26" s="31">
        <v>46339</v>
      </c>
    </row>
    <row r="27" spans="1:13" x14ac:dyDescent="0.25">
      <c r="A27" t="s">
        <v>134</v>
      </c>
      <c r="B27" s="31">
        <v>31596</v>
      </c>
      <c r="C27" s="31">
        <v>39981</v>
      </c>
      <c r="D27" s="31">
        <v>46646</v>
      </c>
      <c r="E27" s="31">
        <v>53099</v>
      </c>
      <c r="F27" s="31">
        <v>62888</v>
      </c>
      <c r="G27" s="31">
        <v>62216</v>
      </c>
      <c r="H27" s="31">
        <v>59615</v>
      </c>
      <c r="I27" s="31"/>
      <c r="J27" s="31"/>
      <c r="K27" s="31"/>
      <c r="L27" s="31"/>
      <c r="M27" s="31">
        <v>48408</v>
      </c>
    </row>
    <row r="28" spans="1:13" x14ac:dyDescent="0.25">
      <c r="A28" t="s">
        <v>135</v>
      </c>
      <c r="B28" s="31">
        <v>31589</v>
      </c>
      <c r="C28" s="31">
        <v>38947</v>
      </c>
      <c r="D28" s="31">
        <v>43580</v>
      </c>
      <c r="E28" s="31">
        <v>47857</v>
      </c>
      <c r="F28" s="31">
        <v>57853</v>
      </c>
      <c r="G28" s="31">
        <v>63669</v>
      </c>
      <c r="H28" s="31">
        <v>62119</v>
      </c>
      <c r="I28" s="31">
        <v>60212</v>
      </c>
      <c r="J28" s="31"/>
      <c r="K28" s="31"/>
      <c r="L28" s="31"/>
      <c r="M28" s="31">
        <v>48290</v>
      </c>
    </row>
    <row r="29" spans="1:13" x14ac:dyDescent="0.25">
      <c r="A29" t="s">
        <v>136</v>
      </c>
      <c r="B29" s="31">
        <v>30553</v>
      </c>
      <c r="C29" s="31">
        <v>38878</v>
      </c>
      <c r="D29" s="31">
        <v>42450</v>
      </c>
      <c r="E29" s="31">
        <v>45576</v>
      </c>
      <c r="F29" s="31">
        <v>52544</v>
      </c>
      <c r="G29" s="31">
        <v>59185</v>
      </c>
      <c r="H29" s="31">
        <v>66398</v>
      </c>
      <c r="I29" s="31">
        <v>61590</v>
      </c>
      <c r="J29" s="31">
        <v>47447</v>
      </c>
      <c r="K29" s="31"/>
      <c r="L29" s="31"/>
      <c r="M29" s="31">
        <v>47255</v>
      </c>
    </row>
    <row r="30" spans="1:13" x14ac:dyDescent="0.25">
      <c r="A30" t="s">
        <v>137</v>
      </c>
      <c r="B30" s="31">
        <v>28896</v>
      </c>
      <c r="C30" s="31">
        <v>38091</v>
      </c>
      <c r="D30" s="31">
        <v>42360</v>
      </c>
      <c r="E30" s="31">
        <v>45469</v>
      </c>
      <c r="F30" s="31">
        <v>51583</v>
      </c>
      <c r="G30" s="31">
        <v>57788</v>
      </c>
      <c r="H30" s="31">
        <v>65085</v>
      </c>
      <c r="I30" s="31">
        <v>68304</v>
      </c>
      <c r="J30" s="31">
        <v>62769</v>
      </c>
      <c r="K30" s="31">
        <v>57870</v>
      </c>
      <c r="L30" s="31"/>
      <c r="M30" s="31">
        <v>46509</v>
      </c>
    </row>
    <row r="31" spans="1:13" x14ac:dyDescent="0.25">
      <c r="A31" t="s">
        <v>138</v>
      </c>
      <c r="B31" s="31">
        <v>20080</v>
      </c>
      <c r="C31" s="31">
        <v>32969</v>
      </c>
      <c r="D31" s="31">
        <v>39070</v>
      </c>
      <c r="E31" s="31">
        <v>43141</v>
      </c>
      <c r="F31" s="31">
        <v>48043</v>
      </c>
      <c r="G31" s="31">
        <v>56222</v>
      </c>
      <c r="H31" s="31">
        <v>65555</v>
      </c>
      <c r="I31" s="31">
        <v>82132</v>
      </c>
      <c r="J31" s="31">
        <v>85295</v>
      </c>
      <c r="K31" s="31">
        <v>91481</v>
      </c>
      <c r="L31" s="31">
        <v>110688</v>
      </c>
      <c r="M31" s="31">
        <v>41613</v>
      </c>
    </row>
    <row r="32" spans="1:13" x14ac:dyDescent="0.25">
      <c r="A32" t="s">
        <v>141</v>
      </c>
      <c r="B32" s="31">
        <v>31316</v>
      </c>
      <c r="C32" s="31">
        <v>40906</v>
      </c>
      <c r="D32" s="31">
        <v>46290</v>
      </c>
      <c r="E32" s="31">
        <v>50207</v>
      </c>
      <c r="F32" s="31">
        <v>57289</v>
      </c>
      <c r="G32" s="31">
        <v>60783</v>
      </c>
      <c r="H32" s="31">
        <v>64673</v>
      </c>
      <c r="I32" s="31">
        <v>68606</v>
      </c>
      <c r="J32" s="31">
        <v>77619</v>
      </c>
      <c r="K32" s="31">
        <v>90248</v>
      </c>
      <c r="L32" s="31">
        <v>110688</v>
      </c>
      <c r="M32" s="31">
        <v>44143</v>
      </c>
    </row>
    <row r="34" spans="12:13" x14ac:dyDescent="0.25">
      <c r="L34" t="s">
        <v>77</v>
      </c>
      <c r="M34" s="32">
        <f>+M16*M32</f>
        <v>22717267947</v>
      </c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P22"/>
  <sheetViews>
    <sheetView workbookViewId="0">
      <selection activeCell="O39" sqref="O39"/>
    </sheetView>
  </sheetViews>
  <sheetFormatPr defaultRowHeight="15" x14ac:dyDescent="0.25"/>
  <cols>
    <col min="1" max="16384" width="9.140625" style="10"/>
  </cols>
  <sheetData>
    <row r="1" spans="1:16" x14ac:dyDescent="0.25">
      <c r="A1" s="9" t="s">
        <v>0</v>
      </c>
    </row>
    <row r="2" spans="1:16" x14ac:dyDescent="0.25">
      <c r="A2" s="11" t="s">
        <v>35</v>
      </c>
      <c r="B2" s="12" t="s">
        <v>36</v>
      </c>
      <c r="C2" s="34" t="s">
        <v>289</v>
      </c>
    </row>
    <row r="3" spans="1:16" x14ac:dyDescent="0.25">
      <c r="A3" s="11" t="s">
        <v>37</v>
      </c>
      <c r="B3" s="12" t="s">
        <v>358</v>
      </c>
      <c r="C3" s="34" t="s">
        <v>290</v>
      </c>
    </row>
    <row r="4" spans="1:16" x14ac:dyDescent="0.25">
      <c r="A4" s="34" t="s">
        <v>359</v>
      </c>
      <c r="B4" s="34" t="s">
        <v>360</v>
      </c>
    </row>
    <row r="5" spans="1:16" customFormat="1" x14ac:dyDescent="0.25"/>
    <row r="6" spans="1:16" x14ac:dyDescent="0.25">
      <c r="A6"/>
      <c r="D6" s="34"/>
      <c r="E6"/>
      <c r="F6"/>
      <c r="G6"/>
      <c r="H6"/>
      <c r="I6"/>
      <c r="J6"/>
      <c r="K6"/>
      <c r="L6"/>
      <c r="M6"/>
      <c r="N6"/>
      <c r="O6"/>
      <c r="P6"/>
    </row>
    <row r="7" spans="1:16" x14ac:dyDescent="0.25">
      <c r="B7" s="42" t="s">
        <v>38</v>
      </c>
      <c r="C7" s="34" t="s">
        <v>39</v>
      </c>
      <c r="D7" s="34" t="s">
        <v>40</v>
      </c>
      <c r="E7" s="34" t="s">
        <v>43</v>
      </c>
    </row>
    <row r="8" spans="1:16" x14ac:dyDescent="0.25">
      <c r="A8" t="s">
        <v>128</v>
      </c>
      <c r="B8" s="10" t="s">
        <v>43</v>
      </c>
      <c r="C8" s="10">
        <v>18</v>
      </c>
      <c r="D8" s="34" t="s">
        <v>361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t="s">
        <v>129</v>
      </c>
      <c r="B9" s="10" t="s">
        <v>43</v>
      </c>
      <c r="C9" s="10">
        <v>22</v>
      </c>
      <c r="D9" s="10" t="s">
        <v>288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25">
      <c r="A10" t="s">
        <v>130</v>
      </c>
      <c r="B10" s="10" t="s">
        <v>43</v>
      </c>
      <c r="C10" s="10">
        <v>27</v>
      </c>
      <c r="D10" s="10" t="s">
        <v>283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25">
      <c r="A11" t="s">
        <v>131</v>
      </c>
      <c r="B11" s="10" t="s">
        <v>43</v>
      </c>
      <c r="C11" s="10">
        <v>32</v>
      </c>
      <c r="D11" s="10" t="s">
        <v>284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25">
      <c r="A12" t="s">
        <v>132</v>
      </c>
      <c r="B12" s="10" t="s">
        <v>43</v>
      </c>
      <c r="C12" s="10">
        <v>37</v>
      </c>
      <c r="D12" s="10" t="s">
        <v>285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5">
      <c r="A13" t="s">
        <v>133</v>
      </c>
      <c r="B13" s="10" t="s">
        <v>43</v>
      </c>
      <c r="C13" s="10">
        <v>42</v>
      </c>
      <c r="D13" s="10" t="s">
        <v>286</v>
      </c>
      <c r="E13" s="31"/>
      <c r="F13" s="31"/>
      <c r="G13" s="31"/>
      <c r="H13" s="31"/>
      <c r="I13" s="31"/>
      <c r="J13" s="31"/>
      <c r="K13" s="31"/>
      <c r="L13" s="31"/>
      <c r="M13" s="31"/>
      <c r="N13" s="48"/>
      <c r="O13" s="48"/>
      <c r="P13" s="31"/>
    </row>
    <row r="14" spans="1:16" x14ac:dyDescent="0.25">
      <c r="A14" t="s">
        <v>134</v>
      </c>
      <c r="B14" s="10" t="s">
        <v>43</v>
      </c>
      <c r="C14" s="10">
        <v>47</v>
      </c>
      <c r="D14" s="10" t="s">
        <v>287</v>
      </c>
      <c r="E14" s="31"/>
      <c r="F14" s="31"/>
      <c r="G14" s="31"/>
      <c r="H14" s="31"/>
      <c r="I14" s="31"/>
      <c r="J14" s="31"/>
      <c r="K14" s="31"/>
      <c r="L14" s="31"/>
      <c r="M14" s="31"/>
      <c r="N14" s="48"/>
      <c r="O14" s="48"/>
      <c r="P14" s="31"/>
    </row>
    <row r="15" spans="1:16" x14ac:dyDescent="0.25">
      <c r="A15" t="s">
        <v>135</v>
      </c>
      <c r="B15" s="10" t="s">
        <v>43</v>
      </c>
      <c r="C15" s="10">
        <v>52</v>
      </c>
      <c r="D15" s="10" t="s">
        <v>47</v>
      </c>
      <c r="E15" s="31"/>
      <c r="F15" s="31"/>
      <c r="G15" s="31"/>
      <c r="H15" s="31"/>
      <c r="I15" s="31"/>
      <c r="J15" s="31"/>
      <c r="K15" s="31"/>
      <c r="L15" s="31"/>
      <c r="M15" s="31"/>
      <c r="N15" s="48"/>
      <c r="O15" s="48"/>
      <c r="P15" s="31"/>
    </row>
    <row r="16" spans="1:16" x14ac:dyDescent="0.25">
      <c r="A16" t="s">
        <v>136</v>
      </c>
      <c r="B16" s="10" t="s">
        <v>43</v>
      </c>
      <c r="C16" s="10">
        <v>57</v>
      </c>
      <c r="D16" s="10" t="s">
        <v>48</v>
      </c>
      <c r="E16" s="31"/>
      <c r="F16" s="31"/>
      <c r="G16" s="31"/>
      <c r="H16" s="31"/>
      <c r="I16" s="31"/>
      <c r="J16" s="31"/>
      <c r="K16" s="31"/>
      <c r="L16" s="31"/>
      <c r="M16" s="31"/>
      <c r="N16" s="48"/>
      <c r="O16" s="48"/>
      <c r="P16" s="31"/>
    </row>
    <row r="17" spans="1:16" x14ac:dyDescent="0.25">
      <c r="A17" t="s">
        <v>137</v>
      </c>
      <c r="B17" s="10" t="s">
        <v>43</v>
      </c>
      <c r="C17" s="10">
        <v>62</v>
      </c>
      <c r="D17" s="10" t="s">
        <v>49</v>
      </c>
      <c r="E17" s="31"/>
      <c r="F17" s="31"/>
      <c r="G17" s="31"/>
      <c r="H17" s="31"/>
      <c r="I17" s="31"/>
      <c r="J17" s="31"/>
      <c r="K17" s="31"/>
      <c r="L17" s="31"/>
      <c r="M17" s="31"/>
      <c r="N17" s="48"/>
      <c r="O17" s="48"/>
      <c r="P17" s="31"/>
    </row>
    <row r="18" spans="1:16" x14ac:dyDescent="0.25">
      <c r="A18" t="s">
        <v>138</v>
      </c>
      <c r="B18" s="10" t="s">
        <v>43</v>
      </c>
      <c r="C18" s="10">
        <v>67</v>
      </c>
      <c r="D18" s="34" t="s">
        <v>50</v>
      </c>
      <c r="E18" s="49"/>
      <c r="F18" s="31"/>
      <c r="G18" s="31"/>
      <c r="H18" s="31"/>
      <c r="I18" s="31"/>
      <c r="J18" s="31"/>
      <c r="K18" s="31"/>
      <c r="L18" s="31"/>
      <c r="M18" s="31"/>
      <c r="N18" s="48"/>
      <c r="O18" s="48"/>
      <c r="P18" s="31"/>
    </row>
    <row r="19" spans="1:16" x14ac:dyDescent="0.25">
      <c r="N19" s="11"/>
      <c r="O19" s="11"/>
    </row>
    <row r="20" spans="1:16" x14ac:dyDescent="0.25">
      <c r="N20" s="11"/>
      <c r="O20" s="11"/>
    </row>
    <row r="21" spans="1:16" x14ac:dyDescent="0.25">
      <c r="N21" s="11"/>
      <c r="O21" s="11"/>
    </row>
    <row r="22" spans="1:16" x14ac:dyDescent="0.25">
      <c r="N22" s="11"/>
      <c r="O22" s="11"/>
    </row>
  </sheetData>
  <hyperlinks>
    <hyperlink ref="A1" location="TOC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Q36"/>
  <sheetViews>
    <sheetView workbookViewId="0">
      <selection activeCell="M39" sqref="M39"/>
    </sheetView>
  </sheetViews>
  <sheetFormatPr defaultRowHeight="15" x14ac:dyDescent="0.25"/>
  <cols>
    <col min="1" max="1" width="11.42578125" style="13" customWidth="1"/>
    <col min="2" max="3" width="9.140625" style="13"/>
    <col min="4" max="4" width="9.5703125" style="13" bestFit="1" customWidth="1"/>
    <col min="5" max="5" width="11" style="13" customWidth="1"/>
    <col min="6" max="6" width="10.7109375" style="13" customWidth="1"/>
    <col min="7" max="16" width="9.140625" style="13"/>
    <col min="17" max="17" width="10.5703125" style="13" bestFit="1" customWidth="1"/>
    <col min="18" max="16384" width="9.140625" style="13"/>
  </cols>
  <sheetData>
    <row r="1" spans="1:6" x14ac:dyDescent="0.25">
      <c r="A1" s="9" t="s">
        <v>0</v>
      </c>
    </row>
    <row r="2" spans="1:6" x14ac:dyDescent="0.25">
      <c r="A2" s="14" t="s">
        <v>35</v>
      </c>
      <c r="B2" s="15" t="s">
        <v>291</v>
      </c>
      <c r="C2" s="15" t="s">
        <v>293</v>
      </c>
    </row>
    <row r="3" spans="1:6" x14ac:dyDescent="0.25">
      <c r="A3" s="14" t="s">
        <v>37</v>
      </c>
      <c r="B3" s="15" t="s">
        <v>448</v>
      </c>
      <c r="C3" s="15" t="s">
        <v>294</v>
      </c>
    </row>
    <row r="4" spans="1:6" x14ac:dyDescent="0.25">
      <c r="A4" s="66" t="s">
        <v>442</v>
      </c>
      <c r="B4" s="66" t="s">
        <v>443</v>
      </c>
      <c r="C4" s="15"/>
    </row>
    <row r="5" spans="1:6" x14ac:dyDescent="0.25">
      <c r="A5" s="66" t="s">
        <v>444</v>
      </c>
      <c r="B5" s="66" t="s">
        <v>44</v>
      </c>
      <c r="C5" s="15"/>
    </row>
    <row r="6" spans="1:6" x14ac:dyDescent="0.25">
      <c r="A6" s="66" t="s">
        <v>445</v>
      </c>
      <c r="B6" s="66" t="s">
        <v>45</v>
      </c>
      <c r="C6" s="15"/>
    </row>
    <row r="7" spans="1:6" x14ac:dyDescent="0.25">
      <c r="A7" s="15" t="s">
        <v>362</v>
      </c>
      <c r="B7" s="15" t="s">
        <v>363</v>
      </c>
      <c r="C7" s="15"/>
    </row>
    <row r="9" spans="1:6" x14ac:dyDescent="0.25">
      <c r="B9" s="16" t="s">
        <v>40</v>
      </c>
      <c r="C9" s="16" t="s">
        <v>39</v>
      </c>
      <c r="D9" s="50" t="s">
        <v>446</v>
      </c>
      <c r="E9" s="50" t="s">
        <v>447</v>
      </c>
    </row>
    <row r="10" spans="1:6" x14ac:dyDescent="0.25">
      <c r="A10" s="22" t="s">
        <v>46</v>
      </c>
      <c r="B10" s="22" t="s">
        <v>46</v>
      </c>
      <c r="C10" s="13">
        <v>45</v>
      </c>
      <c r="D10" s="65">
        <v>2948</v>
      </c>
      <c r="E10" s="67">
        <v>12959.972862957937</v>
      </c>
      <c r="F10" s="35"/>
    </row>
    <row r="11" spans="1:6" x14ac:dyDescent="0.25">
      <c r="A11" s="13" t="s">
        <v>47</v>
      </c>
      <c r="B11" s="13" t="s">
        <v>47</v>
      </c>
      <c r="C11" s="13">
        <v>52</v>
      </c>
      <c r="D11" s="65">
        <v>5575</v>
      </c>
      <c r="E11" s="67">
        <v>28001.255605381164</v>
      </c>
    </row>
    <row r="12" spans="1:6" x14ac:dyDescent="0.25">
      <c r="A12" s="13" t="s">
        <v>48</v>
      </c>
      <c r="B12" s="13" t="s">
        <v>48</v>
      </c>
      <c r="C12" s="13">
        <v>57</v>
      </c>
      <c r="D12" s="65">
        <v>21188</v>
      </c>
      <c r="E12" s="67">
        <v>24892.486313007365</v>
      </c>
    </row>
    <row r="13" spans="1:6" x14ac:dyDescent="0.25">
      <c r="A13" s="13" t="s">
        <v>49</v>
      </c>
      <c r="B13" s="13" t="s">
        <v>49</v>
      </c>
      <c r="C13" s="13">
        <v>62</v>
      </c>
      <c r="D13" s="65">
        <v>54568</v>
      </c>
      <c r="E13" s="67">
        <v>23445.004398182085</v>
      </c>
    </row>
    <row r="14" spans="1:6" x14ac:dyDescent="0.25">
      <c r="A14" s="13" t="s">
        <v>50</v>
      </c>
      <c r="B14" s="13" t="s">
        <v>50</v>
      </c>
      <c r="C14" s="13">
        <v>67</v>
      </c>
      <c r="D14" s="65">
        <v>96449</v>
      </c>
      <c r="E14" s="67">
        <v>22059.223009051417</v>
      </c>
    </row>
    <row r="15" spans="1:6" x14ac:dyDescent="0.25">
      <c r="A15" s="13" t="s">
        <v>51</v>
      </c>
      <c r="B15" s="13" t="s">
        <v>51</v>
      </c>
      <c r="C15" s="13">
        <v>72</v>
      </c>
      <c r="D15" s="65">
        <v>79921</v>
      </c>
      <c r="E15" s="67">
        <v>21170.706072246343</v>
      </c>
    </row>
    <row r="16" spans="1:6" x14ac:dyDescent="0.25">
      <c r="A16" s="13" t="s">
        <v>52</v>
      </c>
      <c r="B16" s="13" t="s">
        <v>52</v>
      </c>
      <c r="C16" s="13">
        <v>77</v>
      </c>
      <c r="D16" s="65">
        <v>51386</v>
      </c>
      <c r="E16" s="67">
        <v>20004.359163974623</v>
      </c>
    </row>
    <row r="17" spans="1:17" x14ac:dyDescent="0.25">
      <c r="A17" s="22" t="s">
        <v>292</v>
      </c>
      <c r="B17" s="22" t="s">
        <v>441</v>
      </c>
      <c r="C17" s="13">
        <v>82</v>
      </c>
      <c r="D17" s="65">
        <v>66628</v>
      </c>
      <c r="E17" s="67">
        <v>20031.233115206822</v>
      </c>
    </row>
    <row r="18" spans="1:17" x14ac:dyDescent="0.25">
      <c r="B18" s="18"/>
      <c r="C18" s="19"/>
      <c r="D18" s="17"/>
      <c r="E18" s="17"/>
    </row>
    <row r="19" spans="1:17" x14ac:dyDescent="0.25">
      <c r="B19" s="18"/>
      <c r="C19" s="19"/>
      <c r="D19" s="17"/>
      <c r="E19" s="17"/>
    </row>
    <row r="20" spans="1:17" x14ac:dyDescent="0.25">
      <c r="B20" s="18"/>
      <c r="C20" s="18"/>
      <c r="E20" s="20"/>
    </row>
    <row r="26" spans="1:17" x14ac:dyDescent="0.25">
      <c r="H26"/>
      <c r="I26"/>
      <c r="J26"/>
      <c r="K26"/>
      <c r="L26"/>
      <c r="N26" s="16"/>
      <c r="O26" s="16"/>
      <c r="P26" s="16"/>
      <c r="Q26" s="16"/>
    </row>
    <row r="27" spans="1:17" x14ac:dyDescent="0.25">
      <c r="H27"/>
      <c r="I27"/>
      <c r="J27"/>
      <c r="K27" s="31"/>
      <c r="L27" s="31"/>
      <c r="N27" s="22"/>
      <c r="P27" s="31"/>
      <c r="Q27" s="36"/>
    </row>
    <row r="28" spans="1:17" x14ac:dyDescent="0.25">
      <c r="H28"/>
      <c r="I28"/>
      <c r="J28"/>
      <c r="K28" s="31"/>
      <c r="L28" s="31"/>
      <c r="P28" s="31"/>
      <c r="Q28" s="36"/>
    </row>
    <row r="29" spans="1:17" x14ac:dyDescent="0.25">
      <c r="H29"/>
      <c r="I29"/>
      <c r="J29"/>
      <c r="K29" s="31"/>
      <c r="L29" s="31"/>
      <c r="P29" s="31"/>
      <c r="Q29" s="36"/>
    </row>
    <row r="30" spans="1:17" x14ac:dyDescent="0.25">
      <c r="H30"/>
      <c r="I30"/>
      <c r="J30"/>
      <c r="K30" s="31"/>
      <c r="L30" s="31"/>
      <c r="P30" s="31"/>
      <c r="Q30" s="36"/>
    </row>
    <row r="31" spans="1:17" x14ac:dyDescent="0.25">
      <c r="H31"/>
      <c r="I31"/>
      <c r="J31"/>
      <c r="K31" s="31"/>
      <c r="L31" s="31"/>
      <c r="P31" s="31"/>
      <c r="Q31" s="36"/>
    </row>
    <row r="32" spans="1:17" x14ac:dyDescent="0.25">
      <c r="H32"/>
      <c r="I32"/>
      <c r="J32"/>
      <c r="K32" s="31"/>
      <c r="L32" s="31"/>
      <c r="P32" s="31"/>
      <c r="Q32" s="36"/>
    </row>
    <row r="33" spans="8:17" x14ac:dyDescent="0.25">
      <c r="H33"/>
      <c r="I33"/>
      <c r="J33"/>
      <c r="K33" s="31"/>
      <c r="L33" s="31"/>
      <c r="P33" s="31"/>
      <c r="Q33" s="36"/>
    </row>
    <row r="34" spans="8:17" x14ac:dyDescent="0.25">
      <c r="H34"/>
      <c r="I34"/>
      <c r="J34"/>
      <c r="K34" s="31"/>
      <c r="L34" s="31"/>
      <c r="N34" s="22"/>
      <c r="P34" s="31"/>
      <c r="Q34" s="36"/>
    </row>
    <row r="35" spans="8:17" x14ac:dyDescent="0.25">
      <c r="H35"/>
      <c r="I35"/>
      <c r="J35"/>
      <c r="K35" s="31"/>
      <c r="L35" s="31"/>
    </row>
    <row r="36" spans="8:17" x14ac:dyDescent="0.25">
      <c r="H36"/>
      <c r="I36"/>
      <c r="J36"/>
      <c r="K36" s="32"/>
      <c r="L36" s="32"/>
    </row>
  </sheetData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"/>
  <sheetViews>
    <sheetView workbookViewId="0"/>
  </sheetViews>
  <sheetFormatPr defaultRowHeight="15" x14ac:dyDescent="0.25"/>
  <cols>
    <col min="4" max="4" width="10.5703125" bestFit="1" customWidth="1"/>
    <col min="5" max="5" width="13.28515625" bestFit="1" customWidth="1"/>
  </cols>
  <sheetData>
    <row r="1" spans="1:8" x14ac:dyDescent="0.25">
      <c r="A1" s="1" t="s">
        <v>0</v>
      </c>
    </row>
    <row r="3" spans="1:8" x14ac:dyDescent="0.25">
      <c r="H3" t="s">
        <v>364</v>
      </c>
    </row>
    <row r="4" spans="1:8" x14ac:dyDescent="0.25">
      <c r="A4" t="s">
        <v>144</v>
      </c>
      <c r="G4" t="s">
        <v>367</v>
      </c>
      <c r="H4" t="s">
        <v>365</v>
      </c>
    </row>
    <row r="5" spans="1:8" x14ac:dyDescent="0.25">
      <c r="A5" t="s">
        <v>145</v>
      </c>
      <c r="C5">
        <v>50</v>
      </c>
      <c r="D5" s="31">
        <v>2948</v>
      </c>
      <c r="E5" s="31">
        <v>38206</v>
      </c>
      <c r="G5">
        <v>45</v>
      </c>
      <c r="H5" s="51">
        <f>+G5*D5/D$13</f>
        <v>0.35033789939867377</v>
      </c>
    </row>
    <row r="6" spans="1:8" x14ac:dyDescent="0.25">
      <c r="A6">
        <v>50</v>
      </c>
      <c r="B6" t="s">
        <v>146</v>
      </c>
      <c r="C6">
        <v>54</v>
      </c>
      <c r="D6" s="31">
        <v>5575</v>
      </c>
      <c r="E6" s="31">
        <v>156107</v>
      </c>
      <c r="G6">
        <v>52</v>
      </c>
      <c r="H6" s="51">
        <f t="shared" ref="H6:H12" si="0">+G6*D6/D$13</f>
        <v>0.76558839918344279</v>
      </c>
    </row>
    <row r="7" spans="1:8" x14ac:dyDescent="0.25">
      <c r="A7">
        <v>55</v>
      </c>
      <c r="B7" t="s">
        <v>146</v>
      </c>
      <c r="C7">
        <v>59</v>
      </c>
      <c r="D7" s="31">
        <v>21188</v>
      </c>
      <c r="E7" s="31">
        <v>527422</v>
      </c>
      <c r="G7">
        <v>57</v>
      </c>
      <c r="H7" s="51">
        <f t="shared" si="0"/>
        <v>3.18942172855547</v>
      </c>
    </row>
    <row r="8" spans="1:8" x14ac:dyDescent="0.25">
      <c r="A8">
        <v>60</v>
      </c>
      <c r="B8" t="s">
        <v>146</v>
      </c>
      <c r="C8">
        <v>64</v>
      </c>
      <c r="D8" s="31">
        <v>54568</v>
      </c>
      <c r="E8" s="31">
        <v>1279347</v>
      </c>
      <c r="G8">
        <v>62</v>
      </c>
      <c r="H8" s="51">
        <f t="shared" si="0"/>
        <v>8.9346358107340826</v>
      </c>
    </row>
    <row r="9" spans="1:8" x14ac:dyDescent="0.25">
      <c r="A9">
        <v>65</v>
      </c>
      <c r="B9" t="s">
        <v>146</v>
      </c>
      <c r="C9">
        <v>69</v>
      </c>
      <c r="D9" s="31">
        <v>96449</v>
      </c>
      <c r="E9" s="31">
        <v>2127590</v>
      </c>
      <c r="G9">
        <v>67</v>
      </c>
      <c r="H9" s="51">
        <f t="shared" si="0"/>
        <v>17.065525282375095</v>
      </c>
    </row>
    <row r="10" spans="1:8" x14ac:dyDescent="0.25">
      <c r="A10">
        <v>70</v>
      </c>
      <c r="B10" t="s">
        <v>146</v>
      </c>
      <c r="C10">
        <v>74</v>
      </c>
      <c r="D10" s="31">
        <v>79921</v>
      </c>
      <c r="E10" s="31">
        <v>1691984</v>
      </c>
      <c r="G10">
        <v>72</v>
      </c>
      <c r="H10" s="51">
        <f t="shared" si="0"/>
        <v>15.196393627050966</v>
      </c>
    </row>
    <row r="11" spans="1:8" x14ac:dyDescent="0.25">
      <c r="A11">
        <v>75</v>
      </c>
      <c r="B11" t="s">
        <v>146</v>
      </c>
      <c r="C11">
        <v>79</v>
      </c>
      <c r="D11" s="31">
        <v>51386</v>
      </c>
      <c r="E11" s="31">
        <v>1027944</v>
      </c>
      <c r="G11">
        <v>77</v>
      </c>
      <c r="H11" s="51">
        <f t="shared" si="0"/>
        <v>10.449190969278751</v>
      </c>
    </row>
    <row r="12" spans="1:8" x14ac:dyDescent="0.25">
      <c r="A12">
        <v>80</v>
      </c>
      <c r="B12" t="s">
        <v>366</v>
      </c>
      <c r="C12" t="s">
        <v>147</v>
      </c>
      <c r="D12" s="31">
        <v>66628</v>
      </c>
      <c r="E12" s="31">
        <v>1334641</v>
      </c>
      <c r="G12">
        <v>82</v>
      </c>
      <c r="H12" s="51">
        <f t="shared" si="0"/>
        <v>14.428386190359237</v>
      </c>
    </row>
    <row r="13" spans="1:8" x14ac:dyDescent="0.25">
      <c r="A13" t="s">
        <v>148</v>
      </c>
      <c r="D13" s="31">
        <v>378663</v>
      </c>
      <c r="E13" s="31">
        <v>8183241</v>
      </c>
      <c r="G13" t="s">
        <v>368</v>
      </c>
      <c r="H13" s="52">
        <f>+SUM(H5:H12)</f>
        <v>70.379479906935728</v>
      </c>
    </row>
    <row r="14" spans="1:8" x14ac:dyDescent="0.25">
      <c r="C14" t="s">
        <v>149</v>
      </c>
      <c r="D14" s="32">
        <f>+SUM(D5:D12)</f>
        <v>378663</v>
      </c>
      <c r="E14" s="32">
        <f>+SUM(E5:E12)</f>
        <v>8183241</v>
      </c>
    </row>
  </sheetData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N69"/>
  <sheetViews>
    <sheetView topLeftCell="A7" workbookViewId="0">
      <selection activeCell="N13" sqref="N13"/>
    </sheetView>
  </sheetViews>
  <sheetFormatPr defaultRowHeight="15" x14ac:dyDescent="0.25"/>
  <cols>
    <col min="1" max="1" width="11.42578125" style="13" customWidth="1"/>
    <col min="2" max="7" width="9.140625" style="13"/>
    <col min="8" max="8" width="9.140625" style="21"/>
    <col min="9" max="16384" width="9.140625" style="13"/>
  </cols>
  <sheetData>
    <row r="1" spans="1:14" x14ac:dyDescent="0.25">
      <c r="A1" s="9" t="s">
        <v>0</v>
      </c>
    </row>
    <row r="2" spans="1:14" x14ac:dyDescent="0.25">
      <c r="A2" s="14" t="s">
        <v>35</v>
      </c>
      <c r="B2" s="15" t="s">
        <v>379</v>
      </c>
      <c r="C2" s="15" t="s">
        <v>319</v>
      </c>
    </row>
    <row r="3" spans="1:14" x14ac:dyDescent="0.25">
      <c r="A3" s="14" t="s">
        <v>37</v>
      </c>
      <c r="B3" s="15" t="s">
        <v>381</v>
      </c>
      <c r="C3" s="15" t="s">
        <v>294</v>
      </c>
    </row>
    <row r="4" spans="1:14" x14ac:dyDescent="0.25">
      <c r="A4" s="15" t="s">
        <v>380</v>
      </c>
      <c r="B4" s="15"/>
      <c r="C4" s="14"/>
    </row>
    <row r="5" spans="1:14" x14ac:dyDescent="0.25">
      <c r="A5" s="15"/>
      <c r="B5" s="15"/>
      <c r="C5" s="14"/>
    </row>
    <row r="7" spans="1:14" x14ac:dyDescent="0.25">
      <c r="B7" s="22"/>
      <c r="C7" s="55" t="s">
        <v>315</v>
      </c>
      <c r="D7" s="56" t="s">
        <v>55</v>
      </c>
      <c r="E7" s="16"/>
      <c r="L7" s="22"/>
      <c r="M7" s="22"/>
      <c r="N7" s="39"/>
    </row>
    <row r="8" spans="1:14" x14ac:dyDescent="0.25">
      <c r="C8" s="13">
        <v>0</v>
      </c>
      <c r="D8" s="68">
        <v>7.6999999999999999E-2</v>
      </c>
      <c r="E8" s="17"/>
      <c r="N8" s="41"/>
    </row>
    <row r="9" spans="1:14" x14ac:dyDescent="0.25">
      <c r="C9" s="13">
        <v>1</v>
      </c>
      <c r="D9" s="68">
        <v>5.6707999999999995E-2</v>
      </c>
      <c r="E9" s="17"/>
      <c r="N9" s="41"/>
    </row>
    <row r="10" spans="1:14" x14ac:dyDescent="0.25">
      <c r="C10" s="13">
        <v>2</v>
      </c>
      <c r="D10" s="68">
        <v>5.2326000000000004E-2</v>
      </c>
      <c r="E10" s="17"/>
      <c r="N10" s="41"/>
    </row>
    <row r="11" spans="1:14" x14ac:dyDescent="0.25">
      <c r="C11" s="13">
        <v>3</v>
      </c>
      <c r="D11" s="68">
        <v>5.1385E-2</v>
      </c>
      <c r="E11" s="17"/>
      <c r="N11" s="41"/>
    </row>
    <row r="12" spans="1:14" x14ac:dyDescent="0.25">
      <c r="C12" s="13">
        <v>4</v>
      </c>
      <c r="D12" s="68">
        <v>5.0503000000000006E-2</v>
      </c>
      <c r="E12" s="17"/>
      <c r="N12" s="41"/>
    </row>
    <row r="13" spans="1:14" x14ac:dyDescent="0.25">
      <c r="C13" s="13">
        <v>5</v>
      </c>
      <c r="D13" s="68">
        <v>4.9620999999999998E-2</v>
      </c>
      <c r="E13" s="17"/>
      <c r="N13" s="41"/>
    </row>
    <row r="14" spans="1:14" x14ac:dyDescent="0.25">
      <c r="C14" s="13">
        <v>6</v>
      </c>
      <c r="D14" s="68">
        <v>4.9120999999999998E-2</v>
      </c>
      <c r="E14" s="17"/>
      <c r="N14" s="41"/>
    </row>
    <row r="15" spans="1:14" x14ac:dyDescent="0.25">
      <c r="C15" s="13">
        <v>7</v>
      </c>
      <c r="D15" s="68">
        <v>4.8503000000000004E-2</v>
      </c>
      <c r="E15" s="17"/>
      <c r="N15" s="41"/>
    </row>
    <row r="16" spans="1:14" x14ac:dyDescent="0.25">
      <c r="C16" s="13">
        <v>8</v>
      </c>
      <c r="D16" s="68">
        <v>4.7621000000000004E-2</v>
      </c>
      <c r="E16" s="17"/>
      <c r="N16" s="41"/>
    </row>
    <row r="17" spans="3:14" x14ac:dyDescent="0.25">
      <c r="C17" s="13">
        <v>9</v>
      </c>
      <c r="D17" s="68">
        <v>4.7621000000000004E-2</v>
      </c>
      <c r="E17" s="17"/>
      <c r="N17" s="41"/>
    </row>
    <row r="18" spans="3:14" x14ac:dyDescent="0.25">
      <c r="C18" s="13">
        <v>10</v>
      </c>
      <c r="D18" s="68">
        <v>4.6679999999999999E-2</v>
      </c>
      <c r="E18" s="20"/>
      <c r="N18" s="41"/>
    </row>
    <row r="19" spans="3:14" x14ac:dyDescent="0.25">
      <c r="C19" s="13">
        <v>11</v>
      </c>
      <c r="D19" s="68">
        <v>4.6120999999999995E-2</v>
      </c>
      <c r="E19" s="20"/>
      <c r="N19" s="41"/>
    </row>
    <row r="20" spans="3:14" x14ac:dyDescent="0.25">
      <c r="C20" s="13">
        <v>12</v>
      </c>
      <c r="D20" s="68">
        <v>4.5561999999999998E-2</v>
      </c>
      <c r="E20" s="20"/>
      <c r="N20" s="41"/>
    </row>
    <row r="21" spans="3:14" x14ac:dyDescent="0.25">
      <c r="C21" s="13">
        <v>13</v>
      </c>
      <c r="D21" s="68">
        <v>4.5503000000000002E-2</v>
      </c>
      <c r="E21" s="20"/>
      <c r="N21" s="41"/>
    </row>
    <row r="22" spans="3:14" x14ac:dyDescent="0.25">
      <c r="C22" s="13">
        <v>14</v>
      </c>
      <c r="D22" s="68">
        <v>4.5443999999999998E-2</v>
      </c>
      <c r="E22" s="20"/>
      <c r="N22" s="41"/>
    </row>
    <row r="23" spans="3:14" x14ac:dyDescent="0.25">
      <c r="C23" s="13">
        <v>15</v>
      </c>
      <c r="D23" s="68">
        <v>4.5002999999999994E-2</v>
      </c>
      <c r="E23" s="20"/>
      <c r="N23" s="41"/>
    </row>
    <row r="24" spans="3:14" x14ac:dyDescent="0.25">
      <c r="C24" s="13">
        <v>16</v>
      </c>
      <c r="D24" s="68">
        <v>4.4884999999999994E-2</v>
      </c>
      <c r="E24" s="20"/>
      <c r="N24" s="41"/>
    </row>
    <row r="25" spans="3:14" x14ac:dyDescent="0.25">
      <c r="C25" s="13">
        <v>17</v>
      </c>
      <c r="D25" s="68">
        <v>4.4884999999999994E-2</v>
      </c>
      <c r="E25" s="20"/>
      <c r="N25" s="41"/>
    </row>
    <row r="26" spans="3:14" x14ac:dyDescent="0.25">
      <c r="C26" s="13">
        <v>18</v>
      </c>
      <c r="D26" s="68">
        <v>4.4002999999999994E-2</v>
      </c>
      <c r="N26" s="41"/>
    </row>
    <row r="27" spans="3:14" x14ac:dyDescent="0.25">
      <c r="C27" s="13">
        <v>19</v>
      </c>
      <c r="D27" s="68">
        <v>4.3943999999999997E-2</v>
      </c>
      <c r="I27" s="22"/>
      <c r="N27" s="41"/>
    </row>
    <row r="28" spans="3:14" x14ac:dyDescent="0.25">
      <c r="C28" s="13">
        <v>20</v>
      </c>
      <c r="D28" s="68">
        <v>4.3943999999999997E-2</v>
      </c>
      <c r="I28" s="22"/>
      <c r="N28" s="41"/>
    </row>
    <row r="29" spans="3:14" x14ac:dyDescent="0.25">
      <c r="C29" s="13">
        <v>21</v>
      </c>
      <c r="D29" s="68">
        <v>4.3443999999999997E-2</v>
      </c>
      <c r="I29" s="23"/>
      <c r="N29" s="41"/>
    </row>
    <row r="30" spans="3:14" x14ac:dyDescent="0.25">
      <c r="C30" s="13">
        <v>22</v>
      </c>
      <c r="D30" s="68">
        <v>4.3385E-2</v>
      </c>
      <c r="I30" s="23"/>
      <c r="N30" s="41"/>
    </row>
    <row r="31" spans="3:14" x14ac:dyDescent="0.25">
      <c r="C31" s="13">
        <v>23</v>
      </c>
      <c r="D31" s="68">
        <v>4.2503000000000006E-2</v>
      </c>
      <c r="I31" s="23"/>
      <c r="N31" s="41"/>
    </row>
    <row r="32" spans="3:14" x14ac:dyDescent="0.25">
      <c r="C32" s="13">
        <v>24</v>
      </c>
      <c r="D32" s="68">
        <v>4.2356999999999999E-2</v>
      </c>
      <c r="I32" s="23"/>
      <c r="N32" s="41"/>
    </row>
    <row r="33" spans="3:14" x14ac:dyDescent="0.25">
      <c r="C33" s="13">
        <v>25</v>
      </c>
      <c r="D33" s="68">
        <v>4.1474999999999998E-2</v>
      </c>
      <c r="I33" s="23"/>
      <c r="N33" s="41"/>
    </row>
    <row r="34" spans="3:14" x14ac:dyDescent="0.25">
      <c r="C34" s="13">
        <v>26</v>
      </c>
      <c r="D34" s="68">
        <v>4.1034000000000001E-2</v>
      </c>
      <c r="I34" s="23"/>
      <c r="N34" s="41"/>
    </row>
    <row r="35" spans="3:14" x14ac:dyDescent="0.25">
      <c r="C35" s="13">
        <v>27</v>
      </c>
      <c r="D35" s="68">
        <v>4.0592999999999997E-2</v>
      </c>
      <c r="I35" s="23"/>
      <c r="N35" s="41"/>
    </row>
    <row r="36" spans="3:14" x14ac:dyDescent="0.25">
      <c r="C36" s="13">
        <v>28</v>
      </c>
      <c r="D36" s="68">
        <v>3.9710999999999996E-2</v>
      </c>
      <c r="I36" s="23"/>
      <c r="N36" s="41"/>
    </row>
    <row r="37" spans="3:14" x14ac:dyDescent="0.25">
      <c r="C37" s="13">
        <v>29</v>
      </c>
      <c r="D37" s="68">
        <v>4.3238999999999993E-2</v>
      </c>
      <c r="I37" s="23"/>
      <c r="N37" s="41"/>
    </row>
    <row r="38" spans="3:14" x14ac:dyDescent="0.25">
      <c r="C38" s="13">
        <v>30</v>
      </c>
      <c r="D38" s="68">
        <v>4.3238999999999993E-2</v>
      </c>
      <c r="I38" s="23"/>
      <c r="N38" s="41"/>
    </row>
    <row r="39" spans="3:14" x14ac:dyDescent="0.25">
      <c r="I39" s="23"/>
    </row>
    <row r="40" spans="3:14" x14ac:dyDescent="0.25">
      <c r="I40" s="23"/>
    </row>
    <row r="41" spans="3:14" x14ac:dyDescent="0.25">
      <c r="I41" s="23"/>
    </row>
    <row r="42" spans="3:14" x14ac:dyDescent="0.25">
      <c r="I42" s="23"/>
    </row>
    <row r="43" spans="3:14" x14ac:dyDescent="0.25">
      <c r="I43" s="23"/>
    </row>
    <row r="44" spans="3:14" x14ac:dyDescent="0.25">
      <c r="I44" s="23"/>
    </row>
    <row r="45" spans="3:14" x14ac:dyDescent="0.25">
      <c r="I45" s="23"/>
    </row>
    <row r="46" spans="3:14" x14ac:dyDescent="0.25">
      <c r="I46" s="23"/>
    </row>
    <row r="47" spans="3:14" x14ac:dyDescent="0.25">
      <c r="I47" s="23"/>
    </row>
    <row r="48" spans="3:14" x14ac:dyDescent="0.25">
      <c r="I48" s="23"/>
    </row>
    <row r="49" spans="9:9" x14ac:dyDescent="0.25">
      <c r="I49" s="23"/>
    </row>
    <row r="50" spans="9:9" x14ac:dyDescent="0.25">
      <c r="I50" s="23"/>
    </row>
    <row r="51" spans="9:9" x14ac:dyDescent="0.25">
      <c r="I51" s="23"/>
    </row>
    <row r="52" spans="9:9" x14ac:dyDescent="0.25">
      <c r="I52" s="23"/>
    </row>
    <row r="53" spans="9:9" x14ac:dyDescent="0.25">
      <c r="I53" s="23"/>
    </row>
    <row r="54" spans="9:9" x14ac:dyDescent="0.25">
      <c r="I54" s="23"/>
    </row>
    <row r="55" spans="9:9" x14ac:dyDescent="0.25">
      <c r="I55" s="23"/>
    </row>
    <row r="56" spans="9:9" x14ac:dyDescent="0.25">
      <c r="I56" s="23"/>
    </row>
    <row r="57" spans="9:9" x14ac:dyDescent="0.25">
      <c r="I57" s="23"/>
    </row>
    <row r="58" spans="9:9" x14ac:dyDescent="0.25">
      <c r="I58" s="23"/>
    </row>
    <row r="59" spans="9:9" x14ac:dyDescent="0.25">
      <c r="I59" s="23"/>
    </row>
    <row r="60" spans="9:9" x14ac:dyDescent="0.25">
      <c r="I60" s="23"/>
    </row>
    <row r="61" spans="9:9" x14ac:dyDescent="0.25">
      <c r="I61" s="23"/>
    </row>
    <row r="62" spans="9:9" x14ac:dyDescent="0.25">
      <c r="I62" s="23"/>
    </row>
    <row r="63" spans="9:9" x14ac:dyDescent="0.25">
      <c r="I63" s="23"/>
    </row>
    <row r="64" spans="9:9" x14ac:dyDescent="0.25">
      <c r="I64" s="23"/>
    </row>
    <row r="65" spans="9:9" x14ac:dyDescent="0.25">
      <c r="I65" s="23"/>
    </row>
    <row r="66" spans="9:9" x14ac:dyDescent="0.25">
      <c r="I66" s="23"/>
    </row>
    <row r="67" spans="9:9" x14ac:dyDescent="0.25">
      <c r="I67" s="23"/>
    </row>
    <row r="68" spans="9:9" x14ac:dyDescent="0.25">
      <c r="I68" s="23"/>
    </row>
    <row r="69" spans="9:9" x14ac:dyDescent="0.25">
      <c r="I69" s="23"/>
    </row>
  </sheetData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A1:Q68"/>
  <sheetViews>
    <sheetView workbookViewId="0">
      <selection activeCell="J37" sqref="J37"/>
    </sheetView>
  </sheetViews>
  <sheetFormatPr defaultRowHeight="15" x14ac:dyDescent="0.25"/>
  <cols>
    <col min="1" max="1" width="11.42578125" style="13" customWidth="1"/>
    <col min="2" max="7" width="9.140625" style="13"/>
    <col min="8" max="8" width="9.140625" style="21"/>
    <col min="9" max="16384" width="9.140625" style="13"/>
  </cols>
  <sheetData>
    <row r="1" spans="1:17" x14ac:dyDescent="0.25">
      <c r="A1" s="9" t="s">
        <v>0</v>
      </c>
    </row>
    <row r="2" spans="1:17" x14ac:dyDescent="0.25">
      <c r="A2" s="14" t="s">
        <v>35</v>
      </c>
      <c r="B2" s="15" t="s">
        <v>375</v>
      </c>
      <c r="C2" s="15" t="s">
        <v>376</v>
      </c>
    </row>
    <row r="3" spans="1:17" x14ac:dyDescent="0.25">
      <c r="A3" s="14" t="s">
        <v>37</v>
      </c>
      <c r="B3" s="15" t="s">
        <v>377</v>
      </c>
      <c r="C3" s="15" t="s">
        <v>294</v>
      </c>
    </row>
    <row r="4" spans="1:17" x14ac:dyDescent="0.25">
      <c r="A4" s="15"/>
      <c r="B4" s="15"/>
      <c r="C4" s="14"/>
    </row>
    <row r="5" spans="1:17" x14ac:dyDescent="0.25">
      <c r="E5" s="16"/>
      <c r="G5" s="22" t="s">
        <v>378</v>
      </c>
      <c r="H5" s="13"/>
    </row>
    <row r="6" spans="1:17" x14ac:dyDescent="0.25">
      <c r="B6" s="22"/>
      <c r="C6"/>
      <c r="D6" s="10"/>
      <c r="E6" s="10"/>
      <c r="F6" s="34" t="s">
        <v>268</v>
      </c>
      <c r="G6" t="s">
        <v>117</v>
      </c>
      <c r="H6" t="s">
        <v>271</v>
      </c>
      <c r="I6" t="s">
        <v>118</v>
      </c>
      <c r="J6" t="s">
        <v>119</v>
      </c>
      <c r="K6" t="s">
        <v>120</v>
      </c>
      <c r="L6" t="s">
        <v>121</v>
      </c>
      <c r="M6" t="s">
        <v>122</v>
      </c>
      <c r="N6" t="s">
        <v>123</v>
      </c>
      <c r="O6" t="s">
        <v>124</v>
      </c>
      <c r="P6" t="s">
        <v>125</v>
      </c>
      <c r="Q6" t="s">
        <v>126</v>
      </c>
    </row>
    <row r="7" spans="1:17" x14ac:dyDescent="0.25">
      <c r="C7"/>
      <c r="D7" s="10"/>
      <c r="E7" s="10"/>
      <c r="F7" s="34" t="s">
        <v>269</v>
      </c>
      <c r="G7" t="s">
        <v>270</v>
      </c>
      <c r="H7" t="s">
        <v>272</v>
      </c>
      <c r="I7" t="s">
        <v>273</v>
      </c>
      <c r="J7" t="s">
        <v>274</v>
      </c>
      <c r="K7" t="s">
        <v>275</v>
      </c>
      <c r="L7" t="s">
        <v>276</v>
      </c>
      <c r="M7" t="s">
        <v>277</v>
      </c>
      <c r="N7" t="s">
        <v>278</v>
      </c>
      <c r="O7" t="s">
        <v>279</v>
      </c>
      <c r="P7" t="s">
        <v>280</v>
      </c>
      <c r="Q7" t="s">
        <v>281</v>
      </c>
    </row>
    <row r="8" spans="1:17" x14ac:dyDescent="0.25">
      <c r="C8" s="10"/>
      <c r="D8" s="42" t="s">
        <v>38</v>
      </c>
      <c r="E8" s="34" t="s">
        <v>39</v>
      </c>
      <c r="F8" s="34" t="s">
        <v>40</v>
      </c>
      <c r="G8" s="10">
        <v>2</v>
      </c>
      <c r="H8" s="10">
        <v>7</v>
      </c>
      <c r="I8" s="10">
        <v>12</v>
      </c>
      <c r="J8" s="10">
        <v>17</v>
      </c>
      <c r="K8" s="10">
        <v>22</v>
      </c>
      <c r="L8" s="10">
        <v>27</v>
      </c>
      <c r="M8" s="10">
        <v>32</v>
      </c>
      <c r="N8" s="10">
        <v>37</v>
      </c>
      <c r="O8" s="10">
        <v>42</v>
      </c>
      <c r="P8" s="10">
        <v>47</v>
      </c>
      <c r="Q8" s="10">
        <v>52</v>
      </c>
    </row>
    <row r="9" spans="1:17" x14ac:dyDescent="0.25">
      <c r="C9" t="s">
        <v>116</v>
      </c>
      <c r="D9" s="34" t="s">
        <v>41</v>
      </c>
      <c r="E9" s="10"/>
      <c r="F9" s="10"/>
      <c r="G9"/>
      <c r="H9" s="10"/>
      <c r="I9"/>
      <c r="J9"/>
      <c r="K9"/>
      <c r="L9"/>
      <c r="M9"/>
      <c r="N9"/>
      <c r="O9"/>
      <c r="P9"/>
      <c r="Q9"/>
    </row>
    <row r="10" spans="1:17" x14ac:dyDescent="0.25">
      <c r="C10" t="s">
        <v>128</v>
      </c>
      <c r="D10" s="34" t="s">
        <v>55</v>
      </c>
      <c r="E10" s="44">
        <v>18</v>
      </c>
      <c r="F10" s="34" t="s">
        <v>282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C11" t="s">
        <v>129</v>
      </c>
      <c r="D11" s="34" t="s">
        <v>55</v>
      </c>
      <c r="E11" s="44">
        <v>22</v>
      </c>
      <c r="F11" s="34" t="s">
        <v>288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C12" t="s">
        <v>130</v>
      </c>
      <c r="D12" s="34" t="s">
        <v>55</v>
      </c>
      <c r="E12" s="44">
        <v>27</v>
      </c>
      <c r="F12" s="10" t="s">
        <v>283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C13" t="s">
        <v>131</v>
      </c>
      <c r="D13" s="34" t="s">
        <v>55</v>
      </c>
      <c r="E13" s="44">
        <v>32</v>
      </c>
      <c r="F13" s="10" t="s">
        <v>284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C14" t="s">
        <v>132</v>
      </c>
      <c r="D14" s="34" t="s">
        <v>55</v>
      </c>
      <c r="E14" s="44">
        <v>37</v>
      </c>
      <c r="F14" s="10" t="s">
        <v>285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C15" t="s">
        <v>133</v>
      </c>
      <c r="D15" s="34" t="s">
        <v>55</v>
      </c>
      <c r="E15" s="44">
        <v>42</v>
      </c>
      <c r="F15" s="10" t="s">
        <v>286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C16" t="s">
        <v>134</v>
      </c>
      <c r="D16" s="34" t="s">
        <v>55</v>
      </c>
      <c r="E16" s="44">
        <v>47</v>
      </c>
      <c r="F16" s="10" t="s">
        <v>287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3:17" x14ac:dyDescent="0.25">
      <c r="C17" t="s">
        <v>135</v>
      </c>
      <c r="D17" s="34" t="s">
        <v>55</v>
      </c>
      <c r="E17" s="44">
        <v>52</v>
      </c>
      <c r="F17" s="10" t="s">
        <v>47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3:17" x14ac:dyDescent="0.25">
      <c r="C18" t="s">
        <v>136</v>
      </c>
      <c r="D18" s="34" t="s">
        <v>55</v>
      </c>
      <c r="E18" s="44">
        <v>57</v>
      </c>
      <c r="F18" s="10" t="s">
        <v>48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3:17" x14ac:dyDescent="0.25">
      <c r="C19" t="s">
        <v>137</v>
      </c>
      <c r="D19" s="34" t="s">
        <v>55</v>
      </c>
      <c r="E19" s="44">
        <v>62</v>
      </c>
      <c r="F19" s="10" t="s">
        <v>49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3:17" x14ac:dyDescent="0.25">
      <c r="C20" t="s">
        <v>138</v>
      </c>
      <c r="D20" s="34" t="s">
        <v>55</v>
      </c>
      <c r="E20" s="44">
        <v>67</v>
      </c>
      <c r="F20" s="34" t="s">
        <v>50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9"/>
    </row>
    <row r="21" spans="3:17" x14ac:dyDescent="0.25">
      <c r="D21" s="41"/>
      <c r="E21" s="20"/>
      <c r="N21" s="41"/>
    </row>
    <row r="22" spans="3:17" x14ac:dyDescent="0.25">
      <c r="D22" s="41"/>
      <c r="E22" s="20"/>
      <c r="N22" s="41"/>
    </row>
    <row r="23" spans="3:17" x14ac:dyDescent="0.25">
      <c r="D23" s="41"/>
      <c r="E23" s="20"/>
      <c r="N23" s="41"/>
    </row>
    <row r="24" spans="3:17" x14ac:dyDescent="0.25">
      <c r="D24" s="41"/>
      <c r="E24" s="20"/>
      <c r="N24" s="41"/>
    </row>
    <row r="25" spans="3:17" x14ac:dyDescent="0.25">
      <c r="D25" s="41"/>
      <c r="N25" s="41"/>
    </row>
    <row r="26" spans="3:17" x14ac:dyDescent="0.25">
      <c r="D26" s="41"/>
      <c r="I26" s="22"/>
      <c r="N26" s="41"/>
    </row>
    <row r="27" spans="3:17" x14ac:dyDescent="0.25">
      <c r="D27" s="41"/>
      <c r="I27" s="22"/>
      <c r="N27" s="41"/>
    </row>
    <row r="28" spans="3:17" x14ac:dyDescent="0.25">
      <c r="D28" s="41"/>
      <c r="I28" s="23"/>
      <c r="N28" s="41"/>
    </row>
    <row r="29" spans="3:17" x14ac:dyDescent="0.25">
      <c r="D29" s="41"/>
      <c r="I29" s="23"/>
      <c r="N29" s="41"/>
    </row>
    <row r="30" spans="3:17" x14ac:dyDescent="0.25">
      <c r="D30" s="41"/>
      <c r="I30" s="23"/>
      <c r="N30" s="41"/>
    </row>
    <row r="31" spans="3:17" x14ac:dyDescent="0.25">
      <c r="D31" s="41"/>
      <c r="I31" s="23"/>
      <c r="N31" s="41"/>
    </row>
    <row r="32" spans="3:17" x14ac:dyDescent="0.25">
      <c r="D32" s="41"/>
      <c r="I32" s="23"/>
      <c r="N32" s="41"/>
    </row>
    <row r="33" spans="4:14" x14ac:dyDescent="0.25">
      <c r="D33" s="41"/>
      <c r="I33" s="23"/>
      <c r="N33" s="41"/>
    </row>
    <row r="34" spans="4:14" x14ac:dyDescent="0.25">
      <c r="D34" s="41"/>
      <c r="I34" s="23"/>
      <c r="N34" s="41"/>
    </row>
    <row r="35" spans="4:14" x14ac:dyDescent="0.25">
      <c r="D35" s="41"/>
      <c r="I35" s="23"/>
      <c r="N35" s="41"/>
    </row>
    <row r="36" spans="4:14" x14ac:dyDescent="0.25">
      <c r="D36" s="41"/>
      <c r="I36" s="23"/>
      <c r="N36" s="41"/>
    </row>
    <row r="37" spans="4:14" x14ac:dyDescent="0.25">
      <c r="D37" s="41"/>
      <c r="I37" s="23"/>
      <c r="N37" s="41"/>
    </row>
    <row r="38" spans="4:14" x14ac:dyDescent="0.25">
      <c r="I38" s="23"/>
    </row>
    <row r="39" spans="4:14" x14ac:dyDescent="0.25">
      <c r="I39" s="23"/>
    </row>
    <row r="40" spans="4:14" x14ac:dyDescent="0.25">
      <c r="I40" s="23"/>
    </row>
    <row r="41" spans="4:14" x14ac:dyDescent="0.25">
      <c r="I41" s="23"/>
    </row>
    <row r="42" spans="4:14" x14ac:dyDescent="0.25">
      <c r="I42" s="23"/>
    </row>
    <row r="43" spans="4:14" x14ac:dyDescent="0.25">
      <c r="I43" s="23"/>
    </row>
    <row r="44" spans="4:14" x14ac:dyDescent="0.25">
      <c r="I44" s="23"/>
    </row>
    <row r="45" spans="4:14" x14ac:dyDescent="0.25">
      <c r="I45" s="23"/>
    </row>
    <row r="46" spans="4:14" x14ac:dyDescent="0.25">
      <c r="I46" s="23"/>
    </row>
    <row r="47" spans="4:14" x14ac:dyDescent="0.25">
      <c r="I47" s="23"/>
    </row>
    <row r="48" spans="4:14" x14ac:dyDescent="0.25">
      <c r="I48" s="23"/>
    </row>
    <row r="49" spans="9:9" x14ac:dyDescent="0.25">
      <c r="I49" s="23"/>
    </row>
    <row r="50" spans="9:9" x14ac:dyDescent="0.25">
      <c r="I50" s="23"/>
    </row>
    <row r="51" spans="9:9" x14ac:dyDescent="0.25">
      <c r="I51" s="23"/>
    </row>
    <row r="52" spans="9:9" x14ac:dyDescent="0.25">
      <c r="I52" s="23"/>
    </row>
    <row r="53" spans="9:9" x14ac:dyDescent="0.25">
      <c r="I53" s="23"/>
    </row>
    <row r="54" spans="9:9" x14ac:dyDescent="0.25">
      <c r="I54" s="23"/>
    </row>
    <row r="55" spans="9:9" x14ac:dyDescent="0.25">
      <c r="I55" s="23"/>
    </row>
    <row r="56" spans="9:9" x14ac:dyDescent="0.25">
      <c r="I56" s="23"/>
    </row>
    <row r="57" spans="9:9" x14ac:dyDescent="0.25">
      <c r="I57" s="23"/>
    </row>
    <row r="58" spans="9:9" x14ac:dyDescent="0.25">
      <c r="I58" s="23"/>
    </row>
    <row r="59" spans="9:9" x14ac:dyDescent="0.25">
      <c r="I59" s="23"/>
    </row>
    <row r="60" spans="9:9" x14ac:dyDescent="0.25">
      <c r="I60" s="23"/>
    </row>
    <row r="61" spans="9:9" x14ac:dyDescent="0.25">
      <c r="I61" s="23"/>
    </row>
    <row r="62" spans="9:9" x14ac:dyDescent="0.25">
      <c r="I62" s="23"/>
    </row>
    <row r="63" spans="9:9" x14ac:dyDescent="0.25">
      <c r="I63" s="23"/>
    </row>
    <row r="64" spans="9:9" x14ac:dyDescent="0.25">
      <c r="I64" s="23"/>
    </row>
    <row r="65" spans="9:9" x14ac:dyDescent="0.25">
      <c r="I65" s="23"/>
    </row>
    <row r="66" spans="9:9" x14ac:dyDescent="0.25">
      <c r="I66" s="23"/>
    </row>
    <row r="67" spans="9:9" x14ac:dyDescent="0.25">
      <c r="I67" s="23"/>
    </row>
    <row r="68" spans="9:9" x14ac:dyDescent="0.25">
      <c r="I68" s="23"/>
    </row>
  </sheetData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sheetData>
    <row r="1" spans="1:18" x14ac:dyDescent="0.25">
      <c r="A1" s="1" t="s">
        <v>0</v>
      </c>
    </row>
    <row r="2" spans="1:18" x14ac:dyDescent="0.25">
      <c r="A2" s="1"/>
      <c r="P2" s="37">
        <v>0.88200000000000001</v>
      </c>
    </row>
    <row r="3" spans="1:18" x14ac:dyDescent="0.25">
      <c r="A3" s="1"/>
      <c r="B3" t="s">
        <v>305</v>
      </c>
      <c r="C3" t="s">
        <v>305</v>
      </c>
      <c r="D3" t="s">
        <v>306</v>
      </c>
      <c r="E3" t="s">
        <v>306</v>
      </c>
      <c r="F3" t="s">
        <v>316</v>
      </c>
      <c r="G3" t="s">
        <v>316</v>
      </c>
      <c r="H3" t="s">
        <v>317</v>
      </c>
      <c r="I3" t="s">
        <v>317</v>
      </c>
      <c r="J3" t="s">
        <v>307</v>
      </c>
      <c r="K3" t="s">
        <v>307</v>
      </c>
      <c r="L3" t="s">
        <v>318</v>
      </c>
      <c r="M3" t="s">
        <v>318</v>
      </c>
      <c r="N3" t="s">
        <v>308</v>
      </c>
      <c r="O3" t="s">
        <v>308</v>
      </c>
      <c r="P3" t="s">
        <v>305</v>
      </c>
      <c r="Q3" t="s">
        <v>306</v>
      </c>
      <c r="R3" s="53" t="s">
        <v>334</v>
      </c>
    </row>
    <row r="4" spans="1:18" x14ac:dyDescent="0.25">
      <c r="A4" t="s">
        <v>315</v>
      </c>
      <c r="B4" t="s">
        <v>303</v>
      </c>
      <c r="C4" t="s">
        <v>304</v>
      </c>
      <c r="D4" t="s">
        <v>303</v>
      </c>
      <c r="E4" t="s">
        <v>304</v>
      </c>
      <c r="F4" t="s">
        <v>303</v>
      </c>
      <c r="G4" t="s">
        <v>304</v>
      </c>
      <c r="H4" t="s">
        <v>303</v>
      </c>
      <c r="I4" t="s">
        <v>304</v>
      </c>
      <c r="J4" t="s">
        <v>303</v>
      </c>
      <c r="K4" t="s">
        <v>304</v>
      </c>
      <c r="L4" t="s">
        <v>303</v>
      </c>
      <c r="M4" t="s">
        <v>304</v>
      </c>
      <c r="N4" t="s">
        <v>303</v>
      </c>
      <c r="O4" t="s">
        <v>304</v>
      </c>
      <c r="P4" t="s">
        <v>56</v>
      </c>
      <c r="Q4" t="s">
        <v>56</v>
      </c>
      <c r="R4" s="53" t="s">
        <v>56</v>
      </c>
    </row>
    <row r="5" spans="1:18" x14ac:dyDescent="0.25">
      <c r="A5">
        <v>0</v>
      </c>
      <c r="B5" s="39">
        <v>7.8E-2</v>
      </c>
      <c r="C5" s="39">
        <v>7.5999999999999998E-2</v>
      </c>
      <c r="D5" s="39">
        <v>7.5999999999999998E-2</v>
      </c>
      <c r="E5" s="39">
        <v>7.8E-2</v>
      </c>
      <c r="F5" s="39">
        <v>4.5999999999999999E-2</v>
      </c>
      <c r="G5" s="39">
        <v>7.0000000000000007E-2</v>
      </c>
      <c r="H5" s="39">
        <v>4.1000000000000002E-2</v>
      </c>
      <c r="I5" s="39">
        <v>4.1000000000000002E-2</v>
      </c>
      <c r="J5" s="39">
        <v>5.1999999999999998E-2</v>
      </c>
      <c r="K5" s="39">
        <v>4.7E-2</v>
      </c>
      <c r="L5" s="39">
        <v>4.1000000000000002E-2</v>
      </c>
      <c r="M5" s="39">
        <v>4.1000000000000002E-2</v>
      </c>
      <c r="N5" s="39"/>
      <c r="O5" s="39"/>
      <c r="P5" s="40">
        <f>+AVERAGE(B5:C5)</f>
        <v>7.6999999999999999E-2</v>
      </c>
      <c r="Q5" s="40">
        <f t="shared" ref="Q5:Q35" si="0">+AVERAGE(D5:E5)</f>
        <v>7.6999999999999999E-2</v>
      </c>
      <c r="R5" s="54">
        <f>+P5*$P$2+Q5*(1-$P$2)</f>
        <v>7.6999999999999999E-2</v>
      </c>
    </row>
    <row r="6" spans="1:18" x14ac:dyDescent="0.25">
      <c r="A6">
        <v>1</v>
      </c>
      <c r="B6" s="39">
        <v>5.5E-2</v>
      </c>
      <c r="C6" s="39">
        <v>5.7000000000000002E-2</v>
      </c>
      <c r="D6" s="39">
        <v>5.8999999999999997E-2</v>
      </c>
      <c r="E6" s="39">
        <v>6.5000000000000002E-2</v>
      </c>
      <c r="F6" s="39">
        <v>4.5999999999999999E-2</v>
      </c>
      <c r="G6" s="39">
        <v>7.0000000000000007E-2</v>
      </c>
      <c r="H6" s="39">
        <v>4.1000000000000002E-2</v>
      </c>
      <c r="I6" s="39">
        <v>4.1000000000000002E-2</v>
      </c>
      <c r="J6" s="39">
        <v>5.1999999999999998E-2</v>
      </c>
      <c r="K6" s="39">
        <v>4.7E-2</v>
      </c>
      <c r="L6" s="39">
        <v>4.1000000000000002E-2</v>
      </c>
      <c r="M6" s="39">
        <v>4.1000000000000002E-2</v>
      </c>
      <c r="N6" s="39">
        <v>6.6000000000000003E-2</v>
      </c>
      <c r="O6" s="39">
        <v>7.0999999999999994E-2</v>
      </c>
      <c r="P6" s="40">
        <f t="shared" ref="P6:P35" si="1">+AVERAGE(B6:C6)</f>
        <v>5.6000000000000001E-2</v>
      </c>
      <c r="Q6" s="40">
        <f t="shared" si="0"/>
        <v>6.2E-2</v>
      </c>
      <c r="R6" s="54">
        <f t="shared" ref="R6:R35" si="2">+P6*$P$2+Q6*(1-$P$2)</f>
        <v>5.6707999999999995E-2</v>
      </c>
    </row>
    <row r="7" spans="1:18" x14ac:dyDescent="0.25">
      <c r="A7">
        <v>2</v>
      </c>
      <c r="B7" s="39">
        <v>0.05</v>
      </c>
      <c r="C7" s="39">
        <v>5.2999999999999999E-2</v>
      </c>
      <c r="D7" s="39">
        <v>5.6000000000000001E-2</v>
      </c>
      <c r="E7" s="39">
        <v>6.0999999999999999E-2</v>
      </c>
      <c r="F7" s="39">
        <v>4.5999999999999999E-2</v>
      </c>
      <c r="G7" s="39">
        <v>7.0000000000000007E-2</v>
      </c>
      <c r="H7" s="39">
        <v>4.1000000000000002E-2</v>
      </c>
      <c r="I7" s="39">
        <v>4.1000000000000002E-2</v>
      </c>
      <c r="J7" s="39">
        <v>5.1999999999999998E-2</v>
      </c>
      <c r="K7" s="39">
        <v>4.7E-2</v>
      </c>
      <c r="L7" s="39">
        <v>4.1000000000000002E-2</v>
      </c>
      <c r="M7" s="39">
        <v>4.1000000000000002E-2</v>
      </c>
      <c r="N7" s="39">
        <v>6.2E-2</v>
      </c>
      <c r="O7" s="39">
        <v>6.4000000000000001E-2</v>
      </c>
      <c r="P7" s="40">
        <f t="shared" si="1"/>
        <v>5.1500000000000004E-2</v>
      </c>
      <c r="Q7" s="40">
        <f t="shared" si="0"/>
        <v>5.8499999999999996E-2</v>
      </c>
      <c r="R7" s="54">
        <f t="shared" si="2"/>
        <v>5.2326000000000004E-2</v>
      </c>
    </row>
    <row r="8" spans="1:18" x14ac:dyDescent="0.25">
      <c r="A8">
        <v>3</v>
      </c>
      <c r="B8" s="39">
        <v>0.05</v>
      </c>
      <c r="C8" s="39">
        <v>5.0999999999999997E-2</v>
      </c>
      <c r="D8" s="39">
        <v>5.6000000000000001E-2</v>
      </c>
      <c r="E8" s="39">
        <v>0.06</v>
      </c>
      <c r="F8" s="39">
        <v>4.5999999999999999E-2</v>
      </c>
      <c r="G8" s="39">
        <v>7.0000000000000007E-2</v>
      </c>
      <c r="H8" s="39">
        <v>4.1000000000000002E-2</v>
      </c>
      <c r="I8" s="39">
        <v>4.1000000000000002E-2</v>
      </c>
      <c r="J8" s="39">
        <v>5.1999999999999998E-2</v>
      </c>
      <c r="K8" s="39">
        <v>4.7E-2</v>
      </c>
      <c r="L8" s="39">
        <v>4.1000000000000002E-2</v>
      </c>
      <c r="M8" s="39">
        <v>4.1000000000000002E-2</v>
      </c>
      <c r="N8" s="39">
        <v>6.2E-2</v>
      </c>
      <c r="O8" s="39">
        <v>6.0999999999999999E-2</v>
      </c>
      <c r="P8" s="40">
        <f t="shared" si="1"/>
        <v>5.0500000000000003E-2</v>
      </c>
      <c r="Q8" s="40">
        <f t="shared" si="0"/>
        <v>5.7999999999999996E-2</v>
      </c>
      <c r="R8" s="54">
        <f t="shared" si="2"/>
        <v>5.1385E-2</v>
      </c>
    </row>
    <row r="9" spans="1:18" x14ac:dyDescent="0.25">
      <c r="A9">
        <v>4</v>
      </c>
      <c r="B9" s="39">
        <v>4.9000000000000002E-2</v>
      </c>
      <c r="C9" s="39">
        <v>0.05</v>
      </c>
      <c r="D9" s="39">
        <v>5.6000000000000001E-2</v>
      </c>
      <c r="E9" s="39">
        <v>0.06</v>
      </c>
      <c r="F9" s="39">
        <v>4.5999999999999999E-2</v>
      </c>
      <c r="G9" s="39">
        <v>0.06</v>
      </c>
      <c r="H9" s="39">
        <v>4.1000000000000002E-2</v>
      </c>
      <c r="I9" s="39">
        <v>4.1000000000000002E-2</v>
      </c>
      <c r="J9" s="39">
        <v>5.1999999999999998E-2</v>
      </c>
      <c r="K9" s="39">
        <v>4.7E-2</v>
      </c>
      <c r="L9" s="39">
        <v>4.1000000000000002E-2</v>
      </c>
      <c r="M9" s="39">
        <v>4.1000000000000002E-2</v>
      </c>
      <c r="N9" s="39">
        <v>5.2999999999999999E-2</v>
      </c>
      <c r="O9" s="39">
        <v>5.3999999999999999E-2</v>
      </c>
      <c r="P9" s="40">
        <f t="shared" si="1"/>
        <v>4.9500000000000002E-2</v>
      </c>
      <c r="Q9" s="40">
        <f t="shared" si="0"/>
        <v>5.7999999999999996E-2</v>
      </c>
      <c r="R9" s="54">
        <f t="shared" si="2"/>
        <v>5.0503000000000006E-2</v>
      </c>
    </row>
    <row r="10" spans="1:18" x14ac:dyDescent="0.25">
      <c r="A10">
        <v>5</v>
      </c>
      <c r="B10" s="39">
        <v>4.8000000000000001E-2</v>
      </c>
      <c r="C10" s="39">
        <v>4.9000000000000002E-2</v>
      </c>
      <c r="D10" s="39">
        <v>5.6000000000000001E-2</v>
      </c>
      <c r="E10" s="39">
        <v>0.06</v>
      </c>
      <c r="F10" s="39">
        <v>4.5999999999999999E-2</v>
      </c>
      <c r="G10" s="39">
        <v>0.06</v>
      </c>
      <c r="H10" s="39">
        <v>4.1000000000000002E-2</v>
      </c>
      <c r="I10" s="39">
        <v>4.1000000000000002E-2</v>
      </c>
      <c r="J10" s="39">
        <v>5.1999999999999998E-2</v>
      </c>
      <c r="K10" s="39">
        <v>4.7E-2</v>
      </c>
      <c r="L10" s="39">
        <v>4.1000000000000002E-2</v>
      </c>
      <c r="M10" s="39">
        <v>4.1000000000000002E-2</v>
      </c>
      <c r="N10" s="39">
        <v>5.2999999999999999E-2</v>
      </c>
      <c r="O10" s="39">
        <v>0.05</v>
      </c>
      <c r="P10" s="40">
        <f t="shared" si="1"/>
        <v>4.8500000000000001E-2</v>
      </c>
      <c r="Q10" s="40">
        <f t="shared" si="0"/>
        <v>5.7999999999999996E-2</v>
      </c>
      <c r="R10" s="54">
        <f t="shared" si="2"/>
        <v>4.9620999999999998E-2</v>
      </c>
    </row>
    <row r="11" spans="1:18" x14ac:dyDescent="0.25">
      <c r="A11">
        <v>6</v>
      </c>
      <c r="B11" s="39">
        <v>4.8000000000000001E-2</v>
      </c>
      <c r="C11" s="39">
        <v>4.8000000000000001E-2</v>
      </c>
      <c r="D11" s="39">
        <v>5.6000000000000001E-2</v>
      </c>
      <c r="E11" s="39">
        <v>5.8999999999999997E-2</v>
      </c>
      <c r="F11" s="39">
        <v>4.5999999999999999E-2</v>
      </c>
      <c r="G11" s="39">
        <v>0.06</v>
      </c>
      <c r="H11" s="39">
        <v>4.1000000000000002E-2</v>
      </c>
      <c r="I11" s="39">
        <v>4.1000000000000002E-2</v>
      </c>
      <c r="J11" s="39">
        <v>5.1999999999999998E-2</v>
      </c>
      <c r="K11" s="39">
        <v>4.7E-2</v>
      </c>
      <c r="L11" s="39">
        <v>4.1000000000000002E-2</v>
      </c>
      <c r="M11" s="39">
        <v>4.1000000000000002E-2</v>
      </c>
      <c r="N11" s="39">
        <v>5.2999999999999999E-2</v>
      </c>
      <c r="O11" s="39">
        <v>0.05</v>
      </c>
      <c r="P11" s="40">
        <f t="shared" si="1"/>
        <v>4.8000000000000001E-2</v>
      </c>
      <c r="Q11" s="40">
        <f t="shared" si="0"/>
        <v>5.7499999999999996E-2</v>
      </c>
      <c r="R11" s="54">
        <f t="shared" si="2"/>
        <v>4.9120999999999998E-2</v>
      </c>
    </row>
    <row r="12" spans="1:18" x14ac:dyDescent="0.25">
      <c r="A12">
        <v>7</v>
      </c>
      <c r="B12" s="39">
        <v>4.7E-2</v>
      </c>
      <c r="C12" s="39">
        <v>4.8000000000000001E-2</v>
      </c>
      <c r="D12" s="39">
        <v>5.5E-2</v>
      </c>
      <c r="E12" s="39">
        <v>5.7000000000000002E-2</v>
      </c>
      <c r="F12" s="39">
        <v>4.5999999999999999E-2</v>
      </c>
      <c r="G12" s="39">
        <v>0.06</v>
      </c>
      <c r="H12" s="39">
        <v>4.1000000000000002E-2</v>
      </c>
      <c r="I12" s="39">
        <v>4.1000000000000002E-2</v>
      </c>
      <c r="J12" s="39">
        <v>5.1999999999999998E-2</v>
      </c>
      <c r="K12" s="39">
        <v>4.7E-2</v>
      </c>
      <c r="L12" s="39">
        <v>4.1000000000000002E-2</v>
      </c>
      <c r="M12" s="39">
        <v>4.1000000000000002E-2</v>
      </c>
      <c r="N12" s="39">
        <v>4.8000000000000001E-2</v>
      </c>
      <c r="O12" s="39">
        <v>4.7E-2</v>
      </c>
      <c r="P12" s="40">
        <f t="shared" si="1"/>
        <v>4.7500000000000001E-2</v>
      </c>
      <c r="Q12" s="40">
        <f t="shared" si="0"/>
        <v>5.6000000000000001E-2</v>
      </c>
      <c r="R12" s="54">
        <f t="shared" si="2"/>
        <v>4.8503000000000004E-2</v>
      </c>
    </row>
    <row r="13" spans="1:18" x14ac:dyDescent="0.25">
      <c r="A13">
        <v>8</v>
      </c>
      <c r="B13" s="39">
        <v>4.5999999999999999E-2</v>
      </c>
      <c r="C13" s="39">
        <v>4.7E-2</v>
      </c>
      <c r="D13" s="39">
        <v>5.5E-2</v>
      </c>
      <c r="E13" s="39">
        <v>5.7000000000000002E-2</v>
      </c>
      <c r="F13" s="39">
        <v>4.5999999999999999E-2</v>
      </c>
      <c r="G13" s="39">
        <v>0.06</v>
      </c>
      <c r="H13" s="39">
        <v>4.1000000000000002E-2</v>
      </c>
      <c r="I13" s="39">
        <v>4.1000000000000002E-2</v>
      </c>
      <c r="J13" s="39">
        <v>5.1999999999999998E-2</v>
      </c>
      <c r="K13" s="39">
        <v>4.7E-2</v>
      </c>
      <c r="L13" s="39">
        <v>4.1000000000000002E-2</v>
      </c>
      <c r="M13" s="39">
        <v>4.1000000000000002E-2</v>
      </c>
      <c r="N13" s="39">
        <v>4.8000000000000001E-2</v>
      </c>
      <c r="O13" s="39">
        <v>4.7E-2</v>
      </c>
      <c r="P13" s="40">
        <f t="shared" si="1"/>
        <v>4.65E-2</v>
      </c>
      <c r="Q13" s="40">
        <f t="shared" si="0"/>
        <v>5.6000000000000001E-2</v>
      </c>
      <c r="R13" s="54">
        <f t="shared" si="2"/>
        <v>4.7621000000000004E-2</v>
      </c>
    </row>
    <row r="14" spans="1:18" x14ac:dyDescent="0.25">
      <c r="A14">
        <v>9</v>
      </c>
      <c r="B14" s="39">
        <v>4.5999999999999999E-2</v>
      </c>
      <c r="C14" s="39">
        <v>4.7E-2</v>
      </c>
      <c r="D14" s="39">
        <v>5.5E-2</v>
      </c>
      <c r="E14" s="39">
        <v>5.7000000000000002E-2</v>
      </c>
      <c r="F14" s="39">
        <v>4.5999999999999999E-2</v>
      </c>
      <c r="G14" s="39">
        <v>0.06</v>
      </c>
      <c r="H14" s="39">
        <v>4.1000000000000002E-2</v>
      </c>
      <c r="I14" s="39">
        <v>4.1000000000000002E-2</v>
      </c>
      <c r="J14" s="39">
        <v>5.1999999999999998E-2</v>
      </c>
      <c r="K14" s="39">
        <v>4.7E-2</v>
      </c>
      <c r="L14" s="39">
        <v>4.1000000000000002E-2</v>
      </c>
      <c r="M14" s="39">
        <v>4.1000000000000002E-2</v>
      </c>
      <c r="N14" s="39">
        <v>4.8000000000000001E-2</v>
      </c>
      <c r="O14" s="39">
        <v>4.7E-2</v>
      </c>
      <c r="P14" s="40">
        <f t="shared" si="1"/>
        <v>4.65E-2</v>
      </c>
      <c r="Q14" s="40">
        <f t="shared" si="0"/>
        <v>5.6000000000000001E-2</v>
      </c>
      <c r="R14" s="54">
        <f t="shared" si="2"/>
        <v>4.7621000000000004E-2</v>
      </c>
    </row>
    <row r="15" spans="1:18" x14ac:dyDescent="0.25">
      <c r="A15">
        <v>10</v>
      </c>
      <c r="B15" s="39">
        <v>4.5999999999999999E-2</v>
      </c>
      <c r="C15" s="39">
        <v>4.4999999999999998E-2</v>
      </c>
      <c r="D15" s="39">
        <v>5.5E-2</v>
      </c>
      <c r="E15" s="39">
        <v>5.6000000000000001E-2</v>
      </c>
      <c r="F15" s="39">
        <v>4.5999999999999999E-2</v>
      </c>
      <c r="G15" s="39">
        <v>0.06</v>
      </c>
      <c r="H15" s="39">
        <v>4.1000000000000002E-2</v>
      </c>
      <c r="I15" s="39">
        <v>4.1000000000000002E-2</v>
      </c>
      <c r="J15" s="39">
        <v>5.1999999999999998E-2</v>
      </c>
      <c r="K15" s="39">
        <v>4.7E-2</v>
      </c>
      <c r="L15" s="39">
        <v>4.1000000000000002E-2</v>
      </c>
      <c r="M15" s="39">
        <v>4.1000000000000002E-2</v>
      </c>
      <c r="N15" s="39">
        <v>4.8000000000000001E-2</v>
      </c>
      <c r="O15" s="39">
        <v>4.7E-2</v>
      </c>
      <c r="P15" s="40">
        <f t="shared" si="1"/>
        <v>4.5499999999999999E-2</v>
      </c>
      <c r="Q15" s="40">
        <f t="shared" si="0"/>
        <v>5.5500000000000001E-2</v>
      </c>
      <c r="R15" s="54">
        <f t="shared" si="2"/>
        <v>4.6679999999999999E-2</v>
      </c>
    </row>
    <row r="16" spans="1:18" x14ac:dyDescent="0.25">
      <c r="A16">
        <v>11</v>
      </c>
      <c r="B16" s="39">
        <v>4.4999999999999998E-2</v>
      </c>
      <c r="C16" s="39">
        <v>4.4999999999999998E-2</v>
      </c>
      <c r="D16" s="39">
        <v>5.2999999999999999E-2</v>
      </c>
      <c r="E16" s="39">
        <v>5.6000000000000001E-2</v>
      </c>
      <c r="F16" s="39">
        <v>4.5999999999999999E-2</v>
      </c>
      <c r="G16" s="39">
        <v>0.06</v>
      </c>
      <c r="H16" s="39">
        <v>4.1000000000000002E-2</v>
      </c>
      <c r="I16" s="39">
        <v>4.1000000000000002E-2</v>
      </c>
      <c r="J16" s="39">
        <v>5.1999999999999998E-2</v>
      </c>
      <c r="K16" s="39">
        <v>4.7E-2</v>
      </c>
      <c r="L16" s="39">
        <v>4.1000000000000002E-2</v>
      </c>
      <c r="M16" s="39">
        <v>4.1000000000000002E-2</v>
      </c>
      <c r="N16" s="39">
        <v>4.8000000000000001E-2</v>
      </c>
      <c r="O16" s="39">
        <v>4.7E-2</v>
      </c>
      <c r="P16" s="40">
        <f t="shared" si="1"/>
        <v>4.4999999999999998E-2</v>
      </c>
      <c r="Q16" s="40">
        <f t="shared" si="0"/>
        <v>5.45E-2</v>
      </c>
      <c r="R16" s="54">
        <f t="shared" si="2"/>
        <v>4.6120999999999995E-2</v>
      </c>
    </row>
    <row r="17" spans="1:18" x14ac:dyDescent="0.25">
      <c r="A17">
        <v>12</v>
      </c>
      <c r="B17" s="39">
        <v>4.3999999999999997E-2</v>
      </c>
      <c r="C17" s="39">
        <v>4.4999999999999998E-2</v>
      </c>
      <c r="D17" s="39">
        <v>5.2999999999999999E-2</v>
      </c>
      <c r="E17" s="39">
        <v>5.3999999999999999E-2</v>
      </c>
      <c r="F17" s="39">
        <v>4.5999999999999999E-2</v>
      </c>
      <c r="G17" s="39">
        <v>0.06</v>
      </c>
      <c r="H17" s="39">
        <v>4.1000000000000002E-2</v>
      </c>
      <c r="I17" s="39">
        <v>4.1000000000000002E-2</v>
      </c>
      <c r="J17" s="39">
        <v>5.1999999999999998E-2</v>
      </c>
      <c r="K17" s="39">
        <v>4.7E-2</v>
      </c>
      <c r="L17" s="39">
        <v>4.1000000000000002E-2</v>
      </c>
      <c r="M17" s="39">
        <v>4.1000000000000002E-2</v>
      </c>
      <c r="N17" s="39">
        <v>4.8000000000000001E-2</v>
      </c>
      <c r="O17" s="39">
        <v>4.7E-2</v>
      </c>
      <c r="P17" s="40">
        <f t="shared" si="1"/>
        <v>4.4499999999999998E-2</v>
      </c>
      <c r="Q17" s="40">
        <f t="shared" si="0"/>
        <v>5.3499999999999999E-2</v>
      </c>
      <c r="R17" s="54">
        <f t="shared" si="2"/>
        <v>4.5561999999999998E-2</v>
      </c>
    </row>
    <row r="18" spans="1:18" x14ac:dyDescent="0.25">
      <c r="A18">
        <v>13</v>
      </c>
      <c r="B18" s="39">
        <v>4.3999999999999997E-2</v>
      </c>
      <c r="C18" s="39">
        <v>4.4999999999999998E-2</v>
      </c>
      <c r="D18" s="39">
        <v>5.1999999999999998E-2</v>
      </c>
      <c r="E18" s="39">
        <v>5.3999999999999999E-2</v>
      </c>
      <c r="F18" s="39">
        <v>4.5999999999999999E-2</v>
      </c>
      <c r="G18" s="39">
        <v>0.06</v>
      </c>
      <c r="H18" s="39">
        <v>4.1000000000000002E-2</v>
      </c>
      <c r="I18" s="39">
        <v>4.1000000000000002E-2</v>
      </c>
      <c r="J18" s="39">
        <v>5.1999999999999998E-2</v>
      </c>
      <c r="K18" s="39">
        <v>4.7E-2</v>
      </c>
      <c r="L18" s="39">
        <v>4.1000000000000002E-2</v>
      </c>
      <c r="M18" s="39">
        <v>4.1000000000000002E-2</v>
      </c>
      <c r="N18" s="39">
        <v>4.8000000000000001E-2</v>
      </c>
      <c r="O18" s="39">
        <v>4.7E-2</v>
      </c>
      <c r="P18" s="40">
        <f t="shared" si="1"/>
        <v>4.4499999999999998E-2</v>
      </c>
      <c r="Q18" s="40">
        <f t="shared" si="0"/>
        <v>5.2999999999999999E-2</v>
      </c>
      <c r="R18" s="54">
        <f t="shared" si="2"/>
        <v>4.5503000000000002E-2</v>
      </c>
    </row>
    <row r="19" spans="1:18" x14ac:dyDescent="0.25">
      <c r="A19">
        <v>14</v>
      </c>
      <c r="B19" s="39">
        <v>4.3999999999999997E-2</v>
      </c>
      <c r="C19" s="39">
        <v>4.4999999999999998E-2</v>
      </c>
      <c r="D19" s="39">
        <v>5.1999999999999998E-2</v>
      </c>
      <c r="E19" s="39">
        <v>5.2999999999999999E-2</v>
      </c>
      <c r="F19" s="39">
        <v>4.5999999999999999E-2</v>
      </c>
      <c r="G19" s="39">
        <v>0.06</v>
      </c>
      <c r="H19" s="39">
        <v>4.1000000000000002E-2</v>
      </c>
      <c r="I19" s="39">
        <v>4.1000000000000002E-2</v>
      </c>
      <c r="J19" s="39">
        <v>5.1999999999999998E-2</v>
      </c>
      <c r="K19" s="39">
        <v>4.7E-2</v>
      </c>
      <c r="L19" s="39">
        <v>4.1000000000000002E-2</v>
      </c>
      <c r="M19" s="39">
        <v>4.1000000000000002E-2</v>
      </c>
      <c r="N19" s="39">
        <v>4.8000000000000001E-2</v>
      </c>
      <c r="O19" s="39">
        <v>4.2999999999999997E-2</v>
      </c>
      <c r="P19" s="40">
        <f t="shared" si="1"/>
        <v>4.4499999999999998E-2</v>
      </c>
      <c r="Q19" s="40">
        <f t="shared" si="0"/>
        <v>5.2499999999999998E-2</v>
      </c>
      <c r="R19" s="54">
        <f t="shared" si="2"/>
        <v>4.5443999999999998E-2</v>
      </c>
    </row>
    <row r="20" spans="1:18" x14ac:dyDescent="0.25">
      <c r="A20">
        <v>15</v>
      </c>
      <c r="B20" s="39">
        <v>4.3999999999999997E-2</v>
      </c>
      <c r="C20" s="39">
        <v>4.3999999999999997E-2</v>
      </c>
      <c r="D20" s="39">
        <v>5.1999999999999998E-2</v>
      </c>
      <c r="E20" s="39">
        <v>5.2999999999999999E-2</v>
      </c>
      <c r="F20" s="39">
        <v>4.5999999999999999E-2</v>
      </c>
      <c r="G20" s="39">
        <v>0.06</v>
      </c>
      <c r="H20" s="39">
        <v>4.1000000000000002E-2</v>
      </c>
      <c r="I20" s="39">
        <v>4.1000000000000002E-2</v>
      </c>
      <c r="J20" s="39">
        <v>5.1999999999999998E-2</v>
      </c>
      <c r="K20" s="39">
        <v>4.7E-2</v>
      </c>
      <c r="L20" s="39">
        <v>4.1000000000000002E-2</v>
      </c>
      <c r="M20" s="39">
        <v>4.1000000000000002E-2</v>
      </c>
      <c r="N20" s="39">
        <v>4.8000000000000001E-2</v>
      </c>
      <c r="O20" s="39">
        <v>4.2999999999999997E-2</v>
      </c>
      <c r="P20" s="40">
        <f t="shared" si="1"/>
        <v>4.3999999999999997E-2</v>
      </c>
      <c r="Q20" s="40">
        <f t="shared" si="0"/>
        <v>5.2499999999999998E-2</v>
      </c>
      <c r="R20" s="54">
        <f t="shared" si="2"/>
        <v>4.5002999999999994E-2</v>
      </c>
    </row>
    <row r="21" spans="1:18" x14ac:dyDescent="0.25">
      <c r="A21">
        <v>16</v>
      </c>
      <c r="B21" s="39">
        <v>4.3999999999999997E-2</v>
      </c>
      <c r="C21" s="39">
        <v>4.3999999999999997E-2</v>
      </c>
      <c r="D21" s="39">
        <v>0.05</v>
      </c>
      <c r="E21" s="39">
        <v>5.2999999999999999E-2</v>
      </c>
      <c r="F21" s="39">
        <v>4.5999999999999999E-2</v>
      </c>
      <c r="G21" s="39">
        <v>0.06</v>
      </c>
      <c r="H21" s="39">
        <v>4.1000000000000002E-2</v>
      </c>
      <c r="I21" s="39">
        <v>4.1000000000000002E-2</v>
      </c>
      <c r="J21" s="39">
        <v>5.1999999999999998E-2</v>
      </c>
      <c r="K21" s="39">
        <v>4.7E-2</v>
      </c>
      <c r="L21" s="39">
        <v>4.1000000000000002E-2</v>
      </c>
      <c r="M21" s="39">
        <v>4.1000000000000002E-2</v>
      </c>
      <c r="N21" s="39">
        <v>4.8000000000000001E-2</v>
      </c>
      <c r="O21" s="39">
        <v>4.2999999999999997E-2</v>
      </c>
      <c r="P21" s="40">
        <f t="shared" si="1"/>
        <v>4.3999999999999997E-2</v>
      </c>
      <c r="Q21" s="40">
        <f t="shared" si="0"/>
        <v>5.1500000000000004E-2</v>
      </c>
      <c r="R21" s="54">
        <f t="shared" si="2"/>
        <v>4.4884999999999994E-2</v>
      </c>
    </row>
    <row r="22" spans="1:18" x14ac:dyDescent="0.25">
      <c r="A22">
        <v>17</v>
      </c>
      <c r="B22" s="39">
        <v>4.3999999999999997E-2</v>
      </c>
      <c r="C22" s="39">
        <v>4.3999999999999997E-2</v>
      </c>
      <c r="D22" s="39">
        <v>0.05</v>
      </c>
      <c r="E22" s="39">
        <v>5.2999999999999999E-2</v>
      </c>
      <c r="F22" s="39">
        <v>4.5999999999999999E-2</v>
      </c>
      <c r="G22" s="39">
        <v>0.06</v>
      </c>
      <c r="H22" s="39">
        <v>4.1000000000000002E-2</v>
      </c>
      <c r="I22" s="39">
        <v>4.1000000000000002E-2</v>
      </c>
      <c r="J22" s="39">
        <v>5.1999999999999998E-2</v>
      </c>
      <c r="K22" s="39">
        <v>4.7E-2</v>
      </c>
      <c r="L22" s="39">
        <v>4.1000000000000002E-2</v>
      </c>
      <c r="M22" s="39">
        <v>4.1000000000000002E-2</v>
      </c>
      <c r="N22" s="39">
        <v>4.2999999999999997E-2</v>
      </c>
      <c r="O22" s="39">
        <v>4.2999999999999997E-2</v>
      </c>
      <c r="P22" s="40">
        <f t="shared" si="1"/>
        <v>4.3999999999999997E-2</v>
      </c>
      <c r="Q22" s="40">
        <f t="shared" si="0"/>
        <v>5.1500000000000004E-2</v>
      </c>
      <c r="R22" s="54">
        <f t="shared" si="2"/>
        <v>4.4884999999999994E-2</v>
      </c>
    </row>
    <row r="23" spans="1:18" x14ac:dyDescent="0.25">
      <c r="A23">
        <v>18</v>
      </c>
      <c r="B23" s="39">
        <v>4.2999999999999997E-2</v>
      </c>
      <c r="C23" s="39">
        <v>4.2999999999999997E-2</v>
      </c>
      <c r="D23" s="39">
        <v>0.05</v>
      </c>
      <c r="E23" s="39">
        <v>5.2999999999999999E-2</v>
      </c>
      <c r="F23" s="39">
        <v>4.5999999999999999E-2</v>
      </c>
      <c r="G23" s="39">
        <v>0.06</v>
      </c>
      <c r="H23" s="39">
        <v>4.1000000000000002E-2</v>
      </c>
      <c r="I23" s="39">
        <v>4.1000000000000002E-2</v>
      </c>
      <c r="J23" s="39">
        <v>5.1999999999999998E-2</v>
      </c>
      <c r="K23" s="39">
        <v>4.7E-2</v>
      </c>
      <c r="L23" s="39">
        <v>4.1000000000000002E-2</v>
      </c>
      <c r="M23" s="39">
        <v>4.1000000000000002E-2</v>
      </c>
      <c r="N23" s="39">
        <v>4.2999999999999997E-2</v>
      </c>
      <c r="O23" s="39">
        <v>4.2999999999999997E-2</v>
      </c>
      <c r="P23" s="40">
        <f t="shared" si="1"/>
        <v>4.2999999999999997E-2</v>
      </c>
      <c r="Q23" s="40">
        <f t="shared" si="0"/>
        <v>5.1500000000000004E-2</v>
      </c>
      <c r="R23" s="54">
        <f t="shared" si="2"/>
        <v>4.4002999999999994E-2</v>
      </c>
    </row>
    <row r="24" spans="1:18" x14ac:dyDescent="0.25">
      <c r="A24">
        <v>19</v>
      </c>
      <c r="B24" s="39">
        <v>4.2999999999999997E-2</v>
      </c>
      <c r="C24" s="39">
        <v>4.2999999999999997E-2</v>
      </c>
      <c r="D24" s="39">
        <v>0.05</v>
      </c>
      <c r="E24" s="39">
        <v>5.1999999999999998E-2</v>
      </c>
      <c r="F24" s="39">
        <v>4.5999999999999999E-2</v>
      </c>
      <c r="G24" s="39">
        <v>0.06</v>
      </c>
      <c r="H24" s="39">
        <v>4.1000000000000002E-2</v>
      </c>
      <c r="I24" s="39">
        <v>4.1000000000000002E-2</v>
      </c>
      <c r="J24" s="39">
        <v>5.1999999999999998E-2</v>
      </c>
      <c r="K24" s="39">
        <v>4.7E-2</v>
      </c>
      <c r="L24" s="39">
        <v>4.1000000000000002E-2</v>
      </c>
      <c r="M24" s="39">
        <v>4.1000000000000002E-2</v>
      </c>
      <c r="N24" s="39">
        <v>4.2999999999999997E-2</v>
      </c>
      <c r="O24" s="39">
        <v>4.2999999999999997E-2</v>
      </c>
      <c r="P24" s="40">
        <f t="shared" si="1"/>
        <v>4.2999999999999997E-2</v>
      </c>
      <c r="Q24" s="40">
        <f t="shared" si="0"/>
        <v>5.1000000000000004E-2</v>
      </c>
      <c r="R24" s="54">
        <f t="shared" si="2"/>
        <v>4.3943999999999997E-2</v>
      </c>
    </row>
    <row r="25" spans="1:18" x14ac:dyDescent="0.25">
      <c r="A25">
        <v>20</v>
      </c>
      <c r="B25" s="39">
        <v>4.2999999999999997E-2</v>
      </c>
      <c r="C25" s="39">
        <v>4.2999999999999997E-2</v>
      </c>
      <c r="D25" s="39">
        <v>0.05</v>
      </c>
      <c r="E25" s="39">
        <v>5.1999999999999998E-2</v>
      </c>
      <c r="F25" s="39">
        <v>4.5999999999999999E-2</v>
      </c>
      <c r="G25" s="39">
        <v>0.06</v>
      </c>
      <c r="H25" s="39">
        <v>4.1000000000000002E-2</v>
      </c>
      <c r="I25" s="39">
        <v>4.1000000000000002E-2</v>
      </c>
      <c r="J25" s="39">
        <v>5.1999999999999998E-2</v>
      </c>
      <c r="K25" s="39">
        <v>4.7E-2</v>
      </c>
      <c r="L25" s="39">
        <v>4.1000000000000002E-2</v>
      </c>
      <c r="M25" s="39">
        <v>4.1000000000000002E-2</v>
      </c>
      <c r="N25" s="39">
        <v>4.2999999999999997E-2</v>
      </c>
      <c r="O25" s="39">
        <v>4.2999999999999997E-2</v>
      </c>
      <c r="P25" s="40">
        <f t="shared" si="1"/>
        <v>4.2999999999999997E-2</v>
      </c>
      <c r="Q25" s="40">
        <f t="shared" si="0"/>
        <v>5.1000000000000004E-2</v>
      </c>
      <c r="R25" s="54">
        <f t="shared" si="2"/>
        <v>4.3943999999999997E-2</v>
      </c>
    </row>
    <row r="26" spans="1:18" x14ac:dyDescent="0.25">
      <c r="A26">
        <v>21</v>
      </c>
      <c r="B26" s="39">
        <v>4.2000000000000003E-2</v>
      </c>
      <c r="C26" s="39">
        <v>4.2999999999999997E-2</v>
      </c>
      <c r="D26" s="39">
        <v>0.05</v>
      </c>
      <c r="E26" s="39">
        <v>5.0999999999999997E-2</v>
      </c>
      <c r="F26" s="39">
        <v>4.5999999999999999E-2</v>
      </c>
      <c r="G26" s="39">
        <v>5.2999999999999999E-2</v>
      </c>
      <c r="H26" s="39">
        <v>4.1000000000000002E-2</v>
      </c>
      <c r="I26" s="39">
        <v>4.1000000000000002E-2</v>
      </c>
      <c r="J26" s="39">
        <v>5.1999999999999998E-2</v>
      </c>
      <c r="K26" s="39">
        <v>4.7E-2</v>
      </c>
      <c r="L26" s="39">
        <v>4.1000000000000002E-2</v>
      </c>
      <c r="M26" s="39">
        <v>4.1000000000000002E-2</v>
      </c>
      <c r="N26" s="39">
        <v>4.2999999999999997E-2</v>
      </c>
      <c r="O26" s="39">
        <v>4.2999999999999997E-2</v>
      </c>
      <c r="P26" s="40">
        <f t="shared" si="1"/>
        <v>4.2499999999999996E-2</v>
      </c>
      <c r="Q26" s="40">
        <f t="shared" si="0"/>
        <v>5.0500000000000003E-2</v>
      </c>
      <c r="R26" s="54">
        <f t="shared" si="2"/>
        <v>4.3443999999999997E-2</v>
      </c>
    </row>
    <row r="27" spans="1:18" x14ac:dyDescent="0.25">
      <c r="A27">
        <v>22</v>
      </c>
      <c r="B27" s="39">
        <v>4.2000000000000003E-2</v>
      </c>
      <c r="C27" s="39">
        <v>4.2999999999999997E-2</v>
      </c>
      <c r="D27" s="39">
        <v>0.05</v>
      </c>
      <c r="E27" s="39">
        <v>0.05</v>
      </c>
      <c r="F27" s="39">
        <v>4.5999999999999999E-2</v>
      </c>
      <c r="G27" s="39">
        <v>5.2999999999999999E-2</v>
      </c>
      <c r="H27" s="39">
        <v>4.1000000000000002E-2</v>
      </c>
      <c r="I27" s="39">
        <v>4.1000000000000002E-2</v>
      </c>
      <c r="J27" s="39">
        <v>5.1999999999999998E-2</v>
      </c>
      <c r="K27" s="39">
        <v>4.7E-2</v>
      </c>
      <c r="L27" s="39">
        <v>4.1000000000000002E-2</v>
      </c>
      <c r="M27" s="39">
        <v>4.1000000000000002E-2</v>
      </c>
      <c r="N27" s="39">
        <v>4.2999999999999997E-2</v>
      </c>
      <c r="O27" s="39">
        <v>4.2999999999999997E-2</v>
      </c>
      <c r="P27" s="40">
        <f t="shared" si="1"/>
        <v>4.2499999999999996E-2</v>
      </c>
      <c r="Q27" s="40">
        <f t="shared" si="0"/>
        <v>0.05</v>
      </c>
      <c r="R27" s="54">
        <f t="shared" si="2"/>
        <v>4.3385E-2</v>
      </c>
    </row>
    <row r="28" spans="1:18" x14ac:dyDescent="0.25">
      <c r="A28">
        <v>23</v>
      </c>
      <c r="B28" s="39">
        <v>4.1000000000000002E-2</v>
      </c>
      <c r="C28" s="39">
        <v>4.2000000000000003E-2</v>
      </c>
      <c r="D28" s="39">
        <v>0.05</v>
      </c>
      <c r="E28" s="39">
        <v>0.05</v>
      </c>
      <c r="F28" s="39">
        <v>4.5999999999999999E-2</v>
      </c>
      <c r="G28" s="39">
        <v>5.2999999999999999E-2</v>
      </c>
      <c r="H28" s="39">
        <v>4.1000000000000002E-2</v>
      </c>
      <c r="I28" s="39">
        <v>4.1000000000000002E-2</v>
      </c>
      <c r="J28" s="39">
        <v>5.1999999999999998E-2</v>
      </c>
      <c r="K28" s="39">
        <v>4.7E-2</v>
      </c>
      <c r="L28" s="39">
        <v>4.1000000000000002E-2</v>
      </c>
      <c r="M28" s="39">
        <v>4.1000000000000002E-2</v>
      </c>
      <c r="N28" s="39">
        <v>4.2999999999999997E-2</v>
      </c>
      <c r="O28" s="39">
        <v>4.2999999999999997E-2</v>
      </c>
      <c r="P28" s="40">
        <f t="shared" si="1"/>
        <v>4.1500000000000002E-2</v>
      </c>
      <c r="Q28" s="40">
        <f t="shared" si="0"/>
        <v>0.05</v>
      </c>
      <c r="R28" s="54">
        <f t="shared" si="2"/>
        <v>4.2503000000000006E-2</v>
      </c>
    </row>
    <row r="29" spans="1:18" x14ac:dyDescent="0.25">
      <c r="A29">
        <v>24</v>
      </c>
      <c r="B29" s="39">
        <v>4.1000000000000002E-2</v>
      </c>
      <c r="C29" s="39">
        <v>4.1000000000000002E-2</v>
      </c>
      <c r="D29" s="39">
        <v>5.0999999999999997E-2</v>
      </c>
      <c r="E29" s="39">
        <v>5.3999999999999999E-2</v>
      </c>
      <c r="F29" s="39">
        <v>4.5999999999999999E-2</v>
      </c>
      <c r="G29" s="39">
        <v>5.2999999999999999E-2</v>
      </c>
      <c r="H29" s="39">
        <v>4.1000000000000002E-2</v>
      </c>
      <c r="I29" s="39">
        <v>4.1000000000000002E-2</v>
      </c>
      <c r="J29" s="39">
        <v>5.1999999999999998E-2</v>
      </c>
      <c r="K29" s="39">
        <v>4.7E-2</v>
      </c>
      <c r="L29" s="39">
        <v>4.1000000000000002E-2</v>
      </c>
      <c r="M29" s="39">
        <v>4.1000000000000002E-2</v>
      </c>
      <c r="N29" s="39">
        <v>4.2999999999999997E-2</v>
      </c>
      <c r="O29" s="39">
        <v>4.2999999999999997E-2</v>
      </c>
      <c r="P29" s="40">
        <f t="shared" si="1"/>
        <v>4.1000000000000002E-2</v>
      </c>
      <c r="Q29" s="40">
        <f t="shared" si="0"/>
        <v>5.2499999999999998E-2</v>
      </c>
      <c r="R29" s="54">
        <f t="shared" si="2"/>
        <v>4.2356999999999999E-2</v>
      </c>
    </row>
    <row r="30" spans="1:18" x14ac:dyDescent="0.25">
      <c r="A30">
        <v>25</v>
      </c>
      <c r="B30" s="39">
        <v>0.04</v>
      </c>
      <c r="C30" s="39">
        <v>0.04</v>
      </c>
      <c r="D30" s="39">
        <v>5.0999999999999997E-2</v>
      </c>
      <c r="E30" s="39">
        <v>5.3999999999999999E-2</v>
      </c>
      <c r="F30" s="39">
        <v>4.5999999999999999E-2</v>
      </c>
      <c r="G30" s="39">
        <v>5.2999999999999999E-2</v>
      </c>
      <c r="H30" s="39">
        <v>4.1000000000000002E-2</v>
      </c>
      <c r="I30" s="39">
        <v>4.1000000000000002E-2</v>
      </c>
      <c r="J30" s="39">
        <v>5.1999999999999998E-2</v>
      </c>
      <c r="K30" s="39">
        <v>4.7E-2</v>
      </c>
      <c r="L30" s="39">
        <v>4.1000000000000002E-2</v>
      </c>
      <c r="M30" s="39">
        <v>4.1000000000000002E-2</v>
      </c>
      <c r="N30" s="39">
        <v>4.2999999999999997E-2</v>
      </c>
      <c r="O30" s="39">
        <v>0.04</v>
      </c>
      <c r="P30" s="40">
        <f t="shared" si="1"/>
        <v>0.04</v>
      </c>
      <c r="Q30" s="40">
        <f t="shared" si="0"/>
        <v>5.2499999999999998E-2</v>
      </c>
      <c r="R30" s="54">
        <f t="shared" si="2"/>
        <v>4.1474999999999998E-2</v>
      </c>
    </row>
    <row r="31" spans="1:18" x14ac:dyDescent="0.25">
      <c r="A31">
        <v>26</v>
      </c>
      <c r="B31" s="39">
        <v>3.9E-2</v>
      </c>
      <c r="C31" s="39">
        <v>0.04</v>
      </c>
      <c r="D31" s="39">
        <v>5.0999999999999997E-2</v>
      </c>
      <c r="E31" s="39">
        <v>5.3999999999999999E-2</v>
      </c>
      <c r="F31" s="39">
        <v>4.5999999999999999E-2</v>
      </c>
      <c r="G31" s="39">
        <v>5.2999999999999999E-2</v>
      </c>
      <c r="H31" s="39">
        <v>4.1000000000000002E-2</v>
      </c>
      <c r="I31" s="39">
        <v>4.1000000000000002E-2</v>
      </c>
      <c r="J31" s="39">
        <v>5.1999999999999998E-2</v>
      </c>
      <c r="K31" s="39">
        <v>4.7E-2</v>
      </c>
      <c r="L31" s="39">
        <v>4.1000000000000002E-2</v>
      </c>
      <c r="M31" s="39">
        <v>4.1000000000000002E-2</v>
      </c>
      <c r="N31" s="39">
        <v>4.2999999999999997E-2</v>
      </c>
      <c r="O31" s="39">
        <v>0.04</v>
      </c>
      <c r="P31" s="40">
        <f t="shared" si="1"/>
        <v>3.95E-2</v>
      </c>
      <c r="Q31" s="40">
        <f t="shared" si="0"/>
        <v>5.2499999999999998E-2</v>
      </c>
      <c r="R31" s="54">
        <f t="shared" si="2"/>
        <v>4.1034000000000001E-2</v>
      </c>
    </row>
    <row r="32" spans="1:18" x14ac:dyDescent="0.25">
      <c r="A32">
        <v>27</v>
      </c>
      <c r="B32" s="39">
        <v>3.7999999999999999E-2</v>
      </c>
      <c r="C32" s="39">
        <v>0.04</v>
      </c>
      <c r="D32" s="39">
        <v>5.0999999999999997E-2</v>
      </c>
      <c r="E32" s="39">
        <v>5.3999999999999999E-2</v>
      </c>
      <c r="F32" s="39">
        <v>4.5999999999999999E-2</v>
      </c>
      <c r="G32" s="39">
        <v>5.2999999999999999E-2</v>
      </c>
      <c r="H32" s="39">
        <v>4.1000000000000002E-2</v>
      </c>
      <c r="I32" s="39">
        <v>4.1000000000000002E-2</v>
      </c>
      <c r="J32" s="39">
        <v>5.1999999999999998E-2</v>
      </c>
      <c r="K32" s="39">
        <v>4.7E-2</v>
      </c>
      <c r="L32" s="39">
        <v>4.1000000000000002E-2</v>
      </c>
      <c r="M32" s="39">
        <v>4.1000000000000002E-2</v>
      </c>
      <c r="N32" s="39">
        <v>4.2999999999999997E-2</v>
      </c>
      <c r="O32" s="39">
        <v>0.04</v>
      </c>
      <c r="P32" s="40">
        <f t="shared" si="1"/>
        <v>3.9E-2</v>
      </c>
      <c r="Q32" s="40">
        <f t="shared" si="0"/>
        <v>5.2499999999999998E-2</v>
      </c>
      <c r="R32" s="54">
        <f t="shared" si="2"/>
        <v>4.0592999999999997E-2</v>
      </c>
    </row>
    <row r="33" spans="1:18" x14ac:dyDescent="0.25">
      <c r="A33">
        <v>28</v>
      </c>
      <c r="B33" s="39">
        <v>3.6999999999999998E-2</v>
      </c>
      <c r="C33" s="39">
        <v>3.9E-2</v>
      </c>
      <c r="D33" s="39">
        <v>5.0999999999999997E-2</v>
      </c>
      <c r="E33" s="39">
        <v>5.3999999999999999E-2</v>
      </c>
      <c r="F33" s="39">
        <v>4.5999999999999999E-2</v>
      </c>
      <c r="G33" s="39">
        <v>5.2999999999999999E-2</v>
      </c>
      <c r="H33" s="39">
        <v>4.1000000000000002E-2</v>
      </c>
      <c r="I33" s="39">
        <v>4.1000000000000002E-2</v>
      </c>
      <c r="J33" s="39">
        <v>5.1999999999999998E-2</v>
      </c>
      <c r="K33" s="39">
        <v>4.7E-2</v>
      </c>
      <c r="L33" s="39">
        <v>4.1000000000000002E-2</v>
      </c>
      <c r="M33" s="39">
        <v>4.1000000000000002E-2</v>
      </c>
      <c r="N33" s="39">
        <v>4.2999999999999997E-2</v>
      </c>
      <c r="O33" s="39">
        <v>0.04</v>
      </c>
      <c r="P33" s="40">
        <f t="shared" si="1"/>
        <v>3.7999999999999999E-2</v>
      </c>
      <c r="Q33" s="40">
        <f t="shared" si="0"/>
        <v>5.2499999999999998E-2</v>
      </c>
      <c r="R33" s="54">
        <f t="shared" si="2"/>
        <v>3.9710999999999996E-2</v>
      </c>
    </row>
    <row r="34" spans="1:18" x14ac:dyDescent="0.25">
      <c r="A34">
        <v>29</v>
      </c>
      <c r="B34" s="39">
        <v>0.04</v>
      </c>
      <c r="C34" s="39">
        <v>4.3999999999999997E-2</v>
      </c>
      <c r="D34" s="39">
        <v>5.0999999999999997E-2</v>
      </c>
      <c r="E34" s="39">
        <v>5.3999999999999999E-2</v>
      </c>
      <c r="F34" s="39">
        <v>4.5999999999999999E-2</v>
      </c>
      <c r="G34" s="39">
        <v>5.2999999999999999E-2</v>
      </c>
      <c r="H34" s="39">
        <v>4.1000000000000002E-2</v>
      </c>
      <c r="I34" s="39">
        <v>4.1000000000000002E-2</v>
      </c>
      <c r="J34" s="39">
        <v>5.1999999999999998E-2</v>
      </c>
      <c r="K34" s="39">
        <v>4.7E-2</v>
      </c>
      <c r="L34" s="39">
        <v>4.1000000000000002E-2</v>
      </c>
      <c r="M34" s="39">
        <v>4.1000000000000002E-2</v>
      </c>
      <c r="N34" s="39">
        <v>5.1999999999999998E-2</v>
      </c>
      <c r="O34" s="39">
        <v>4.7E-2</v>
      </c>
      <c r="P34" s="40">
        <f t="shared" si="1"/>
        <v>4.1999999999999996E-2</v>
      </c>
      <c r="Q34" s="40">
        <f t="shared" si="0"/>
        <v>5.2499999999999998E-2</v>
      </c>
      <c r="R34" s="54">
        <f t="shared" si="2"/>
        <v>4.3238999999999993E-2</v>
      </c>
    </row>
    <row r="35" spans="1:18" x14ac:dyDescent="0.25">
      <c r="A35" t="s">
        <v>314</v>
      </c>
      <c r="B35" s="39">
        <v>0.04</v>
      </c>
      <c r="C35" s="39">
        <v>4.3999999999999997E-2</v>
      </c>
      <c r="D35" s="39">
        <v>5.0999999999999997E-2</v>
      </c>
      <c r="E35" s="39">
        <v>5.3999999999999999E-2</v>
      </c>
      <c r="F35" s="39">
        <v>4.5999999999999999E-2</v>
      </c>
      <c r="G35" s="39">
        <v>5.2999999999999999E-2</v>
      </c>
      <c r="H35" s="39">
        <v>4.1000000000000002E-2</v>
      </c>
      <c r="I35" s="39">
        <v>4.1000000000000002E-2</v>
      </c>
      <c r="J35" s="39">
        <v>5.1999999999999998E-2</v>
      </c>
      <c r="K35" s="39">
        <v>4.7E-2</v>
      </c>
      <c r="L35" s="39">
        <v>4.1000000000000002E-2</v>
      </c>
      <c r="M35" s="39">
        <v>4.1000000000000002E-2</v>
      </c>
      <c r="N35" s="39">
        <v>5.1999999999999998E-2</v>
      </c>
      <c r="O35" s="39">
        <v>4.7E-2</v>
      </c>
      <c r="P35" s="40">
        <f t="shared" si="1"/>
        <v>4.1999999999999996E-2</v>
      </c>
      <c r="Q35" s="40">
        <f t="shared" si="0"/>
        <v>5.2499999999999998E-2</v>
      </c>
      <c r="R35" s="54">
        <f t="shared" si="2"/>
        <v>4.3238999999999993E-2</v>
      </c>
    </row>
  </sheetData>
  <sortState columnSort="1" ref="A4:CI35">
    <sortCondition ref="A4:CI4"/>
  </sortState>
  <hyperlinks>
    <hyperlink ref="A1" location="TOC!A1" display="TOC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59999389629810485"/>
  </sheetPr>
  <dimension ref="A1:E61"/>
  <sheetViews>
    <sheetView workbookViewId="0">
      <selection activeCell="F25" sqref="F25"/>
    </sheetView>
  </sheetViews>
  <sheetFormatPr defaultRowHeight="15" x14ac:dyDescent="0.25"/>
  <cols>
    <col min="1" max="1" width="11.42578125" style="13" customWidth="1"/>
    <col min="2" max="16384" width="9.140625" style="13"/>
  </cols>
  <sheetData>
    <row r="1" spans="1:5" x14ac:dyDescent="0.25">
      <c r="A1" s="9" t="s">
        <v>0</v>
      </c>
    </row>
    <row r="2" spans="1:5" x14ac:dyDescent="0.25">
      <c r="A2" s="14" t="s">
        <v>35</v>
      </c>
      <c r="B2" s="15" t="s">
        <v>53</v>
      </c>
      <c r="C2" s="14"/>
    </row>
    <row r="3" spans="1:5" x14ac:dyDescent="0.25">
      <c r="A3" s="14" t="s">
        <v>37</v>
      </c>
      <c r="B3" s="15" t="s">
        <v>54</v>
      </c>
      <c r="C3" s="14"/>
    </row>
    <row r="4" spans="1:5" x14ac:dyDescent="0.25">
      <c r="A4" s="15" t="s">
        <v>380</v>
      </c>
    </row>
    <row r="5" spans="1:5" x14ac:dyDescent="0.25">
      <c r="E5" s="16"/>
    </row>
    <row r="6" spans="1:5" x14ac:dyDescent="0.25">
      <c r="C6" s="50" t="s">
        <v>310</v>
      </c>
      <c r="D6" s="50" t="s">
        <v>385</v>
      </c>
    </row>
    <row r="7" spans="1:5" x14ac:dyDescent="0.25">
      <c r="C7" s="18">
        <v>20</v>
      </c>
      <c r="D7" s="17"/>
    </row>
    <row r="8" spans="1:5" x14ac:dyDescent="0.25">
      <c r="C8" s="18">
        <v>21</v>
      </c>
      <c r="D8" s="17"/>
    </row>
    <row r="9" spans="1:5" x14ac:dyDescent="0.25">
      <c r="C9" s="18">
        <v>22</v>
      </c>
      <c r="D9" s="17"/>
    </row>
    <row r="10" spans="1:5" x14ac:dyDescent="0.25">
      <c r="C10" s="18">
        <v>23</v>
      </c>
      <c r="D10" s="17"/>
    </row>
    <row r="11" spans="1:5" x14ac:dyDescent="0.25">
      <c r="C11" s="18">
        <v>24</v>
      </c>
      <c r="D11" s="17"/>
    </row>
    <row r="12" spans="1:5" x14ac:dyDescent="0.25">
      <c r="C12" s="18">
        <v>25</v>
      </c>
      <c r="D12" s="17"/>
    </row>
    <row r="13" spans="1:5" x14ac:dyDescent="0.25">
      <c r="C13" s="18">
        <v>26</v>
      </c>
      <c r="D13" s="17"/>
    </row>
    <row r="14" spans="1:5" x14ac:dyDescent="0.25">
      <c r="C14" s="18">
        <v>27</v>
      </c>
      <c r="D14" s="17"/>
    </row>
    <row r="15" spans="1:5" x14ac:dyDescent="0.25">
      <c r="C15" s="18">
        <v>28</v>
      </c>
      <c r="D15" s="17"/>
    </row>
    <row r="16" spans="1:5" x14ac:dyDescent="0.25">
      <c r="C16" s="18">
        <v>29</v>
      </c>
      <c r="D16" s="17"/>
    </row>
    <row r="17" spans="3:4" x14ac:dyDescent="0.25">
      <c r="C17" s="18">
        <v>30</v>
      </c>
      <c r="D17" s="17"/>
    </row>
    <row r="18" spans="3:4" x14ac:dyDescent="0.25">
      <c r="C18" s="18">
        <v>31</v>
      </c>
      <c r="D18" s="17"/>
    </row>
    <row r="19" spans="3:4" x14ac:dyDescent="0.25">
      <c r="C19" s="18">
        <v>32</v>
      </c>
    </row>
    <row r="20" spans="3:4" x14ac:dyDescent="0.25">
      <c r="C20" s="18">
        <v>33</v>
      </c>
    </row>
    <row r="21" spans="3:4" x14ac:dyDescent="0.25">
      <c r="C21" s="18">
        <v>34</v>
      </c>
    </row>
    <row r="22" spans="3:4" x14ac:dyDescent="0.25">
      <c r="C22" s="18">
        <v>35</v>
      </c>
    </row>
    <row r="23" spans="3:4" x14ac:dyDescent="0.25">
      <c r="C23" s="18">
        <v>36</v>
      </c>
    </row>
    <row r="24" spans="3:4" x14ac:dyDescent="0.25">
      <c r="C24" s="18">
        <v>37</v>
      </c>
    </row>
    <row r="25" spans="3:4" x14ac:dyDescent="0.25">
      <c r="C25" s="18">
        <v>38</v>
      </c>
    </row>
    <row r="26" spans="3:4" x14ac:dyDescent="0.25">
      <c r="C26" s="18">
        <v>39</v>
      </c>
    </row>
    <row r="27" spans="3:4" x14ac:dyDescent="0.25">
      <c r="C27" s="18">
        <v>40</v>
      </c>
    </row>
    <row r="28" spans="3:4" x14ac:dyDescent="0.25">
      <c r="C28" s="18">
        <v>41</v>
      </c>
    </row>
    <row r="29" spans="3:4" x14ac:dyDescent="0.25">
      <c r="C29" s="18">
        <v>42</v>
      </c>
    </row>
    <row r="30" spans="3:4" x14ac:dyDescent="0.25">
      <c r="C30" s="18">
        <v>43</v>
      </c>
    </row>
    <row r="31" spans="3:4" x14ac:dyDescent="0.25">
      <c r="C31" s="18">
        <v>44</v>
      </c>
    </row>
    <row r="32" spans="3:4" x14ac:dyDescent="0.25">
      <c r="C32" s="18">
        <v>45</v>
      </c>
    </row>
    <row r="33" spans="3:3" x14ac:dyDescent="0.25">
      <c r="C33" s="18">
        <v>46</v>
      </c>
    </row>
    <row r="34" spans="3:3" x14ac:dyDescent="0.25">
      <c r="C34" s="18">
        <v>47</v>
      </c>
    </row>
    <row r="35" spans="3:3" x14ac:dyDescent="0.25">
      <c r="C35" s="18">
        <v>48</v>
      </c>
    </row>
    <row r="36" spans="3:3" x14ac:dyDescent="0.25">
      <c r="C36" s="18">
        <v>49</v>
      </c>
    </row>
    <row r="37" spans="3:3" x14ac:dyDescent="0.25">
      <c r="C37" s="18">
        <v>50</v>
      </c>
    </row>
    <row r="38" spans="3:3" x14ac:dyDescent="0.25">
      <c r="C38" s="18">
        <v>51</v>
      </c>
    </row>
    <row r="39" spans="3:3" x14ac:dyDescent="0.25">
      <c r="C39" s="18">
        <v>52</v>
      </c>
    </row>
    <row r="40" spans="3:3" x14ac:dyDescent="0.25">
      <c r="C40" s="18">
        <v>53</v>
      </c>
    </row>
    <row r="41" spans="3:3" x14ac:dyDescent="0.25">
      <c r="C41" s="18">
        <v>54</v>
      </c>
    </row>
    <row r="42" spans="3:3" x14ac:dyDescent="0.25">
      <c r="C42" s="18">
        <v>55</v>
      </c>
    </row>
    <row r="43" spans="3:3" x14ac:dyDescent="0.25">
      <c r="C43" s="18">
        <v>56</v>
      </c>
    </row>
    <row r="44" spans="3:3" x14ac:dyDescent="0.25">
      <c r="C44" s="18">
        <v>57</v>
      </c>
    </row>
    <row r="45" spans="3:3" x14ac:dyDescent="0.25">
      <c r="C45" s="18">
        <v>58</v>
      </c>
    </row>
    <row r="46" spans="3:3" x14ac:dyDescent="0.25">
      <c r="C46" s="18">
        <v>59</v>
      </c>
    </row>
    <row r="47" spans="3:3" x14ac:dyDescent="0.25">
      <c r="C47" s="18">
        <v>60</v>
      </c>
    </row>
    <row r="48" spans="3:3" x14ac:dyDescent="0.25">
      <c r="C48" s="18">
        <v>61</v>
      </c>
    </row>
    <row r="49" spans="3:3" x14ac:dyDescent="0.25">
      <c r="C49" s="18">
        <v>62</v>
      </c>
    </row>
    <row r="50" spans="3:3" x14ac:dyDescent="0.25">
      <c r="C50" s="18">
        <v>63</v>
      </c>
    </row>
    <row r="51" spans="3:3" x14ac:dyDescent="0.25">
      <c r="C51" s="18">
        <v>64</v>
      </c>
    </row>
    <row r="52" spans="3:3" x14ac:dyDescent="0.25">
      <c r="C52" s="18">
        <v>65</v>
      </c>
    </row>
    <row r="53" spans="3:3" x14ac:dyDescent="0.25">
      <c r="C53" s="18">
        <v>66</v>
      </c>
    </row>
    <row r="54" spans="3:3" x14ac:dyDescent="0.25">
      <c r="C54" s="18">
        <v>67</v>
      </c>
    </row>
    <row r="55" spans="3:3" x14ac:dyDescent="0.25">
      <c r="C55" s="18">
        <v>68</v>
      </c>
    </row>
    <row r="56" spans="3:3" x14ac:dyDescent="0.25">
      <c r="C56" s="18">
        <v>69</v>
      </c>
    </row>
    <row r="57" spans="3:3" x14ac:dyDescent="0.25">
      <c r="C57" s="18">
        <v>70</v>
      </c>
    </row>
    <row r="58" spans="3:3" x14ac:dyDescent="0.25">
      <c r="C58" s="18">
        <v>71</v>
      </c>
    </row>
    <row r="59" spans="3:3" x14ac:dyDescent="0.25">
      <c r="C59" s="18">
        <v>72</v>
      </c>
    </row>
    <row r="60" spans="3:3" x14ac:dyDescent="0.25">
      <c r="C60" s="18">
        <v>73</v>
      </c>
    </row>
    <row r="61" spans="3:3" x14ac:dyDescent="0.25">
      <c r="C61" s="18">
        <v>74</v>
      </c>
    </row>
  </sheetData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59999389629810485"/>
  </sheetPr>
  <dimension ref="A1:E61"/>
  <sheetViews>
    <sheetView workbookViewId="0">
      <selection activeCell="A4" sqref="A4"/>
    </sheetView>
  </sheetViews>
  <sheetFormatPr defaultRowHeight="15" x14ac:dyDescent="0.25"/>
  <cols>
    <col min="1" max="1" width="11.42578125" style="13" customWidth="1"/>
    <col min="2" max="3" width="9.140625" style="13"/>
    <col min="4" max="4" width="16.28515625" style="13" customWidth="1"/>
    <col min="5" max="16384" width="9.140625" style="13"/>
  </cols>
  <sheetData>
    <row r="1" spans="1:5" x14ac:dyDescent="0.25">
      <c r="A1" s="9" t="s">
        <v>0</v>
      </c>
    </row>
    <row r="2" spans="1:5" x14ac:dyDescent="0.25">
      <c r="A2" s="14" t="s">
        <v>35</v>
      </c>
      <c r="B2" s="15" t="s">
        <v>60</v>
      </c>
      <c r="C2" s="14"/>
    </row>
    <row r="3" spans="1:5" x14ac:dyDescent="0.25">
      <c r="A3" s="14" t="s">
        <v>37</v>
      </c>
      <c r="B3" s="15" t="s">
        <v>54</v>
      </c>
      <c r="C3" s="14"/>
    </row>
    <row r="4" spans="1:5" x14ac:dyDescent="0.25">
      <c r="A4" s="15" t="s">
        <v>386</v>
      </c>
    </row>
    <row r="5" spans="1:5" x14ac:dyDescent="0.25">
      <c r="E5" s="16"/>
    </row>
    <row r="6" spans="1:5" x14ac:dyDescent="0.25">
      <c r="C6" s="7" t="s">
        <v>315</v>
      </c>
      <c r="D6" s="7" t="s">
        <v>387</v>
      </c>
    </row>
    <row r="7" spans="1:5" x14ac:dyDescent="0.25">
      <c r="C7">
        <v>0</v>
      </c>
      <c r="D7" s="57"/>
    </row>
    <row r="8" spans="1:5" x14ac:dyDescent="0.25">
      <c r="C8">
        <v>1</v>
      </c>
      <c r="D8" s="57"/>
    </row>
    <row r="9" spans="1:5" x14ac:dyDescent="0.25">
      <c r="C9">
        <v>2</v>
      </c>
      <c r="D9" s="57"/>
    </row>
    <row r="10" spans="1:5" x14ac:dyDescent="0.25">
      <c r="C10">
        <v>3</v>
      </c>
      <c r="D10" s="57"/>
    </row>
    <row r="11" spans="1:5" x14ac:dyDescent="0.25">
      <c r="C11">
        <v>4</v>
      </c>
      <c r="D11" s="57"/>
    </row>
    <row r="12" spans="1:5" x14ac:dyDescent="0.25">
      <c r="C12">
        <v>5</v>
      </c>
      <c r="D12" s="57"/>
    </row>
    <row r="13" spans="1:5" x14ac:dyDescent="0.25">
      <c r="C13">
        <v>6</v>
      </c>
      <c r="D13" s="57"/>
    </row>
    <row r="14" spans="1:5" x14ac:dyDescent="0.25">
      <c r="C14">
        <v>7</v>
      </c>
      <c r="D14" s="57"/>
    </row>
    <row r="15" spans="1:5" x14ac:dyDescent="0.25">
      <c r="C15">
        <v>8</v>
      </c>
      <c r="D15" s="57"/>
    </row>
    <row r="16" spans="1:5" x14ac:dyDescent="0.25">
      <c r="C16">
        <v>9</v>
      </c>
      <c r="D16" s="57"/>
    </row>
    <row r="17" spans="3:4" x14ac:dyDescent="0.25">
      <c r="C17" s="18"/>
      <c r="D17" s="17"/>
    </row>
    <row r="18" spans="3:4" x14ac:dyDescent="0.25">
      <c r="C18" s="18"/>
      <c r="D18" s="17"/>
    </row>
    <row r="19" spans="3:4" x14ac:dyDescent="0.25">
      <c r="C19" s="18"/>
    </row>
    <row r="20" spans="3:4" x14ac:dyDescent="0.25">
      <c r="C20" s="18"/>
    </row>
    <row r="21" spans="3:4" x14ac:dyDescent="0.25">
      <c r="C21" s="18"/>
    </row>
    <row r="22" spans="3:4" x14ac:dyDescent="0.25">
      <c r="C22" s="18"/>
    </row>
    <row r="23" spans="3:4" x14ac:dyDescent="0.25">
      <c r="C23" s="18"/>
    </row>
    <row r="24" spans="3:4" x14ac:dyDescent="0.25">
      <c r="C24" s="18"/>
    </row>
    <row r="25" spans="3:4" x14ac:dyDescent="0.25">
      <c r="C25" s="18"/>
    </row>
    <row r="26" spans="3:4" x14ac:dyDescent="0.25">
      <c r="C26" s="18"/>
    </row>
    <row r="27" spans="3:4" x14ac:dyDescent="0.25">
      <c r="C27" s="18"/>
    </row>
    <row r="28" spans="3:4" x14ac:dyDescent="0.25">
      <c r="C28" s="18"/>
    </row>
    <row r="29" spans="3:4" x14ac:dyDescent="0.25">
      <c r="C29" s="18"/>
    </row>
    <row r="30" spans="3:4" x14ac:dyDescent="0.25">
      <c r="C30" s="18"/>
    </row>
    <row r="31" spans="3:4" x14ac:dyDescent="0.25">
      <c r="C31" s="18"/>
    </row>
    <row r="32" spans="3:4" x14ac:dyDescent="0.25">
      <c r="C32" s="18"/>
    </row>
    <row r="33" spans="3:3" x14ac:dyDescent="0.25">
      <c r="C33" s="18"/>
    </row>
    <row r="34" spans="3:3" x14ac:dyDescent="0.25">
      <c r="C34" s="18"/>
    </row>
    <row r="35" spans="3:3" x14ac:dyDescent="0.25">
      <c r="C35" s="18"/>
    </row>
    <row r="36" spans="3:3" x14ac:dyDescent="0.25">
      <c r="C36" s="18"/>
    </row>
    <row r="37" spans="3:3" x14ac:dyDescent="0.25">
      <c r="C37" s="18"/>
    </row>
    <row r="38" spans="3:3" x14ac:dyDescent="0.25">
      <c r="C38" s="18"/>
    </row>
    <row r="39" spans="3:3" x14ac:dyDescent="0.25">
      <c r="C39" s="18"/>
    </row>
    <row r="40" spans="3:3" x14ac:dyDescent="0.25">
      <c r="C40" s="18"/>
    </row>
    <row r="41" spans="3:3" x14ac:dyDescent="0.25">
      <c r="C41" s="18"/>
    </row>
    <row r="42" spans="3:3" x14ac:dyDescent="0.25">
      <c r="C42" s="18"/>
    </row>
    <row r="43" spans="3:3" x14ac:dyDescent="0.25">
      <c r="C43" s="18"/>
    </row>
    <row r="44" spans="3:3" x14ac:dyDescent="0.25">
      <c r="C44" s="18"/>
    </row>
    <row r="45" spans="3:3" x14ac:dyDescent="0.25">
      <c r="C45" s="18"/>
    </row>
    <row r="46" spans="3:3" x14ac:dyDescent="0.25">
      <c r="C46" s="18"/>
    </row>
    <row r="47" spans="3:3" x14ac:dyDescent="0.25">
      <c r="C47" s="18"/>
    </row>
    <row r="48" spans="3:3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</sheetData>
  <hyperlinks>
    <hyperlink ref="A1" location="TOC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59999389629810485"/>
  </sheetPr>
  <dimension ref="A1:Q61"/>
  <sheetViews>
    <sheetView workbookViewId="0">
      <selection activeCell="O33" sqref="O33"/>
    </sheetView>
  </sheetViews>
  <sheetFormatPr defaultRowHeight="15" x14ac:dyDescent="0.25"/>
  <cols>
    <col min="1" max="1" width="11.42578125" style="13" customWidth="1"/>
    <col min="2" max="3" width="9.140625" style="13"/>
    <col min="4" max="4" width="16.28515625" style="13" customWidth="1"/>
    <col min="5" max="16384" width="9.140625" style="13"/>
  </cols>
  <sheetData>
    <row r="1" spans="1:17" x14ac:dyDescent="0.25">
      <c r="A1" s="9" t="s">
        <v>0</v>
      </c>
    </row>
    <row r="2" spans="1:17" x14ac:dyDescent="0.25">
      <c r="A2" s="14" t="s">
        <v>35</v>
      </c>
      <c r="B2" s="15" t="s">
        <v>375</v>
      </c>
      <c r="C2" t="s">
        <v>388</v>
      </c>
    </row>
    <row r="3" spans="1:17" x14ac:dyDescent="0.25">
      <c r="A3" s="14" t="s">
        <v>37</v>
      </c>
      <c r="B3" s="15" t="s">
        <v>406</v>
      </c>
      <c r="C3" t="s">
        <v>312</v>
      </c>
    </row>
    <row r="4" spans="1:17" x14ac:dyDescent="0.25">
      <c r="A4" s="15" t="s">
        <v>389</v>
      </c>
    </row>
    <row r="5" spans="1:17" x14ac:dyDescent="0.25">
      <c r="E5" s="16"/>
    </row>
    <row r="6" spans="1:17" x14ac:dyDescent="0.25">
      <c r="C6"/>
      <c r="D6" s="10"/>
      <c r="E6" s="10"/>
      <c r="F6" s="34"/>
      <c r="G6" s="22" t="s">
        <v>378</v>
      </c>
      <c r="H6"/>
      <c r="I6"/>
      <c r="J6"/>
      <c r="K6"/>
      <c r="L6"/>
      <c r="M6"/>
      <c r="N6"/>
      <c r="O6"/>
      <c r="P6"/>
      <c r="Q6"/>
    </row>
    <row r="7" spans="1:17" x14ac:dyDescent="0.25">
      <c r="C7"/>
      <c r="D7" s="10"/>
      <c r="E7" s="10"/>
      <c r="F7" s="34" t="s">
        <v>269</v>
      </c>
      <c r="G7" s="13">
        <v>0</v>
      </c>
      <c r="H7" s="13">
        <v>1</v>
      </c>
      <c r="I7" s="13">
        <v>2</v>
      </c>
      <c r="J7" s="13">
        <v>3</v>
      </c>
      <c r="K7" s="13">
        <v>4</v>
      </c>
      <c r="L7" s="13">
        <v>5</v>
      </c>
      <c r="M7" s="13">
        <v>6</v>
      </c>
      <c r="N7" s="13">
        <v>7</v>
      </c>
      <c r="O7" s="13">
        <v>8</v>
      </c>
      <c r="P7" s="13">
        <v>9</v>
      </c>
      <c r="Q7" s="13" t="s">
        <v>320</v>
      </c>
    </row>
    <row r="8" spans="1:17" x14ac:dyDescent="0.25">
      <c r="C8" s="10"/>
      <c r="D8" s="42" t="s">
        <v>38</v>
      </c>
      <c r="E8" s="34" t="s">
        <v>39</v>
      </c>
      <c r="F8" s="34" t="s">
        <v>40</v>
      </c>
      <c r="G8" s="13">
        <v>0</v>
      </c>
      <c r="H8" s="13">
        <v>1</v>
      </c>
      <c r="I8" s="13">
        <v>2</v>
      </c>
      <c r="J8" s="13">
        <v>3</v>
      </c>
      <c r="K8" s="13">
        <v>4</v>
      </c>
      <c r="L8" s="13">
        <v>5</v>
      </c>
      <c r="M8" s="13">
        <v>6</v>
      </c>
      <c r="N8" s="13">
        <v>7</v>
      </c>
      <c r="O8" s="13">
        <v>8</v>
      </c>
      <c r="P8" s="13">
        <v>9</v>
      </c>
      <c r="Q8" s="13">
        <v>10</v>
      </c>
    </row>
    <row r="9" spans="1:17" x14ac:dyDescent="0.25">
      <c r="C9"/>
      <c r="D9" s="34" t="s">
        <v>41</v>
      </c>
      <c r="E9" s="10"/>
      <c r="F9" s="10"/>
      <c r="G9"/>
      <c r="H9" s="10"/>
      <c r="I9"/>
      <c r="J9"/>
      <c r="K9"/>
      <c r="L9"/>
      <c r="M9"/>
      <c r="N9"/>
      <c r="O9"/>
      <c r="P9"/>
      <c r="Q9"/>
    </row>
    <row r="10" spans="1:17" x14ac:dyDescent="0.25">
      <c r="C10"/>
      <c r="D10" s="34" t="s">
        <v>394</v>
      </c>
      <c r="E10" s="13">
        <v>20</v>
      </c>
      <c r="F10" s="34" t="s">
        <v>396</v>
      </c>
      <c r="G10" s="23">
        <v>0.3155</v>
      </c>
      <c r="H10" s="23">
        <v>0.25600000000000001</v>
      </c>
      <c r="I10" s="23">
        <v>0.224</v>
      </c>
      <c r="J10" s="23">
        <v>0.17899999999999999</v>
      </c>
      <c r="K10" s="23">
        <v>0.156</v>
      </c>
      <c r="L10" s="23">
        <v>0.126</v>
      </c>
      <c r="M10" s="23">
        <v>0.1125</v>
      </c>
      <c r="N10" s="23">
        <v>0.112</v>
      </c>
      <c r="O10" s="23">
        <v>0.1075</v>
      </c>
      <c r="P10" s="23">
        <v>0.10100000000000001</v>
      </c>
      <c r="Q10" s="23">
        <v>0.10700000000000001</v>
      </c>
    </row>
    <row r="11" spans="1:17" x14ac:dyDescent="0.25">
      <c r="C11"/>
      <c r="D11" s="34" t="s">
        <v>394</v>
      </c>
      <c r="E11" s="13">
        <v>25</v>
      </c>
      <c r="F11" s="34" t="s">
        <v>397</v>
      </c>
      <c r="G11" s="23">
        <v>0.26900000000000002</v>
      </c>
      <c r="H11" s="23">
        <v>0.1915</v>
      </c>
      <c r="I11" s="23">
        <v>0.17149999999999999</v>
      </c>
      <c r="J11" s="23">
        <v>0.13800000000000001</v>
      </c>
      <c r="K11" s="23">
        <v>0.128</v>
      </c>
      <c r="L11" s="23">
        <v>0.10200000000000001</v>
      </c>
      <c r="M11" s="23">
        <v>9.0999999999999998E-2</v>
      </c>
      <c r="N11" s="23">
        <v>8.7999999999999995E-2</v>
      </c>
      <c r="O11" s="23">
        <v>7.7499999999999999E-2</v>
      </c>
      <c r="P11" s="23">
        <v>6.7000000000000004E-2</v>
      </c>
      <c r="Q11" s="23">
        <v>5.7499999999999996E-2</v>
      </c>
    </row>
    <row r="12" spans="1:17" x14ac:dyDescent="0.25">
      <c r="C12"/>
      <c r="D12" s="34" t="s">
        <v>394</v>
      </c>
      <c r="E12" s="13">
        <v>30</v>
      </c>
      <c r="F12" s="10" t="s">
        <v>398</v>
      </c>
      <c r="G12" s="23">
        <v>0.25600000000000001</v>
      </c>
      <c r="H12" s="23">
        <v>0.1615</v>
      </c>
      <c r="I12" s="23">
        <v>0.14250000000000002</v>
      </c>
      <c r="J12" s="23">
        <v>0.124</v>
      </c>
      <c r="K12" s="23">
        <v>0.11549999999999999</v>
      </c>
      <c r="L12" s="23">
        <v>9.0999999999999998E-2</v>
      </c>
      <c r="M12" s="23">
        <v>8.249999999999999E-2</v>
      </c>
      <c r="N12" s="23">
        <v>7.5999999999999998E-2</v>
      </c>
      <c r="O12" s="23">
        <v>6.7500000000000004E-2</v>
      </c>
      <c r="P12" s="23">
        <v>0.06</v>
      </c>
      <c r="Q12" s="23">
        <v>5.0500000000000003E-2</v>
      </c>
    </row>
    <row r="13" spans="1:17" x14ac:dyDescent="0.25">
      <c r="C13"/>
      <c r="D13" s="34" t="s">
        <v>394</v>
      </c>
      <c r="E13" s="13">
        <v>35</v>
      </c>
      <c r="F13" s="10" t="s">
        <v>399</v>
      </c>
      <c r="G13" s="23">
        <v>0.25600000000000001</v>
      </c>
      <c r="H13" s="23">
        <v>0.151</v>
      </c>
      <c r="I13" s="23">
        <v>0.13150000000000001</v>
      </c>
      <c r="J13" s="23">
        <v>0.11899999999999999</v>
      </c>
      <c r="K13" s="23">
        <v>0.109</v>
      </c>
      <c r="L13" s="23">
        <v>8.7499999999999994E-2</v>
      </c>
      <c r="M13" s="23">
        <v>7.7499999999999999E-2</v>
      </c>
      <c r="N13" s="23">
        <v>7.3000000000000009E-2</v>
      </c>
      <c r="O13" s="23">
        <v>6.5000000000000002E-2</v>
      </c>
      <c r="P13" s="23">
        <v>5.7499999999999996E-2</v>
      </c>
      <c r="Q13" s="23">
        <v>4.3999999999999997E-2</v>
      </c>
    </row>
    <row r="14" spans="1:17" x14ac:dyDescent="0.25">
      <c r="C14"/>
      <c r="D14" s="34" t="s">
        <v>394</v>
      </c>
      <c r="E14" s="13">
        <v>40</v>
      </c>
      <c r="F14" s="10" t="s">
        <v>400</v>
      </c>
      <c r="G14" s="23">
        <v>0.24399999999999999</v>
      </c>
      <c r="H14" s="23">
        <v>0.13300000000000001</v>
      </c>
      <c r="I14" s="23">
        <v>0.1205</v>
      </c>
      <c r="J14" s="23">
        <v>0.10350000000000001</v>
      </c>
      <c r="K14" s="23">
        <v>9.0499999999999997E-2</v>
      </c>
      <c r="L14" s="23">
        <v>7.2000000000000008E-2</v>
      </c>
      <c r="M14" s="23">
        <v>6.6000000000000003E-2</v>
      </c>
      <c r="N14" s="23">
        <v>6.25E-2</v>
      </c>
      <c r="O14" s="23">
        <v>5.9499999999999997E-2</v>
      </c>
      <c r="P14" s="23">
        <v>5.1500000000000004E-2</v>
      </c>
      <c r="Q14" s="23">
        <v>3.15E-2</v>
      </c>
    </row>
    <row r="15" spans="1:17" x14ac:dyDescent="0.25">
      <c r="C15"/>
      <c r="D15" s="34" t="s">
        <v>394</v>
      </c>
      <c r="E15" s="13">
        <v>45</v>
      </c>
      <c r="F15" s="10" t="s">
        <v>401</v>
      </c>
      <c r="G15" s="23">
        <v>0.24399999999999999</v>
      </c>
      <c r="H15" s="23">
        <v>0.13200000000000001</v>
      </c>
      <c r="I15" s="23">
        <v>0.11749999999999999</v>
      </c>
      <c r="J15" s="23">
        <v>0.10050000000000001</v>
      </c>
      <c r="K15" s="23">
        <v>8.7999999999999995E-2</v>
      </c>
      <c r="L15" s="23">
        <v>6.7500000000000004E-2</v>
      </c>
      <c r="M15" s="23">
        <v>6.5000000000000002E-2</v>
      </c>
      <c r="N15" s="23">
        <v>6.0499999999999998E-2</v>
      </c>
      <c r="O15" s="23">
        <v>5.45E-2</v>
      </c>
      <c r="P15" s="23">
        <v>4.9000000000000002E-2</v>
      </c>
      <c r="Q15" s="23">
        <v>2.8499999999999998E-2</v>
      </c>
    </row>
    <row r="16" spans="1:17" x14ac:dyDescent="0.25">
      <c r="C16"/>
      <c r="D16" s="34" t="s">
        <v>394</v>
      </c>
      <c r="E16" s="13">
        <v>50</v>
      </c>
      <c r="F16" s="10" t="s">
        <v>402</v>
      </c>
      <c r="G16" s="23">
        <v>0.23300000000000001</v>
      </c>
      <c r="H16" s="23">
        <v>0.128</v>
      </c>
      <c r="I16" s="23">
        <v>0.1085</v>
      </c>
      <c r="J16" s="23">
        <v>9.0999999999999998E-2</v>
      </c>
      <c r="K16" s="23">
        <v>8.1500000000000003E-2</v>
      </c>
      <c r="L16" s="23">
        <v>6.0999999999999999E-2</v>
      </c>
      <c r="M16" s="23">
        <v>5.6999999999999995E-2</v>
      </c>
      <c r="N16" s="23">
        <v>5.3999999999999999E-2</v>
      </c>
      <c r="O16" s="23">
        <v>5.0500000000000003E-2</v>
      </c>
      <c r="P16" s="23">
        <v>4.5999999999999999E-2</v>
      </c>
      <c r="Q16" s="23">
        <v>0.03</v>
      </c>
    </row>
    <row r="17" spans="3:17" x14ac:dyDescent="0.25">
      <c r="C17"/>
      <c r="D17" s="34" t="s">
        <v>394</v>
      </c>
      <c r="E17" s="13">
        <v>55</v>
      </c>
      <c r="F17" s="10" t="s">
        <v>403</v>
      </c>
      <c r="G17" s="23">
        <v>0.253</v>
      </c>
      <c r="H17" s="23">
        <v>0.128</v>
      </c>
      <c r="I17" s="23">
        <v>0.1085</v>
      </c>
      <c r="J17" s="23">
        <v>0.09</v>
      </c>
      <c r="K17" s="23">
        <v>8.0500000000000002E-2</v>
      </c>
      <c r="L17" s="23">
        <v>6.4500000000000002E-2</v>
      </c>
      <c r="M17" s="23">
        <v>5.6000000000000001E-2</v>
      </c>
      <c r="N17" s="23">
        <v>5.2999999999999999E-2</v>
      </c>
      <c r="O17" s="23">
        <v>4.9000000000000002E-2</v>
      </c>
      <c r="P17" s="23">
        <v>4.3999999999999997E-2</v>
      </c>
      <c r="Q17" s="23">
        <v>3.7499999999999999E-2</v>
      </c>
    </row>
    <row r="18" spans="3:17" x14ac:dyDescent="0.25">
      <c r="C18"/>
      <c r="D18" s="34" t="s">
        <v>394</v>
      </c>
      <c r="E18" s="13">
        <v>60</v>
      </c>
      <c r="F18" s="10" t="s">
        <v>404</v>
      </c>
      <c r="G18" s="23">
        <v>0.253</v>
      </c>
      <c r="H18" s="23">
        <v>0.128</v>
      </c>
      <c r="I18" s="23">
        <v>0.1085</v>
      </c>
      <c r="J18" s="23">
        <v>0.09</v>
      </c>
      <c r="K18" s="23">
        <v>8.0500000000000002E-2</v>
      </c>
      <c r="L18" s="23">
        <v>6.4500000000000002E-2</v>
      </c>
      <c r="M18" s="23">
        <v>5.6000000000000001E-2</v>
      </c>
      <c r="N18" s="23">
        <v>5.2499999999999998E-2</v>
      </c>
      <c r="O18" s="23">
        <v>4.8500000000000001E-2</v>
      </c>
      <c r="P18" s="23">
        <v>4.3499999999999997E-2</v>
      </c>
      <c r="Q18" s="23">
        <v>4.1499999999999995E-2</v>
      </c>
    </row>
    <row r="19" spans="3:17" x14ac:dyDescent="0.25">
      <c r="C19"/>
      <c r="D19" s="34" t="s">
        <v>394</v>
      </c>
      <c r="E19" s="13">
        <v>65</v>
      </c>
      <c r="F19" s="10" t="s">
        <v>405</v>
      </c>
      <c r="G19" s="23">
        <v>0.253</v>
      </c>
      <c r="H19" s="23">
        <v>0.128</v>
      </c>
      <c r="I19" s="23">
        <v>0.1085</v>
      </c>
      <c r="J19" s="23">
        <v>0.09</v>
      </c>
      <c r="K19" s="23">
        <v>8.0500000000000002E-2</v>
      </c>
      <c r="L19" s="23">
        <v>6.4500000000000002E-2</v>
      </c>
      <c r="M19" s="23">
        <v>5.6000000000000001E-2</v>
      </c>
      <c r="N19" s="23">
        <v>5.2499999999999998E-2</v>
      </c>
      <c r="O19" s="23">
        <v>4.8500000000000001E-2</v>
      </c>
      <c r="P19" s="23">
        <v>4.3499999999999997E-2</v>
      </c>
      <c r="Q19" s="23">
        <v>3.3500000000000002E-2</v>
      </c>
    </row>
    <row r="20" spans="3:17" x14ac:dyDescent="0.25">
      <c r="C20"/>
      <c r="D20" s="34"/>
      <c r="E20" s="44"/>
      <c r="F20" s="34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9"/>
    </row>
    <row r="21" spans="3:17" x14ac:dyDescent="0.25">
      <c r="C21" s="18"/>
    </row>
    <row r="22" spans="3:17" x14ac:dyDescent="0.25">
      <c r="C22" s="18"/>
    </row>
    <row r="23" spans="3:17" x14ac:dyDescent="0.25">
      <c r="C23" s="18"/>
    </row>
    <row r="24" spans="3:17" x14ac:dyDescent="0.25">
      <c r="C24" s="18"/>
    </row>
    <row r="25" spans="3:17" x14ac:dyDescent="0.25">
      <c r="C25" s="18"/>
    </row>
    <row r="26" spans="3:17" x14ac:dyDescent="0.25">
      <c r="C26" s="18"/>
    </row>
    <row r="27" spans="3:17" x14ac:dyDescent="0.25">
      <c r="C27" s="18"/>
    </row>
    <row r="28" spans="3:17" x14ac:dyDescent="0.25">
      <c r="C28" s="18"/>
    </row>
    <row r="29" spans="3:17" x14ac:dyDescent="0.25">
      <c r="C29" s="18"/>
    </row>
    <row r="30" spans="3:17" x14ac:dyDescent="0.25">
      <c r="C30" s="18"/>
    </row>
    <row r="31" spans="3:17" x14ac:dyDescent="0.25">
      <c r="C31" s="18"/>
    </row>
    <row r="32" spans="3:17" x14ac:dyDescent="0.25">
      <c r="C32" s="18"/>
    </row>
    <row r="33" spans="3:3" x14ac:dyDescent="0.25">
      <c r="C33" s="18"/>
    </row>
    <row r="34" spans="3:3" x14ac:dyDescent="0.25">
      <c r="C34" s="18"/>
    </row>
    <row r="35" spans="3:3" x14ac:dyDescent="0.25">
      <c r="C35" s="18"/>
    </row>
    <row r="36" spans="3:3" x14ac:dyDescent="0.25">
      <c r="C36" s="18"/>
    </row>
    <row r="37" spans="3:3" x14ac:dyDescent="0.25">
      <c r="C37" s="18"/>
    </row>
    <row r="38" spans="3:3" x14ac:dyDescent="0.25">
      <c r="C38" s="18"/>
    </row>
    <row r="39" spans="3:3" x14ac:dyDescent="0.25">
      <c r="C39" s="18"/>
    </row>
    <row r="40" spans="3:3" x14ac:dyDescent="0.25">
      <c r="C40" s="18"/>
    </row>
    <row r="41" spans="3:3" x14ac:dyDescent="0.25">
      <c r="C41" s="18"/>
    </row>
    <row r="42" spans="3:3" x14ac:dyDescent="0.25">
      <c r="C42" s="18"/>
    </row>
    <row r="43" spans="3:3" x14ac:dyDescent="0.25">
      <c r="C43" s="18"/>
    </row>
    <row r="44" spans="3:3" x14ac:dyDescent="0.25">
      <c r="C44" s="18"/>
    </row>
    <row r="45" spans="3:3" x14ac:dyDescent="0.25">
      <c r="C45" s="18"/>
    </row>
    <row r="46" spans="3:3" x14ac:dyDescent="0.25">
      <c r="C46" s="18"/>
    </row>
    <row r="47" spans="3:3" x14ac:dyDescent="0.25">
      <c r="C47" s="18"/>
    </row>
    <row r="48" spans="3:3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</sheetData>
  <hyperlinks>
    <hyperlink ref="A1" location="TOC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ane xSplit="3" ySplit="1" topLeftCell="D2" activePane="bottomRight" state="frozen"/>
      <selection pane="topRight" activeCell="E1" sqref="E1"/>
      <selection pane="bottomLeft" activeCell="A5" sqref="A5"/>
      <selection pane="bottomRight" sqref="A1:A1048576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2" x14ac:dyDescent="0.25">
      <c r="A1" s="1" t="s">
        <v>0</v>
      </c>
    </row>
    <row r="3" spans="1:2" s="30" customFormat="1" x14ac:dyDescent="0.25">
      <c r="A3" s="29" t="s">
        <v>100</v>
      </c>
    </row>
    <row r="4" spans="1:2" x14ac:dyDescent="0.25">
      <c r="B4" t="s">
        <v>101</v>
      </c>
    </row>
    <row r="5" spans="1:2" x14ac:dyDescent="0.25">
      <c r="B5" t="s">
        <v>102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6"/>
  <sheetViews>
    <sheetView topLeftCell="A7" workbookViewId="0"/>
  </sheetViews>
  <sheetFormatPr defaultRowHeight="15" x14ac:dyDescent="0.25"/>
  <sheetData>
    <row r="1" spans="1:11" x14ac:dyDescent="0.25">
      <c r="A1" s="1" t="s">
        <v>0</v>
      </c>
    </row>
    <row r="2" spans="1:11" x14ac:dyDescent="0.25">
      <c r="A2" s="1"/>
      <c r="B2" t="s">
        <v>322</v>
      </c>
    </row>
    <row r="3" spans="1:11" x14ac:dyDescent="0.25">
      <c r="A3" t="s">
        <v>315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</row>
    <row r="4" spans="1:11" x14ac:dyDescent="0.25">
      <c r="A4">
        <v>0</v>
      </c>
      <c r="B4" s="39">
        <v>0.32800000000000001</v>
      </c>
      <c r="C4" s="39">
        <v>0.27200000000000002</v>
      </c>
      <c r="D4" s="39">
        <v>0.25800000000000001</v>
      </c>
      <c r="E4" s="39">
        <v>0.25800000000000001</v>
      </c>
      <c r="F4" s="39">
        <v>0.24399999999999999</v>
      </c>
      <c r="G4" s="39">
        <v>0.24399999999999999</v>
      </c>
      <c r="H4" s="39">
        <v>0.23400000000000001</v>
      </c>
      <c r="I4" s="39">
        <v>0.27400000000000002</v>
      </c>
      <c r="J4" s="39">
        <v>0.27400000000000002</v>
      </c>
      <c r="K4" s="39">
        <v>0.27400000000000002</v>
      </c>
    </row>
    <row r="5" spans="1:11" x14ac:dyDescent="0.25">
      <c r="A5">
        <v>1</v>
      </c>
      <c r="B5" s="39">
        <v>0.254</v>
      </c>
      <c r="C5" s="39">
        <v>0.185</v>
      </c>
      <c r="D5" s="39">
        <v>0.154</v>
      </c>
      <c r="E5" s="39">
        <v>0.14299999999999999</v>
      </c>
      <c r="F5" s="39">
        <v>0.126</v>
      </c>
      <c r="G5" s="39">
        <v>0.125</v>
      </c>
      <c r="H5" s="39">
        <v>0.122</v>
      </c>
      <c r="I5" s="39">
        <v>0.122</v>
      </c>
      <c r="J5" s="39">
        <v>0.122</v>
      </c>
      <c r="K5" s="39">
        <v>0.122</v>
      </c>
    </row>
    <row r="6" spans="1:11" x14ac:dyDescent="0.25">
      <c r="A6">
        <v>2</v>
      </c>
      <c r="B6" s="39">
        <v>0.22700000000000001</v>
      </c>
      <c r="C6" s="39">
        <v>0.17199999999999999</v>
      </c>
      <c r="D6" s="39">
        <v>0.14000000000000001</v>
      </c>
      <c r="E6" s="39">
        <v>0.128</v>
      </c>
      <c r="F6" s="39">
        <v>0.12</v>
      </c>
      <c r="G6" s="39">
        <v>0.11600000000000001</v>
      </c>
      <c r="H6" s="39">
        <v>0.107</v>
      </c>
      <c r="I6" s="39">
        <v>0.107</v>
      </c>
      <c r="J6" s="39">
        <v>0.107</v>
      </c>
      <c r="K6" s="39">
        <v>0.107</v>
      </c>
    </row>
    <row r="7" spans="1:11" x14ac:dyDescent="0.25">
      <c r="A7">
        <v>3</v>
      </c>
      <c r="B7" s="39">
        <v>0.184</v>
      </c>
      <c r="C7" s="39">
        <v>0.14599999999999999</v>
      </c>
      <c r="D7" s="39">
        <v>0.13200000000000001</v>
      </c>
      <c r="E7" s="39">
        <v>0.126</v>
      </c>
      <c r="F7" s="39">
        <v>0.107</v>
      </c>
      <c r="G7" s="39">
        <v>0.10299999999999999</v>
      </c>
      <c r="H7" s="39">
        <v>9.4E-2</v>
      </c>
      <c r="I7" s="39">
        <v>9.2999999999999999E-2</v>
      </c>
      <c r="J7" s="39">
        <v>9.2999999999999999E-2</v>
      </c>
      <c r="K7" s="39">
        <v>9.2999999999999999E-2</v>
      </c>
    </row>
    <row r="8" spans="1:11" x14ac:dyDescent="0.25">
      <c r="A8">
        <v>4</v>
      </c>
      <c r="B8" s="39">
        <v>0.158</v>
      </c>
      <c r="C8" s="39">
        <v>0.127</v>
      </c>
      <c r="D8" s="39">
        <v>0.11799999999999999</v>
      </c>
      <c r="E8" s="39">
        <v>0.109</v>
      </c>
      <c r="F8" s="39">
        <v>0.09</v>
      </c>
      <c r="G8" s="39">
        <v>8.7999999999999995E-2</v>
      </c>
      <c r="H8" s="39">
        <v>7.9000000000000001E-2</v>
      </c>
      <c r="I8" s="39">
        <v>7.8E-2</v>
      </c>
      <c r="J8" s="39">
        <v>7.8E-2</v>
      </c>
      <c r="K8" s="39">
        <v>7.8E-2</v>
      </c>
    </row>
    <row r="9" spans="1:11" x14ac:dyDescent="0.25">
      <c r="A9">
        <v>5</v>
      </c>
      <c r="B9" s="39">
        <v>0.11700000000000001</v>
      </c>
      <c r="C9" s="39">
        <v>9.7000000000000003E-2</v>
      </c>
      <c r="D9" s="39">
        <v>8.7999999999999995E-2</v>
      </c>
      <c r="E9" s="39">
        <v>8.5000000000000006E-2</v>
      </c>
      <c r="F9" s="39">
        <v>7.3999999999999996E-2</v>
      </c>
      <c r="G9" s="39">
        <v>6.8000000000000005E-2</v>
      </c>
      <c r="H9" s="39">
        <v>0.06</v>
      </c>
      <c r="I9" s="39">
        <v>6.8000000000000005E-2</v>
      </c>
      <c r="J9" s="39">
        <v>6.8000000000000005E-2</v>
      </c>
      <c r="K9" s="39">
        <v>6.8000000000000005E-2</v>
      </c>
    </row>
    <row r="10" spans="1:11" x14ac:dyDescent="0.25">
      <c r="A10">
        <v>6</v>
      </c>
      <c r="B10" s="39">
        <v>0.111</v>
      </c>
      <c r="C10" s="39">
        <v>8.5000000000000006E-2</v>
      </c>
      <c r="D10" s="39">
        <v>7.8E-2</v>
      </c>
      <c r="E10" s="39">
        <v>7.4999999999999997E-2</v>
      </c>
      <c r="F10" s="39">
        <v>6.7000000000000004E-2</v>
      </c>
      <c r="G10" s="39">
        <v>6.5000000000000002E-2</v>
      </c>
      <c r="H10" s="39">
        <v>5.5E-2</v>
      </c>
      <c r="I10" s="39">
        <v>5.3999999999999999E-2</v>
      </c>
      <c r="J10" s="39">
        <v>5.3999999999999999E-2</v>
      </c>
      <c r="K10" s="39">
        <v>5.3999999999999999E-2</v>
      </c>
    </row>
    <row r="11" spans="1:11" x14ac:dyDescent="0.25">
      <c r="A11">
        <v>7</v>
      </c>
      <c r="B11" s="39">
        <v>0.111</v>
      </c>
      <c r="C11" s="39">
        <v>8.4000000000000005E-2</v>
      </c>
      <c r="D11" s="39">
        <v>7.0999999999999994E-2</v>
      </c>
      <c r="E11" s="39">
        <v>6.8000000000000005E-2</v>
      </c>
      <c r="F11" s="39">
        <v>6.2E-2</v>
      </c>
      <c r="G11" s="39">
        <v>0.06</v>
      </c>
      <c r="H11" s="39">
        <v>5.2999999999999999E-2</v>
      </c>
      <c r="I11" s="39">
        <v>5.1999999999999998E-2</v>
      </c>
      <c r="J11" s="39">
        <v>5.0999999999999997E-2</v>
      </c>
      <c r="K11" s="39">
        <v>5.0999999999999997E-2</v>
      </c>
    </row>
    <row r="12" spans="1:11" x14ac:dyDescent="0.25">
      <c r="A12">
        <v>8</v>
      </c>
      <c r="B12" s="39">
        <v>0.11</v>
      </c>
      <c r="C12" s="39">
        <v>7.6999999999999999E-2</v>
      </c>
      <c r="D12" s="39">
        <v>6.4000000000000001E-2</v>
      </c>
      <c r="E12" s="39">
        <v>6.2E-2</v>
      </c>
      <c r="F12" s="39">
        <v>5.8000000000000003E-2</v>
      </c>
      <c r="G12" s="39">
        <v>5.0999999999999997E-2</v>
      </c>
      <c r="H12" s="39">
        <v>4.5999999999999999E-2</v>
      </c>
      <c r="I12" s="39">
        <v>4.3999999999999997E-2</v>
      </c>
      <c r="J12" s="39">
        <v>4.2999999999999997E-2</v>
      </c>
      <c r="K12" s="39">
        <v>4.2999999999999997E-2</v>
      </c>
    </row>
    <row r="13" spans="1:11" x14ac:dyDescent="0.25">
      <c r="A13">
        <v>9</v>
      </c>
      <c r="B13" s="39">
        <v>0.1</v>
      </c>
      <c r="C13" s="39">
        <v>6.3E-2</v>
      </c>
      <c r="D13" s="39">
        <v>5.5E-2</v>
      </c>
      <c r="E13" s="39">
        <v>5.2999999999999999E-2</v>
      </c>
      <c r="F13" s="39">
        <v>5.2999999999999999E-2</v>
      </c>
      <c r="G13" s="39">
        <v>5.0999999999999997E-2</v>
      </c>
      <c r="H13" s="39">
        <v>4.5999999999999999E-2</v>
      </c>
      <c r="I13" s="39">
        <v>4.2999999999999997E-2</v>
      </c>
      <c r="J13" s="39">
        <v>4.2000000000000003E-2</v>
      </c>
      <c r="K13" s="39">
        <v>4.2000000000000003E-2</v>
      </c>
    </row>
    <row r="14" spans="1:11" x14ac:dyDescent="0.25">
      <c r="A14" t="s">
        <v>320</v>
      </c>
      <c r="B14" s="39">
        <v>9.8000000000000004E-2</v>
      </c>
      <c r="C14" s="39">
        <v>6.2E-2</v>
      </c>
      <c r="D14" s="39">
        <v>4.7E-2</v>
      </c>
      <c r="E14" s="39">
        <v>4.2000000000000003E-2</v>
      </c>
      <c r="F14" s="39">
        <v>0.03</v>
      </c>
      <c r="G14" s="39">
        <v>2.7E-2</v>
      </c>
      <c r="H14" s="39">
        <v>0.03</v>
      </c>
      <c r="I14" s="39">
        <v>4.4999999999999998E-2</v>
      </c>
      <c r="J14" s="39">
        <v>5.2999999999999999E-2</v>
      </c>
      <c r="K14" s="39">
        <v>3.6999999999999998E-2</v>
      </c>
    </row>
    <row r="15" spans="1:11" x14ac:dyDescent="0.25">
      <c r="B15" t="s">
        <v>321</v>
      </c>
    </row>
    <row r="16" spans="1:11" x14ac:dyDescent="0.25">
      <c r="A16" t="s">
        <v>315</v>
      </c>
      <c r="B16">
        <v>20</v>
      </c>
      <c r="C16">
        <v>25</v>
      </c>
      <c r="D16">
        <v>30</v>
      </c>
      <c r="E16">
        <v>35</v>
      </c>
      <c r="F16">
        <v>40</v>
      </c>
      <c r="G16">
        <v>45</v>
      </c>
      <c r="H16">
        <v>50</v>
      </c>
      <c r="I16">
        <v>55</v>
      </c>
      <c r="J16">
        <v>60</v>
      </c>
      <c r="K16">
        <v>65</v>
      </c>
    </row>
    <row r="17" spans="1:11" x14ac:dyDescent="0.25">
      <c r="A17">
        <v>0</v>
      </c>
      <c r="B17" s="39">
        <v>0.30299999999999999</v>
      </c>
      <c r="C17" s="39">
        <v>0.26600000000000001</v>
      </c>
      <c r="D17" s="39">
        <v>0.254</v>
      </c>
      <c r="E17" s="39">
        <v>0.254</v>
      </c>
      <c r="F17" s="39">
        <v>0.24399999999999999</v>
      </c>
      <c r="G17" s="39">
        <v>0.24399999999999999</v>
      </c>
      <c r="H17" s="39">
        <v>0.23200000000000001</v>
      </c>
      <c r="I17" s="39">
        <v>0.23200000000000001</v>
      </c>
      <c r="J17" s="39">
        <v>0.23200000000000001</v>
      </c>
      <c r="K17" s="39">
        <v>0.23200000000000001</v>
      </c>
    </row>
    <row r="18" spans="1:11" x14ac:dyDescent="0.25">
      <c r="A18">
        <v>1</v>
      </c>
      <c r="B18" s="39">
        <v>0.25800000000000001</v>
      </c>
      <c r="C18" s="39">
        <v>0.19800000000000001</v>
      </c>
      <c r="D18" s="39">
        <v>0.16900000000000001</v>
      </c>
      <c r="E18" s="39">
        <v>0.159</v>
      </c>
      <c r="F18" s="39">
        <v>0.14000000000000001</v>
      </c>
      <c r="G18" s="39">
        <v>0.13900000000000001</v>
      </c>
      <c r="H18" s="39">
        <v>0.13400000000000001</v>
      </c>
      <c r="I18" s="39">
        <v>0.13400000000000001</v>
      </c>
      <c r="J18" s="39">
        <v>0.13400000000000001</v>
      </c>
      <c r="K18" s="39">
        <v>0.13400000000000001</v>
      </c>
    </row>
    <row r="19" spans="1:11" x14ac:dyDescent="0.25">
      <c r="A19">
        <v>2</v>
      </c>
      <c r="B19" s="39">
        <v>0.221</v>
      </c>
      <c r="C19" s="39">
        <v>0.17100000000000001</v>
      </c>
      <c r="D19" s="39">
        <v>0.14499999999999999</v>
      </c>
      <c r="E19" s="39">
        <v>0.13500000000000001</v>
      </c>
      <c r="F19" s="39">
        <v>0.121</v>
      </c>
      <c r="G19" s="39">
        <v>0.11899999999999999</v>
      </c>
      <c r="H19" s="39">
        <v>0.11</v>
      </c>
      <c r="I19" s="39">
        <v>0.11</v>
      </c>
      <c r="J19" s="39">
        <v>0.11</v>
      </c>
      <c r="K19" s="39">
        <v>0.11</v>
      </c>
    </row>
    <row r="20" spans="1:11" x14ac:dyDescent="0.25">
      <c r="A20">
        <v>3</v>
      </c>
      <c r="B20" s="39">
        <v>0.17399999999999999</v>
      </c>
      <c r="C20" s="39">
        <v>0.13</v>
      </c>
      <c r="D20" s="39">
        <v>0.11600000000000001</v>
      </c>
      <c r="E20" s="39">
        <v>0.112</v>
      </c>
      <c r="F20" s="39">
        <v>0.1</v>
      </c>
      <c r="G20" s="39">
        <v>9.8000000000000004E-2</v>
      </c>
      <c r="H20" s="39">
        <v>8.7999999999999995E-2</v>
      </c>
      <c r="I20" s="39">
        <v>8.6999999999999994E-2</v>
      </c>
      <c r="J20" s="39">
        <v>8.6999999999999994E-2</v>
      </c>
      <c r="K20" s="39">
        <v>8.6999999999999994E-2</v>
      </c>
    </row>
    <row r="21" spans="1:11" x14ac:dyDescent="0.25">
      <c r="A21">
        <v>4</v>
      </c>
      <c r="B21" s="39">
        <v>0.154</v>
      </c>
      <c r="C21" s="39">
        <v>0.129</v>
      </c>
      <c r="D21" s="39">
        <v>0.113</v>
      </c>
      <c r="E21" s="39">
        <v>0.109</v>
      </c>
      <c r="F21" s="39">
        <v>9.0999999999999998E-2</v>
      </c>
      <c r="G21" s="39">
        <v>8.7999999999999995E-2</v>
      </c>
      <c r="H21" s="39">
        <v>8.4000000000000005E-2</v>
      </c>
      <c r="I21" s="39">
        <v>8.3000000000000004E-2</v>
      </c>
      <c r="J21" s="39">
        <v>8.3000000000000004E-2</v>
      </c>
      <c r="K21" s="39">
        <v>8.3000000000000004E-2</v>
      </c>
    </row>
    <row r="22" spans="1:11" x14ac:dyDescent="0.25">
      <c r="A22">
        <v>5</v>
      </c>
      <c r="B22" s="39">
        <v>0.13500000000000001</v>
      </c>
      <c r="C22" s="39">
        <v>0.107</v>
      </c>
      <c r="D22" s="39">
        <v>9.4E-2</v>
      </c>
      <c r="E22" s="39">
        <v>0.09</v>
      </c>
      <c r="F22" s="39">
        <v>7.0000000000000007E-2</v>
      </c>
      <c r="G22" s="39">
        <v>6.7000000000000004E-2</v>
      </c>
      <c r="H22" s="39">
        <v>6.2E-2</v>
      </c>
      <c r="I22" s="39">
        <v>6.0999999999999999E-2</v>
      </c>
      <c r="J22" s="39">
        <v>6.0999999999999999E-2</v>
      </c>
      <c r="K22" s="39">
        <v>6.0999999999999999E-2</v>
      </c>
    </row>
    <row r="23" spans="1:11" x14ac:dyDescent="0.25">
      <c r="A23">
        <v>6</v>
      </c>
      <c r="B23" s="39">
        <v>0.114</v>
      </c>
      <c r="C23" s="39">
        <v>9.7000000000000003E-2</v>
      </c>
      <c r="D23" s="39">
        <v>8.6999999999999994E-2</v>
      </c>
      <c r="E23" s="39">
        <v>0.08</v>
      </c>
      <c r="F23" s="39">
        <v>6.5000000000000002E-2</v>
      </c>
      <c r="G23" s="39">
        <v>6.5000000000000002E-2</v>
      </c>
      <c r="H23" s="39">
        <v>5.8999999999999997E-2</v>
      </c>
      <c r="I23" s="39">
        <v>5.8000000000000003E-2</v>
      </c>
      <c r="J23" s="39">
        <v>5.8000000000000003E-2</v>
      </c>
      <c r="K23" s="39">
        <v>5.8000000000000003E-2</v>
      </c>
    </row>
    <row r="24" spans="1:11" x14ac:dyDescent="0.25">
      <c r="A24">
        <v>7</v>
      </c>
      <c r="B24" s="39">
        <v>0.113</v>
      </c>
      <c r="C24" s="39">
        <v>9.1999999999999998E-2</v>
      </c>
      <c r="D24" s="39">
        <v>8.1000000000000003E-2</v>
      </c>
      <c r="E24" s="39">
        <v>7.8E-2</v>
      </c>
      <c r="F24" s="39">
        <v>6.3E-2</v>
      </c>
      <c r="G24" s="39">
        <v>6.0999999999999999E-2</v>
      </c>
      <c r="H24" s="39">
        <v>5.5E-2</v>
      </c>
      <c r="I24" s="39">
        <v>5.3999999999999999E-2</v>
      </c>
      <c r="J24" s="39">
        <v>5.3999999999999999E-2</v>
      </c>
      <c r="K24" s="39">
        <v>5.3999999999999999E-2</v>
      </c>
    </row>
    <row r="25" spans="1:11" x14ac:dyDescent="0.25">
      <c r="A25">
        <v>8</v>
      </c>
      <c r="B25" s="39">
        <v>0.105</v>
      </c>
      <c r="C25" s="39">
        <v>7.8E-2</v>
      </c>
      <c r="D25" s="39">
        <v>7.0999999999999994E-2</v>
      </c>
      <c r="E25" s="39">
        <v>6.8000000000000005E-2</v>
      </c>
      <c r="F25" s="39">
        <v>6.0999999999999999E-2</v>
      </c>
      <c r="G25" s="39">
        <v>5.8000000000000003E-2</v>
      </c>
      <c r="H25" s="39">
        <v>5.5E-2</v>
      </c>
      <c r="I25" s="39">
        <v>5.3999999999999999E-2</v>
      </c>
      <c r="J25" s="39">
        <v>5.3999999999999999E-2</v>
      </c>
      <c r="K25" s="39">
        <v>5.3999999999999999E-2</v>
      </c>
    </row>
    <row r="26" spans="1:11" x14ac:dyDescent="0.25">
      <c r="A26">
        <v>9</v>
      </c>
      <c r="B26" s="39">
        <v>0.10199999999999999</v>
      </c>
      <c r="C26" s="39">
        <v>7.0999999999999994E-2</v>
      </c>
      <c r="D26" s="39">
        <v>6.5000000000000002E-2</v>
      </c>
      <c r="E26" s="39">
        <v>6.2E-2</v>
      </c>
      <c r="F26" s="39">
        <v>0.05</v>
      </c>
      <c r="G26" s="39">
        <v>4.7E-2</v>
      </c>
      <c r="H26" s="39">
        <v>4.5999999999999999E-2</v>
      </c>
      <c r="I26" s="39">
        <v>4.4999999999999998E-2</v>
      </c>
      <c r="J26" s="39">
        <v>4.4999999999999998E-2</v>
      </c>
      <c r="K26" s="39">
        <v>4.4999999999999998E-2</v>
      </c>
    </row>
    <row r="27" spans="1:11" x14ac:dyDescent="0.25">
      <c r="A27" t="s">
        <v>320</v>
      </c>
      <c r="B27" s="39">
        <v>0.11600000000000001</v>
      </c>
      <c r="C27" s="39">
        <v>5.2999999999999999E-2</v>
      </c>
      <c r="D27" s="39">
        <v>5.3999999999999999E-2</v>
      </c>
      <c r="E27" s="39">
        <v>4.5999999999999999E-2</v>
      </c>
      <c r="F27" s="39">
        <v>3.3000000000000002E-2</v>
      </c>
      <c r="G27" s="39">
        <v>0.03</v>
      </c>
      <c r="H27" s="39">
        <v>0.03</v>
      </c>
      <c r="I27" s="39">
        <v>0.03</v>
      </c>
      <c r="J27" s="39">
        <v>0.03</v>
      </c>
      <c r="K27" s="39">
        <v>0.03</v>
      </c>
    </row>
    <row r="29" spans="1:11" x14ac:dyDescent="0.25">
      <c r="B29" t="s">
        <v>56</v>
      </c>
    </row>
    <row r="30" spans="1:11" x14ac:dyDescent="0.25">
      <c r="A30" t="s">
        <v>315</v>
      </c>
      <c r="B30">
        <v>20</v>
      </c>
      <c r="C30">
        <v>25</v>
      </c>
      <c r="D30">
        <v>30</v>
      </c>
      <c r="E30">
        <v>35</v>
      </c>
      <c r="F30">
        <v>40</v>
      </c>
      <c r="G30">
        <v>45</v>
      </c>
      <c r="H30">
        <v>50</v>
      </c>
      <c r="I30">
        <v>55</v>
      </c>
      <c r="J30">
        <v>60</v>
      </c>
      <c r="K30">
        <v>65</v>
      </c>
    </row>
    <row r="31" spans="1:11" x14ac:dyDescent="0.25">
      <c r="A31">
        <v>0</v>
      </c>
      <c r="B31" s="39">
        <f>+AVERAGE(B4,B17)</f>
        <v>0.3155</v>
      </c>
      <c r="C31" s="39">
        <f t="shared" ref="C31:K31" si="0">+AVERAGE(C4,C17)</f>
        <v>0.26900000000000002</v>
      </c>
      <c r="D31" s="39">
        <f t="shared" si="0"/>
        <v>0.25600000000000001</v>
      </c>
      <c r="E31" s="39">
        <f t="shared" si="0"/>
        <v>0.25600000000000001</v>
      </c>
      <c r="F31" s="39">
        <f t="shared" si="0"/>
        <v>0.24399999999999999</v>
      </c>
      <c r="G31" s="39">
        <f t="shared" si="0"/>
        <v>0.24399999999999999</v>
      </c>
      <c r="H31" s="39">
        <f t="shared" si="0"/>
        <v>0.23300000000000001</v>
      </c>
      <c r="I31" s="39">
        <f t="shared" si="0"/>
        <v>0.253</v>
      </c>
      <c r="J31" s="39">
        <f t="shared" si="0"/>
        <v>0.253</v>
      </c>
      <c r="K31" s="39">
        <f t="shared" si="0"/>
        <v>0.253</v>
      </c>
    </row>
    <row r="32" spans="1:11" x14ac:dyDescent="0.25">
      <c r="A32">
        <v>1</v>
      </c>
      <c r="B32" s="39">
        <f t="shared" ref="B32:K32" si="1">+AVERAGE(B5,B18)</f>
        <v>0.25600000000000001</v>
      </c>
      <c r="C32" s="39">
        <f t="shared" si="1"/>
        <v>0.1915</v>
      </c>
      <c r="D32" s="39">
        <f t="shared" si="1"/>
        <v>0.1615</v>
      </c>
      <c r="E32" s="39">
        <f t="shared" si="1"/>
        <v>0.151</v>
      </c>
      <c r="F32" s="39">
        <f t="shared" si="1"/>
        <v>0.13300000000000001</v>
      </c>
      <c r="G32" s="39">
        <f t="shared" si="1"/>
        <v>0.13200000000000001</v>
      </c>
      <c r="H32" s="39">
        <f t="shared" si="1"/>
        <v>0.128</v>
      </c>
      <c r="I32" s="39">
        <f t="shared" si="1"/>
        <v>0.128</v>
      </c>
      <c r="J32" s="39">
        <f t="shared" si="1"/>
        <v>0.128</v>
      </c>
      <c r="K32" s="39">
        <f t="shared" si="1"/>
        <v>0.128</v>
      </c>
    </row>
    <row r="33" spans="1:12" x14ac:dyDescent="0.25">
      <c r="A33">
        <v>2</v>
      </c>
      <c r="B33" s="39">
        <f t="shared" ref="B33:K33" si="2">+AVERAGE(B6,B19)</f>
        <v>0.224</v>
      </c>
      <c r="C33" s="39">
        <f t="shared" si="2"/>
        <v>0.17149999999999999</v>
      </c>
      <c r="D33" s="39">
        <f t="shared" si="2"/>
        <v>0.14250000000000002</v>
      </c>
      <c r="E33" s="39">
        <f t="shared" si="2"/>
        <v>0.13150000000000001</v>
      </c>
      <c r="F33" s="39">
        <f t="shared" si="2"/>
        <v>0.1205</v>
      </c>
      <c r="G33" s="39">
        <f t="shared" si="2"/>
        <v>0.11749999999999999</v>
      </c>
      <c r="H33" s="39">
        <f t="shared" si="2"/>
        <v>0.1085</v>
      </c>
      <c r="I33" s="39">
        <f t="shared" si="2"/>
        <v>0.1085</v>
      </c>
      <c r="J33" s="39">
        <f t="shared" si="2"/>
        <v>0.1085</v>
      </c>
      <c r="K33" s="39">
        <f t="shared" si="2"/>
        <v>0.1085</v>
      </c>
    </row>
    <row r="34" spans="1:12" x14ac:dyDescent="0.25">
      <c r="A34">
        <v>3</v>
      </c>
      <c r="B34" s="39">
        <f t="shared" ref="B34:K34" si="3">+AVERAGE(B7,B20)</f>
        <v>0.17899999999999999</v>
      </c>
      <c r="C34" s="39">
        <f t="shared" si="3"/>
        <v>0.13800000000000001</v>
      </c>
      <c r="D34" s="39">
        <f t="shared" si="3"/>
        <v>0.124</v>
      </c>
      <c r="E34" s="39">
        <f t="shared" si="3"/>
        <v>0.11899999999999999</v>
      </c>
      <c r="F34" s="39">
        <f t="shared" si="3"/>
        <v>0.10350000000000001</v>
      </c>
      <c r="G34" s="39">
        <f t="shared" si="3"/>
        <v>0.10050000000000001</v>
      </c>
      <c r="H34" s="39">
        <f t="shared" si="3"/>
        <v>9.0999999999999998E-2</v>
      </c>
      <c r="I34" s="39">
        <f t="shared" si="3"/>
        <v>0.09</v>
      </c>
      <c r="J34" s="39">
        <f t="shared" si="3"/>
        <v>0.09</v>
      </c>
      <c r="K34" s="39">
        <f t="shared" si="3"/>
        <v>0.09</v>
      </c>
    </row>
    <row r="35" spans="1:12" x14ac:dyDescent="0.25">
      <c r="A35">
        <v>4</v>
      </c>
      <c r="B35" s="39">
        <f t="shared" ref="B35:K35" si="4">+AVERAGE(B8,B21)</f>
        <v>0.156</v>
      </c>
      <c r="C35" s="39">
        <f t="shared" si="4"/>
        <v>0.128</v>
      </c>
      <c r="D35" s="39">
        <f t="shared" si="4"/>
        <v>0.11549999999999999</v>
      </c>
      <c r="E35" s="39">
        <f t="shared" si="4"/>
        <v>0.109</v>
      </c>
      <c r="F35" s="39">
        <f t="shared" si="4"/>
        <v>9.0499999999999997E-2</v>
      </c>
      <c r="G35" s="39">
        <f t="shared" si="4"/>
        <v>8.7999999999999995E-2</v>
      </c>
      <c r="H35" s="39">
        <f t="shared" si="4"/>
        <v>8.1500000000000003E-2</v>
      </c>
      <c r="I35" s="39">
        <f t="shared" si="4"/>
        <v>8.0500000000000002E-2</v>
      </c>
      <c r="J35" s="39">
        <f t="shared" si="4"/>
        <v>8.0500000000000002E-2</v>
      </c>
      <c r="K35" s="39">
        <f t="shared" si="4"/>
        <v>8.0500000000000002E-2</v>
      </c>
    </row>
    <row r="36" spans="1:12" x14ac:dyDescent="0.25">
      <c r="A36">
        <v>5</v>
      </c>
      <c r="B36" s="39">
        <f t="shared" ref="B36:K36" si="5">+AVERAGE(B9,B22)</f>
        <v>0.126</v>
      </c>
      <c r="C36" s="39">
        <f t="shared" si="5"/>
        <v>0.10200000000000001</v>
      </c>
      <c r="D36" s="39">
        <f t="shared" si="5"/>
        <v>9.0999999999999998E-2</v>
      </c>
      <c r="E36" s="39">
        <f t="shared" si="5"/>
        <v>8.7499999999999994E-2</v>
      </c>
      <c r="F36" s="39">
        <f t="shared" si="5"/>
        <v>7.2000000000000008E-2</v>
      </c>
      <c r="G36" s="39">
        <f t="shared" si="5"/>
        <v>6.7500000000000004E-2</v>
      </c>
      <c r="H36" s="39">
        <f t="shared" si="5"/>
        <v>6.0999999999999999E-2</v>
      </c>
      <c r="I36" s="39">
        <f t="shared" si="5"/>
        <v>6.4500000000000002E-2</v>
      </c>
      <c r="J36" s="39">
        <f t="shared" si="5"/>
        <v>6.4500000000000002E-2</v>
      </c>
      <c r="K36" s="39">
        <f t="shared" si="5"/>
        <v>6.4500000000000002E-2</v>
      </c>
    </row>
    <row r="37" spans="1:12" x14ac:dyDescent="0.25">
      <c r="A37">
        <v>6</v>
      </c>
      <c r="B37" s="39">
        <f t="shared" ref="B37:K37" si="6">+AVERAGE(B10,B23)</f>
        <v>0.1125</v>
      </c>
      <c r="C37" s="39">
        <f t="shared" si="6"/>
        <v>9.0999999999999998E-2</v>
      </c>
      <c r="D37" s="39">
        <f t="shared" si="6"/>
        <v>8.249999999999999E-2</v>
      </c>
      <c r="E37" s="39">
        <f t="shared" si="6"/>
        <v>7.7499999999999999E-2</v>
      </c>
      <c r="F37" s="39">
        <f t="shared" si="6"/>
        <v>6.6000000000000003E-2</v>
      </c>
      <c r="G37" s="39">
        <f t="shared" si="6"/>
        <v>6.5000000000000002E-2</v>
      </c>
      <c r="H37" s="39">
        <f t="shared" si="6"/>
        <v>5.6999999999999995E-2</v>
      </c>
      <c r="I37" s="39">
        <f t="shared" si="6"/>
        <v>5.6000000000000001E-2</v>
      </c>
      <c r="J37" s="39">
        <f t="shared" si="6"/>
        <v>5.6000000000000001E-2</v>
      </c>
      <c r="K37" s="39">
        <f t="shared" si="6"/>
        <v>5.6000000000000001E-2</v>
      </c>
    </row>
    <row r="38" spans="1:12" x14ac:dyDescent="0.25">
      <c r="A38">
        <v>7</v>
      </c>
      <c r="B38" s="39">
        <f t="shared" ref="B38:K38" si="7">+AVERAGE(B11,B24)</f>
        <v>0.112</v>
      </c>
      <c r="C38" s="39">
        <f t="shared" si="7"/>
        <v>8.7999999999999995E-2</v>
      </c>
      <c r="D38" s="39">
        <f t="shared" si="7"/>
        <v>7.5999999999999998E-2</v>
      </c>
      <c r="E38" s="39">
        <f t="shared" si="7"/>
        <v>7.3000000000000009E-2</v>
      </c>
      <c r="F38" s="39">
        <f t="shared" si="7"/>
        <v>6.25E-2</v>
      </c>
      <c r="G38" s="39">
        <f t="shared" si="7"/>
        <v>6.0499999999999998E-2</v>
      </c>
      <c r="H38" s="39">
        <f t="shared" si="7"/>
        <v>5.3999999999999999E-2</v>
      </c>
      <c r="I38" s="39">
        <f t="shared" si="7"/>
        <v>5.2999999999999999E-2</v>
      </c>
      <c r="J38" s="39">
        <f t="shared" si="7"/>
        <v>5.2499999999999998E-2</v>
      </c>
      <c r="K38" s="39">
        <f t="shared" si="7"/>
        <v>5.2499999999999998E-2</v>
      </c>
    </row>
    <row r="39" spans="1:12" x14ac:dyDescent="0.25">
      <c r="A39">
        <v>8</v>
      </c>
      <c r="B39" s="39">
        <f t="shared" ref="B39:K39" si="8">+AVERAGE(B12,B25)</f>
        <v>0.1075</v>
      </c>
      <c r="C39" s="39">
        <f t="shared" si="8"/>
        <v>7.7499999999999999E-2</v>
      </c>
      <c r="D39" s="39">
        <f t="shared" si="8"/>
        <v>6.7500000000000004E-2</v>
      </c>
      <c r="E39" s="39">
        <f t="shared" si="8"/>
        <v>6.5000000000000002E-2</v>
      </c>
      <c r="F39" s="39">
        <f t="shared" si="8"/>
        <v>5.9499999999999997E-2</v>
      </c>
      <c r="G39" s="39">
        <f t="shared" si="8"/>
        <v>5.45E-2</v>
      </c>
      <c r="H39" s="39">
        <f t="shared" si="8"/>
        <v>5.0500000000000003E-2</v>
      </c>
      <c r="I39" s="39">
        <f t="shared" si="8"/>
        <v>4.9000000000000002E-2</v>
      </c>
      <c r="J39" s="39">
        <f t="shared" si="8"/>
        <v>4.8500000000000001E-2</v>
      </c>
      <c r="K39" s="39">
        <f t="shared" si="8"/>
        <v>4.8500000000000001E-2</v>
      </c>
    </row>
    <row r="40" spans="1:12" x14ac:dyDescent="0.25">
      <c r="A40">
        <v>9</v>
      </c>
      <c r="B40" s="39">
        <f t="shared" ref="B40:K40" si="9">+AVERAGE(B13,B26)</f>
        <v>0.10100000000000001</v>
      </c>
      <c r="C40" s="39">
        <f t="shared" si="9"/>
        <v>6.7000000000000004E-2</v>
      </c>
      <c r="D40" s="39">
        <f t="shared" si="9"/>
        <v>0.06</v>
      </c>
      <c r="E40" s="39">
        <f t="shared" si="9"/>
        <v>5.7499999999999996E-2</v>
      </c>
      <c r="F40" s="39">
        <f t="shared" si="9"/>
        <v>5.1500000000000004E-2</v>
      </c>
      <c r="G40" s="39">
        <f t="shared" si="9"/>
        <v>4.9000000000000002E-2</v>
      </c>
      <c r="H40" s="39">
        <f t="shared" si="9"/>
        <v>4.5999999999999999E-2</v>
      </c>
      <c r="I40" s="39">
        <f t="shared" si="9"/>
        <v>4.3999999999999997E-2</v>
      </c>
      <c r="J40" s="39">
        <f t="shared" si="9"/>
        <v>4.3499999999999997E-2</v>
      </c>
      <c r="K40" s="39">
        <f t="shared" si="9"/>
        <v>4.3499999999999997E-2</v>
      </c>
    </row>
    <row r="41" spans="1:12" x14ac:dyDescent="0.25">
      <c r="A41" t="s">
        <v>320</v>
      </c>
      <c r="B41" s="39">
        <f t="shared" ref="B41:K41" si="10">+AVERAGE(B14,B27)</f>
        <v>0.10700000000000001</v>
      </c>
      <c r="C41" s="39">
        <f t="shared" si="10"/>
        <v>5.7499999999999996E-2</v>
      </c>
      <c r="D41" s="39">
        <f t="shared" si="10"/>
        <v>5.0500000000000003E-2</v>
      </c>
      <c r="E41" s="39">
        <f t="shared" si="10"/>
        <v>4.3999999999999997E-2</v>
      </c>
      <c r="F41" s="39">
        <f t="shared" si="10"/>
        <v>3.15E-2</v>
      </c>
      <c r="G41" s="39">
        <f t="shared" si="10"/>
        <v>2.8499999999999998E-2</v>
      </c>
      <c r="H41" s="39">
        <f t="shared" si="10"/>
        <v>0.03</v>
      </c>
      <c r="I41" s="39">
        <f t="shared" si="10"/>
        <v>3.7499999999999999E-2</v>
      </c>
      <c r="J41" s="39">
        <f t="shared" si="10"/>
        <v>4.1499999999999995E-2</v>
      </c>
      <c r="K41" s="39">
        <f t="shared" si="10"/>
        <v>3.3500000000000002E-2</v>
      </c>
    </row>
    <row r="43" spans="1:12" x14ac:dyDescent="0.25">
      <c r="B43" s="7" t="s">
        <v>327</v>
      </c>
    </row>
    <row r="44" spans="1:12" x14ac:dyDescent="0.25">
      <c r="B44" t="s">
        <v>395</v>
      </c>
    </row>
    <row r="45" spans="1:12" x14ac:dyDescent="0.25">
      <c r="B45" t="s">
        <v>315</v>
      </c>
      <c r="C45" t="s">
        <v>315</v>
      </c>
      <c r="D45" t="s">
        <v>315</v>
      </c>
      <c r="E45" t="s">
        <v>315</v>
      </c>
      <c r="F45" t="s">
        <v>315</v>
      </c>
      <c r="G45" t="s">
        <v>315</v>
      </c>
      <c r="H45" t="s">
        <v>315</v>
      </c>
      <c r="I45" t="s">
        <v>315</v>
      </c>
      <c r="J45" t="s">
        <v>315</v>
      </c>
      <c r="K45" t="s">
        <v>315</v>
      </c>
      <c r="L45" t="s">
        <v>315</v>
      </c>
    </row>
    <row r="46" spans="1:12" x14ac:dyDescent="0.25">
      <c r="A46" t="s">
        <v>310</v>
      </c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 t="s">
        <v>320</v>
      </c>
    </row>
    <row r="47" spans="1:12" x14ac:dyDescent="0.25">
      <c r="A47">
        <v>20</v>
      </c>
      <c r="B47">
        <v>0.3155</v>
      </c>
      <c r="C47">
        <v>0.25600000000000001</v>
      </c>
      <c r="D47">
        <v>0.224</v>
      </c>
      <c r="E47">
        <v>0.17899999999999999</v>
      </c>
      <c r="F47">
        <v>0.156</v>
      </c>
      <c r="G47">
        <v>0.126</v>
      </c>
      <c r="H47">
        <v>0.1125</v>
      </c>
      <c r="I47">
        <v>0.112</v>
      </c>
      <c r="J47">
        <v>0.1075</v>
      </c>
      <c r="K47">
        <v>0.10100000000000001</v>
      </c>
      <c r="L47">
        <v>0.10700000000000001</v>
      </c>
    </row>
    <row r="48" spans="1:12" x14ac:dyDescent="0.25">
      <c r="A48">
        <v>25</v>
      </c>
      <c r="B48">
        <v>0.26900000000000002</v>
      </c>
      <c r="C48">
        <v>0.1915</v>
      </c>
      <c r="D48">
        <v>0.17149999999999999</v>
      </c>
      <c r="E48">
        <v>0.13800000000000001</v>
      </c>
      <c r="F48">
        <v>0.128</v>
      </c>
      <c r="G48">
        <v>0.10200000000000001</v>
      </c>
      <c r="H48">
        <v>9.0999999999999998E-2</v>
      </c>
      <c r="I48">
        <v>8.7999999999999995E-2</v>
      </c>
      <c r="J48">
        <v>7.7499999999999999E-2</v>
      </c>
      <c r="K48">
        <v>6.7000000000000004E-2</v>
      </c>
      <c r="L48">
        <v>5.7499999999999996E-2</v>
      </c>
    </row>
    <row r="49" spans="1:12" x14ac:dyDescent="0.25">
      <c r="A49">
        <v>30</v>
      </c>
      <c r="B49">
        <v>0.25600000000000001</v>
      </c>
      <c r="C49">
        <v>0.1615</v>
      </c>
      <c r="D49">
        <v>0.14250000000000002</v>
      </c>
      <c r="E49">
        <v>0.124</v>
      </c>
      <c r="F49">
        <v>0.11549999999999999</v>
      </c>
      <c r="G49">
        <v>9.0999999999999998E-2</v>
      </c>
      <c r="H49">
        <v>8.249999999999999E-2</v>
      </c>
      <c r="I49">
        <v>7.5999999999999998E-2</v>
      </c>
      <c r="J49">
        <v>6.7500000000000004E-2</v>
      </c>
      <c r="K49">
        <v>0.06</v>
      </c>
      <c r="L49">
        <v>5.0500000000000003E-2</v>
      </c>
    </row>
    <row r="50" spans="1:12" x14ac:dyDescent="0.25">
      <c r="A50">
        <v>35</v>
      </c>
      <c r="B50">
        <v>0.25600000000000001</v>
      </c>
      <c r="C50">
        <v>0.151</v>
      </c>
      <c r="D50">
        <v>0.13150000000000001</v>
      </c>
      <c r="E50">
        <v>0.11899999999999999</v>
      </c>
      <c r="F50">
        <v>0.109</v>
      </c>
      <c r="G50">
        <v>8.7499999999999994E-2</v>
      </c>
      <c r="H50">
        <v>7.7499999999999999E-2</v>
      </c>
      <c r="I50">
        <v>7.3000000000000009E-2</v>
      </c>
      <c r="J50">
        <v>6.5000000000000002E-2</v>
      </c>
      <c r="K50">
        <v>5.7499999999999996E-2</v>
      </c>
      <c r="L50">
        <v>4.3999999999999997E-2</v>
      </c>
    </row>
    <row r="51" spans="1:12" x14ac:dyDescent="0.25">
      <c r="A51">
        <v>40</v>
      </c>
      <c r="B51">
        <v>0.24399999999999999</v>
      </c>
      <c r="C51">
        <v>0.13300000000000001</v>
      </c>
      <c r="D51">
        <v>0.1205</v>
      </c>
      <c r="E51">
        <v>0.10350000000000001</v>
      </c>
      <c r="F51">
        <v>9.0499999999999997E-2</v>
      </c>
      <c r="G51">
        <v>7.2000000000000008E-2</v>
      </c>
      <c r="H51">
        <v>6.6000000000000003E-2</v>
      </c>
      <c r="I51">
        <v>6.25E-2</v>
      </c>
      <c r="J51">
        <v>5.9499999999999997E-2</v>
      </c>
      <c r="K51">
        <v>5.1500000000000004E-2</v>
      </c>
      <c r="L51">
        <v>3.15E-2</v>
      </c>
    </row>
    <row r="52" spans="1:12" x14ac:dyDescent="0.25">
      <c r="A52">
        <v>45</v>
      </c>
      <c r="B52">
        <v>0.24399999999999999</v>
      </c>
      <c r="C52">
        <v>0.13200000000000001</v>
      </c>
      <c r="D52">
        <v>0.11749999999999999</v>
      </c>
      <c r="E52">
        <v>0.10050000000000001</v>
      </c>
      <c r="F52">
        <v>8.7999999999999995E-2</v>
      </c>
      <c r="G52">
        <v>6.7500000000000004E-2</v>
      </c>
      <c r="H52">
        <v>6.5000000000000002E-2</v>
      </c>
      <c r="I52">
        <v>6.0499999999999998E-2</v>
      </c>
      <c r="J52">
        <v>5.45E-2</v>
      </c>
      <c r="K52">
        <v>4.9000000000000002E-2</v>
      </c>
      <c r="L52">
        <v>2.8499999999999998E-2</v>
      </c>
    </row>
    <row r="53" spans="1:12" x14ac:dyDescent="0.25">
      <c r="A53">
        <v>50</v>
      </c>
      <c r="B53">
        <v>0.23300000000000001</v>
      </c>
      <c r="C53">
        <v>0.128</v>
      </c>
      <c r="D53">
        <v>0.1085</v>
      </c>
      <c r="E53">
        <v>9.0999999999999998E-2</v>
      </c>
      <c r="F53">
        <v>8.1500000000000003E-2</v>
      </c>
      <c r="G53">
        <v>6.0999999999999999E-2</v>
      </c>
      <c r="H53">
        <v>5.6999999999999995E-2</v>
      </c>
      <c r="I53">
        <v>5.3999999999999999E-2</v>
      </c>
      <c r="J53">
        <v>5.0500000000000003E-2</v>
      </c>
      <c r="K53">
        <v>4.5999999999999999E-2</v>
      </c>
      <c r="L53">
        <v>0.03</v>
      </c>
    </row>
    <row r="54" spans="1:12" x14ac:dyDescent="0.25">
      <c r="A54">
        <v>55</v>
      </c>
      <c r="B54">
        <v>0.253</v>
      </c>
      <c r="C54">
        <v>0.128</v>
      </c>
      <c r="D54">
        <v>0.1085</v>
      </c>
      <c r="E54">
        <v>0.09</v>
      </c>
      <c r="F54">
        <v>8.0500000000000002E-2</v>
      </c>
      <c r="G54">
        <v>6.4500000000000002E-2</v>
      </c>
      <c r="H54">
        <v>5.6000000000000001E-2</v>
      </c>
      <c r="I54">
        <v>5.2999999999999999E-2</v>
      </c>
      <c r="J54">
        <v>4.9000000000000002E-2</v>
      </c>
      <c r="K54">
        <v>4.3999999999999997E-2</v>
      </c>
      <c r="L54">
        <v>3.7499999999999999E-2</v>
      </c>
    </row>
    <row r="55" spans="1:12" x14ac:dyDescent="0.25">
      <c r="A55">
        <v>60</v>
      </c>
      <c r="B55">
        <v>0.253</v>
      </c>
      <c r="C55">
        <v>0.128</v>
      </c>
      <c r="D55">
        <v>0.1085</v>
      </c>
      <c r="E55">
        <v>0.09</v>
      </c>
      <c r="F55">
        <v>8.0500000000000002E-2</v>
      </c>
      <c r="G55">
        <v>6.4500000000000002E-2</v>
      </c>
      <c r="H55">
        <v>5.6000000000000001E-2</v>
      </c>
      <c r="I55">
        <v>5.2499999999999998E-2</v>
      </c>
      <c r="J55">
        <v>4.8500000000000001E-2</v>
      </c>
      <c r="K55">
        <v>4.3499999999999997E-2</v>
      </c>
      <c r="L55">
        <v>4.1499999999999995E-2</v>
      </c>
    </row>
    <row r="56" spans="1:12" x14ac:dyDescent="0.25">
      <c r="A56">
        <v>65</v>
      </c>
      <c r="B56">
        <v>0.253</v>
      </c>
      <c r="C56">
        <v>0.128</v>
      </c>
      <c r="D56">
        <v>0.1085</v>
      </c>
      <c r="E56">
        <v>0.09</v>
      </c>
      <c r="F56">
        <v>8.0500000000000002E-2</v>
      </c>
      <c r="G56">
        <v>6.4500000000000002E-2</v>
      </c>
      <c r="H56">
        <v>5.6000000000000001E-2</v>
      </c>
      <c r="I56">
        <v>5.2499999999999998E-2</v>
      </c>
      <c r="J56">
        <v>4.8500000000000001E-2</v>
      </c>
      <c r="K56">
        <v>4.3499999999999997E-2</v>
      </c>
      <c r="L56">
        <v>3.3500000000000002E-2</v>
      </c>
    </row>
  </sheetData>
  <sortState columnSort="1" ref="A3:BW14">
    <sortCondition ref="A3:BW3"/>
  </sortState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59999389629810485"/>
  </sheetPr>
  <dimension ref="A1:C34"/>
  <sheetViews>
    <sheetView workbookViewId="0">
      <selection activeCell="R23" sqref="R2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s="14" t="s">
        <v>35</v>
      </c>
      <c r="B2" s="15" t="s">
        <v>36</v>
      </c>
      <c r="C2" t="s">
        <v>407</v>
      </c>
    </row>
    <row r="3" spans="1:3" x14ac:dyDescent="0.25">
      <c r="A3" s="14" t="s">
        <v>37</v>
      </c>
      <c r="B3" s="15" t="s">
        <v>313</v>
      </c>
      <c r="C3" t="s">
        <v>312</v>
      </c>
    </row>
    <row r="7" spans="1:3" x14ac:dyDescent="0.25">
      <c r="B7" s="46" t="s">
        <v>310</v>
      </c>
      <c r="C7" s="46" t="s">
        <v>311</v>
      </c>
    </row>
    <row r="8" spans="1:3" x14ac:dyDescent="0.25">
      <c r="B8">
        <v>45</v>
      </c>
      <c r="C8" s="58">
        <v>3.0089999999999999E-2</v>
      </c>
    </row>
    <row r="9" spans="1:3" x14ac:dyDescent="0.25">
      <c r="B9">
        <v>46</v>
      </c>
      <c r="C9" s="58">
        <v>3.0089999999999999E-2</v>
      </c>
    </row>
    <row r="10" spans="1:3" x14ac:dyDescent="0.25">
      <c r="B10">
        <v>47</v>
      </c>
      <c r="C10" s="58">
        <v>3.1859999999999999E-2</v>
      </c>
    </row>
    <row r="11" spans="1:3" x14ac:dyDescent="0.25">
      <c r="B11">
        <v>48</v>
      </c>
      <c r="C11" s="58">
        <v>0.29176999999999997</v>
      </c>
    </row>
    <row r="12" spans="1:3" x14ac:dyDescent="0.25">
      <c r="B12">
        <v>49</v>
      </c>
      <c r="C12" s="58">
        <v>0.29176999999999997</v>
      </c>
    </row>
    <row r="13" spans="1:3" x14ac:dyDescent="0.25">
      <c r="B13">
        <v>50</v>
      </c>
      <c r="C13" s="58">
        <v>0.29354000000000002</v>
      </c>
    </row>
    <row r="14" spans="1:3" x14ac:dyDescent="0.25">
      <c r="B14">
        <v>51</v>
      </c>
      <c r="C14" s="58">
        <v>0.29943999999999998</v>
      </c>
    </row>
    <row r="15" spans="1:3" x14ac:dyDescent="0.25">
      <c r="B15">
        <v>52</v>
      </c>
      <c r="C15" s="58">
        <v>0.31124000000000002</v>
      </c>
    </row>
    <row r="16" spans="1:3" x14ac:dyDescent="0.25">
      <c r="B16">
        <v>53</v>
      </c>
      <c r="C16" s="58">
        <v>0.30534</v>
      </c>
    </row>
    <row r="17" spans="2:3" x14ac:dyDescent="0.25">
      <c r="B17">
        <v>54</v>
      </c>
      <c r="C17" s="58">
        <v>0.30975000000000003</v>
      </c>
    </row>
    <row r="18" spans="2:3" x14ac:dyDescent="0.25">
      <c r="B18">
        <v>55</v>
      </c>
      <c r="C18" s="58">
        <v>0.36499999999999999</v>
      </c>
    </row>
    <row r="19" spans="2:3" x14ac:dyDescent="0.25">
      <c r="B19">
        <v>56</v>
      </c>
      <c r="C19" s="58">
        <v>0.35258</v>
      </c>
    </row>
    <row r="20" spans="2:3" x14ac:dyDescent="0.25">
      <c r="B20">
        <v>57</v>
      </c>
      <c r="C20" s="58">
        <v>0.52012999999999998</v>
      </c>
    </row>
    <row r="21" spans="2:3" x14ac:dyDescent="0.25">
      <c r="B21">
        <v>58</v>
      </c>
      <c r="C21" s="58">
        <v>0.52012999999999998</v>
      </c>
    </row>
    <row r="22" spans="2:3" x14ac:dyDescent="0.25">
      <c r="B22">
        <v>59</v>
      </c>
      <c r="C22" s="58">
        <v>0.55099999999999993</v>
      </c>
    </row>
    <row r="23" spans="2:3" x14ac:dyDescent="0.25">
      <c r="B23">
        <v>60</v>
      </c>
      <c r="C23" s="58">
        <v>0.55099999999999993</v>
      </c>
    </row>
    <row r="24" spans="2:3" x14ac:dyDescent="0.25">
      <c r="B24">
        <v>61</v>
      </c>
      <c r="C24" s="58">
        <v>0.57777000000000001</v>
      </c>
    </row>
    <row r="25" spans="2:3" x14ac:dyDescent="0.25">
      <c r="B25">
        <v>62</v>
      </c>
      <c r="C25" s="58">
        <v>0.49326500000000001</v>
      </c>
    </row>
    <row r="26" spans="2:3" x14ac:dyDescent="0.25">
      <c r="B26">
        <v>63</v>
      </c>
      <c r="C26" s="58">
        <v>0.15739</v>
      </c>
    </row>
    <row r="27" spans="2:3" x14ac:dyDescent="0.25">
      <c r="B27">
        <v>64</v>
      </c>
      <c r="C27" s="58">
        <v>0.16328999999999999</v>
      </c>
    </row>
    <row r="28" spans="2:3" x14ac:dyDescent="0.25">
      <c r="B28">
        <v>65</v>
      </c>
      <c r="C28" s="58">
        <v>0.19564999999999999</v>
      </c>
    </row>
    <row r="29" spans="2:3" x14ac:dyDescent="0.25">
      <c r="B29">
        <v>66</v>
      </c>
      <c r="C29" s="58">
        <v>0.17949999999999999</v>
      </c>
    </row>
    <row r="30" spans="2:3" x14ac:dyDescent="0.25">
      <c r="B30">
        <v>67</v>
      </c>
      <c r="C30" s="58">
        <v>0.17949999999999999</v>
      </c>
    </row>
    <row r="31" spans="2:3" x14ac:dyDescent="0.25">
      <c r="B31">
        <v>68</v>
      </c>
      <c r="C31" s="58">
        <v>0.17949999999999999</v>
      </c>
    </row>
    <row r="32" spans="2:3" x14ac:dyDescent="0.25">
      <c r="B32">
        <v>69</v>
      </c>
      <c r="C32" s="58">
        <v>0.17949999999999999</v>
      </c>
    </row>
    <row r="33" spans="2:3" x14ac:dyDescent="0.25">
      <c r="B33">
        <v>74</v>
      </c>
      <c r="C33" s="58">
        <v>0.25029999999999997</v>
      </c>
    </row>
    <row r="34" spans="2:3" x14ac:dyDescent="0.25">
      <c r="B34">
        <v>80</v>
      </c>
      <c r="C34" s="58">
        <v>1</v>
      </c>
    </row>
  </sheetData>
  <hyperlinks>
    <hyperlink ref="A1" location="TOC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59999389629810485"/>
  </sheetPr>
  <dimension ref="A1:C34"/>
  <sheetViews>
    <sheetView workbookViewId="0">
      <selection activeCell="F35" sqref="F35"/>
    </sheetView>
  </sheetViews>
  <sheetFormatPr defaultRowHeight="15" x14ac:dyDescent="0.25"/>
  <cols>
    <col min="3" max="3" width="19.42578125" customWidth="1"/>
  </cols>
  <sheetData>
    <row r="1" spans="1:3" x14ac:dyDescent="0.25">
      <c r="A1" s="1" t="s">
        <v>0</v>
      </c>
    </row>
    <row r="2" spans="1:3" x14ac:dyDescent="0.25">
      <c r="A2" s="14" t="s">
        <v>35</v>
      </c>
      <c r="B2" s="15" t="s">
        <v>36</v>
      </c>
      <c r="C2" t="s">
        <v>408</v>
      </c>
    </row>
    <row r="3" spans="1:3" x14ac:dyDescent="0.25">
      <c r="A3" s="14" t="s">
        <v>37</v>
      </c>
      <c r="B3" s="15" t="s">
        <v>409</v>
      </c>
      <c r="C3" t="s">
        <v>312</v>
      </c>
    </row>
    <row r="4" spans="1:3" x14ac:dyDescent="0.25">
      <c r="A4" s="15" t="s">
        <v>410</v>
      </c>
    </row>
    <row r="7" spans="1:3" x14ac:dyDescent="0.25">
      <c r="B7" t="s">
        <v>315</v>
      </c>
      <c r="C7" t="s">
        <v>411</v>
      </c>
    </row>
    <row r="8" spans="1:3" x14ac:dyDescent="0.25">
      <c r="B8">
        <v>0</v>
      </c>
      <c r="C8" s="37"/>
    </row>
    <row r="9" spans="1:3" x14ac:dyDescent="0.25">
      <c r="B9">
        <v>1</v>
      </c>
      <c r="C9" s="37"/>
    </row>
    <row r="10" spans="1:3" x14ac:dyDescent="0.25">
      <c r="B10">
        <v>2</v>
      </c>
      <c r="C10" s="37"/>
    </row>
    <row r="11" spans="1:3" x14ac:dyDescent="0.25">
      <c r="B11">
        <v>3</v>
      </c>
      <c r="C11" s="37"/>
    </row>
    <row r="12" spans="1:3" x14ac:dyDescent="0.25">
      <c r="B12">
        <v>4</v>
      </c>
      <c r="C12" s="37"/>
    </row>
    <row r="13" spans="1:3" x14ac:dyDescent="0.25">
      <c r="B13">
        <v>5</v>
      </c>
      <c r="C13" s="37"/>
    </row>
    <row r="14" spans="1:3" x14ac:dyDescent="0.25">
      <c r="B14">
        <v>6</v>
      </c>
      <c r="C14" s="37"/>
    </row>
    <row r="15" spans="1:3" x14ac:dyDescent="0.25">
      <c r="B15">
        <v>7</v>
      </c>
      <c r="C15" s="37"/>
    </row>
    <row r="16" spans="1:3" x14ac:dyDescent="0.25">
      <c r="B16">
        <v>8</v>
      </c>
      <c r="C16" s="37"/>
    </row>
    <row r="17" spans="2:3" x14ac:dyDescent="0.25">
      <c r="B17">
        <v>9</v>
      </c>
      <c r="C17" s="37"/>
    </row>
    <row r="18" spans="2:3" x14ac:dyDescent="0.25">
      <c r="C18" s="37"/>
    </row>
    <row r="19" spans="2:3" x14ac:dyDescent="0.25">
      <c r="C19" s="37"/>
    </row>
    <row r="20" spans="2:3" x14ac:dyDescent="0.25">
      <c r="C20" s="37"/>
    </row>
    <row r="21" spans="2:3" x14ac:dyDescent="0.25">
      <c r="C21" s="37"/>
    </row>
    <row r="22" spans="2:3" x14ac:dyDescent="0.25">
      <c r="C22" s="37"/>
    </row>
    <row r="23" spans="2:3" x14ac:dyDescent="0.25">
      <c r="C23" s="37"/>
    </row>
    <row r="24" spans="2:3" x14ac:dyDescent="0.25">
      <c r="C24" s="37"/>
    </row>
    <row r="25" spans="2:3" x14ac:dyDescent="0.25">
      <c r="C25" s="37"/>
    </row>
    <row r="26" spans="2:3" x14ac:dyDescent="0.25">
      <c r="C26" s="37"/>
    </row>
    <row r="27" spans="2:3" x14ac:dyDescent="0.25">
      <c r="C27" s="37"/>
    </row>
    <row r="28" spans="2:3" x14ac:dyDescent="0.25">
      <c r="C28" s="37"/>
    </row>
    <row r="29" spans="2:3" x14ac:dyDescent="0.25">
      <c r="C29" s="37"/>
    </row>
    <row r="30" spans="2:3" x14ac:dyDescent="0.25">
      <c r="C30" s="37"/>
    </row>
    <row r="31" spans="2:3" x14ac:dyDescent="0.25">
      <c r="C31" s="37"/>
    </row>
    <row r="32" spans="2:3" x14ac:dyDescent="0.25">
      <c r="C32" s="37"/>
    </row>
    <row r="33" spans="3:3" x14ac:dyDescent="0.25">
      <c r="C33" s="37"/>
    </row>
    <row r="34" spans="3:3" x14ac:dyDescent="0.25">
      <c r="C34" s="37"/>
    </row>
  </sheetData>
  <hyperlinks>
    <hyperlink ref="A1" location="TOC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59999389629810485"/>
  </sheetPr>
  <dimension ref="A1:Q33"/>
  <sheetViews>
    <sheetView workbookViewId="0">
      <selection activeCell="C3" sqref="C3"/>
    </sheetView>
  </sheetViews>
  <sheetFormatPr defaultRowHeight="15" x14ac:dyDescent="0.25"/>
  <sheetData>
    <row r="1" spans="1:17" x14ac:dyDescent="0.25">
      <c r="A1" s="1" t="s">
        <v>0</v>
      </c>
    </row>
    <row r="2" spans="1:17" x14ac:dyDescent="0.25">
      <c r="A2" s="14" t="s">
        <v>35</v>
      </c>
      <c r="B2" s="15" t="s">
        <v>375</v>
      </c>
      <c r="C2" t="s">
        <v>388</v>
      </c>
    </row>
    <row r="3" spans="1:17" x14ac:dyDescent="0.25">
      <c r="A3" s="14" t="s">
        <v>37</v>
      </c>
      <c r="B3" s="15" t="s">
        <v>377</v>
      </c>
      <c r="C3" t="s">
        <v>312</v>
      </c>
    </row>
    <row r="5" spans="1:17" x14ac:dyDescent="0.25">
      <c r="C5" s="13"/>
      <c r="D5" s="13"/>
      <c r="E5" s="16"/>
      <c r="F5" s="13"/>
      <c r="G5" s="22" t="s">
        <v>378</v>
      </c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D6" s="10"/>
      <c r="E6" s="10"/>
      <c r="F6" s="34" t="s">
        <v>268</v>
      </c>
      <c r="G6" t="s">
        <v>117</v>
      </c>
      <c r="H6" t="s">
        <v>271</v>
      </c>
      <c r="I6" t="s">
        <v>118</v>
      </c>
      <c r="J6" t="s">
        <v>119</v>
      </c>
      <c r="K6" t="s">
        <v>120</v>
      </c>
      <c r="L6" t="s">
        <v>121</v>
      </c>
      <c r="M6" t="s">
        <v>122</v>
      </c>
      <c r="N6" t="s">
        <v>123</v>
      </c>
      <c r="O6" t="s">
        <v>124</v>
      </c>
      <c r="P6" t="s">
        <v>125</v>
      </c>
      <c r="Q6" t="s">
        <v>126</v>
      </c>
    </row>
    <row r="7" spans="1:17" x14ac:dyDescent="0.25">
      <c r="D7" s="10"/>
      <c r="E7" s="10"/>
      <c r="F7" s="34" t="s">
        <v>269</v>
      </c>
      <c r="G7" t="s">
        <v>270</v>
      </c>
      <c r="H7" t="s">
        <v>272</v>
      </c>
      <c r="I7" t="s">
        <v>273</v>
      </c>
      <c r="J7" t="s">
        <v>274</v>
      </c>
      <c r="K7" t="s">
        <v>275</v>
      </c>
      <c r="L7" t="s">
        <v>276</v>
      </c>
      <c r="M7" t="s">
        <v>277</v>
      </c>
      <c r="N7" t="s">
        <v>278</v>
      </c>
      <c r="O7" t="s">
        <v>279</v>
      </c>
      <c r="P7" t="s">
        <v>280</v>
      </c>
      <c r="Q7" t="s">
        <v>281</v>
      </c>
    </row>
    <row r="8" spans="1:17" x14ac:dyDescent="0.25">
      <c r="C8" s="10"/>
      <c r="D8" s="42" t="s">
        <v>38</v>
      </c>
      <c r="E8" s="34" t="s">
        <v>39</v>
      </c>
      <c r="F8" s="34" t="s">
        <v>40</v>
      </c>
      <c r="G8" s="10">
        <v>2</v>
      </c>
      <c r="H8" s="10">
        <v>7</v>
      </c>
      <c r="I8" s="10">
        <v>12</v>
      </c>
      <c r="J8" s="10">
        <v>17</v>
      </c>
      <c r="K8" s="10">
        <v>22</v>
      </c>
      <c r="L8" s="10">
        <v>27</v>
      </c>
      <c r="M8" s="10">
        <v>32</v>
      </c>
      <c r="N8" s="10">
        <v>37</v>
      </c>
      <c r="O8" s="10">
        <v>42</v>
      </c>
      <c r="P8" s="10">
        <v>47</v>
      </c>
      <c r="Q8" s="10">
        <v>52</v>
      </c>
    </row>
    <row r="9" spans="1:17" x14ac:dyDescent="0.25">
      <c r="C9" t="s">
        <v>116</v>
      </c>
      <c r="D9" s="34" t="s">
        <v>41</v>
      </c>
      <c r="E9" s="10"/>
      <c r="F9" s="10"/>
      <c r="H9" s="10"/>
    </row>
    <row r="10" spans="1:17" x14ac:dyDescent="0.25">
      <c r="C10" t="s">
        <v>128</v>
      </c>
      <c r="D10" s="34" t="s">
        <v>412</v>
      </c>
      <c r="E10" s="44">
        <v>18</v>
      </c>
      <c r="F10" s="34" t="s">
        <v>282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C11" t="s">
        <v>129</v>
      </c>
      <c r="D11" s="34" t="s">
        <v>412</v>
      </c>
      <c r="E11" s="44">
        <v>22</v>
      </c>
      <c r="F11" s="34" t="s">
        <v>288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C12" t="s">
        <v>130</v>
      </c>
      <c r="D12" s="34" t="s">
        <v>412</v>
      </c>
      <c r="E12" s="44">
        <v>27</v>
      </c>
      <c r="F12" s="10" t="s">
        <v>283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C13" t="s">
        <v>131</v>
      </c>
      <c r="D13" s="34" t="s">
        <v>412</v>
      </c>
      <c r="E13" s="44">
        <v>32</v>
      </c>
      <c r="F13" s="10" t="s">
        <v>284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C14" t="s">
        <v>132</v>
      </c>
      <c r="D14" s="34" t="s">
        <v>412</v>
      </c>
      <c r="E14" s="44">
        <v>37</v>
      </c>
      <c r="F14" s="10" t="s">
        <v>285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C15" t="s">
        <v>133</v>
      </c>
      <c r="D15" s="34" t="s">
        <v>412</v>
      </c>
      <c r="E15" s="44">
        <v>42</v>
      </c>
      <c r="F15" s="10" t="s">
        <v>286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C16" t="s">
        <v>134</v>
      </c>
      <c r="D16" s="34" t="s">
        <v>412</v>
      </c>
      <c r="E16" s="44">
        <v>47</v>
      </c>
      <c r="F16" s="10" t="s">
        <v>287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3:17" x14ac:dyDescent="0.25">
      <c r="C17" t="s">
        <v>135</v>
      </c>
      <c r="D17" s="34" t="s">
        <v>412</v>
      </c>
      <c r="E17" s="44">
        <v>52</v>
      </c>
      <c r="F17" s="10" t="s">
        <v>47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3:17" x14ac:dyDescent="0.25">
      <c r="C18" t="s">
        <v>136</v>
      </c>
      <c r="D18" s="34" t="s">
        <v>412</v>
      </c>
      <c r="E18" s="44">
        <v>57</v>
      </c>
      <c r="F18" s="10" t="s">
        <v>48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3:17" x14ac:dyDescent="0.25">
      <c r="C19" t="s">
        <v>137</v>
      </c>
      <c r="D19" s="34" t="s">
        <v>412</v>
      </c>
      <c r="E19" s="44">
        <v>62</v>
      </c>
      <c r="F19" s="10" t="s">
        <v>49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3:17" x14ac:dyDescent="0.25">
      <c r="C20" t="s">
        <v>138</v>
      </c>
      <c r="D20" s="34" t="s">
        <v>412</v>
      </c>
      <c r="E20" s="44">
        <v>67</v>
      </c>
      <c r="F20" s="34" t="s">
        <v>50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9"/>
    </row>
    <row r="21" spans="3:17" x14ac:dyDescent="0.25">
      <c r="C21" s="37"/>
    </row>
    <row r="22" spans="3:17" x14ac:dyDescent="0.25">
      <c r="C22" s="37"/>
    </row>
    <row r="23" spans="3:17" x14ac:dyDescent="0.25">
      <c r="C23" s="37"/>
    </row>
    <row r="24" spans="3:17" x14ac:dyDescent="0.25">
      <c r="C24" s="37"/>
    </row>
    <row r="25" spans="3:17" x14ac:dyDescent="0.25">
      <c r="C25" s="37"/>
    </row>
    <row r="26" spans="3:17" x14ac:dyDescent="0.25">
      <c r="C26" s="37"/>
    </row>
    <row r="27" spans="3:17" x14ac:dyDescent="0.25">
      <c r="C27" s="37"/>
    </row>
    <row r="28" spans="3:17" x14ac:dyDescent="0.25">
      <c r="C28" s="37"/>
    </row>
    <row r="29" spans="3:17" x14ac:dyDescent="0.25">
      <c r="C29" s="37"/>
    </row>
    <row r="30" spans="3:17" x14ac:dyDescent="0.25">
      <c r="C30" s="37"/>
    </row>
    <row r="31" spans="3:17" x14ac:dyDescent="0.25">
      <c r="C31" s="37"/>
    </row>
    <row r="32" spans="3:17" x14ac:dyDescent="0.25">
      <c r="C32" s="37"/>
    </row>
    <row r="33" spans="3:3" x14ac:dyDescent="0.25">
      <c r="C33" s="37"/>
    </row>
  </sheetData>
  <hyperlinks>
    <hyperlink ref="A1" location="TOC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1"/>
  <sheetViews>
    <sheetView workbookViewId="0"/>
  </sheetViews>
  <sheetFormatPr defaultRowHeight="15" x14ac:dyDescent="0.25"/>
  <sheetData>
    <row r="1" spans="1:13" x14ac:dyDescent="0.25">
      <c r="A1" s="1" t="s">
        <v>0</v>
      </c>
    </row>
    <row r="2" spans="1:13" x14ac:dyDescent="0.25">
      <c r="B2" t="s">
        <v>302</v>
      </c>
      <c r="J2" t="s">
        <v>309</v>
      </c>
      <c r="K2">
        <v>0.11799999999999999</v>
      </c>
      <c r="L2" t="s">
        <v>330</v>
      </c>
    </row>
    <row r="3" spans="1:13" x14ac:dyDescent="0.25">
      <c r="B3" t="s">
        <v>305</v>
      </c>
      <c r="C3" t="s">
        <v>305</v>
      </c>
      <c r="D3" t="s">
        <v>306</v>
      </c>
      <c r="E3" t="s">
        <v>306</v>
      </c>
      <c r="F3" t="s">
        <v>307</v>
      </c>
      <c r="G3" t="s">
        <v>307</v>
      </c>
      <c r="H3" t="s">
        <v>308</v>
      </c>
      <c r="I3" t="s">
        <v>308</v>
      </c>
      <c r="J3" t="s">
        <v>305</v>
      </c>
      <c r="K3" t="s">
        <v>306</v>
      </c>
    </row>
    <row r="4" spans="1:13" x14ac:dyDescent="0.25">
      <c r="A4" t="s">
        <v>310</v>
      </c>
      <c r="B4" t="s">
        <v>303</v>
      </c>
      <c r="C4" t="s">
        <v>304</v>
      </c>
      <c r="D4" t="s">
        <v>303</v>
      </c>
      <c r="E4" t="s">
        <v>304</v>
      </c>
      <c r="F4" t="s">
        <v>303</v>
      </c>
      <c r="G4" t="s">
        <v>304</v>
      </c>
      <c r="H4" t="s">
        <v>303</v>
      </c>
      <c r="I4" t="s">
        <v>304</v>
      </c>
      <c r="J4" t="s">
        <v>56</v>
      </c>
      <c r="K4" t="s">
        <v>56</v>
      </c>
      <c r="L4" t="s">
        <v>328</v>
      </c>
      <c r="M4" t="s">
        <v>329</v>
      </c>
    </row>
    <row r="5" spans="1:13" x14ac:dyDescent="0.25">
      <c r="A5">
        <v>45</v>
      </c>
      <c r="B5" s="37">
        <v>0</v>
      </c>
      <c r="C5" s="37">
        <v>0</v>
      </c>
      <c r="D5" s="37">
        <v>0.24</v>
      </c>
      <c r="E5" s="37">
        <v>0.27</v>
      </c>
      <c r="F5" s="37">
        <v>0</v>
      </c>
      <c r="G5" s="37">
        <v>0</v>
      </c>
      <c r="H5" s="37">
        <v>0</v>
      </c>
      <c r="I5" s="37">
        <v>0</v>
      </c>
      <c r="J5" s="38">
        <f>+AVERAGE(B5:C5)</f>
        <v>0</v>
      </c>
      <c r="K5" s="38">
        <f t="shared" ref="K5:K31" si="0">+AVERAGE(D5:E5)</f>
        <v>0.255</v>
      </c>
      <c r="L5" s="39">
        <f>+(1-$K$2)*J5+$K$2*K5</f>
        <v>3.0089999999999999E-2</v>
      </c>
      <c r="M5" s="40">
        <f>+L5-J5</f>
        <v>3.0089999999999999E-2</v>
      </c>
    </row>
    <row r="6" spans="1:13" x14ac:dyDescent="0.25">
      <c r="A6">
        <v>46</v>
      </c>
      <c r="B6" s="37">
        <v>0</v>
      </c>
      <c r="C6" s="37">
        <v>0</v>
      </c>
      <c r="D6" s="37">
        <v>0.24</v>
      </c>
      <c r="E6" s="37">
        <v>0.27</v>
      </c>
      <c r="F6" s="37">
        <v>0</v>
      </c>
      <c r="G6" s="37">
        <v>0</v>
      </c>
      <c r="H6" s="37">
        <v>0</v>
      </c>
      <c r="I6" s="37">
        <v>0</v>
      </c>
      <c r="J6" s="38">
        <f t="shared" ref="J6:J31" si="1">+AVERAGE(B6:C6)</f>
        <v>0</v>
      </c>
      <c r="K6" s="38">
        <f t="shared" si="0"/>
        <v>0.255</v>
      </c>
      <c r="L6" s="39">
        <f t="shared" ref="L6:L31" si="2">+(1-$K$2)*J6+$K$2*K6</f>
        <v>3.0089999999999999E-2</v>
      </c>
      <c r="M6" s="40">
        <f t="shared" ref="M6:M31" si="3">+L6-J6</f>
        <v>3.0089999999999999E-2</v>
      </c>
    </row>
    <row r="7" spans="1:13" x14ac:dyDescent="0.25">
      <c r="A7">
        <v>47</v>
      </c>
      <c r="B7" s="37">
        <v>0</v>
      </c>
      <c r="C7" s="37">
        <v>0</v>
      </c>
      <c r="D7" s="37">
        <v>0.24</v>
      </c>
      <c r="E7" s="37">
        <v>0.3</v>
      </c>
      <c r="F7" s="37">
        <v>0</v>
      </c>
      <c r="G7" s="37">
        <v>0</v>
      </c>
      <c r="H7" s="37">
        <v>0</v>
      </c>
      <c r="I7" s="37">
        <v>0</v>
      </c>
      <c r="J7" s="38">
        <f t="shared" si="1"/>
        <v>0</v>
      </c>
      <c r="K7" s="38">
        <f t="shared" si="0"/>
        <v>0.27</v>
      </c>
      <c r="L7" s="39">
        <f t="shared" si="2"/>
        <v>3.1859999999999999E-2</v>
      </c>
      <c r="M7" s="40">
        <f t="shared" si="3"/>
        <v>3.1859999999999999E-2</v>
      </c>
    </row>
    <row r="8" spans="1:13" x14ac:dyDescent="0.25">
      <c r="A8">
        <v>48</v>
      </c>
      <c r="B8" s="37">
        <v>0.31</v>
      </c>
      <c r="C8" s="37">
        <v>0.27</v>
      </c>
      <c r="D8" s="37">
        <v>0.24</v>
      </c>
      <c r="E8" s="37">
        <v>0.37</v>
      </c>
      <c r="F8" s="37">
        <v>0.4</v>
      </c>
      <c r="G8" s="37">
        <v>0.4</v>
      </c>
      <c r="H8" s="37">
        <v>0.35</v>
      </c>
      <c r="I8" s="37">
        <v>0.35</v>
      </c>
      <c r="J8" s="38">
        <f t="shared" si="1"/>
        <v>0.29000000000000004</v>
      </c>
      <c r="K8" s="38">
        <f t="shared" si="0"/>
        <v>0.30499999999999999</v>
      </c>
      <c r="L8" s="39">
        <f t="shared" si="2"/>
        <v>0.29176999999999997</v>
      </c>
      <c r="M8" s="40">
        <f t="shared" si="3"/>
        <v>1.7699999999999383E-3</v>
      </c>
    </row>
    <row r="9" spans="1:13" x14ac:dyDescent="0.25">
      <c r="A9">
        <v>49</v>
      </c>
      <c r="B9" s="37">
        <v>0.31</v>
      </c>
      <c r="C9" s="37">
        <v>0.27</v>
      </c>
      <c r="D9" s="37">
        <v>0.24</v>
      </c>
      <c r="E9" s="37">
        <v>0.37</v>
      </c>
      <c r="F9" s="37">
        <v>0.42499999999999999</v>
      </c>
      <c r="G9" s="37">
        <v>0.42499999999999999</v>
      </c>
      <c r="H9" s="37">
        <v>0.375</v>
      </c>
      <c r="I9" s="37">
        <v>0.375</v>
      </c>
      <c r="J9" s="38">
        <f t="shared" si="1"/>
        <v>0.29000000000000004</v>
      </c>
      <c r="K9" s="38">
        <f t="shared" si="0"/>
        <v>0.30499999999999999</v>
      </c>
      <c r="L9" s="39">
        <f t="shared" si="2"/>
        <v>0.29176999999999997</v>
      </c>
      <c r="M9" s="40">
        <f t="shared" si="3"/>
        <v>1.7699999999999383E-3</v>
      </c>
    </row>
    <row r="10" spans="1:13" x14ac:dyDescent="0.25">
      <c r="A10">
        <v>50</v>
      </c>
      <c r="B10" s="37">
        <v>0.31</v>
      </c>
      <c r="C10" s="37">
        <v>0.27</v>
      </c>
      <c r="D10" s="37">
        <v>0.27</v>
      </c>
      <c r="E10" s="37">
        <v>0.37</v>
      </c>
      <c r="F10" s="37">
        <v>0.45</v>
      </c>
      <c r="G10" s="37">
        <v>0.45</v>
      </c>
      <c r="H10" s="37">
        <v>0.4</v>
      </c>
      <c r="I10" s="37">
        <v>0.4</v>
      </c>
      <c r="J10" s="38">
        <f t="shared" si="1"/>
        <v>0.29000000000000004</v>
      </c>
      <c r="K10" s="38">
        <f t="shared" si="0"/>
        <v>0.32</v>
      </c>
      <c r="L10" s="39">
        <f t="shared" si="2"/>
        <v>0.29354000000000002</v>
      </c>
      <c r="M10" s="40">
        <f t="shared" si="3"/>
        <v>3.5399999999999876E-3</v>
      </c>
    </row>
    <row r="11" spans="1:13" x14ac:dyDescent="0.25">
      <c r="A11">
        <v>51</v>
      </c>
      <c r="B11" s="37">
        <v>0.31</v>
      </c>
      <c r="C11" s="37">
        <v>0.27</v>
      </c>
      <c r="D11" s="37">
        <v>0.27</v>
      </c>
      <c r="E11" s="37">
        <v>0.47</v>
      </c>
      <c r="F11" s="37">
        <v>0.47499999999999998</v>
      </c>
      <c r="G11" s="37">
        <v>0.47499999999999998</v>
      </c>
      <c r="H11" s="37">
        <v>0.42499999999999999</v>
      </c>
      <c r="I11" s="37">
        <v>0.42499999999999999</v>
      </c>
      <c r="J11" s="38">
        <f t="shared" si="1"/>
        <v>0.29000000000000004</v>
      </c>
      <c r="K11" s="38">
        <f t="shared" si="0"/>
        <v>0.37</v>
      </c>
      <c r="L11" s="39">
        <f t="shared" si="2"/>
        <v>0.29943999999999998</v>
      </c>
      <c r="M11" s="40">
        <f t="shared" si="3"/>
        <v>9.4399999999999484E-3</v>
      </c>
    </row>
    <row r="12" spans="1:13" x14ac:dyDescent="0.25">
      <c r="A12">
        <v>52</v>
      </c>
      <c r="B12" s="37">
        <v>0.31</v>
      </c>
      <c r="C12" s="37">
        <v>0.27</v>
      </c>
      <c r="D12" s="37">
        <v>0.37</v>
      </c>
      <c r="E12" s="37">
        <v>0.56999999999999995</v>
      </c>
      <c r="F12" s="37">
        <v>0.5</v>
      </c>
      <c r="G12" s="37">
        <v>0.5</v>
      </c>
      <c r="H12" s="37">
        <v>0.45</v>
      </c>
      <c r="I12" s="37">
        <v>0.45</v>
      </c>
      <c r="J12" s="38">
        <f t="shared" si="1"/>
        <v>0.29000000000000004</v>
      </c>
      <c r="K12" s="38">
        <f t="shared" si="0"/>
        <v>0.47</v>
      </c>
      <c r="L12" s="39">
        <f t="shared" si="2"/>
        <v>0.31124000000000002</v>
      </c>
      <c r="M12" s="40">
        <f t="shared" si="3"/>
        <v>2.1239999999999981E-2</v>
      </c>
    </row>
    <row r="13" spans="1:13" x14ac:dyDescent="0.25">
      <c r="A13">
        <v>53</v>
      </c>
      <c r="B13" s="37">
        <v>0.31</v>
      </c>
      <c r="C13" s="37">
        <v>0.27</v>
      </c>
      <c r="D13" s="37">
        <v>0.27</v>
      </c>
      <c r="E13" s="37">
        <v>0.56999999999999995</v>
      </c>
      <c r="F13" s="37">
        <v>0.52500000000000002</v>
      </c>
      <c r="G13" s="37">
        <v>0.52500000000000002</v>
      </c>
      <c r="H13" s="37">
        <v>0.47499999999999998</v>
      </c>
      <c r="I13" s="37">
        <v>0.47499999999999998</v>
      </c>
      <c r="J13" s="38">
        <f t="shared" si="1"/>
        <v>0.29000000000000004</v>
      </c>
      <c r="K13" s="38">
        <f t="shared" si="0"/>
        <v>0.42</v>
      </c>
      <c r="L13" s="39">
        <f t="shared" si="2"/>
        <v>0.30534</v>
      </c>
      <c r="M13" s="40">
        <f t="shared" si="3"/>
        <v>1.5339999999999965E-2</v>
      </c>
    </row>
    <row r="14" spans="1:13" x14ac:dyDescent="0.25">
      <c r="A14">
        <v>54</v>
      </c>
      <c r="B14" s="37">
        <v>0.32</v>
      </c>
      <c r="C14" s="37">
        <v>0.27</v>
      </c>
      <c r="D14" s="37">
        <v>0.27</v>
      </c>
      <c r="E14" s="37">
        <v>0.56999999999999995</v>
      </c>
      <c r="F14" s="37">
        <v>0.55000000000000004</v>
      </c>
      <c r="G14" s="37">
        <v>0.55000000000000004</v>
      </c>
      <c r="H14" s="37">
        <v>0.5</v>
      </c>
      <c r="I14" s="37">
        <v>0.5</v>
      </c>
      <c r="J14" s="38">
        <f t="shared" si="1"/>
        <v>0.29500000000000004</v>
      </c>
      <c r="K14" s="38">
        <f t="shared" si="0"/>
        <v>0.42</v>
      </c>
      <c r="L14" s="39">
        <f t="shared" si="2"/>
        <v>0.30975000000000003</v>
      </c>
      <c r="M14" s="40">
        <f t="shared" si="3"/>
        <v>1.4749999999999985E-2</v>
      </c>
    </row>
    <row r="15" spans="1:13" x14ac:dyDescent="0.25">
      <c r="A15">
        <v>55</v>
      </c>
      <c r="B15" s="37">
        <v>0.38</v>
      </c>
      <c r="C15" s="37">
        <v>0.35</v>
      </c>
      <c r="D15" s="37">
        <v>0.38</v>
      </c>
      <c r="E15" s="37">
        <v>0.35</v>
      </c>
      <c r="F15" s="37">
        <v>0.57499999999999996</v>
      </c>
      <c r="G15" s="37">
        <v>0.57499999999999996</v>
      </c>
      <c r="H15" s="37">
        <v>0.52500000000000002</v>
      </c>
      <c r="I15" s="37">
        <v>0.52500000000000002</v>
      </c>
      <c r="J15" s="38">
        <f t="shared" si="1"/>
        <v>0.36499999999999999</v>
      </c>
      <c r="K15" s="38">
        <f t="shared" si="0"/>
        <v>0.36499999999999999</v>
      </c>
      <c r="L15" s="39">
        <f t="shared" si="2"/>
        <v>0.36499999999999999</v>
      </c>
      <c r="M15" s="40">
        <f t="shared" si="3"/>
        <v>0</v>
      </c>
    </row>
    <row r="16" spans="1:13" x14ac:dyDescent="0.25">
      <c r="A16">
        <v>56</v>
      </c>
      <c r="B16" s="37">
        <v>0.4</v>
      </c>
      <c r="C16" s="37">
        <v>0.35</v>
      </c>
      <c r="D16" s="37">
        <v>0.26</v>
      </c>
      <c r="E16" s="37">
        <v>0.11</v>
      </c>
      <c r="F16" s="37">
        <v>0.6</v>
      </c>
      <c r="G16" s="37">
        <v>0.6</v>
      </c>
      <c r="H16" s="37">
        <v>0.55000000000000004</v>
      </c>
      <c r="I16" s="37">
        <v>0.55000000000000004</v>
      </c>
      <c r="J16" s="38">
        <f t="shared" si="1"/>
        <v>0.375</v>
      </c>
      <c r="K16" s="38">
        <f t="shared" si="0"/>
        <v>0.185</v>
      </c>
      <c r="L16" s="39">
        <f t="shared" si="2"/>
        <v>0.35258</v>
      </c>
      <c r="M16" s="40">
        <f t="shared" si="3"/>
        <v>-2.2419999999999995E-2</v>
      </c>
    </row>
    <row r="17" spans="1:13" x14ac:dyDescent="0.25">
      <c r="A17">
        <v>57</v>
      </c>
      <c r="B17" s="37">
        <v>0.55000000000000004</v>
      </c>
      <c r="C17" s="37">
        <v>0.6</v>
      </c>
      <c r="D17" s="37">
        <v>0.11</v>
      </c>
      <c r="E17" s="37">
        <v>0.11</v>
      </c>
      <c r="F17" s="37">
        <v>0.625</v>
      </c>
      <c r="G17" s="37">
        <v>0.625</v>
      </c>
      <c r="H17" s="37">
        <v>0.57499999999999996</v>
      </c>
      <c r="I17" s="37">
        <v>0.57499999999999996</v>
      </c>
      <c r="J17" s="38">
        <f t="shared" si="1"/>
        <v>0.57499999999999996</v>
      </c>
      <c r="K17" s="38">
        <f t="shared" si="0"/>
        <v>0.11</v>
      </c>
      <c r="L17" s="39">
        <f t="shared" si="2"/>
        <v>0.52012999999999998</v>
      </c>
      <c r="M17" s="40">
        <f t="shared" si="3"/>
        <v>-5.4869999999999974E-2</v>
      </c>
    </row>
    <row r="18" spans="1:13" x14ac:dyDescent="0.25">
      <c r="A18">
        <v>58</v>
      </c>
      <c r="B18" s="37">
        <v>0.55000000000000004</v>
      </c>
      <c r="C18" s="37">
        <v>0.6</v>
      </c>
      <c r="D18" s="37">
        <v>0.11</v>
      </c>
      <c r="E18" s="37">
        <v>0.11</v>
      </c>
      <c r="F18" s="37">
        <v>0.65</v>
      </c>
      <c r="G18" s="37">
        <v>0.65</v>
      </c>
      <c r="H18" s="37">
        <v>0.65</v>
      </c>
      <c r="I18" s="37">
        <v>0.65</v>
      </c>
      <c r="J18" s="38">
        <f t="shared" si="1"/>
        <v>0.57499999999999996</v>
      </c>
      <c r="K18" s="38">
        <f t="shared" si="0"/>
        <v>0.11</v>
      </c>
      <c r="L18" s="39">
        <f t="shared" si="2"/>
        <v>0.52012999999999998</v>
      </c>
      <c r="M18" s="40">
        <f t="shared" si="3"/>
        <v>-5.4869999999999974E-2</v>
      </c>
    </row>
    <row r="19" spans="1:13" x14ac:dyDescent="0.25">
      <c r="A19">
        <v>59</v>
      </c>
      <c r="B19" s="37">
        <v>0.62</v>
      </c>
      <c r="C19" s="37">
        <v>0.6</v>
      </c>
      <c r="D19" s="37">
        <v>0.11</v>
      </c>
      <c r="E19" s="37">
        <v>0.11</v>
      </c>
      <c r="F19" s="37">
        <v>0.67500000000000004</v>
      </c>
      <c r="G19" s="37">
        <v>0.67500000000000004</v>
      </c>
      <c r="H19" s="37">
        <v>0.67500000000000004</v>
      </c>
      <c r="I19" s="37">
        <v>0.67500000000000004</v>
      </c>
      <c r="J19" s="38">
        <f t="shared" si="1"/>
        <v>0.61</v>
      </c>
      <c r="K19" s="38">
        <f t="shared" si="0"/>
        <v>0.11</v>
      </c>
      <c r="L19" s="39">
        <f t="shared" si="2"/>
        <v>0.55099999999999993</v>
      </c>
      <c r="M19" s="40">
        <f t="shared" si="3"/>
        <v>-5.9000000000000052E-2</v>
      </c>
    </row>
    <row r="20" spans="1:13" x14ac:dyDescent="0.25">
      <c r="A20">
        <v>60</v>
      </c>
      <c r="B20" s="37">
        <v>0.62</v>
      </c>
      <c r="C20" s="37">
        <v>0.6</v>
      </c>
      <c r="D20" s="37">
        <v>0.11</v>
      </c>
      <c r="E20" s="37">
        <v>0.11</v>
      </c>
      <c r="F20" s="37">
        <v>0.7</v>
      </c>
      <c r="G20" s="37">
        <v>0.7</v>
      </c>
      <c r="H20" s="37">
        <v>0.7</v>
      </c>
      <c r="I20" s="37">
        <v>0.7</v>
      </c>
      <c r="J20" s="38">
        <f t="shared" si="1"/>
        <v>0.61</v>
      </c>
      <c r="K20" s="38">
        <f t="shared" si="0"/>
        <v>0.11</v>
      </c>
      <c r="L20" s="39">
        <f t="shared" si="2"/>
        <v>0.55099999999999993</v>
      </c>
      <c r="M20" s="40">
        <f t="shared" si="3"/>
        <v>-5.9000000000000052E-2</v>
      </c>
    </row>
    <row r="21" spans="1:13" x14ac:dyDescent="0.25">
      <c r="A21">
        <v>61</v>
      </c>
      <c r="B21" s="37">
        <v>0.64</v>
      </c>
      <c r="C21" s="37">
        <v>0.63</v>
      </c>
      <c r="D21" s="37">
        <v>0.15</v>
      </c>
      <c r="E21" s="37">
        <v>0.15</v>
      </c>
      <c r="F21" s="37">
        <v>0.72499999999999998</v>
      </c>
      <c r="G21" s="37">
        <v>0.72499999999999998</v>
      </c>
      <c r="H21" s="37">
        <v>0.72499999999999998</v>
      </c>
      <c r="I21" s="37">
        <v>0.72499999999999998</v>
      </c>
      <c r="J21" s="38">
        <f t="shared" si="1"/>
        <v>0.63500000000000001</v>
      </c>
      <c r="K21" s="38">
        <f t="shared" si="0"/>
        <v>0.15</v>
      </c>
      <c r="L21" s="39">
        <f t="shared" si="2"/>
        <v>0.57777000000000001</v>
      </c>
      <c r="M21" s="40">
        <f t="shared" si="3"/>
        <v>-5.7230000000000003E-2</v>
      </c>
    </row>
    <row r="22" spans="1:13" x14ac:dyDescent="0.25">
      <c r="A22">
        <v>62</v>
      </c>
      <c r="B22" s="37">
        <v>0.54500000000000004</v>
      </c>
      <c r="C22" s="37">
        <v>0.52</v>
      </c>
      <c r="D22" s="37">
        <v>0.2</v>
      </c>
      <c r="E22" s="37">
        <v>0.2</v>
      </c>
      <c r="F22" s="37">
        <v>0.6</v>
      </c>
      <c r="G22" s="37">
        <v>0.6</v>
      </c>
      <c r="H22" s="37">
        <v>0.6</v>
      </c>
      <c r="I22" s="37">
        <v>0.6</v>
      </c>
      <c r="J22" s="38">
        <f t="shared" si="1"/>
        <v>0.53249999999999997</v>
      </c>
      <c r="K22" s="38">
        <f t="shared" si="0"/>
        <v>0.2</v>
      </c>
      <c r="L22" s="39">
        <f t="shared" si="2"/>
        <v>0.49326500000000001</v>
      </c>
      <c r="M22" s="40">
        <f t="shared" si="3"/>
        <v>-3.9234999999999964E-2</v>
      </c>
    </row>
    <row r="23" spans="1:13" x14ac:dyDescent="0.25">
      <c r="A23">
        <v>63</v>
      </c>
      <c r="B23" s="37">
        <v>0.14000000000000001</v>
      </c>
      <c r="C23" s="37">
        <v>0.15</v>
      </c>
      <c r="D23" s="37">
        <v>0.25</v>
      </c>
      <c r="E23" s="37">
        <v>0.25</v>
      </c>
      <c r="F23" s="37">
        <v>0.25</v>
      </c>
      <c r="G23" s="37">
        <v>0.25</v>
      </c>
      <c r="H23" s="37">
        <v>0.2</v>
      </c>
      <c r="I23" s="37">
        <v>0.2</v>
      </c>
      <c r="J23" s="38">
        <f t="shared" si="1"/>
        <v>0.14500000000000002</v>
      </c>
      <c r="K23" s="38">
        <f t="shared" si="0"/>
        <v>0.25</v>
      </c>
      <c r="L23" s="39">
        <f t="shared" si="2"/>
        <v>0.15739</v>
      </c>
      <c r="M23" s="40">
        <f t="shared" si="3"/>
        <v>1.2389999999999984E-2</v>
      </c>
    </row>
    <row r="24" spans="1:13" x14ac:dyDescent="0.25">
      <c r="A24">
        <v>64</v>
      </c>
      <c r="B24" s="37">
        <v>0.14000000000000001</v>
      </c>
      <c r="C24" s="37">
        <v>0.15</v>
      </c>
      <c r="D24" s="37">
        <v>0.3</v>
      </c>
      <c r="E24" s="37">
        <v>0.3</v>
      </c>
      <c r="F24" s="37">
        <v>0.25</v>
      </c>
      <c r="G24" s="37">
        <v>0.25</v>
      </c>
      <c r="H24" s="37">
        <v>0.2</v>
      </c>
      <c r="I24" s="37">
        <v>0.2</v>
      </c>
      <c r="J24" s="38">
        <f t="shared" si="1"/>
        <v>0.14500000000000002</v>
      </c>
      <c r="K24" s="38">
        <f t="shared" si="0"/>
        <v>0.3</v>
      </c>
      <c r="L24" s="39">
        <f t="shared" si="2"/>
        <v>0.16328999999999999</v>
      </c>
      <c r="M24" s="40">
        <f t="shared" si="3"/>
        <v>1.8289999999999973E-2</v>
      </c>
    </row>
    <row r="25" spans="1:13" x14ac:dyDescent="0.25">
      <c r="A25">
        <v>65</v>
      </c>
      <c r="B25" s="37">
        <v>0.2</v>
      </c>
      <c r="C25" s="37">
        <v>0.15</v>
      </c>
      <c r="D25" s="37">
        <v>0.35</v>
      </c>
      <c r="E25" s="37">
        <v>0.35</v>
      </c>
      <c r="F25" s="37">
        <v>0.25</v>
      </c>
      <c r="G25" s="37">
        <v>0.25</v>
      </c>
      <c r="H25" s="37">
        <v>0.2</v>
      </c>
      <c r="I25" s="37">
        <v>0.2</v>
      </c>
      <c r="J25" s="38">
        <f t="shared" si="1"/>
        <v>0.17499999999999999</v>
      </c>
      <c r="K25" s="38">
        <f t="shared" si="0"/>
        <v>0.35</v>
      </c>
      <c r="L25" s="39">
        <f t="shared" si="2"/>
        <v>0.19564999999999999</v>
      </c>
      <c r="M25" s="40">
        <f t="shared" si="3"/>
        <v>2.0650000000000002E-2</v>
      </c>
    </row>
    <row r="26" spans="1:13" x14ac:dyDescent="0.25">
      <c r="A26">
        <v>66</v>
      </c>
      <c r="B26" s="37">
        <v>0.15</v>
      </c>
      <c r="C26" s="37">
        <v>0.15</v>
      </c>
      <c r="D26" s="37">
        <v>0.4</v>
      </c>
      <c r="E26" s="37">
        <v>0.4</v>
      </c>
      <c r="F26" s="37">
        <v>0.25</v>
      </c>
      <c r="G26" s="37">
        <v>0.25</v>
      </c>
      <c r="H26" s="37">
        <v>0.2</v>
      </c>
      <c r="I26" s="37">
        <v>0.2</v>
      </c>
      <c r="J26" s="38">
        <f t="shared" si="1"/>
        <v>0.15</v>
      </c>
      <c r="K26" s="38">
        <f t="shared" si="0"/>
        <v>0.4</v>
      </c>
      <c r="L26" s="39">
        <f t="shared" si="2"/>
        <v>0.17949999999999999</v>
      </c>
      <c r="M26" s="40">
        <f t="shared" si="3"/>
        <v>2.9499999999999998E-2</v>
      </c>
    </row>
    <row r="27" spans="1:13" x14ac:dyDescent="0.25">
      <c r="A27">
        <v>67</v>
      </c>
      <c r="B27" s="37">
        <v>0.15</v>
      </c>
      <c r="C27" s="37">
        <v>0.15</v>
      </c>
      <c r="D27" s="37">
        <v>0.4</v>
      </c>
      <c r="E27" s="37">
        <v>0.4</v>
      </c>
      <c r="F27" s="37">
        <v>0.25</v>
      </c>
      <c r="G27" s="37">
        <v>0.25</v>
      </c>
      <c r="H27" s="37">
        <v>0.2</v>
      </c>
      <c r="I27" s="37">
        <v>0.2</v>
      </c>
      <c r="J27" s="38">
        <f t="shared" si="1"/>
        <v>0.15</v>
      </c>
      <c r="K27" s="38">
        <f t="shared" si="0"/>
        <v>0.4</v>
      </c>
      <c r="L27" s="39">
        <f t="shared" si="2"/>
        <v>0.17949999999999999</v>
      </c>
      <c r="M27" s="40">
        <f t="shared" si="3"/>
        <v>2.9499999999999998E-2</v>
      </c>
    </row>
    <row r="28" spans="1:13" x14ac:dyDescent="0.25">
      <c r="A28">
        <v>68</v>
      </c>
      <c r="B28" s="37">
        <v>0.15</v>
      </c>
      <c r="C28" s="37">
        <v>0.15</v>
      </c>
      <c r="D28" s="37">
        <v>0.4</v>
      </c>
      <c r="E28" s="37">
        <v>0.4</v>
      </c>
      <c r="F28" s="37">
        <v>0.25</v>
      </c>
      <c r="G28" s="37">
        <v>0.25</v>
      </c>
      <c r="H28" s="37">
        <v>0.2</v>
      </c>
      <c r="I28" s="37">
        <v>0.2</v>
      </c>
      <c r="J28" s="38">
        <f t="shared" si="1"/>
        <v>0.15</v>
      </c>
      <c r="K28" s="38">
        <f t="shared" si="0"/>
        <v>0.4</v>
      </c>
      <c r="L28" s="39">
        <f t="shared" si="2"/>
        <v>0.17949999999999999</v>
      </c>
      <c r="M28" s="40">
        <f t="shared" si="3"/>
        <v>2.9499999999999998E-2</v>
      </c>
    </row>
    <row r="29" spans="1:13" x14ac:dyDescent="0.25">
      <c r="A29">
        <v>69</v>
      </c>
      <c r="B29" s="37">
        <v>0.15</v>
      </c>
      <c r="C29" s="37">
        <v>0.15</v>
      </c>
      <c r="D29" s="37">
        <v>0.4</v>
      </c>
      <c r="E29" s="37">
        <v>0.4</v>
      </c>
      <c r="F29" s="37">
        <v>0.25</v>
      </c>
      <c r="G29" s="37">
        <v>0.25</v>
      </c>
      <c r="H29" s="37">
        <v>0.2</v>
      </c>
      <c r="I29" s="37">
        <v>0.2</v>
      </c>
      <c r="J29" s="38">
        <f t="shared" si="1"/>
        <v>0.15</v>
      </c>
      <c r="K29" s="38">
        <f t="shared" si="0"/>
        <v>0.4</v>
      </c>
      <c r="L29" s="39">
        <f t="shared" si="2"/>
        <v>0.17949999999999999</v>
      </c>
      <c r="M29" s="40">
        <f t="shared" si="3"/>
        <v>2.9499999999999998E-2</v>
      </c>
    </row>
    <row r="30" spans="1:13" x14ac:dyDescent="0.25">
      <c r="A30" t="s">
        <v>301</v>
      </c>
      <c r="B30" s="37">
        <v>0.15</v>
      </c>
      <c r="C30" s="37">
        <v>0.15</v>
      </c>
      <c r="D30" s="37">
        <v>1</v>
      </c>
      <c r="E30" s="37">
        <v>1</v>
      </c>
      <c r="F30" s="37">
        <v>0.25</v>
      </c>
      <c r="G30" s="37">
        <v>0.25</v>
      </c>
      <c r="H30" s="37">
        <v>0.2</v>
      </c>
      <c r="I30" s="37">
        <v>0.2</v>
      </c>
      <c r="J30" s="38">
        <f t="shared" si="1"/>
        <v>0.15</v>
      </c>
      <c r="K30" s="38">
        <f t="shared" si="0"/>
        <v>1</v>
      </c>
      <c r="L30" s="39">
        <f t="shared" si="2"/>
        <v>0.25029999999999997</v>
      </c>
      <c r="M30" s="40">
        <f t="shared" si="3"/>
        <v>0.10029999999999997</v>
      </c>
    </row>
    <row r="31" spans="1:13" x14ac:dyDescent="0.25">
      <c r="A31">
        <v>80</v>
      </c>
      <c r="B31" s="37">
        <v>1</v>
      </c>
      <c r="C31" s="37">
        <v>1</v>
      </c>
      <c r="D31" s="37">
        <v>1</v>
      </c>
      <c r="E31" s="37">
        <v>1</v>
      </c>
      <c r="F31" s="37">
        <v>1</v>
      </c>
      <c r="G31" s="37">
        <v>1</v>
      </c>
      <c r="H31" s="37">
        <v>1</v>
      </c>
      <c r="I31" s="37">
        <v>1</v>
      </c>
      <c r="J31" s="38">
        <f t="shared" si="1"/>
        <v>1</v>
      </c>
      <c r="K31" s="38">
        <f t="shared" si="0"/>
        <v>1</v>
      </c>
      <c r="L31" s="39">
        <f t="shared" si="2"/>
        <v>1</v>
      </c>
      <c r="M31" s="40">
        <f t="shared" si="3"/>
        <v>0</v>
      </c>
    </row>
  </sheetData>
  <hyperlinks>
    <hyperlink ref="A1" location="TOC!A1" display="TOC" xr:uid="{00000000-0004-0000-17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0.59999389629810485"/>
  </sheetPr>
  <dimension ref="A1:C59"/>
  <sheetViews>
    <sheetView topLeftCell="A28" workbookViewId="0">
      <selection activeCell="G21" sqref="G21"/>
    </sheetView>
  </sheetViews>
  <sheetFormatPr defaultRowHeight="15" x14ac:dyDescent="0.25"/>
  <cols>
    <col min="3" max="3" width="11" bestFit="1" customWidth="1"/>
  </cols>
  <sheetData>
    <row r="1" spans="1:3" x14ac:dyDescent="0.25">
      <c r="A1" s="1" t="s">
        <v>0</v>
      </c>
    </row>
    <row r="2" spans="1:3" x14ac:dyDescent="0.25">
      <c r="A2" s="14" t="s">
        <v>35</v>
      </c>
      <c r="B2" s="15" t="s">
        <v>36</v>
      </c>
      <c r="C2" t="s">
        <v>407</v>
      </c>
    </row>
    <row r="3" spans="1:3" x14ac:dyDescent="0.25">
      <c r="A3" s="14" t="s">
        <v>37</v>
      </c>
      <c r="B3" s="15" t="s">
        <v>416</v>
      </c>
      <c r="C3" t="s">
        <v>312</v>
      </c>
    </row>
    <row r="7" spans="1:3" x14ac:dyDescent="0.25">
      <c r="B7" s="46" t="s">
        <v>310</v>
      </c>
      <c r="C7" s="46" t="s">
        <v>342</v>
      </c>
    </row>
    <row r="8" spans="1:3" x14ac:dyDescent="0.25">
      <c r="B8">
        <v>20</v>
      </c>
      <c r="C8" s="59">
        <v>5.9000000000000003E-6</v>
      </c>
    </row>
    <row r="9" spans="1:3" x14ac:dyDescent="0.25">
      <c r="B9">
        <v>21</v>
      </c>
      <c r="C9" s="59">
        <v>5.9000000000000003E-6</v>
      </c>
    </row>
    <row r="10" spans="1:3" x14ac:dyDescent="0.25">
      <c r="B10">
        <v>22</v>
      </c>
      <c r="C10" s="59">
        <v>5.9000000000000003E-6</v>
      </c>
    </row>
    <row r="11" spans="1:3" x14ac:dyDescent="0.25">
      <c r="B11">
        <v>23</v>
      </c>
      <c r="C11" s="59">
        <v>5.9000000000000003E-6</v>
      </c>
    </row>
    <row r="12" spans="1:3" x14ac:dyDescent="0.25">
      <c r="B12">
        <v>24</v>
      </c>
      <c r="C12" s="59">
        <v>5.9000000000000003E-6</v>
      </c>
    </row>
    <row r="13" spans="1:3" x14ac:dyDescent="0.25">
      <c r="B13">
        <v>25</v>
      </c>
      <c r="C13" s="59">
        <v>1.7079999999999999E-5</v>
      </c>
    </row>
    <row r="14" spans="1:3" x14ac:dyDescent="0.25">
      <c r="B14">
        <v>26</v>
      </c>
      <c r="C14" s="59">
        <v>1.7079999999999999E-5</v>
      </c>
    </row>
    <row r="15" spans="1:3" x14ac:dyDescent="0.25">
      <c r="B15">
        <v>27</v>
      </c>
      <c r="C15" s="59">
        <v>1.7079999999999999E-5</v>
      </c>
    </row>
    <row r="16" spans="1:3" x14ac:dyDescent="0.25">
      <c r="B16">
        <v>28</v>
      </c>
      <c r="C16" s="59">
        <v>1.7079999999999999E-5</v>
      </c>
    </row>
    <row r="17" spans="2:3" x14ac:dyDescent="0.25">
      <c r="B17">
        <v>29</v>
      </c>
      <c r="C17" s="59">
        <v>1.7079999999999999E-5</v>
      </c>
    </row>
    <row r="18" spans="2:3" x14ac:dyDescent="0.25">
      <c r="B18">
        <v>30</v>
      </c>
      <c r="C18" s="59">
        <v>1.7079999999999999E-5</v>
      </c>
    </row>
    <row r="19" spans="2:3" x14ac:dyDescent="0.25">
      <c r="B19">
        <v>31</v>
      </c>
      <c r="C19" s="59">
        <v>1.7079999999999999E-5</v>
      </c>
    </row>
    <row r="20" spans="2:3" x14ac:dyDescent="0.25">
      <c r="B20">
        <v>32</v>
      </c>
      <c r="C20" s="59">
        <v>1.7079999999999999E-5</v>
      </c>
    </row>
    <row r="21" spans="2:3" x14ac:dyDescent="0.25">
      <c r="B21">
        <v>33</v>
      </c>
      <c r="C21" s="59">
        <v>1.7079999999999999E-5</v>
      </c>
    </row>
    <row r="22" spans="2:3" x14ac:dyDescent="0.25">
      <c r="B22">
        <v>34</v>
      </c>
      <c r="C22" s="59">
        <v>1.7079999999999999E-5</v>
      </c>
    </row>
    <row r="23" spans="2:3" x14ac:dyDescent="0.25">
      <c r="B23">
        <v>35</v>
      </c>
      <c r="C23" s="59">
        <v>1.7079999999999999E-5</v>
      </c>
    </row>
    <row r="24" spans="2:3" x14ac:dyDescent="0.25">
      <c r="B24">
        <v>36</v>
      </c>
      <c r="C24" s="59">
        <v>1.7079999999999999E-5</v>
      </c>
    </row>
    <row r="25" spans="2:3" x14ac:dyDescent="0.25">
      <c r="B25">
        <v>37</v>
      </c>
      <c r="C25" s="59">
        <v>3.8319999999999999E-5</v>
      </c>
    </row>
    <row r="26" spans="2:3" x14ac:dyDescent="0.25">
      <c r="B26">
        <v>38</v>
      </c>
      <c r="C26" s="59">
        <v>4.422E-5</v>
      </c>
    </row>
    <row r="27" spans="2:3" x14ac:dyDescent="0.25">
      <c r="B27">
        <v>39</v>
      </c>
      <c r="C27" s="59">
        <v>4.422E-5</v>
      </c>
    </row>
    <row r="28" spans="2:3" x14ac:dyDescent="0.25">
      <c r="B28">
        <v>40</v>
      </c>
      <c r="C28" s="59">
        <v>4.422E-5</v>
      </c>
    </row>
    <row r="29" spans="2:3" x14ac:dyDescent="0.25">
      <c r="B29">
        <v>41</v>
      </c>
      <c r="C29" s="59">
        <v>6.9250000000000003E-5</v>
      </c>
    </row>
    <row r="30" spans="2:3" x14ac:dyDescent="0.25">
      <c r="B30">
        <v>42</v>
      </c>
      <c r="C30" s="59">
        <v>6.9250000000000003E-5</v>
      </c>
    </row>
    <row r="31" spans="2:3" x14ac:dyDescent="0.25">
      <c r="B31">
        <v>43</v>
      </c>
      <c r="C31" s="59">
        <v>6.9250000000000003E-5</v>
      </c>
    </row>
    <row r="32" spans="2:3" x14ac:dyDescent="0.25">
      <c r="B32">
        <v>44</v>
      </c>
      <c r="C32" s="59">
        <v>6.9250000000000003E-5</v>
      </c>
    </row>
    <row r="33" spans="2:3" x14ac:dyDescent="0.25">
      <c r="B33">
        <v>45</v>
      </c>
      <c r="C33" s="59">
        <v>8.1049999999999991E-5</v>
      </c>
    </row>
    <row r="34" spans="2:3" x14ac:dyDescent="0.25">
      <c r="B34">
        <v>46</v>
      </c>
      <c r="C34" s="59">
        <v>9.2850000000000007E-5</v>
      </c>
    </row>
    <row r="35" spans="2:3" x14ac:dyDescent="0.25">
      <c r="B35">
        <v>47</v>
      </c>
      <c r="C35" s="59">
        <v>1.0465E-4</v>
      </c>
    </row>
    <row r="36" spans="2:3" x14ac:dyDescent="0.25">
      <c r="B36">
        <v>48</v>
      </c>
      <c r="C36" s="59">
        <v>1.1644999999999998E-4</v>
      </c>
    </row>
    <row r="37" spans="2:3" x14ac:dyDescent="0.25">
      <c r="B37">
        <v>49</v>
      </c>
      <c r="C37" s="59">
        <v>1.2825E-4</v>
      </c>
    </row>
    <row r="38" spans="2:3" x14ac:dyDescent="0.25">
      <c r="B38">
        <v>50</v>
      </c>
      <c r="C38" s="59">
        <v>1.6501999999999999E-4</v>
      </c>
    </row>
    <row r="39" spans="2:3" x14ac:dyDescent="0.25">
      <c r="B39">
        <v>51</v>
      </c>
      <c r="C39" s="59">
        <v>1.4731999999999999E-4</v>
      </c>
    </row>
    <row r="40" spans="2:3" x14ac:dyDescent="0.25">
      <c r="B40">
        <v>52</v>
      </c>
      <c r="C40" s="59">
        <v>1.5322E-4</v>
      </c>
    </row>
    <row r="41" spans="2:3" x14ac:dyDescent="0.25">
      <c r="B41">
        <v>53</v>
      </c>
      <c r="C41" s="59">
        <v>1.5912000000000001E-4</v>
      </c>
    </row>
    <row r="42" spans="2:3" x14ac:dyDescent="0.25">
      <c r="B42">
        <v>54</v>
      </c>
      <c r="C42" s="59">
        <v>1.5912000000000001E-4</v>
      </c>
    </row>
    <row r="43" spans="2:3" x14ac:dyDescent="0.25">
      <c r="B43">
        <v>55</v>
      </c>
      <c r="C43" s="59">
        <v>1.5912000000000001E-4</v>
      </c>
    </row>
    <row r="44" spans="2:3" x14ac:dyDescent="0.25">
      <c r="B44">
        <v>56</v>
      </c>
      <c r="C44" s="59">
        <v>1.5912000000000001E-4</v>
      </c>
    </row>
    <row r="45" spans="2:3" x14ac:dyDescent="0.25">
      <c r="B45">
        <v>57</v>
      </c>
      <c r="C45" s="59">
        <v>1.5912000000000001E-4</v>
      </c>
    </row>
    <row r="46" spans="2:3" x14ac:dyDescent="0.25">
      <c r="B46">
        <v>58</v>
      </c>
      <c r="C46" s="59">
        <v>2.0042000000000001E-4</v>
      </c>
    </row>
    <row r="47" spans="2:3" x14ac:dyDescent="0.25">
      <c r="B47">
        <v>59</v>
      </c>
      <c r="C47" s="59">
        <v>2.5775E-4</v>
      </c>
    </row>
    <row r="48" spans="2:3" x14ac:dyDescent="0.25">
      <c r="B48">
        <v>60</v>
      </c>
      <c r="C48" s="59">
        <v>2.7252999999999999E-4</v>
      </c>
    </row>
    <row r="49" spans="2:3" x14ac:dyDescent="0.25">
      <c r="B49">
        <v>61</v>
      </c>
      <c r="C49" s="59">
        <v>2.8289999999999999E-4</v>
      </c>
    </row>
    <row r="50" spans="2:3" x14ac:dyDescent="0.25">
      <c r="B50">
        <v>62</v>
      </c>
      <c r="C50" s="59">
        <v>3.0650000000000002E-4</v>
      </c>
    </row>
    <row r="51" spans="2:3" x14ac:dyDescent="0.25">
      <c r="B51">
        <v>63</v>
      </c>
      <c r="C51" s="59">
        <v>3.3009999999999995E-4</v>
      </c>
    </row>
    <row r="52" spans="2:3" x14ac:dyDescent="0.25">
      <c r="B52">
        <v>64</v>
      </c>
      <c r="C52" s="59">
        <v>3.5369999999999998E-4</v>
      </c>
    </row>
    <row r="53" spans="2:3" x14ac:dyDescent="0.25">
      <c r="B53">
        <v>65</v>
      </c>
      <c r="C53" s="59">
        <v>3.3009999999999995E-4</v>
      </c>
    </row>
    <row r="54" spans="2:3" x14ac:dyDescent="0.25">
      <c r="B54">
        <v>66</v>
      </c>
      <c r="C54" s="59">
        <v>2.8879999999999997E-4</v>
      </c>
    </row>
    <row r="55" spans="2:3" x14ac:dyDescent="0.25">
      <c r="B55">
        <v>67</v>
      </c>
      <c r="C55" s="59">
        <v>2.652E-4</v>
      </c>
    </row>
    <row r="56" spans="2:3" x14ac:dyDescent="0.25">
      <c r="B56">
        <v>68</v>
      </c>
      <c r="C56" s="59">
        <v>2.062E-4</v>
      </c>
    </row>
    <row r="57" spans="2:3" x14ac:dyDescent="0.25">
      <c r="B57">
        <v>69</v>
      </c>
      <c r="C57" s="59">
        <v>2.062E-4</v>
      </c>
    </row>
    <row r="58" spans="2:3" x14ac:dyDescent="0.25">
      <c r="B58">
        <v>74</v>
      </c>
      <c r="C58" s="59">
        <v>2.062E-4</v>
      </c>
    </row>
    <row r="59" spans="2:3" x14ac:dyDescent="0.25">
      <c r="B59">
        <v>80</v>
      </c>
      <c r="C59" s="59">
        <v>1.2681999999999998E-4</v>
      </c>
    </row>
  </sheetData>
  <hyperlinks>
    <hyperlink ref="A1" location="TOC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59999389629810485"/>
  </sheetPr>
  <dimension ref="A1:C17"/>
  <sheetViews>
    <sheetView workbookViewId="0">
      <selection activeCell="B4" sqref="B4"/>
    </sheetView>
  </sheetViews>
  <sheetFormatPr defaultRowHeight="15" x14ac:dyDescent="0.25"/>
  <cols>
    <col min="3" max="3" width="15.7109375" customWidth="1"/>
  </cols>
  <sheetData>
    <row r="1" spans="1:3" x14ac:dyDescent="0.25">
      <c r="A1" s="1" t="s">
        <v>0</v>
      </c>
    </row>
    <row r="2" spans="1:3" x14ac:dyDescent="0.25">
      <c r="A2" s="14" t="s">
        <v>35</v>
      </c>
      <c r="B2" s="15" t="s">
        <v>36</v>
      </c>
      <c r="C2" t="s">
        <v>408</v>
      </c>
    </row>
    <row r="3" spans="1:3" x14ac:dyDescent="0.25">
      <c r="A3" s="14" t="s">
        <v>37</v>
      </c>
      <c r="B3" s="15" t="s">
        <v>409</v>
      </c>
      <c r="C3" t="s">
        <v>312</v>
      </c>
    </row>
    <row r="7" spans="1:3" x14ac:dyDescent="0.25">
      <c r="B7" t="s">
        <v>315</v>
      </c>
      <c r="C7" t="s">
        <v>415</v>
      </c>
    </row>
    <row r="8" spans="1:3" x14ac:dyDescent="0.25">
      <c r="B8">
        <v>0</v>
      </c>
    </row>
    <row r="9" spans="1:3" x14ac:dyDescent="0.25">
      <c r="B9">
        <v>1</v>
      </c>
    </row>
    <row r="10" spans="1:3" x14ac:dyDescent="0.25">
      <c r="B10">
        <v>2</v>
      </c>
    </row>
    <row r="11" spans="1:3" x14ac:dyDescent="0.25">
      <c r="B11">
        <v>3</v>
      </c>
    </row>
    <row r="12" spans="1:3" x14ac:dyDescent="0.25">
      <c r="B12">
        <v>4</v>
      </c>
    </row>
    <row r="13" spans="1:3" x14ac:dyDescent="0.25">
      <c r="B13">
        <v>5</v>
      </c>
    </row>
    <row r="14" spans="1:3" x14ac:dyDescent="0.25">
      <c r="B14">
        <v>6</v>
      </c>
    </row>
    <row r="15" spans="1:3" x14ac:dyDescent="0.25">
      <c r="B15">
        <v>7</v>
      </c>
    </row>
    <row r="16" spans="1:3" x14ac:dyDescent="0.25">
      <c r="B16">
        <v>8</v>
      </c>
    </row>
    <row r="17" spans="2:2" x14ac:dyDescent="0.25">
      <c r="B17">
        <v>9</v>
      </c>
    </row>
  </sheetData>
  <hyperlinks>
    <hyperlink ref="A1" location="TOC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59999389629810485"/>
  </sheetPr>
  <dimension ref="A1:Q20"/>
  <sheetViews>
    <sheetView workbookViewId="0">
      <selection activeCell="N37" sqref="N37"/>
    </sheetView>
  </sheetViews>
  <sheetFormatPr defaultRowHeight="15" x14ac:dyDescent="0.25"/>
  <sheetData>
    <row r="1" spans="1:17" x14ac:dyDescent="0.25">
      <c r="A1" s="1" t="s">
        <v>0</v>
      </c>
    </row>
    <row r="2" spans="1:17" x14ac:dyDescent="0.25">
      <c r="A2" s="14" t="s">
        <v>35</v>
      </c>
      <c r="B2" s="15" t="s">
        <v>375</v>
      </c>
      <c r="C2" t="s">
        <v>388</v>
      </c>
    </row>
    <row r="3" spans="1:17" x14ac:dyDescent="0.25">
      <c r="A3" s="14" t="s">
        <v>37</v>
      </c>
      <c r="B3" s="15" t="s">
        <v>377</v>
      </c>
      <c r="C3" t="s">
        <v>312</v>
      </c>
    </row>
    <row r="5" spans="1:17" x14ac:dyDescent="0.25">
      <c r="C5" s="13"/>
      <c r="D5" s="13"/>
      <c r="E5" s="16"/>
      <c r="F5" s="13"/>
      <c r="G5" s="22" t="s">
        <v>378</v>
      </c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D6" s="10"/>
      <c r="E6" s="10"/>
      <c r="F6" s="34" t="s">
        <v>268</v>
      </c>
      <c r="G6" t="s">
        <v>117</v>
      </c>
      <c r="H6" t="s">
        <v>271</v>
      </c>
      <c r="I6" t="s">
        <v>118</v>
      </c>
      <c r="J6" t="s">
        <v>119</v>
      </c>
      <c r="K6" t="s">
        <v>120</v>
      </c>
      <c r="L6" t="s">
        <v>121</v>
      </c>
      <c r="M6" t="s">
        <v>122</v>
      </c>
      <c r="N6" t="s">
        <v>123</v>
      </c>
      <c r="O6" t="s">
        <v>124</v>
      </c>
      <c r="P6" t="s">
        <v>125</v>
      </c>
      <c r="Q6" t="s">
        <v>126</v>
      </c>
    </row>
    <row r="7" spans="1:17" x14ac:dyDescent="0.25">
      <c r="D7" s="10"/>
      <c r="E7" s="10"/>
      <c r="F7" s="34" t="s">
        <v>269</v>
      </c>
      <c r="G7" t="s">
        <v>270</v>
      </c>
      <c r="H7" t="s">
        <v>272</v>
      </c>
      <c r="I7" t="s">
        <v>273</v>
      </c>
      <c r="J7" t="s">
        <v>274</v>
      </c>
      <c r="K7" t="s">
        <v>275</v>
      </c>
      <c r="L7" t="s">
        <v>276</v>
      </c>
      <c r="M7" t="s">
        <v>277</v>
      </c>
      <c r="N7" t="s">
        <v>278</v>
      </c>
      <c r="O7" t="s">
        <v>279</v>
      </c>
      <c r="P7" t="s">
        <v>280</v>
      </c>
      <c r="Q7" t="s">
        <v>281</v>
      </c>
    </row>
    <row r="8" spans="1:17" x14ac:dyDescent="0.25">
      <c r="C8" s="10"/>
      <c r="D8" s="42" t="s">
        <v>38</v>
      </c>
      <c r="E8" s="34" t="s">
        <v>39</v>
      </c>
      <c r="F8" s="34" t="s">
        <v>40</v>
      </c>
      <c r="G8" s="10">
        <v>2</v>
      </c>
      <c r="H8" s="10">
        <v>7</v>
      </c>
      <c r="I8" s="10">
        <v>12</v>
      </c>
      <c r="J8" s="10">
        <v>17</v>
      </c>
      <c r="K8" s="10">
        <v>22</v>
      </c>
      <c r="L8" s="10">
        <v>27</v>
      </c>
      <c r="M8" s="10">
        <v>32</v>
      </c>
      <c r="N8" s="10">
        <v>37</v>
      </c>
      <c r="O8" s="10">
        <v>42</v>
      </c>
      <c r="P8" s="10">
        <v>47</v>
      </c>
      <c r="Q8" s="10">
        <v>52</v>
      </c>
    </row>
    <row r="9" spans="1:17" x14ac:dyDescent="0.25">
      <c r="C9" t="s">
        <v>116</v>
      </c>
      <c r="D9" s="34" t="s">
        <v>41</v>
      </c>
      <c r="E9" s="10"/>
      <c r="F9" s="10"/>
      <c r="H9" s="10"/>
    </row>
    <row r="10" spans="1:17" x14ac:dyDescent="0.25">
      <c r="C10" t="s">
        <v>128</v>
      </c>
      <c r="D10" s="34" t="s">
        <v>412</v>
      </c>
      <c r="E10" s="44">
        <v>18</v>
      </c>
      <c r="F10" s="34" t="s">
        <v>282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C11" t="s">
        <v>129</v>
      </c>
      <c r="D11" s="34" t="s">
        <v>412</v>
      </c>
      <c r="E11" s="44">
        <v>22</v>
      </c>
      <c r="F11" s="34" t="s">
        <v>288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C12" t="s">
        <v>130</v>
      </c>
      <c r="D12" s="34" t="s">
        <v>412</v>
      </c>
      <c r="E12" s="44">
        <v>27</v>
      </c>
      <c r="F12" s="10" t="s">
        <v>283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C13" t="s">
        <v>131</v>
      </c>
      <c r="D13" s="34" t="s">
        <v>412</v>
      </c>
      <c r="E13" s="44">
        <v>32</v>
      </c>
      <c r="F13" s="10" t="s">
        <v>284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C14" t="s">
        <v>132</v>
      </c>
      <c r="D14" s="34" t="s">
        <v>412</v>
      </c>
      <c r="E14" s="44">
        <v>37</v>
      </c>
      <c r="F14" s="10" t="s">
        <v>285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C15" t="s">
        <v>133</v>
      </c>
      <c r="D15" s="34" t="s">
        <v>412</v>
      </c>
      <c r="E15" s="44">
        <v>42</v>
      </c>
      <c r="F15" s="10" t="s">
        <v>286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C16" t="s">
        <v>134</v>
      </c>
      <c r="D16" s="34" t="s">
        <v>412</v>
      </c>
      <c r="E16" s="44">
        <v>47</v>
      </c>
      <c r="F16" s="10" t="s">
        <v>287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3:17" x14ac:dyDescent="0.25">
      <c r="C17" t="s">
        <v>135</v>
      </c>
      <c r="D17" s="34" t="s">
        <v>412</v>
      </c>
      <c r="E17" s="44">
        <v>52</v>
      </c>
      <c r="F17" s="10" t="s">
        <v>47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3:17" x14ac:dyDescent="0.25">
      <c r="C18" t="s">
        <v>136</v>
      </c>
      <c r="D18" s="34" t="s">
        <v>412</v>
      </c>
      <c r="E18" s="44">
        <v>57</v>
      </c>
      <c r="F18" s="10" t="s">
        <v>48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3:17" x14ac:dyDescent="0.25">
      <c r="C19" t="s">
        <v>137</v>
      </c>
      <c r="D19" s="34" t="s">
        <v>412</v>
      </c>
      <c r="E19" s="44">
        <v>62</v>
      </c>
      <c r="F19" s="10" t="s">
        <v>49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3:17" x14ac:dyDescent="0.25">
      <c r="C20" t="s">
        <v>138</v>
      </c>
      <c r="D20" s="34" t="s">
        <v>412</v>
      </c>
      <c r="E20" s="44">
        <v>67</v>
      </c>
      <c r="F20" s="34" t="s">
        <v>50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9"/>
    </row>
  </sheetData>
  <hyperlinks>
    <hyperlink ref="A1" location="TOC!A1" display="TOC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2" sqref="K22"/>
    </sheetView>
  </sheetViews>
  <sheetFormatPr defaultRowHeight="15" x14ac:dyDescent="0.25"/>
  <cols>
    <col min="8" max="8" width="12.140625" bestFit="1" customWidth="1"/>
  </cols>
  <sheetData>
    <row r="1" spans="1:8" x14ac:dyDescent="0.25">
      <c r="A1" s="1" t="s">
        <v>0</v>
      </c>
    </row>
    <row r="2" spans="1:8" x14ac:dyDescent="0.25">
      <c r="A2" s="7" t="s">
        <v>331</v>
      </c>
    </row>
    <row r="3" spans="1:8" x14ac:dyDescent="0.25">
      <c r="F3" s="37">
        <v>0.11799999999999999</v>
      </c>
    </row>
    <row r="4" spans="1:8" x14ac:dyDescent="0.25">
      <c r="A4" t="s">
        <v>310</v>
      </c>
      <c r="B4" t="s">
        <v>335</v>
      </c>
      <c r="C4" t="s">
        <v>336</v>
      </c>
      <c r="D4" t="s">
        <v>337</v>
      </c>
      <c r="E4" t="s">
        <v>338</v>
      </c>
      <c r="F4" t="s">
        <v>339</v>
      </c>
      <c r="G4" t="s">
        <v>340</v>
      </c>
      <c r="H4" t="s">
        <v>341</v>
      </c>
    </row>
    <row r="5" spans="1:8" x14ac:dyDescent="0.25">
      <c r="A5">
        <v>20</v>
      </c>
      <c r="B5" s="43">
        <v>1E-4</v>
      </c>
      <c r="C5" s="43">
        <v>0</v>
      </c>
      <c r="D5" s="43">
        <v>0</v>
      </c>
      <c r="E5" s="43">
        <v>0</v>
      </c>
      <c r="F5" s="43">
        <f>+AVERAGE(B5:C5)</f>
        <v>5.0000000000000002E-5</v>
      </c>
      <c r="G5" s="43">
        <f>+AVERAGE(D5:E5)</f>
        <v>0</v>
      </c>
      <c r="H5" s="60">
        <f>+F5*$F$3+G5*(1-$F$3)</f>
        <v>5.9000000000000003E-6</v>
      </c>
    </row>
    <row r="6" spans="1:8" x14ac:dyDescent="0.25">
      <c r="A6">
        <v>21</v>
      </c>
      <c r="B6" s="43">
        <v>1E-4</v>
      </c>
      <c r="C6" s="43">
        <v>0</v>
      </c>
      <c r="D6" s="43">
        <v>0</v>
      </c>
      <c r="E6" s="43">
        <v>0</v>
      </c>
      <c r="F6" s="43">
        <f t="shared" ref="F6:F56" si="0">+AVERAGE(B6:C6)</f>
        <v>5.0000000000000002E-5</v>
      </c>
      <c r="G6" s="43">
        <f t="shared" ref="G6:G56" si="1">+AVERAGE(D6:E6)</f>
        <v>0</v>
      </c>
      <c r="H6" s="60">
        <f t="shared" ref="H6:H56" si="2">+F6*$F$3+G6*(1-$F$3)</f>
        <v>5.9000000000000003E-6</v>
      </c>
    </row>
    <row r="7" spans="1:8" x14ac:dyDescent="0.25">
      <c r="A7">
        <v>22</v>
      </c>
      <c r="B7" s="43">
        <v>1E-4</v>
      </c>
      <c r="C7" s="43">
        <v>0</v>
      </c>
      <c r="D7" s="43">
        <v>0</v>
      </c>
      <c r="E7" s="43">
        <v>0</v>
      </c>
      <c r="F7" s="43">
        <f t="shared" si="0"/>
        <v>5.0000000000000002E-5</v>
      </c>
      <c r="G7" s="43">
        <f t="shared" si="1"/>
        <v>0</v>
      </c>
      <c r="H7" s="60">
        <f t="shared" si="2"/>
        <v>5.9000000000000003E-6</v>
      </c>
    </row>
    <row r="8" spans="1:8" x14ac:dyDescent="0.25">
      <c r="A8">
        <v>23</v>
      </c>
      <c r="B8" s="43">
        <v>1E-4</v>
      </c>
      <c r="C8" s="43">
        <v>0</v>
      </c>
      <c r="D8" s="43">
        <v>0</v>
      </c>
      <c r="E8" s="43">
        <v>0</v>
      </c>
      <c r="F8" s="43">
        <f t="shared" si="0"/>
        <v>5.0000000000000002E-5</v>
      </c>
      <c r="G8" s="43">
        <f t="shared" si="1"/>
        <v>0</v>
      </c>
      <c r="H8" s="60">
        <f t="shared" si="2"/>
        <v>5.9000000000000003E-6</v>
      </c>
    </row>
    <row r="9" spans="1:8" x14ac:dyDescent="0.25">
      <c r="A9">
        <v>24</v>
      </c>
      <c r="B9" s="43">
        <v>1E-4</v>
      </c>
      <c r="C9" s="43">
        <v>0</v>
      </c>
      <c r="D9" s="43">
        <v>0</v>
      </c>
      <c r="E9" s="43">
        <v>0</v>
      </c>
      <c r="F9" s="43">
        <f t="shared" si="0"/>
        <v>5.0000000000000002E-5</v>
      </c>
      <c r="G9" s="43">
        <f t="shared" si="1"/>
        <v>0</v>
      </c>
      <c r="H9" s="60">
        <f t="shared" si="2"/>
        <v>5.9000000000000003E-6</v>
      </c>
    </row>
    <row r="10" spans="1:8" x14ac:dyDescent="0.25">
      <c r="A10">
        <v>25</v>
      </c>
      <c r="B10" s="43">
        <v>1E-4</v>
      </c>
      <c r="C10" s="43">
        <v>4.0000000000000003E-5</v>
      </c>
      <c r="D10" s="43">
        <v>1.0000000000000001E-5</v>
      </c>
      <c r="E10" s="43">
        <v>1.0000000000000001E-5</v>
      </c>
      <c r="F10" s="43">
        <f t="shared" si="0"/>
        <v>7.0000000000000007E-5</v>
      </c>
      <c r="G10" s="43">
        <f t="shared" si="1"/>
        <v>1.0000000000000001E-5</v>
      </c>
      <c r="H10" s="60">
        <f t="shared" si="2"/>
        <v>1.7079999999999999E-5</v>
      </c>
    </row>
    <row r="11" spans="1:8" x14ac:dyDescent="0.25">
      <c r="A11">
        <v>26</v>
      </c>
      <c r="B11" s="43">
        <v>1E-4</v>
      </c>
      <c r="C11" s="43">
        <v>4.0000000000000003E-5</v>
      </c>
      <c r="D11" s="43">
        <v>1.0000000000000001E-5</v>
      </c>
      <c r="E11" s="43">
        <v>1.0000000000000001E-5</v>
      </c>
      <c r="F11" s="43">
        <f t="shared" si="0"/>
        <v>7.0000000000000007E-5</v>
      </c>
      <c r="G11" s="43">
        <f t="shared" si="1"/>
        <v>1.0000000000000001E-5</v>
      </c>
      <c r="H11" s="60">
        <f t="shared" si="2"/>
        <v>1.7079999999999999E-5</v>
      </c>
    </row>
    <row r="12" spans="1:8" x14ac:dyDescent="0.25">
      <c r="A12">
        <v>27</v>
      </c>
      <c r="B12" s="43">
        <v>1E-4</v>
      </c>
      <c r="C12" s="43">
        <v>4.0000000000000003E-5</v>
      </c>
      <c r="D12" s="43">
        <v>1.0000000000000001E-5</v>
      </c>
      <c r="E12" s="43">
        <v>1.0000000000000001E-5</v>
      </c>
      <c r="F12" s="43">
        <f t="shared" si="0"/>
        <v>7.0000000000000007E-5</v>
      </c>
      <c r="G12" s="43">
        <f t="shared" si="1"/>
        <v>1.0000000000000001E-5</v>
      </c>
      <c r="H12" s="60">
        <f t="shared" si="2"/>
        <v>1.7079999999999999E-5</v>
      </c>
    </row>
    <row r="13" spans="1:8" x14ac:dyDescent="0.25">
      <c r="A13">
        <v>28</v>
      </c>
      <c r="B13" s="43">
        <v>1E-4</v>
      </c>
      <c r="C13" s="43">
        <v>4.0000000000000003E-5</v>
      </c>
      <c r="D13" s="43">
        <v>1.0000000000000001E-5</v>
      </c>
      <c r="E13" s="43">
        <v>1.0000000000000001E-5</v>
      </c>
      <c r="F13" s="43">
        <f t="shared" si="0"/>
        <v>7.0000000000000007E-5</v>
      </c>
      <c r="G13" s="43">
        <f t="shared" si="1"/>
        <v>1.0000000000000001E-5</v>
      </c>
      <c r="H13" s="60">
        <f t="shared" si="2"/>
        <v>1.7079999999999999E-5</v>
      </c>
    </row>
    <row r="14" spans="1:8" x14ac:dyDescent="0.25">
      <c r="A14">
        <v>29</v>
      </c>
      <c r="B14" s="43">
        <v>1E-4</v>
      </c>
      <c r="C14" s="43">
        <v>4.0000000000000003E-5</v>
      </c>
      <c r="D14" s="43">
        <v>1.0000000000000001E-5</v>
      </c>
      <c r="E14" s="43">
        <v>1.0000000000000001E-5</v>
      </c>
      <c r="F14" s="43">
        <f t="shared" si="0"/>
        <v>7.0000000000000007E-5</v>
      </c>
      <c r="G14" s="43">
        <f t="shared" si="1"/>
        <v>1.0000000000000001E-5</v>
      </c>
      <c r="H14" s="60">
        <f t="shared" si="2"/>
        <v>1.7079999999999999E-5</v>
      </c>
    </row>
    <row r="15" spans="1:8" x14ac:dyDescent="0.25">
      <c r="A15">
        <v>30</v>
      </c>
      <c r="B15" s="43">
        <v>1E-4</v>
      </c>
      <c r="C15" s="43">
        <v>4.0000000000000003E-5</v>
      </c>
      <c r="D15" s="43">
        <v>1.0000000000000001E-5</v>
      </c>
      <c r="E15" s="43">
        <v>1.0000000000000001E-5</v>
      </c>
      <c r="F15" s="43">
        <f t="shared" si="0"/>
        <v>7.0000000000000007E-5</v>
      </c>
      <c r="G15" s="43">
        <f t="shared" si="1"/>
        <v>1.0000000000000001E-5</v>
      </c>
      <c r="H15" s="60">
        <f t="shared" si="2"/>
        <v>1.7079999999999999E-5</v>
      </c>
    </row>
    <row r="16" spans="1:8" x14ac:dyDescent="0.25">
      <c r="A16">
        <v>31</v>
      </c>
      <c r="B16" s="43">
        <v>1E-4</v>
      </c>
      <c r="C16" s="43">
        <v>4.0000000000000003E-5</v>
      </c>
      <c r="D16" s="43">
        <v>1.0000000000000001E-5</v>
      </c>
      <c r="E16" s="43">
        <v>1.0000000000000001E-5</v>
      </c>
      <c r="F16" s="43">
        <f t="shared" si="0"/>
        <v>7.0000000000000007E-5</v>
      </c>
      <c r="G16" s="43">
        <f t="shared" si="1"/>
        <v>1.0000000000000001E-5</v>
      </c>
      <c r="H16" s="60">
        <f t="shared" si="2"/>
        <v>1.7079999999999999E-5</v>
      </c>
    </row>
    <row r="17" spans="1:8" x14ac:dyDescent="0.25">
      <c r="A17">
        <v>32</v>
      </c>
      <c r="B17" s="43">
        <v>1E-4</v>
      </c>
      <c r="C17" s="43">
        <v>4.0000000000000003E-5</v>
      </c>
      <c r="D17" s="43">
        <v>1.0000000000000001E-5</v>
      </c>
      <c r="E17" s="43">
        <v>1.0000000000000001E-5</v>
      </c>
      <c r="F17" s="43">
        <f t="shared" si="0"/>
        <v>7.0000000000000007E-5</v>
      </c>
      <c r="G17" s="43">
        <f t="shared" si="1"/>
        <v>1.0000000000000001E-5</v>
      </c>
      <c r="H17" s="60">
        <f t="shared" si="2"/>
        <v>1.7079999999999999E-5</v>
      </c>
    </row>
    <row r="18" spans="1:8" x14ac:dyDescent="0.25">
      <c r="A18">
        <v>33</v>
      </c>
      <c r="B18" s="43">
        <v>1E-4</v>
      </c>
      <c r="C18" s="43">
        <v>4.0000000000000003E-5</v>
      </c>
      <c r="D18" s="43">
        <v>1.0000000000000001E-5</v>
      </c>
      <c r="E18" s="43">
        <v>1.0000000000000001E-5</v>
      </c>
      <c r="F18" s="43">
        <f t="shared" si="0"/>
        <v>7.0000000000000007E-5</v>
      </c>
      <c r="G18" s="43">
        <f t="shared" si="1"/>
        <v>1.0000000000000001E-5</v>
      </c>
      <c r="H18" s="60">
        <f t="shared" si="2"/>
        <v>1.7079999999999999E-5</v>
      </c>
    </row>
    <row r="19" spans="1:8" x14ac:dyDescent="0.25">
      <c r="A19">
        <v>34</v>
      </c>
      <c r="B19" s="43">
        <v>1E-4</v>
      </c>
      <c r="C19" s="43">
        <v>4.0000000000000003E-5</v>
      </c>
      <c r="D19" s="43">
        <v>1.0000000000000001E-5</v>
      </c>
      <c r="E19" s="43">
        <v>1.0000000000000001E-5</v>
      </c>
      <c r="F19" s="43">
        <f t="shared" si="0"/>
        <v>7.0000000000000007E-5</v>
      </c>
      <c r="G19" s="43">
        <f t="shared" si="1"/>
        <v>1.0000000000000001E-5</v>
      </c>
      <c r="H19" s="60">
        <f t="shared" si="2"/>
        <v>1.7079999999999999E-5</v>
      </c>
    </row>
    <row r="20" spans="1:8" x14ac:dyDescent="0.25">
      <c r="A20">
        <v>35</v>
      </c>
      <c r="B20" s="43">
        <v>1E-4</v>
      </c>
      <c r="C20" s="43">
        <v>4.0000000000000003E-5</v>
      </c>
      <c r="D20" s="43">
        <v>1.0000000000000001E-5</v>
      </c>
      <c r="E20" s="43">
        <v>1.0000000000000001E-5</v>
      </c>
      <c r="F20" s="43">
        <f t="shared" si="0"/>
        <v>7.0000000000000007E-5</v>
      </c>
      <c r="G20" s="43">
        <f t="shared" si="1"/>
        <v>1.0000000000000001E-5</v>
      </c>
      <c r="H20" s="60">
        <f t="shared" si="2"/>
        <v>1.7079999999999999E-5</v>
      </c>
    </row>
    <row r="21" spans="1:8" x14ac:dyDescent="0.25">
      <c r="A21">
        <v>36</v>
      </c>
      <c r="B21" s="43">
        <v>1E-4</v>
      </c>
      <c r="C21" s="43">
        <v>4.0000000000000003E-5</v>
      </c>
      <c r="D21" s="43">
        <v>1.0000000000000001E-5</v>
      </c>
      <c r="E21" s="43">
        <v>1.0000000000000001E-5</v>
      </c>
      <c r="F21" s="43">
        <f t="shared" si="0"/>
        <v>7.0000000000000007E-5</v>
      </c>
      <c r="G21" s="43">
        <f t="shared" si="1"/>
        <v>1.0000000000000001E-5</v>
      </c>
      <c r="H21" s="60">
        <f t="shared" si="2"/>
        <v>1.7079999999999999E-5</v>
      </c>
    </row>
    <row r="22" spans="1:8" x14ac:dyDescent="0.25">
      <c r="A22">
        <v>37</v>
      </c>
      <c r="B22" s="43">
        <v>1E-4</v>
      </c>
      <c r="C22" s="43">
        <v>4.0000000000000002E-4</v>
      </c>
      <c r="D22" s="43">
        <v>1.0000000000000001E-5</v>
      </c>
      <c r="E22" s="43">
        <v>1.0000000000000001E-5</v>
      </c>
      <c r="F22" s="43">
        <f t="shared" si="0"/>
        <v>2.5000000000000001E-4</v>
      </c>
      <c r="G22" s="43">
        <f t="shared" si="1"/>
        <v>1.0000000000000001E-5</v>
      </c>
      <c r="H22" s="60">
        <f t="shared" si="2"/>
        <v>3.8319999999999999E-5</v>
      </c>
    </row>
    <row r="23" spans="1:8" x14ac:dyDescent="0.25">
      <c r="A23">
        <v>38</v>
      </c>
      <c r="B23" s="43">
        <v>2.0000000000000001E-4</v>
      </c>
      <c r="C23" s="43">
        <v>4.0000000000000002E-4</v>
      </c>
      <c r="D23" s="43">
        <v>1.0000000000000001E-5</v>
      </c>
      <c r="E23" s="43">
        <v>1.0000000000000001E-5</v>
      </c>
      <c r="F23" s="43">
        <f t="shared" si="0"/>
        <v>3.0000000000000003E-4</v>
      </c>
      <c r="G23" s="43">
        <f t="shared" si="1"/>
        <v>1.0000000000000001E-5</v>
      </c>
      <c r="H23" s="60">
        <f t="shared" si="2"/>
        <v>4.422E-5</v>
      </c>
    </row>
    <row r="24" spans="1:8" x14ac:dyDescent="0.25">
      <c r="A24">
        <v>39</v>
      </c>
      <c r="B24" s="43">
        <v>2.0000000000000001E-4</v>
      </c>
      <c r="C24" s="43">
        <v>4.0000000000000002E-4</v>
      </c>
      <c r="D24" s="43">
        <v>1.0000000000000001E-5</v>
      </c>
      <c r="E24" s="43">
        <v>1.0000000000000001E-5</v>
      </c>
      <c r="F24" s="43">
        <f t="shared" si="0"/>
        <v>3.0000000000000003E-4</v>
      </c>
      <c r="G24" s="43">
        <f t="shared" si="1"/>
        <v>1.0000000000000001E-5</v>
      </c>
      <c r="H24" s="60">
        <f t="shared" si="2"/>
        <v>4.422E-5</v>
      </c>
    </row>
    <row r="25" spans="1:8" x14ac:dyDescent="0.25">
      <c r="A25">
        <v>40</v>
      </c>
      <c r="B25" s="43">
        <v>2.0000000000000001E-4</v>
      </c>
      <c r="C25" s="43">
        <v>4.0000000000000002E-4</v>
      </c>
      <c r="D25" s="43">
        <v>1.0000000000000001E-5</v>
      </c>
      <c r="E25" s="43">
        <v>1.0000000000000001E-5</v>
      </c>
      <c r="F25" s="43">
        <f t="shared" si="0"/>
        <v>3.0000000000000003E-4</v>
      </c>
      <c r="G25" s="43">
        <f t="shared" si="1"/>
        <v>1.0000000000000001E-5</v>
      </c>
      <c r="H25" s="60">
        <f t="shared" si="2"/>
        <v>4.422E-5</v>
      </c>
    </row>
    <row r="26" spans="1:8" x14ac:dyDescent="0.25">
      <c r="A26">
        <v>41</v>
      </c>
      <c r="B26" s="43">
        <v>2.0000000000000001E-4</v>
      </c>
      <c r="C26" s="43">
        <v>5.9999999999999995E-4</v>
      </c>
      <c r="D26" s="43">
        <v>4.0000000000000003E-5</v>
      </c>
      <c r="E26" s="43">
        <v>1.0000000000000001E-5</v>
      </c>
      <c r="F26" s="43">
        <f t="shared" si="0"/>
        <v>3.9999999999999996E-4</v>
      </c>
      <c r="G26" s="43">
        <f t="shared" si="1"/>
        <v>2.5000000000000001E-5</v>
      </c>
      <c r="H26" s="60">
        <f t="shared" si="2"/>
        <v>6.9250000000000003E-5</v>
      </c>
    </row>
    <row r="27" spans="1:8" x14ac:dyDescent="0.25">
      <c r="A27">
        <v>42</v>
      </c>
      <c r="B27" s="43">
        <v>2.0000000000000001E-4</v>
      </c>
      <c r="C27" s="43">
        <v>5.9999999999999995E-4</v>
      </c>
      <c r="D27" s="43">
        <v>4.0000000000000003E-5</v>
      </c>
      <c r="E27" s="43">
        <v>1.0000000000000001E-5</v>
      </c>
      <c r="F27" s="43">
        <f t="shared" si="0"/>
        <v>3.9999999999999996E-4</v>
      </c>
      <c r="G27" s="43">
        <f t="shared" si="1"/>
        <v>2.5000000000000001E-5</v>
      </c>
      <c r="H27" s="60">
        <f t="shared" si="2"/>
        <v>6.9250000000000003E-5</v>
      </c>
    </row>
    <row r="28" spans="1:8" x14ac:dyDescent="0.25">
      <c r="A28">
        <v>43</v>
      </c>
      <c r="B28" s="43">
        <v>2.0000000000000001E-4</v>
      </c>
      <c r="C28" s="43">
        <v>5.9999999999999995E-4</v>
      </c>
      <c r="D28" s="43">
        <v>4.0000000000000003E-5</v>
      </c>
      <c r="E28" s="43">
        <v>1.0000000000000001E-5</v>
      </c>
      <c r="F28" s="43">
        <f t="shared" si="0"/>
        <v>3.9999999999999996E-4</v>
      </c>
      <c r="G28" s="43">
        <f t="shared" si="1"/>
        <v>2.5000000000000001E-5</v>
      </c>
      <c r="H28" s="60">
        <f t="shared" si="2"/>
        <v>6.9250000000000003E-5</v>
      </c>
    </row>
    <row r="29" spans="1:8" x14ac:dyDescent="0.25">
      <c r="A29">
        <v>44</v>
      </c>
      <c r="B29" s="43">
        <v>4.0000000000000002E-4</v>
      </c>
      <c r="C29" s="43">
        <v>4.0000000000000002E-4</v>
      </c>
      <c r="D29" s="43">
        <v>4.0000000000000003E-5</v>
      </c>
      <c r="E29" s="43">
        <v>1.0000000000000001E-5</v>
      </c>
      <c r="F29" s="43">
        <f t="shared" si="0"/>
        <v>4.0000000000000002E-4</v>
      </c>
      <c r="G29" s="43">
        <f t="shared" si="1"/>
        <v>2.5000000000000001E-5</v>
      </c>
      <c r="H29" s="60">
        <f t="shared" si="2"/>
        <v>6.9250000000000003E-5</v>
      </c>
    </row>
    <row r="30" spans="1:8" x14ac:dyDescent="0.25">
      <c r="A30">
        <v>45</v>
      </c>
      <c r="B30" s="43">
        <v>5.9999999999999995E-4</v>
      </c>
      <c r="C30" s="43">
        <v>4.0000000000000002E-4</v>
      </c>
      <c r="D30" s="43">
        <v>4.0000000000000003E-5</v>
      </c>
      <c r="E30" s="43">
        <v>1.0000000000000001E-5</v>
      </c>
      <c r="F30" s="43">
        <f t="shared" si="0"/>
        <v>5.0000000000000001E-4</v>
      </c>
      <c r="G30" s="43">
        <f t="shared" si="1"/>
        <v>2.5000000000000001E-5</v>
      </c>
      <c r="H30" s="60">
        <f t="shared" si="2"/>
        <v>8.1049999999999991E-5</v>
      </c>
    </row>
    <row r="31" spans="1:8" x14ac:dyDescent="0.25">
      <c r="A31">
        <v>46</v>
      </c>
      <c r="B31" s="43">
        <v>8.0000000000000004E-4</v>
      </c>
      <c r="C31" s="43">
        <v>4.0000000000000002E-4</v>
      </c>
      <c r="D31" s="43">
        <v>4.0000000000000003E-5</v>
      </c>
      <c r="E31" s="43">
        <v>1.0000000000000001E-5</v>
      </c>
      <c r="F31" s="43">
        <f t="shared" si="0"/>
        <v>6.0000000000000006E-4</v>
      </c>
      <c r="G31" s="43">
        <f t="shared" si="1"/>
        <v>2.5000000000000001E-5</v>
      </c>
      <c r="H31" s="60">
        <f t="shared" si="2"/>
        <v>9.2850000000000007E-5</v>
      </c>
    </row>
    <row r="32" spans="1:8" x14ac:dyDescent="0.25">
      <c r="A32">
        <v>47</v>
      </c>
      <c r="B32" s="43">
        <v>1E-3</v>
      </c>
      <c r="C32" s="43">
        <v>4.0000000000000002E-4</v>
      </c>
      <c r="D32" s="43">
        <v>4.0000000000000003E-5</v>
      </c>
      <c r="E32" s="43">
        <v>1.0000000000000001E-5</v>
      </c>
      <c r="F32" s="43">
        <f t="shared" si="0"/>
        <v>6.9999999999999999E-4</v>
      </c>
      <c r="G32" s="43">
        <f t="shared" si="1"/>
        <v>2.5000000000000001E-5</v>
      </c>
      <c r="H32" s="60">
        <f t="shared" si="2"/>
        <v>1.0465E-4</v>
      </c>
    </row>
    <row r="33" spans="1:8" x14ac:dyDescent="0.25">
      <c r="A33">
        <v>48</v>
      </c>
      <c r="B33" s="43">
        <v>1.1999999999999999E-3</v>
      </c>
      <c r="C33" s="43">
        <v>4.0000000000000002E-4</v>
      </c>
      <c r="D33" s="43">
        <v>4.0000000000000003E-5</v>
      </c>
      <c r="E33" s="43">
        <v>1.0000000000000001E-5</v>
      </c>
      <c r="F33" s="43">
        <f t="shared" si="0"/>
        <v>7.9999999999999993E-4</v>
      </c>
      <c r="G33" s="43">
        <f t="shared" si="1"/>
        <v>2.5000000000000001E-5</v>
      </c>
      <c r="H33" s="60">
        <f t="shared" si="2"/>
        <v>1.1644999999999998E-4</v>
      </c>
    </row>
    <row r="34" spans="1:8" x14ac:dyDescent="0.25">
      <c r="A34">
        <v>49</v>
      </c>
      <c r="B34" s="43">
        <v>1.4E-3</v>
      </c>
      <c r="C34" s="43">
        <v>4.0000000000000002E-4</v>
      </c>
      <c r="D34" s="43">
        <v>4.0000000000000003E-5</v>
      </c>
      <c r="E34" s="43">
        <v>1.0000000000000001E-5</v>
      </c>
      <c r="F34" s="43">
        <f t="shared" si="0"/>
        <v>8.9999999999999998E-4</v>
      </c>
      <c r="G34" s="43">
        <f t="shared" si="1"/>
        <v>2.5000000000000001E-5</v>
      </c>
      <c r="H34" s="60">
        <f t="shared" si="2"/>
        <v>1.2825E-4</v>
      </c>
    </row>
    <row r="35" spans="1:8" x14ac:dyDescent="0.25">
      <c r="A35">
        <v>50</v>
      </c>
      <c r="B35" s="43">
        <v>1.4E-3</v>
      </c>
      <c r="C35" s="43">
        <v>5.0000000000000001E-4</v>
      </c>
      <c r="D35" s="43">
        <v>6.0000000000000002E-5</v>
      </c>
      <c r="E35" s="43">
        <v>6.0000000000000002E-5</v>
      </c>
      <c r="F35" s="43">
        <f t="shared" si="0"/>
        <v>9.5E-4</v>
      </c>
      <c r="G35" s="43">
        <f t="shared" si="1"/>
        <v>6.0000000000000002E-5</v>
      </c>
      <c r="H35" s="60">
        <f t="shared" si="2"/>
        <v>1.6501999999999999E-4</v>
      </c>
    </row>
    <row r="36" spans="1:8" x14ac:dyDescent="0.25">
      <c r="A36">
        <v>51</v>
      </c>
      <c r="B36" s="43">
        <v>1E-3</v>
      </c>
      <c r="C36" s="43">
        <v>5.9999999999999995E-4</v>
      </c>
      <c r="D36" s="43">
        <v>6.0000000000000002E-5</v>
      </c>
      <c r="E36" s="43">
        <v>6.0000000000000002E-5</v>
      </c>
      <c r="F36" s="43">
        <f t="shared" si="0"/>
        <v>7.9999999999999993E-4</v>
      </c>
      <c r="G36" s="43">
        <f t="shared" si="1"/>
        <v>6.0000000000000002E-5</v>
      </c>
      <c r="H36" s="60">
        <f t="shared" si="2"/>
        <v>1.4731999999999999E-4</v>
      </c>
    </row>
    <row r="37" spans="1:8" x14ac:dyDescent="0.25">
      <c r="A37">
        <v>52</v>
      </c>
      <c r="B37" s="43">
        <v>1E-3</v>
      </c>
      <c r="C37" s="43">
        <v>6.9999999999999999E-4</v>
      </c>
      <c r="D37" s="43">
        <v>6.0000000000000002E-5</v>
      </c>
      <c r="E37" s="43">
        <v>6.0000000000000002E-5</v>
      </c>
      <c r="F37" s="43">
        <f t="shared" si="0"/>
        <v>8.5000000000000006E-4</v>
      </c>
      <c r="G37" s="43">
        <f t="shared" si="1"/>
        <v>6.0000000000000002E-5</v>
      </c>
      <c r="H37" s="60">
        <f t="shared" si="2"/>
        <v>1.5322E-4</v>
      </c>
    </row>
    <row r="38" spans="1:8" x14ac:dyDescent="0.25">
      <c r="A38">
        <v>53</v>
      </c>
      <c r="B38" s="43">
        <v>1E-3</v>
      </c>
      <c r="C38" s="43">
        <v>8.0000000000000004E-4</v>
      </c>
      <c r="D38" s="43">
        <v>6.0000000000000002E-5</v>
      </c>
      <c r="E38" s="43">
        <v>6.0000000000000002E-5</v>
      </c>
      <c r="F38" s="43">
        <f t="shared" si="0"/>
        <v>8.9999999999999998E-4</v>
      </c>
      <c r="G38" s="43">
        <f t="shared" si="1"/>
        <v>6.0000000000000002E-5</v>
      </c>
      <c r="H38" s="60">
        <f t="shared" si="2"/>
        <v>1.5912000000000001E-4</v>
      </c>
    </row>
    <row r="39" spans="1:8" x14ac:dyDescent="0.25">
      <c r="A39">
        <v>54</v>
      </c>
      <c r="B39" s="43">
        <v>1E-3</v>
      </c>
      <c r="C39" s="43">
        <v>8.0000000000000004E-4</v>
      </c>
      <c r="D39" s="43">
        <v>6.0000000000000002E-5</v>
      </c>
      <c r="E39" s="43">
        <v>6.0000000000000002E-5</v>
      </c>
      <c r="F39" s="43">
        <f t="shared" si="0"/>
        <v>8.9999999999999998E-4</v>
      </c>
      <c r="G39" s="43">
        <f t="shared" si="1"/>
        <v>6.0000000000000002E-5</v>
      </c>
      <c r="H39" s="60">
        <f t="shared" si="2"/>
        <v>1.5912000000000001E-4</v>
      </c>
    </row>
    <row r="40" spans="1:8" x14ac:dyDescent="0.25">
      <c r="A40">
        <v>55</v>
      </c>
      <c r="B40" s="43">
        <v>1E-3</v>
      </c>
      <c r="C40" s="43">
        <v>8.0000000000000004E-4</v>
      </c>
      <c r="D40" s="43">
        <v>6.0000000000000002E-5</v>
      </c>
      <c r="E40" s="43">
        <v>6.0000000000000002E-5</v>
      </c>
      <c r="F40" s="43">
        <f t="shared" si="0"/>
        <v>8.9999999999999998E-4</v>
      </c>
      <c r="G40" s="43">
        <f t="shared" si="1"/>
        <v>6.0000000000000002E-5</v>
      </c>
      <c r="H40" s="60">
        <f t="shared" si="2"/>
        <v>1.5912000000000001E-4</v>
      </c>
    </row>
    <row r="41" spans="1:8" x14ac:dyDescent="0.25">
      <c r="A41">
        <v>56</v>
      </c>
      <c r="B41" s="43">
        <v>1E-3</v>
      </c>
      <c r="C41" s="43">
        <v>8.0000000000000004E-4</v>
      </c>
      <c r="D41" s="43">
        <v>6.0000000000000002E-5</v>
      </c>
      <c r="E41" s="43">
        <v>6.0000000000000002E-5</v>
      </c>
      <c r="F41" s="43">
        <f t="shared" si="0"/>
        <v>8.9999999999999998E-4</v>
      </c>
      <c r="G41" s="43">
        <f t="shared" si="1"/>
        <v>6.0000000000000002E-5</v>
      </c>
      <c r="H41" s="60">
        <f t="shared" si="2"/>
        <v>1.5912000000000001E-4</v>
      </c>
    </row>
    <row r="42" spans="1:8" x14ac:dyDescent="0.25">
      <c r="A42">
        <v>57</v>
      </c>
      <c r="B42" s="43">
        <v>1E-3</v>
      </c>
      <c r="C42" s="43">
        <v>8.0000000000000004E-4</v>
      </c>
      <c r="D42" s="43">
        <v>6.0000000000000002E-5</v>
      </c>
      <c r="E42" s="43">
        <v>6.0000000000000002E-5</v>
      </c>
      <c r="F42" s="43">
        <f t="shared" si="0"/>
        <v>8.9999999999999998E-4</v>
      </c>
      <c r="G42" s="43">
        <f t="shared" si="1"/>
        <v>6.0000000000000002E-5</v>
      </c>
      <c r="H42" s="60">
        <f t="shared" si="2"/>
        <v>1.5912000000000001E-4</v>
      </c>
    </row>
    <row r="43" spans="1:8" x14ac:dyDescent="0.25">
      <c r="A43">
        <v>58</v>
      </c>
      <c r="B43" s="43">
        <v>1E-3</v>
      </c>
      <c r="C43" s="43">
        <v>1.5E-3</v>
      </c>
      <c r="D43" s="43">
        <v>6.0000000000000002E-5</v>
      </c>
      <c r="E43" s="43">
        <v>6.0000000000000002E-5</v>
      </c>
      <c r="F43" s="43">
        <f t="shared" si="0"/>
        <v>1.25E-3</v>
      </c>
      <c r="G43" s="43">
        <f t="shared" si="1"/>
        <v>6.0000000000000002E-5</v>
      </c>
      <c r="H43" s="60">
        <f t="shared" si="2"/>
        <v>2.0042000000000001E-4</v>
      </c>
    </row>
    <row r="44" spans="1:8" x14ac:dyDescent="0.25">
      <c r="A44">
        <v>59</v>
      </c>
      <c r="B44" s="43">
        <v>1E-3</v>
      </c>
      <c r="C44" s="43">
        <v>1.5E-3</v>
      </c>
      <c r="D44" s="43">
        <v>1E-4</v>
      </c>
      <c r="E44" s="43">
        <v>1.4999999999999999E-4</v>
      </c>
      <c r="F44" s="43">
        <f t="shared" si="0"/>
        <v>1.25E-3</v>
      </c>
      <c r="G44" s="43">
        <f t="shared" si="1"/>
        <v>1.25E-4</v>
      </c>
      <c r="H44" s="60">
        <f t="shared" si="2"/>
        <v>2.5775E-4</v>
      </c>
    </row>
    <row r="45" spans="1:8" x14ac:dyDescent="0.25">
      <c r="A45">
        <v>60</v>
      </c>
      <c r="B45" s="43">
        <v>1.4E-3</v>
      </c>
      <c r="C45" s="43">
        <v>1.5E-3</v>
      </c>
      <c r="D45" s="43">
        <v>1E-4</v>
      </c>
      <c r="E45" s="43">
        <v>1.2999999999999999E-4</v>
      </c>
      <c r="F45" s="43">
        <f t="shared" si="0"/>
        <v>1.4499999999999999E-3</v>
      </c>
      <c r="G45" s="43">
        <f t="shared" si="1"/>
        <v>1.15E-4</v>
      </c>
      <c r="H45" s="60">
        <f t="shared" si="2"/>
        <v>2.7252999999999999E-4</v>
      </c>
    </row>
    <row r="46" spans="1:8" x14ac:dyDescent="0.25">
      <c r="A46">
        <v>61</v>
      </c>
      <c r="B46" s="43">
        <v>1.8E-3</v>
      </c>
      <c r="C46" s="43">
        <v>1.5E-3</v>
      </c>
      <c r="D46" s="43">
        <v>1E-4</v>
      </c>
      <c r="E46" s="43">
        <v>1E-4</v>
      </c>
      <c r="F46" s="43">
        <f t="shared" si="0"/>
        <v>1.65E-3</v>
      </c>
      <c r="G46" s="43">
        <f t="shared" si="1"/>
        <v>1E-4</v>
      </c>
      <c r="H46" s="60">
        <f t="shared" si="2"/>
        <v>2.8289999999999999E-4</v>
      </c>
    </row>
    <row r="47" spans="1:8" x14ac:dyDescent="0.25">
      <c r="A47">
        <v>62</v>
      </c>
      <c r="B47" s="43">
        <v>2.2000000000000001E-3</v>
      </c>
      <c r="C47" s="43">
        <v>1.5E-3</v>
      </c>
      <c r="D47" s="43">
        <v>1E-4</v>
      </c>
      <c r="E47" s="43">
        <v>1E-4</v>
      </c>
      <c r="F47" s="43">
        <f t="shared" si="0"/>
        <v>1.8500000000000001E-3</v>
      </c>
      <c r="G47" s="43">
        <f t="shared" si="1"/>
        <v>1E-4</v>
      </c>
      <c r="H47" s="60">
        <f t="shared" si="2"/>
        <v>3.0650000000000002E-4</v>
      </c>
    </row>
    <row r="48" spans="1:8" x14ac:dyDescent="0.25">
      <c r="A48">
        <v>63</v>
      </c>
      <c r="B48" s="43">
        <v>2.5999999999999999E-3</v>
      </c>
      <c r="C48" s="43">
        <v>1.5E-3</v>
      </c>
      <c r="D48" s="43">
        <v>1E-4</v>
      </c>
      <c r="E48" s="43">
        <v>1E-4</v>
      </c>
      <c r="F48" s="43">
        <f t="shared" si="0"/>
        <v>2.0499999999999997E-3</v>
      </c>
      <c r="G48" s="43">
        <f t="shared" si="1"/>
        <v>1E-4</v>
      </c>
      <c r="H48" s="60">
        <f t="shared" si="2"/>
        <v>3.3009999999999995E-4</v>
      </c>
    </row>
    <row r="49" spans="1:8" x14ac:dyDescent="0.25">
      <c r="A49">
        <v>64</v>
      </c>
      <c r="B49" s="43">
        <v>3.0000000000000001E-3</v>
      </c>
      <c r="C49" s="43">
        <v>1.5E-3</v>
      </c>
      <c r="D49" s="43">
        <v>1E-4</v>
      </c>
      <c r="E49" s="43">
        <v>1E-4</v>
      </c>
      <c r="F49" s="43">
        <f t="shared" si="0"/>
        <v>2.2500000000000003E-3</v>
      </c>
      <c r="G49" s="43">
        <f t="shared" si="1"/>
        <v>1E-4</v>
      </c>
      <c r="H49" s="60">
        <f t="shared" si="2"/>
        <v>3.5369999999999998E-4</v>
      </c>
    </row>
    <row r="50" spans="1:8" x14ac:dyDescent="0.25">
      <c r="A50">
        <v>65</v>
      </c>
      <c r="B50" s="43">
        <v>2.5999999999999999E-3</v>
      </c>
      <c r="C50" s="43">
        <v>1.5E-3</v>
      </c>
      <c r="D50" s="43">
        <v>1E-4</v>
      </c>
      <c r="E50" s="43">
        <v>1E-4</v>
      </c>
      <c r="F50" s="43">
        <f t="shared" si="0"/>
        <v>2.0499999999999997E-3</v>
      </c>
      <c r="G50" s="43">
        <f t="shared" si="1"/>
        <v>1E-4</v>
      </c>
      <c r="H50" s="60">
        <f t="shared" si="2"/>
        <v>3.3009999999999995E-4</v>
      </c>
    </row>
    <row r="51" spans="1:8" x14ac:dyDescent="0.25">
      <c r="A51">
        <v>66</v>
      </c>
      <c r="B51" s="43">
        <v>2.3999999999999998E-3</v>
      </c>
      <c r="C51" s="43">
        <v>1E-3</v>
      </c>
      <c r="D51" s="43">
        <v>1E-4</v>
      </c>
      <c r="E51" s="43">
        <v>1E-4</v>
      </c>
      <c r="F51" s="43">
        <f t="shared" si="0"/>
        <v>1.6999999999999999E-3</v>
      </c>
      <c r="G51" s="43">
        <f t="shared" si="1"/>
        <v>1E-4</v>
      </c>
      <c r="H51" s="60">
        <f t="shared" si="2"/>
        <v>2.8879999999999997E-4</v>
      </c>
    </row>
    <row r="52" spans="1:8" x14ac:dyDescent="0.25">
      <c r="A52">
        <v>67</v>
      </c>
      <c r="B52" s="43">
        <v>2E-3</v>
      </c>
      <c r="C52" s="43">
        <v>1E-3</v>
      </c>
      <c r="D52" s="43">
        <v>1E-4</v>
      </c>
      <c r="E52" s="43">
        <v>1E-4</v>
      </c>
      <c r="F52" s="43">
        <f t="shared" si="0"/>
        <v>1.5E-3</v>
      </c>
      <c r="G52" s="43">
        <f t="shared" si="1"/>
        <v>1E-4</v>
      </c>
      <c r="H52" s="60">
        <f t="shared" si="2"/>
        <v>2.652E-4</v>
      </c>
    </row>
    <row r="53" spans="1:8" x14ac:dyDescent="0.25">
      <c r="A53">
        <v>68</v>
      </c>
      <c r="B53" s="43">
        <v>1E-3</v>
      </c>
      <c r="C53" s="43">
        <v>1E-3</v>
      </c>
      <c r="D53" s="43">
        <v>1E-4</v>
      </c>
      <c r="E53" s="43">
        <v>1E-4</v>
      </c>
      <c r="F53" s="43">
        <f t="shared" si="0"/>
        <v>1E-3</v>
      </c>
      <c r="G53" s="43">
        <f t="shared" si="1"/>
        <v>1E-4</v>
      </c>
      <c r="H53" s="60">
        <f t="shared" si="2"/>
        <v>2.062E-4</v>
      </c>
    </row>
    <row r="54" spans="1:8" x14ac:dyDescent="0.25">
      <c r="A54">
        <v>69</v>
      </c>
      <c r="B54" s="43">
        <v>1E-3</v>
      </c>
      <c r="C54" s="43">
        <v>1E-3</v>
      </c>
      <c r="D54" s="43">
        <v>1E-4</v>
      </c>
      <c r="E54" s="43">
        <v>1E-4</v>
      </c>
      <c r="F54" s="43">
        <f t="shared" si="0"/>
        <v>1E-3</v>
      </c>
      <c r="G54" s="43">
        <f t="shared" si="1"/>
        <v>1E-4</v>
      </c>
      <c r="H54" s="60">
        <f t="shared" si="2"/>
        <v>2.062E-4</v>
      </c>
    </row>
    <row r="55" spans="1:8" x14ac:dyDescent="0.25">
      <c r="A55" t="s">
        <v>301</v>
      </c>
      <c r="B55" s="43">
        <v>1E-3</v>
      </c>
      <c r="C55" s="43">
        <v>1E-3</v>
      </c>
      <c r="D55" s="43">
        <v>1E-4</v>
      </c>
      <c r="E55" s="43">
        <v>1E-4</v>
      </c>
      <c r="F55" s="43">
        <f t="shared" si="0"/>
        <v>1E-3</v>
      </c>
      <c r="G55" s="43">
        <f t="shared" si="1"/>
        <v>1E-4</v>
      </c>
      <c r="H55" s="60">
        <f t="shared" si="2"/>
        <v>2.062E-4</v>
      </c>
    </row>
    <row r="56" spans="1:8" x14ac:dyDescent="0.25">
      <c r="A56">
        <v>80</v>
      </c>
      <c r="B56" s="43">
        <v>1E-3</v>
      </c>
      <c r="C56" s="43">
        <v>1E-3</v>
      </c>
      <c r="D56" s="43">
        <v>1.0000000000000001E-5</v>
      </c>
      <c r="E56" s="43">
        <v>1.0000000000000001E-5</v>
      </c>
      <c r="F56" s="43">
        <f t="shared" si="0"/>
        <v>1E-3</v>
      </c>
      <c r="G56" s="43">
        <f t="shared" si="1"/>
        <v>1.0000000000000001E-5</v>
      </c>
      <c r="H56" s="60">
        <f t="shared" si="2"/>
        <v>1.2681999999999998E-4</v>
      </c>
    </row>
    <row r="57" spans="1:8" x14ac:dyDescent="0.25">
      <c r="B57" s="43"/>
      <c r="C57" s="43"/>
      <c r="D57" s="43"/>
      <c r="E57" s="43"/>
      <c r="F57" s="43"/>
      <c r="G57" s="43"/>
      <c r="H57" s="43"/>
    </row>
    <row r="58" spans="1:8" x14ac:dyDescent="0.25">
      <c r="B58" s="43"/>
      <c r="C58" s="43"/>
      <c r="D58" s="43"/>
      <c r="E58" s="43"/>
      <c r="F58" s="43"/>
      <c r="G58" s="43"/>
      <c r="H58" s="43"/>
    </row>
  </sheetData>
  <hyperlinks>
    <hyperlink ref="A1" location="TOC!A1" display="TOC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topLeftCell="A10" zoomScale="130" zoomScaleNormal="130" workbookViewId="0">
      <selection activeCell="M16" sqref="M16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B10" sqref="B10"/>
    </sheetView>
  </sheetViews>
  <sheetFormatPr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150</v>
      </c>
    </row>
    <row r="4" spans="1:2" x14ac:dyDescent="0.25">
      <c r="A4" s="3"/>
      <c r="B4" s="2" t="s">
        <v>253</v>
      </c>
    </row>
    <row r="5" spans="1:2" x14ac:dyDescent="0.25">
      <c r="A5" s="3"/>
      <c r="B5" s="2" t="s">
        <v>248</v>
      </c>
    </row>
    <row r="6" spans="1:2" x14ac:dyDescent="0.25">
      <c r="A6" s="3"/>
      <c r="B6" s="2" t="s">
        <v>247</v>
      </c>
    </row>
    <row r="7" spans="1:2" x14ac:dyDescent="0.25">
      <c r="A7" s="3"/>
      <c r="B7" s="2" t="s">
        <v>249</v>
      </c>
    </row>
    <row r="8" spans="1:2" x14ac:dyDescent="0.25">
      <c r="A8" s="3"/>
      <c r="B8" s="2" t="s">
        <v>250</v>
      </c>
    </row>
    <row r="9" spans="1:2" x14ac:dyDescent="0.25">
      <c r="A9" s="3"/>
      <c r="B9" s="2" t="s">
        <v>251</v>
      </c>
    </row>
    <row r="10" spans="1:2" x14ac:dyDescent="0.25">
      <c r="A10" s="3"/>
      <c r="B10" s="2" t="s">
        <v>252</v>
      </c>
    </row>
    <row r="11" spans="1:2" x14ac:dyDescent="0.25">
      <c r="A11" s="3"/>
    </row>
    <row r="12" spans="1:2" x14ac:dyDescent="0.25">
      <c r="A12" s="3" t="s">
        <v>265</v>
      </c>
    </row>
    <row r="13" spans="1:2" x14ac:dyDescent="0.25">
      <c r="A13" s="3"/>
      <c r="B13" s="2" t="s">
        <v>266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C8" sqref="C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151</v>
      </c>
      <c r="C4" s="7"/>
    </row>
    <row r="5" spans="1:3" ht="30" x14ac:dyDescent="0.25">
      <c r="A5" s="33" t="s">
        <v>152</v>
      </c>
      <c r="B5" s="33" t="s">
        <v>153</v>
      </c>
      <c r="C5" s="33" t="s">
        <v>154</v>
      </c>
    </row>
    <row r="6" spans="1:3" x14ac:dyDescent="0.25">
      <c r="A6">
        <v>9</v>
      </c>
      <c r="B6" t="s">
        <v>155</v>
      </c>
      <c r="C6" t="s">
        <v>156</v>
      </c>
    </row>
    <row r="7" spans="1:3" x14ac:dyDescent="0.25">
      <c r="A7">
        <v>83</v>
      </c>
      <c r="B7" t="s">
        <v>157</v>
      </c>
      <c r="C7" t="s">
        <v>158</v>
      </c>
    </row>
    <row r="8" spans="1:3" x14ac:dyDescent="0.25">
      <c r="A8">
        <v>26</v>
      </c>
      <c r="B8" t="s">
        <v>159</v>
      </c>
      <c r="C8" t="s">
        <v>160</v>
      </c>
    </row>
    <row r="9" spans="1:3" x14ac:dyDescent="0.25">
      <c r="A9">
        <v>125</v>
      </c>
      <c r="B9" t="s">
        <v>161</v>
      </c>
      <c r="C9" t="s">
        <v>162</v>
      </c>
    </row>
    <row r="10" spans="1:3" x14ac:dyDescent="0.25">
      <c r="A10">
        <v>85</v>
      </c>
      <c r="B10" t="s">
        <v>163</v>
      </c>
      <c r="C10" t="s">
        <v>164</v>
      </c>
    </row>
    <row r="11" spans="1:3" x14ac:dyDescent="0.25">
      <c r="A11">
        <v>115</v>
      </c>
      <c r="B11" t="s">
        <v>165</v>
      </c>
      <c r="C11" t="s">
        <v>166</v>
      </c>
    </row>
    <row r="12" spans="1:3" x14ac:dyDescent="0.25">
      <c r="A12">
        <v>80</v>
      </c>
      <c r="B12" t="s">
        <v>167</v>
      </c>
      <c r="C12" t="s">
        <v>168</v>
      </c>
    </row>
    <row r="13" spans="1:3" x14ac:dyDescent="0.25">
      <c r="A13">
        <v>91</v>
      </c>
      <c r="B13" t="s">
        <v>169</v>
      </c>
      <c r="C13" t="s">
        <v>170</v>
      </c>
    </row>
    <row r="14" spans="1:3" x14ac:dyDescent="0.25">
      <c r="A14">
        <v>76</v>
      </c>
      <c r="B14" t="s">
        <v>171</v>
      </c>
      <c r="C14" t="s">
        <v>172</v>
      </c>
    </row>
    <row r="15" spans="1:3" x14ac:dyDescent="0.25">
      <c r="A15">
        <v>43</v>
      </c>
      <c r="B15" t="s">
        <v>173</v>
      </c>
      <c r="C15" t="s">
        <v>174</v>
      </c>
    </row>
    <row r="16" spans="1:3" x14ac:dyDescent="0.25">
      <c r="A16">
        <v>32</v>
      </c>
      <c r="B16" t="s">
        <v>175</v>
      </c>
      <c r="C16" t="s">
        <v>176</v>
      </c>
    </row>
    <row r="17" spans="1:3" x14ac:dyDescent="0.25">
      <c r="A17">
        <v>6</v>
      </c>
      <c r="B17" t="s">
        <v>177</v>
      </c>
      <c r="C17" t="s">
        <v>178</v>
      </c>
    </row>
    <row r="18" spans="1:3" x14ac:dyDescent="0.25">
      <c r="A18">
        <v>119</v>
      </c>
      <c r="B18" t="s">
        <v>179</v>
      </c>
      <c r="C18" t="s">
        <v>180</v>
      </c>
    </row>
    <row r="19" spans="1:3" x14ac:dyDescent="0.25">
      <c r="A19">
        <v>38</v>
      </c>
      <c r="B19" t="s">
        <v>181</v>
      </c>
      <c r="C19" t="s">
        <v>182</v>
      </c>
    </row>
    <row r="20" spans="1:3" x14ac:dyDescent="0.25">
      <c r="A20">
        <v>69</v>
      </c>
      <c r="B20" t="s">
        <v>183</v>
      </c>
      <c r="C20" t="s">
        <v>184</v>
      </c>
    </row>
    <row r="22" spans="1:3" x14ac:dyDescent="0.25">
      <c r="A22" s="7" t="s">
        <v>185</v>
      </c>
      <c r="C22" s="7"/>
    </row>
    <row r="23" spans="1:3" ht="30" x14ac:dyDescent="0.25">
      <c r="A23" s="33" t="s">
        <v>152</v>
      </c>
      <c r="B23" s="33"/>
      <c r="C23" s="33" t="s">
        <v>154</v>
      </c>
    </row>
    <row r="24" spans="1:3" x14ac:dyDescent="0.25">
      <c r="A24">
        <v>10</v>
      </c>
      <c r="B24" t="s">
        <v>186</v>
      </c>
      <c r="C24" t="s">
        <v>187</v>
      </c>
    </row>
    <row r="25" spans="1:3" x14ac:dyDescent="0.25">
      <c r="A25">
        <v>108</v>
      </c>
      <c r="B25" t="s">
        <v>188</v>
      </c>
      <c r="C25" t="s">
        <v>189</v>
      </c>
    </row>
    <row r="26" spans="1:3" x14ac:dyDescent="0.25">
      <c r="A26">
        <v>78</v>
      </c>
      <c r="B26" t="s">
        <v>190</v>
      </c>
      <c r="C26" t="s">
        <v>191</v>
      </c>
    </row>
    <row r="27" spans="1:3" x14ac:dyDescent="0.25">
      <c r="A27">
        <v>88</v>
      </c>
      <c r="B27" t="s">
        <v>192</v>
      </c>
      <c r="C27" t="s">
        <v>193</v>
      </c>
    </row>
    <row r="28" spans="1:3" x14ac:dyDescent="0.25">
      <c r="A28">
        <v>28</v>
      </c>
      <c r="B28" t="s">
        <v>194</v>
      </c>
      <c r="C28" t="s">
        <v>195</v>
      </c>
    </row>
    <row r="29" spans="1:3" x14ac:dyDescent="0.25">
      <c r="A29">
        <v>111</v>
      </c>
      <c r="B29" t="s">
        <v>196</v>
      </c>
      <c r="C29" t="s">
        <v>197</v>
      </c>
    </row>
    <row r="30" spans="1:3" x14ac:dyDescent="0.25">
      <c r="A30">
        <v>92</v>
      </c>
      <c r="B30" t="s">
        <v>198</v>
      </c>
      <c r="C30" t="s">
        <v>199</v>
      </c>
    </row>
    <row r="31" spans="1:3" x14ac:dyDescent="0.25">
      <c r="A31">
        <v>34</v>
      </c>
      <c r="B31" t="s">
        <v>200</v>
      </c>
      <c r="C31" t="s">
        <v>201</v>
      </c>
    </row>
    <row r="32" spans="1:3" x14ac:dyDescent="0.25">
      <c r="A32">
        <v>77</v>
      </c>
      <c r="B32" t="s">
        <v>202</v>
      </c>
      <c r="C32" t="s">
        <v>203</v>
      </c>
    </row>
    <row r="33" spans="1:3" x14ac:dyDescent="0.25">
      <c r="A33">
        <v>53</v>
      </c>
      <c r="B33" t="s">
        <v>204</v>
      </c>
      <c r="C33" t="s">
        <v>205</v>
      </c>
    </row>
    <row r="34" spans="1:3" x14ac:dyDescent="0.25">
      <c r="A34">
        <v>64</v>
      </c>
      <c r="B34" t="s">
        <v>206</v>
      </c>
      <c r="C34" t="s">
        <v>207</v>
      </c>
    </row>
    <row r="35" spans="1:3" x14ac:dyDescent="0.25">
      <c r="A35">
        <v>49</v>
      </c>
      <c r="B35" t="s">
        <v>208</v>
      </c>
      <c r="C35" t="s">
        <v>209</v>
      </c>
    </row>
    <row r="36" spans="1:3" x14ac:dyDescent="0.25">
      <c r="A36">
        <v>51</v>
      </c>
      <c r="B36" t="s">
        <v>210</v>
      </c>
      <c r="C36" t="s">
        <v>211</v>
      </c>
    </row>
    <row r="37" spans="1:3" x14ac:dyDescent="0.25">
      <c r="A37">
        <v>2</v>
      </c>
      <c r="B37" t="s">
        <v>212</v>
      </c>
      <c r="C37" t="s">
        <v>213</v>
      </c>
    </row>
    <row r="38" spans="1:3" x14ac:dyDescent="0.25">
      <c r="A38">
        <v>73</v>
      </c>
      <c r="B38" t="s">
        <v>214</v>
      </c>
      <c r="C38" t="s">
        <v>215</v>
      </c>
    </row>
    <row r="40" spans="1:3" x14ac:dyDescent="0.25">
      <c r="A40" s="7" t="s">
        <v>216</v>
      </c>
      <c r="C40" s="7"/>
    </row>
    <row r="41" spans="1:3" x14ac:dyDescent="0.25">
      <c r="A41" s="33" t="s">
        <v>152</v>
      </c>
      <c r="B41" s="33"/>
      <c r="C41" s="33" t="s">
        <v>154</v>
      </c>
    </row>
    <row r="42" spans="1:3" x14ac:dyDescent="0.25">
      <c r="A42">
        <v>150</v>
      </c>
      <c r="B42" t="s">
        <v>217</v>
      </c>
      <c r="C42" t="s">
        <v>218</v>
      </c>
    </row>
    <row r="43" spans="1:3" x14ac:dyDescent="0.25">
      <c r="A43">
        <v>84</v>
      </c>
      <c r="B43" t="s">
        <v>219</v>
      </c>
      <c r="C43" t="s">
        <v>220</v>
      </c>
    </row>
    <row r="44" spans="1:3" x14ac:dyDescent="0.25">
      <c r="A44">
        <v>72</v>
      </c>
      <c r="B44" t="s">
        <v>221</v>
      </c>
      <c r="C44" t="s">
        <v>222</v>
      </c>
    </row>
    <row r="45" spans="1:3" x14ac:dyDescent="0.25">
      <c r="A45">
        <v>140</v>
      </c>
      <c r="B45" t="s">
        <v>223</v>
      </c>
      <c r="C45" t="s">
        <v>224</v>
      </c>
    </row>
    <row r="46" spans="1:3" x14ac:dyDescent="0.25">
      <c r="A46">
        <v>86</v>
      </c>
      <c r="B46" t="s">
        <v>225</v>
      </c>
      <c r="C46" t="s">
        <v>226</v>
      </c>
    </row>
    <row r="47" spans="1:3" x14ac:dyDescent="0.25">
      <c r="A47">
        <v>149</v>
      </c>
      <c r="B47" t="s">
        <v>227</v>
      </c>
      <c r="C47" t="s">
        <v>228</v>
      </c>
    </row>
    <row r="48" spans="1:3" x14ac:dyDescent="0.25">
      <c r="A48">
        <v>117</v>
      </c>
      <c r="B48" t="s">
        <v>229</v>
      </c>
      <c r="C48" t="s">
        <v>230</v>
      </c>
    </row>
    <row r="49" spans="1:3" x14ac:dyDescent="0.25">
      <c r="A49">
        <v>68</v>
      </c>
      <c r="B49" t="s">
        <v>231</v>
      </c>
      <c r="C49" t="s">
        <v>232</v>
      </c>
    </row>
    <row r="50" spans="1:3" x14ac:dyDescent="0.25">
      <c r="A50">
        <v>133</v>
      </c>
      <c r="B50" t="s">
        <v>233</v>
      </c>
      <c r="C50" t="s">
        <v>234</v>
      </c>
    </row>
    <row r="51" spans="1:3" x14ac:dyDescent="0.25">
      <c r="A51">
        <v>5</v>
      </c>
      <c r="B51" t="s">
        <v>235</v>
      </c>
      <c r="C51" t="s">
        <v>236</v>
      </c>
    </row>
    <row r="52" spans="1:3" x14ac:dyDescent="0.25">
      <c r="A52">
        <v>19</v>
      </c>
      <c r="B52" t="s">
        <v>237</v>
      </c>
      <c r="C52" t="s">
        <v>238</v>
      </c>
    </row>
    <row r="53" spans="1:3" x14ac:dyDescent="0.25">
      <c r="A53">
        <v>99</v>
      </c>
      <c r="B53" t="s">
        <v>239</v>
      </c>
      <c r="C53" t="s">
        <v>240</v>
      </c>
    </row>
    <row r="54" spans="1:3" x14ac:dyDescent="0.25">
      <c r="A54">
        <v>30</v>
      </c>
      <c r="B54" t="s">
        <v>241</v>
      </c>
      <c r="C54" t="s">
        <v>242</v>
      </c>
    </row>
    <row r="55" spans="1:3" x14ac:dyDescent="0.25">
      <c r="A55">
        <v>135</v>
      </c>
      <c r="B55" t="s">
        <v>243</v>
      </c>
      <c r="C55" t="s">
        <v>244</v>
      </c>
    </row>
    <row r="56" spans="1:3" x14ac:dyDescent="0.25">
      <c r="A56">
        <v>146</v>
      </c>
      <c r="B56" t="s">
        <v>245</v>
      </c>
      <c r="C56" t="s">
        <v>246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L62"/>
  <sheetViews>
    <sheetView tabSelected="1" zoomScale="120" zoomScaleNormal="12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E10" sqref="E10"/>
    </sheetView>
  </sheetViews>
  <sheetFormatPr defaultRowHeight="15" x14ac:dyDescent="0.25"/>
  <cols>
    <col min="2" max="2" width="9" bestFit="1" customWidth="1"/>
    <col min="3" max="3" width="35.85546875" customWidth="1"/>
    <col min="4" max="4" width="8.7109375" bestFit="1" customWidth="1"/>
    <col min="5" max="5" width="45.42578125" customWidth="1"/>
    <col min="6" max="6" width="22.5703125" customWidth="1"/>
    <col min="7" max="7" width="12.42578125" customWidth="1"/>
    <col min="8" max="8" width="13.5703125" customWidth="1"/>
    <col min="9" max="9" width="26" customWidth="1"/>
    <col min="10" max="10" width="15.5703125" customWidth="1"/>
    <col min="11" max="11" width="31.140625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11" t="s">
        <v>35</v>
      </c>
      <c r="B2" s="12" t="s">
        <v>36</v>
      </c>
    </row>
    <row r="3" spans="1:12" x14ac:dyDescent="0.25">
      <c r="A3" s="11" t="s">
        <v>37</v>
      </c>
      <c r="B3" s="12" t="s">
        <v>434</v>
      </c>
    </row>
    <row r="4" spans="1:12" x14ac:dyDescent="0.25">
      <c r="A4" s="1"/>
    </row>
    <row r="5" spans="1:12" s="29" customFormat="1" x14ac:dyDescent="0.25">
      <c r="A5" s="29" t="s">
        <v>323</v>
      </c>
    </row>
    <row r="6" spans="1:12" ht="60" x14ac:dyDescent="0.25">
      <c r="J6" s="24" t="s">
        <v>73</v>
      </c>
      <c r="K6" s="24"/>
      <c r="L6" s="24"/>
    </row>
    <row r="7" spans="1:12" s="7" customFormat="1" x14ac:dyDescent="0.25">
      <c r="A7" s="7" t="s">
        <v>295</v>
      </c>
      <c r="B7" s="7" t="s">
        <v>24</v>
      </c>
      <c r="C7" s="7" t="s">
        <v>19</v>
      </c>
      <c r="D7" s="7" t="s">
        <v>427</v>
      </c>
      <c r="E7" s="7" t="s">
        <v>20</v>
      </c>
      <c r="F7" s="7" t="s">
        <v>58</v>
      </c>
      <c r="G7" s="7" t="s">
        <v>76</v>
      </c>
      <c r="H7" s="7" t="s">
        <v>74</v>
      </c>
      <c r="I7" s="7" t="s">
        <v>71</v>
      </c>
      <c r="J7" s="7" t="s">
        <v>72</v>
      </c>
      <c r="K7" s="7" t="s">
        <v>75</v>
      </c>
    </row>
    <row r="8" spans="1:12" s="7" customFormat="1" x14ac:dyDescent="0.25">
      <c r="B8" s="61" t="s">
        <v>428</v>
      </c>
      <c r="C8" s="61" t="s">
        <v>429</v>
      </c>
      <c r="D8" s="27" t="s">
        <v>430</v>
      </c>
      <c r="E8" t="s">
        <v>160</v>
      </c>
      <c r="F8" t="s">
        <v>435</v>
      </c>
    </row>
    <row r="9" spans="1:12" s="7" customFormat="1" x14ac:dyDescent="0.25">
      <c r="B9" s="61" t="s">
        <v>428</v>
      </c>
      <c r="C9" s="61" t="s">
        <v>431</v>
      </c>
      <c r="D9" s="27" t="s">
        <v>430</v>
      </c>
      <c r="F9" s="61" t="s">
        <v>436</v>
      </c>
    </row>
    <row r="10" spans="1:12" s="7" customFormat="1" x14ac:dyDescent="0.25"/>
    <row r="11" spans="1:12" x14ac:dyDescent="0.25">
      <c r="A11" t="s">
        <v>296</v>
      </c>
      <c r="B11" s="27" t="s">
        <v>23</v>
      </c>
      <c r="C11" s="27" t="s">
        <v>15</v>
      </c>
      <c r="D11" s="27" t="s">
        <v>432</v>
      </c>
      <c r="E11" s="27" t="s">
        <v>21</v>
      </c>
      <c r="F11" s="62">
        <v>54444492</v>
      </c>
      <c r="G11" s="27">
        <v>1000</v>
      </c>
      <c r="H11" s="27" t="s">
        <v>108</v>
      </c>
      <c r="I11" t="s">
        <v>106</v>
      </c>
      <c r="J11" s="26" t="s">
        <v>107</v>
      </c>
    </row>
    <row r="12" spans="1:12" x14ac:dyDescent="0.25">
      <c r="A12" t="s">
        <v>296</v>
      </c>
      <c r="B12" s="27" t="s">
        <v>23</v>
      </c>
      <c r="C12" s="27" t="s">
        <v>16</v>
      </c>
      <c r="D12" s="27" t="s">
        <v>432</v>
      </c>
      <c r="E12" s="27" t="s">
        <v>22</v>
      </c>
      <c r="F12" s="62">
        <v>96445460</v>
      </c>
      <c r="G12" s="27">
        <v>1000</v>
      </c>
      <c r="H12" s="27" t="s">
        <v>108</v>
      </c>
      <c r="I12" t="s">
        <v>106</v>
      </c>
      <c r="J12" s="26" t="s">
        <v>107</v>
      </c>
    </row>
    <row r="13" spans="1:12" x14ac:dyDescent="0.25">
      <c r="A13" t="s">
        <v>296</v>
      </c>
      <c r="B13" s="27" t="s">
        <v>23</v>
      </c>
      <c r="C13" t="s">
        <v>84</v>
      </c>
      <c r="D13" s="27" t="s">
        <v>432</v>
      </c>
      <c r="E13" t="s">
        <v>103</v>
      </c>
      <c r="F13" s="62">
        <v>170374609</v>
      </c>
      <c r="G13" s="27">
        <v>1000</v>
      </c>
      <c r="H13" s="27" t="s">
        <v>108</v>
      </c>
      <c r="I13" t="s">
        <v>106</v>
      </c>
      <c r="J13" s="26" t="s">
        <v>107</v>
      </c>
    </row>
    <row r="14" spans="1:12" x14ac:dyDescent="0.25">
      <c r="A14" t="s">
        <v>296</v>
      </c>
      <c r="B14" s="27" t="s">
        <v>23</v>
      </c>
      <c r="C14" s="27" t="s">
        <v>17</v>
      </c>
      <c r="D14" s="27" t="s">
        <v>432</v>
      </c>
      <c r="E14" s="27" t="s">
        <v>25</v>
      </c>
      <c r="F14" s="62">
        <v>69682899</v>
      </c>
      <c r="G14" s="27">
        <v>1000</v>
      </c>
      <c r="H14" s="27" t="s">
        <v>108</v>
      </c>
      <c r="I14" t="s">
        <v>106</v>
      </c>
      <c r="J14" s="26" t="s">
        <v>112</v>
      </c>
    </row>
    <row r="15" spans="1:12" x14ac:dyDescent="0.25">
      <c r="A15" t="s">
        <v>296</v>
      </c>
      <c r="B15" s="27" t="s">
        <v>23</v>
      </c>
      <c r="C15" s="27" t="s">
        <v>18</v>
      </c>
      <c r="D15" s="27" t="s">
        <v>432</v>
      </c>
      <c r="E15" s="27" t="s">
        <v>26</v>
      </c>
      <c r="F15" s="62">
        <v>111015318</v>
      </c>
      <c r="G15" s="27">
        <v>1000</v>
      </c>
      <c r="H15" s="27" t="s">
        <v>108</v>
      </c>
      <c r="I15" t="s">
        <v>106</v>
      </c>
      <c r="J15" s="26" t="s">
        <v>112</v>
      </c>
    </row>
    <row r="16" spans="1:12" x14ac:dyDescent="0.25">
      <c r="A16" t="s">
        <v>296</v>
      </c>
      <c r="B16" s="27" t="s">
        <v>23</v>
      </c>
      <c r="C16" t="s">
        <v>109</v>
      </c>
      <c r="D16" s="27" t="s">
        <v>432</v>
      </c>
      <c r="E16" t="s">
        <v>110</v>
      </c>
      <c r="F16" s="62">
        <v>15238407</v>
      </c>
      <c r="G16" s="27">
        <v>1000</v>
      </c>
      <c r="H16" s="27" t="s">
        <v>108</v>
      </c>
      <c r="I16" t="s">
        <v>106</v>
      </c>
      <c r="J16" s="26" t="s">
        <v>112</v>
      </c>
    </row>
    <row r="17" spans="1:12" x14ac:dyDescent="0.25">
      <c r="A17" t="s">
        <v>296</v>
      </c>
      <c r="B17" s="27" t="s">
        <v>23</v>
      </c>
      <c r="C17" s="27" t="s">
        <v>77</v>
      </c>
      <c r="D17" s="27" t="s">
        <v>432</v>
      </c>
      <c r="E17" s="27" t="s">
        <v>80</v>
      </c>
      <c r="F17" s="62">
        <v>22717312</v>
      </c>
      <c r="G17" s="27">
        <v>1000</v>
      </c>
      <c r="H17" s="27" t="s">
        <v>108</v>
      </c>
      <c r="I17" t="s">
        <v>106</v>
      </c>
      <c r="J17" s="26" t="s">
        <v>325</v>
      </c>
    </row>
    <row r="18" spans="1:12" x14ac:dyDescent="0.25">
      <c r="A18" t="s">
        <v>296</v>
      </c>
      <c r="B18" s="27" t="s">
        <v>23</v>
      </c>
      <c r="C18" s="27" t="s">
        <v>345</v>
      </c>
      <c r="D18" s="27" t="s">
        <v>432</v>
      </c>
      <c r="E18" s="27" t="s">
        <v>346</v>
      </c>
      <c r="F18" s="62">
        <v>70.379479906935728</v>
      </c>
      <c r="G18" s="27"/>
      <c r="H18" s="27"/>
      <c r="I18" s="27"/>
      <c r="J18" s="26"/>
      <c r="K18" s="27" t="s">
        <v>369</v>
      </c>
      <c r="L18" s="28"/>
    </row>
    <row r="19" spans="1:12" x14ac:dyDescent="0.25">
      <c r="B19" s="27"/>
      <c r="C19" s="27"/>
      <c r="D19" s="27"/>
      <c r="E19" s="27"/>
      <c r="F19" s="62"/>
      <c r="J19" s="26"/>
    </row>
    <row r="20" spans="1:12" x14ac:dyDescent="0.25">
      <c r="A20" t="s">
        <v>296</v>
      </c>
      <c r="B20" s="27" t="s">
        <v>111</v>
      </c>
      <c r="C20" s="27" t="s">
        <v>27</v>
      </c>
      <c r="D20" s="27" t="s">
        <v>432</v>
      </c>
      <c r="E20" s="27" t="s">
        <v>28</v>
      </c>
      <c r="F20" s="63">
        <v>6.4999999999999997E-3</v>
      </c>
      <c r="H20" s="27" t="s">
        <v>108</v>
      </c>
      <c r="I20" t="s">
        <v>106</v>
      </c>
      <c r="J20" s="26" t="s">
        <v>113</v>
      </c>
      <c r="K20" t="s">
        <v>114</v>
      </c>
    </row>
    <row r="21" spans="1:12" x14ac:dyDescent="0.25">
      <c r="A21" t="s">
        <v>296</v>
      </c>
      <c r="B21" s="27" t="s">
        <v>111</v>
      </c>
      <c r="C21" s="27" t="s">
        <v>59</v>
      </c>
      <c r="D21" s="27" t="s">
        <v>432</v>
      </c>
      <c r="E21" s="27" t="s">
        <v>78</v>
      </c>
      <c r="F21" s="64">
        <v>2.5999999999999999E-2</v>
      </c>
      <c r="H21" s="27" t="s">
        <v>108</v>
      </c>
      <c r="I21" t="s">
        <v>106</v>
      </c>
      <c r="J21" s="26" t="s">
        <v>113</v>
      </c>
    </row>
    <row r="22" spans="1:12" x14ac:dyDescent="0.25">
      <c r="A22" t="s">
        <v>296</v>
      </c>
      <c r="B22" s="27" t="s">
        <v>111</v>
      </c>
      <c r="C22" s="27" t="s">
        <v>115</v>
      </c>
      <c r="D22" s="27" t="s">
        <v>432</v>
      </c>
      <c r="E22" s="27" t="s">
        <v>79</v>
      </c>
      <c r="F22" s="63">
        <v>3.2500000000000001E-2</v>
      </c>
      <c r="H22" s="27" t="s">
        <v>108</v>
      </c>
      <c r="I22" t="s">
        <v>106</v>
      </c>
      <c r="J22" s="26" t="s">
        <v>113</v>
      </c>
    </row>
    <row r="23" spans="1:12" x14ac:dyDescent="0.25">
      <c r="B23" s="27"/>
      <c r="C23" s="27"/>
      <c r="D23" s="27"/>
      <c r="E23" s="27"/>
      <c r="F23" s="25"/>
    </row>
    <row r="24" spans="1:12" x14ac:dyDescent="0.25">
      <c r="A24" t="s">
        <v>296</v>
      </c>
      <c r="B24" s="27" t="s">
        <v>81</v>
      </c>
      <c r="C24" s="27" t="s">
        <v>57</v>
      </c>
      <c r="D24" s="27" t="s">
        <v>430</v>
      </c>
      <c r="E24" t="s">
        <v>104</v>
      </c>
      <c r="F24" s="25" t="s">
        <v>332</v>
      </c>
      <c r="H24" s="27" t="s">
        <v>108</v>
      </c>
      <c r="I24" t="s">
        <v>106</v>
      </c>
      <c r="J24" s="26" t="s">
        <v>264</v>
      </c>
    </row>
    <row r="26" spans="1:12" x14ac:dyDescent="0.25">
      <c r="B26" s="45" t="s">
        <v>347</v>
      </c>
      <c r="C26" s="45" t="s">
        <v>348</v>
      </c>
      <c r="D26" s="27" t="s">
        <v>430</v>
      </c>
      <c r="E26" s="46" t="s">
        <v>349</v>
      </c>
      <c r="F26" s="47" t="s">
        <v>437</v>
      </c>
      <c r="G26" s="46"/>
      <c r="H26" s="46"/>
      <c r="I26" s="46"/>
      <c r="J26" s="46"/>
      <c r="K26" s="46" t="s">
        <v>439</v>
      </c>
    </row>
    <row r="27" spans="1:12" x14ac:dyDescent="0.25">
      <c r="B27" s="45" t="s">
        <v>347</v>
      </c>
      <c r="C27" s="45" t="s">
        <v>350</v>
      </c>
      <c r="D27" s="27" t="s">
        <v>430</v>
      </c>
      <c r="E27" s="46" t="s">
        <v>349</v>
      </c>
      <c r="F27" s="47" t="s">
        <v>413</v>
      </c>
      <c r="G27" s="46"/>
      <c r="H27" s="46"/>
      <c r="I27" s="46"/>
      <c r="J27" s="46"/>
      <c r="K27" s="46" t="s">
        <v>439</v>
      </c>
    </row>
    <row r="28" spans="1:12" x14ac:dyDescent="0.25">
      <c r="B28" s="45" t="s">
        <v>347</v>
      </c>
      <c r="C28" s="45" t="s">
        <v>351</v>
      </c>
      <c r="D28" s="27" t="s">
        <v>430</v>
      </c>
      <c r="E28" s="46" t="s">
        <v>349</v>
      </c>
      <c r="F28" s="47" t="s">
        <v>437</v>
      </c>
      <c r="G28" s="46"/>
      <c r="H28" s="46"/>
      <c r="I28" s="46"/>
      <c r="J28" s="46"/>
      <c r="K28" s="46" t="s">
        <v>439</v>
      </c>
    </row>
    <row r="29" spans="1:12" x14ac:dyDescent="0.25">
      <c r="B29" s="45" t="s">
        <v>347</v>
      </c>
      <c r="C29" s="45" t="s">
        <v>370</v>
      </c>
      <c r="D29" s="27" t="s">
        <v>430</v>
      </c>
      <c r="E29" s="46" t="s">
        <v>349</v>
      </c>
      <c r="F29" s="47" t="s">
        <v>438</v>
      </c>
      <c r="G29" s="46"/>
      <c r="H29" s="46"/>
      <c r="I29" s="46"/>
      <c r="J29" s="46"/>
      <c r="K29" s="46" t="s">
        <v>439</v>
      </c>
    </row>
    <row r="30" spans="1:12" x14ac:dyDescent="0.25"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spans="1:12" x14ac:dyDescent="0.25">
      <c r="B31" s="45" t="s">
        <v>347</v>
      </c>
      <c r="C31" s="45" t="s">
        <v>352</v>
      </c>
      <c r="D31" s="45" t="s">
        <v>432</v>
      </c>
      <c r="E31" s="46" t="s">
        <v>353</v>
      </c>
      <c r="F31" s="46">
        <v>-1</v>
      </c>
      <c r="G31" s="46"/>
      <c r="H31" s="46"/>
      <c r="I31" s="46"/>
      <c r="J31" s="46"/>
      <c r="K31" s="46" t="s">
        <v>354</v>
      </c>
    </row>
    <row r="32" spans="1:12" x14ac:dyDescent="0.25">
      <c r="B32" s="45" t="s">
        <v>347</v>
      </c>
      <c r="C32" s="45" t="s">
        <v>355</v>
      </c>
      <c r="D32" s="45" t="s">
        <v>432</v>
      </c>
      <c r="E32" s="46" t="s">
        <v>353</v>
      </c>
      <c r="F32" s="46">
        <v>-1</v>
      </c>
      <c r="G32" s="46"/>
      <c r="H32" s="46"/>
      <c r="I32" s="46"/>
      <c r="J32" s="46"/>
      <c r="K32" s="46" t="s">
        <v>354</v>
      </c>
    </row>
    <row r="33" spans="1:11" x14ac:dyDescent="0.25">
      <c r="B33" s="45" t="s">
        <v>347</v>
      </c>
      <c r="C33" s="45" t="s">
        <v>356</v>
      </c>
      <c r="D33" s="45" t="s">
        <v>432</v>
      </c>
      <c r="E33" s="46" t="s">
        <v>353</v>
      </c>
      <c r="F33" s="46">
        <v>-1</v>
      </c>
      <c r="G33" s="46"/>
      <c r="H33" s="46"/>
      <c r="I33" s="46"/>
      <c r="J33" s="46"/>
      <c r="K33" s="46" t="s">
        <v>354</v>
      </c>
    </row>
    <row r="34" spans="1:11" x14ac:dyDescent="0.25">
      <c r="B34" s="45" t="s">
        <v>347</v>
      </c>
      <c r="C34" s="45" t="s">
        <v>371</v>
      </c>
      <c r="D34" s="45" t="s">
        <v>432</v>
      </c>
      <c r="E34" s="46" t="s">
        <v>353</v>
      </c>
      <c r="F34" s="46">
        <v>-1</v>
      </c>
      <c r="G34" s="46"/>
      <c r="H34" s="46"/>
      <c r="I34" s="46"/>
      <c r="J34" s="46"/>
      <c r="K34" s="46" t="s">
        <v>354</v>
      </c>
    </row>
    <row r="35" spans="1:11" x14ac:dyDescent="0.25">
      <c r="B35" s="46"/>
      <c r="C35" s="46"/>
      <c r="D35" s="46"/>
      <c r="E35" s="46"/>
      <c r="F35" s="46"/>
      <c r="G35" s="46"/>
      <c r="H35" s="46"/>
      <c r="I35" s="46"/>
      <c r="J35" s="46"/>
      <c r="K35" s="46"/>
    </row>
    <row r="36" spans="1:11" x14ac:dyDescent="0.25">
      <c r="B36" s="45" t="s">
        <v>347</v>
      </c>
      <c r="C36" s="45" t="s">
        <v>357</v>
      </c>
      <c r="D36" s="45" t="s">
        <v>433</v>
      </c>
      <c r="E36" s="46"/>
      <c r="F36" s="46">
        <v>-1</v>
      </c>
      <c r="G36" s="46"/>
      <c r="H36" s="46"/>
      <c r="I36" s="46"/>
      <c r="J36" s="46"/>
      <c r="K36" s="46"/>
    </row>
    <row r="38" spans="1:11" s="29" customFormat="1" x14ac:dyDescent="0.25">
      <c r="A38" s="29" t="s">
        <v>85</v>
      </c>
    </row>
    <row r="39" spans="1:11" s="7" customFormat="1" x14ac:dyDescent="0.25">
      <c r="A39" s="7" t="s">
        <v>295</v>
      </c>
      <c r="B39" s="7" t="s">
        <v>324</v>
      </c>
      <c r="C39" s="7" t="s">
        <v>20</v>
      </c>
    </row>
    <row r="40" spans="1:11" x14ac:dyDescent="0.25">
      <c r="A40" t="s">
        <v>296</v>
      </c>
      <c r="B40">
        <v>1</v>
      </c>
      <c r="C40" t="s">
        <v>267</v>
      </c>
    </row>
    <row r="41" spans="1:11" x14ac:dyDescent="0.25">
      <c r="A41" t="s">
        <v>296</v>
      </c>
      <c r="B41">
        <v>1</v>
      </c>
      <c r="C41" t="s">
        <v>86</v>
      </c>
    </row>
    <row r="42" spans="1:11" x14ac:dyDescent="0.25">
      <c r="E42" t="s">
        <v>87</v>
      </c>
    </row>
    <row r="43" spans="1:11" x14ac:dyDescent="0.25">
      <c r="E43" t="s">
        <v>88</v>
      </c>
    </row>
    <row r="44" spans="1:11" x14ac:dyDescent="0.25">
      <c r="E44" t="s">
        <v>89</v>
      </c>
    </row>
    <row r="46" spans="1:11" x14ac:dyDescent="0.25">
      <c r="A46" t="s">
        <v>296</v>
      </c>
      <c r="B46">
        <v>2</v>
      </c>
      <c r="C46" t="s">
        <v>90</v>
      </c>
    </row>
    <row r="47" spans="1:11" x14ac:dyDescent="0.25">
      <c r="A47" t="s">
        <v>296</v>
      </c>
      <c r="B47">
        <v>2</v>
      </c>
      <c r="C47" t="s">
        <v>91</v>
      </c>
    </row>
    <row r="49" spans="1:5" x14ac:dyDescent="0.25">
      <c r="A49" t="s">
        <v>296</v>
      </c>
      <c r="B49">
        <v>3</v>
      </c>
      <c r="C49" t="s">
        <v>92</v>
      </c>
    </row>
    <row r="50" spans="1:5" x14ac:dyDescent="0.25">
      <c r="E50" t="s">
        <v>93</v>
      </c>
    </row>
    <row r="51" spans="1:5" x14ac:dyDescent="0.25">
      <c r="E51" t="s">
        <v>94</v>
      </c>
    </row>
    <row r="52" spans="1:5" x14ac:dyDescent="0.25">
      <c r="E52" t="s">
        <v>95</v>
      </c>
    </row>
    <row r="53" spans="1:5" x14ac:dyDescent="0.25">
      <c r="E53" t="s">
        <v>88</v>
      </c>
    </row>
    <row r="54" spans="1:5" x14ac:dyDescent="0.25">
      <c r="E54" t="s">
        <v>89</v>
      </c>
    </row>
    <row r="56" spans="1:5" x14ac:dyDescent="0.25">
      <c r="A56" t="s">
        <v>296</v>
      </c>
      <c r="B56">
        <v>4</v>
      </c>
      <c r="C56" t="s">
        <v>414</v>
      </c>
    </row>
    <row r="57" spans="1:5" x14ac:dyDescent="0.25">
      <c r="A57" t="s">
        <v>296</v>
      </c>
      <c r="B57">
        <v>4</v>
      </c>
      <c r="C57" t="s">
        <v>96</v>
      </c>
    </row>
    <row r="58" spans="1:5" x14ac:dyDescent="0.25">
      <c r="E58" t="s">
        <v>97</v>
      </c>
    </row>
    <row r="59" spans="1:5" x14ac:dyDescent="0.25">
      <c r="E59" t="s">
        <v>88</v>
      </c>
    </row>
    <row r="61" spans="1:5" x14ac:dyDescent="0.25">
      <c r="A61" t="s">
        <v>296</v>
      </c>
      <c r="B61">
        <v>5</v>
      </c>
      <c r="C61" t="s">
        <v>98</v>
      </c>
    </row>
    <row r="62" spans="1:5" x14ac:dyDescent="0.25">
      <c r="A62" t="s">
        <v>296</v>
      </c>
      <c r="B62">
        <v>6</v>
      </c>
      <c r="C62" t="s">
        <v>99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E5" sqref="E5"/>
    </sheetView>
  </sheetViews>
  <sheetFormatPr defaultRowHeight="15" x14ac:dyDescent="0.25"/>
  <cols>
    <col min="2" max="2" width="12.7109375" customWidth="1"/>
    <col min="3" max="3" width="9" bestFit="1" customWidth="1"/>
  </cols>
  <sheetData>
    <row r="1" spans="1:4" x14ac:dyDescent="0.25">
      <c r="A1" s="1" t="s">
        <v>0</v>
      </c>
    </row>
    <row r="2" spans="1:4" x14ac:dyDescent="0.25">
      <c r="B2" s="31" t="s">
        <v>305</v>
      </c>
      <c r="C2" s="31">
        <v>447579</v>
      </c>
      <c r="D2" s="37">
        <f>+C2/C$4</f>
        <v>0.88232024050071456</v>
      </c>
    </row>
    <row r="3" spans="1:4" x14ac:dyDescent="0.25">
      <c r="B3" s="31" t="s">
        <v>333</v>
      </c>
      <c r="C3" s="31">
        <v>59696</v>
      </c>
      <c r="D3" s="37">
        <f t="shared" ref="D3:D4" si="0">+C3/C$4</f>
        <v>0.1176797594992854</v>
      </c>
    </row>
    <row r="4" spans="1:4" x14ac:dyDescent="0.25">
      <c r="B4" s="31"/>
      <c r="C4" s="31">
        <f>+C2+C3</f>
        <v>507275</v>
      </c>
      <c r="D4" s="37">
        <f t="shared" si="0"/>
        <v>1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30" sqref="P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workbookViewId="0">
      <selection activeCell="J10" sqref="J10"/>
    </sheetView>
  </sheetViews>
  <sheetFormatPr defaultRowHeight="15" x14ac:dyDescent="0.25"/>
  <cols>
    <col min="1" max="4" width="9.140625" style="10"/>
    <col min="5" max="14" width="9.28515625" style="10" bestFit="1" customWidth="1"/>
    <col min="15" max="15" width="9.5703125" style="10" bestFit="1" customWidth="1"/>
    <col min="16" max="16384" width="9.140625" style="10"/>
  </cols>
  <sheetData>
    <row r="1" spans="1:16" x14ac:dyDescent="0.25">
      <c r="A1" s="9" t="s">
        <v>0</v>
      </c>
    </row>
    <row r="2" spans="1:16" x14ac:dyDescent="0.25">
      <c r="A2" s="11" t="s">
        <v>35</v>
      </c>
      <c r="B2" s="12" t="s">
        <v>291</v>
      </c>
      <c r="C2" s="34" t="s">
        <v>289</v>
      </c>
    </row>
    <row r="3" spans="1:16" x14ac:dyDescent="0.25">
      <c r="A3" s="11" t="s">
        <v>37</v>
      </c>
      <c r="B3" s="12" t="s">
        <v>374</v>
      </c>
      <c r="C3" s="34" t="s">
        <v>290</v>
      </c>
    </row>
    <row r="5" spans="1:16" customFormat="1" x14ac:dyDescent="0.25"/>
    <row r="6" spans="1:16" x14ac:dyDescent="0.25">
      <c r="E6" t="s">
        <v>143</v>
      </c>
      <c r="F6"/>
      <c r="G6"/>
      <c r="H6"/>
      <c r="I6"/>
      <c r="J6"/>
      <c r="K6"/>
      <c r="L6"/>
      <c r="M6"/>
      <c r="N6"/>
      <c r="O6"/>
      <c r="P6"/>
    </row>
    <row r="7" spans="1:16" x14ac:dyDescent="0.25">
      <c r="A7"/>
      <c r="D7" s="34" t="s">
        <v>268</v>
      </c>
      <c r="E7" t="s">
        <v>117</v>
      </c>
      <c r="F7" t="s">
        <v>271</v>
      </c>
      <c r="G7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/>
    </row>
    <row r="8" spans="1:16" x14ac:dyDescent="0.25">
      <c r="A8"/>
      <c r="D8" s="34" t="s">
        <v>269</v>
      </c>
      <c r="E8" t="s">
        <v>270</v>
      </c>
      <c r="F8" t="s">
        <v>272</v>
      </c>
      <c r="G8" t="s">
        <v>273</v>
      </c>
      <c r="H8" t="s">
        <v>274</v>
      </c>
      <c r="I8" t="s">
        <v>275</v>
      </c>
      <c r="J8" t="s">
        <v>276</v>
      </c>
      <c r="K8" t="s">
        <v>277</v>
      </c>
      <c r="L8" t="s">
        <v>278</v>
      </c>
      <c r="M8" t="s">
        <v>279</v>
      </c>
      <c r="N8" t="s">
        <v>280</v>
      </c>
      <c r="O8" t="s">
        <v>281</v>
      </c>
      <c r="P8"/>
    </row>
    <row r="9" spans="1:16" x14ac:dyDescent="0.25">
      <c r="B9" s="42" t="s">
        <v>38</v>
      </c>
      <c r="C9" s="34" t="s">
        <v>39</v>
      </c>
      <c r="D9" s="34" t="s">
        <v>40</v>
      </c>
      <c r="E9" s="10">
        <v>2</v>
      </c>
      <c r="F9" s="10">
        <v>7</v>
      </c>
      <c r="G9" s="10">
        <v>12</v>
      </c>
      <c r="H9" s="10">
        <v>17</v>
      </c>
      <c r="I9" s="10">
        <v>22</v>
      </c>
      <c r="J9" s="10">
        <v>27</v>
      </c>
      <c r="K9" s="10">
        <v>32</v>
      </c>
      <c r="L9" s="10">
        <v>37</v>
      </c>
      <c r="M9" s="10">
        <v>42</v>
      </c>
      <c r="N9" s="10">
        <v>47</v>
      </c>
      <c r="O9" s="10">
        <v>52</v>
      </c>
    </row>
    <row r="10" spans="1:16" x14ac:dyDescent="0.25">
      <c r="A10" t="s">
        <v>116</v>
      </c>
      <c r="B10" s="34" t="s">
        <v>41</v>
      </c>
      <c r="E10" t="s">
        <v>270</v>
      </c>
      <c r="F10" t="s">
        <v>272</v>
      </c>
      <c r="G10" t="s">
        <v>273</v>
      </c>
      <c r="H10" t="s">
        <v>274</v>
      </c>
      <c r="I10" t="s">
        <v>275</v>
      </c>
      <c r="J10" t="s">
        <v>449</v>
      </c>
      <c r="K10" t="s">
        <v>277</v>
      </c>
      <c r="L10" t="s">
        <v>278</v>
      </c>
      <c r="M10" t="s">
        <v>279</v>
      </c>
      <c r="N10" t="s">
        <v>280</v>
      </c>
      <c r="O10" t="s">
        <v>440</v>
      </c>
      <c r="P10"/>
    </row>
    <row r="11" spans="1:16" x14ac:dyDescent="0.25">
      <c r="A11" t="s">
        <v>128</v>
      </c>
      <c r="B11" s="10" t="s">
        <v>42</v>
      </c>
      <c r="C11" s="10">
        <v>18</v>
      </c>
      <c r="D11" s="34" t="s">
        <v>361</v>
      </c>
      <c r="E11" s="65">
        <v>956</v>
      </c>
      <c r="F11" s="65">
        <v>3</v>
      </c>
      <c r="G11" s="65"/>
      <c r="H11" s="65"/>
      <c r="I11" s="65"/>
      <c r="J11" s="65"/>
      <c r="K11" s="65"/>
      <c r="L11" s="65"/>
      <c r="M11" s="65"/>
      <c r="N11" s="65"/>
      <c r="O11" s="65"/>
      <c r="P11" s="31"/>
    </row>
    <row r="12" spans="1:16" x14ac:dyDescent="0.25">
      <c r="A12" t="s">
        <v>129</v>
      </c>
      <c r="B12" s="10" t="s">
        <v>42</v>
      </c>
      <c r="C12" s="10">
        <v>22</v>
      </c>
      <c r="D12" s="34" t="s">
        <v>288</v>
      </c>
      <c r="E12" s="65">
        <v>17089</v>
      </c>
      <c r="F12" s="65">
        <v>140</v>
      </c>
      <c r="G12" s="65">
        <v>1</v>
      </c>
      <c r="H12" s="65"/>
      <c r="I12" s="65"/>
      <c r="J12" s="65"/>
      <c r="K12" s="65"/>
      <c r="L12" s="65"/>
      <c r="M12" s="65"/>
      <c r="N12" s="65"/>
      <c r="O12" s="65"/>
      <c r="P12" s="31"/>
    </row>
    <row r="13" spans="1:16" x14ac:dyDescent="0.25">
      <c r="A13" t="s">
        <v>130</v>
      </c>
      <c r="B13" s="10" t="s">
        <v>42</v>
      </c>
      <c r="C13" s="10">
        <v>27</v>
      </c>
      <c r="D13" s="10" t="s">
        <v>283</v>
      </c>
      <c r="E13" s="65">
        <v>36288</v>
      </c>
      <c r="F13" s="65">
        <v>6881</v>
      </c>
      <c r="G13" s="65">
        <v>227</v>
      </c>
      <c r="H13" s="65"/>
      <c r="I13" s="65"/>
      <c r="J13" s="65"/>
      <c r="K13" s="65"/>
      <c r="L13" s="65"/>
      <c r="M13" s="65"/>
      <c r="N13" s="65"/>
      <c r="O13" s="65"/>
      <c r="P13" s="31"/>
    </row>
    <row r="14" spans="1:16" x14ac:dyDescent="0.25">
      <c r="A14" t="s">
        <v>131</v>
      </c>
      <c r="B14" s="10" t="s">
        <v>42</v>
      </c>
      <c r="C14" s="10">
        <v>32</v>
      </c>
      <c r="D14" s="10" t="s">
        <v>284</v>
      </c>
      <c r="E14" s="65">
        <v>24942</v>
      </c>
      <c r="F14" s="65">
        <v>19054</v>
      </c>
      <c r="G14" s="65">
        <v>7843</v>
      </c>
      <c r="H14" s="65">
        <v>177</v>
      </c>
      <c r="I14" s="65"/>
      <c r="J14" s="65"/>
      <c r="K14" s="65"/>
      <c r="L14" s="65"/>
      <c r="M14" s="65"/>
      <c r="N14" s="65"/>
      <c r="O14" s="65"/>
      <c r="P14" s="31"/>
    </row>
    <row r="15" spans="1:16" x14ac:dyDescent="0.25">
      <c r="A15" t="s">
        <v>132</v>
      </c>
      <c r="B15" s="10" t="s">
        <v>42</v>
      </c>
      <c r="C15" s="10">
        <v>37</v>
      </c>
      <c r="D15" s="10" t="s">
        <v>285</v>
      </c>
      <c r="E15" s="65">
        <v>17439</v>
      </c>
      <c r="F15" s="65">
        <v>13961</v>
      </c>
      <c r="G15" s="65">
        <v>19618</v>
      </c>
      <c r="H15" s="65">
        <v>5773</v>
      </c>
      <c r="I15" s="65">
        <v>99</v>
      </c>
      <c r="J15" s="65"/>
      <c r="K15" s="65"/>
      <c r="L15" s="65"/>
      <c r="M15" s="65"/>
      <c r="N15" s="65"/>
      <c r="O15" s="65"/>
      <c r="P15" s="31"/>
    </row>
    <row r="16" spans="1:16" x14ac:dyDescent="0.25">
      <c r="A16" t="s">
        <v>133</v>
      </c>
      <c r="B16" s="10" t="s">
        <v>42</v>
      </c>
      <c r="C16" s="10">
        <v>42</v>
      </c>
      <c r="D16" s="10" t="s">
        <v>286</v>
      </c>
      <c r="E16" s="65">
        <v>14488</v>
      </c>
      <c r="F16" s="65">
        <v>11518</v>
      </c>
      <c r="G16" s="65">
        <v>15954</v>
      </c>
      <c r="H16" s="65">
        <v>15785</v>
      </c>
      <c r="I16" s="65">
        <v>4646</v>
      </c>
      <c r="J16" s="65">
        <v>132</v>
      </c>
      <c r="K16" s="65"/>
      <c r="L16" s="65"/>
      <c r="M16" s="65"/>
      <c r="N16" s="65"/>
      <c r="O16" s="65"/>
      <c r="P16" s="31"/>
    </row>
    <row r="17" spans="1:16" x14ac:dyDescent="0.25">
      <c r="A17" t="s">
        <v>134</v>
      </c>
      <c r="B17" s="10" t="s">
        <v>42</v>
      </c>
      <c r="C17" s="10">
        <v>47</v>
      </c>
      <c r="D17" s="10" t="s">
        <v>287</v>
      </c>
      <c r="E17" s="65">
        <v>13788</v>
      </c>
      <c r="F17" s="65">
        <v>11579</v>
      </c>
      <c r="G17" s="65">
        <v>15182</v>
      </c>
      <c r="H17" s="65">
        <v>15530</v>
      </c>
      <c r="I17" s="65">
        <v>14640</v>
      </c>
      <c r="J17" s="65">
        <v>5022</v>
      </c>
      <c r="K17" s="65">
        <v>171</v>
      </c>
      <c r="L17" s="65"/>
      <c r="M17" s="65"/>
      <c r="N17" s="65"/>
      <c r="O17" s="65"/>
      <c r="P17" s="31"/>
    </row>
    <row r="18" spans="1:16" x14ac:dyDescent="0.25">
      <c r="A18" t="s">
        <v>135</v>
      </c>
      <c r="B18" s="10" t="s">
        <v>42</v>
      </c>
      <c r="C18" s="10">
        <v>52</v>
      </c>
      <c r="D18" s="10" t="s">
        <v>47</v>
      </c>
      <c r="E18" s="65">
        <v>11597</v>
      </c>
      <c r="F18" s="65">
        <v>10472</v>
      </c>
      <c r="G18" s="65">
        <v>14062</v>
      </c>
      <c r="H18" s="65">
        <v>13898</v>
      </c>
      <c r="I18" s="65">
        <v>12458</v>
      </c>
      <c r="J18" s="65">
        <v>12971</v>
      </c>
      <c r="K18" s="65">
        <v>3206</v>
      </c>
      <c r="L18" s="65">
        <v>68</v>
      </c>
      <c r="M18" s="65"/>
      <c r="N18" s="65"/>
      <c r="O18" s="65"/>
      <c r="P18" s="31"/>
    </row>
    <row r="19" spans="1:16" x14ac:dyDescent="0.25">
      <c r="A19" t="s">
        <v>136</v>
      </c>
      <c r="B19" s="10" t="s">
        <v>42</v>
      </c>
      <c r="C19" s="10">
        <v>57</v>
      </c>
      <c r="D19" s="10" t="s">
        <v>48</v>
      </c>
      <c r="E19" s="65">
        <v>8436</v>
      </c>
      <c r="F19" s="65">
        <v>8705</v>
      </c>
      <c r="G19" s="65">
        <v>12537</v>
      </c>
      <c r="H19" s="65">
        <v>13112</v>
      </c>
      <c r="I19" s="65">
        <v>10845</v>
      </c>
      <c r="J19" s="65">
        <v>11982</v>
      </c>
      <c r="K19" s="65">
        <v>4567</v>
      </c>
      <c r="L19" s="65">
        <v>583</v>
      </c>
      <c r="M19" s="65">
        <v>7</v>
      </c>
      <c r="N19" s="65"/>
      <c r="O19" s="65"/>
      <c r="P19" s="31"/>
    </row>
    <row r="20" spans="1:16" x14ac:dyDescent="0.25">
      <c r="A20" t="s">
        <v>137</v>
      </c>
      <c r="B20" s="10" t="s">
        <v>42</v>
      </c>
      <c r="C20" s="10">
        <v>62</v>
      </c>
      <c r="D20" s="10" t="s">
        <v>49</v>
      </c>
      <c r="E20" s="65">
        <v>3814</v>
      </c>
      <c r="F20" s="65">
        <v>5593</v>
      </c>
      <c r="G20" s="65">
        <v>7796</v>
      </c>
      <c r="H20" s="65">
        <v>7596</v>
      </c>
      <c r="I20" s="65">
        <v>6334</v>
      </c>
      <c r="J20" s="65">
        <v>6741</v>
      </c>
      <c r="K20" s="65">
        <v>1685</v>
      </c>
      <c r="L20" s="65">
        <v>602</v>
      </c>
      <c r="M20" s="65">
        <v>115</v>
      </c>
      <c r="N20" s="65">
        <v>4</v>
      </c>
      <c r="O20" s="65"/>
      <c r="P20" s="31"/>
    </row>
    <row r="21" spans="1:16" x14ac:dyDescent="0.25">
      <c r="A21" t="s">
        <v>138</v>
      </c>
      <c r="B21" s="10" t="s">
        <v>42</v>
      </c>
      <c r="C21" s="10">
        <v>67</v>
      </c>
      <c r="D21" s="34" t="s">
        <v>50</v>
      </c>
      <c r="E21" s="65">
        <v>1864</v>
      </c>
      <c r="F21" s="65">
        <v>2976</v>
      </c>
      <c r="G21" s="65">
        <v>4112</v>
      </c>
      <c r="H21" s="65">
        <v>2943</v>
      </c>
      <c r="I21" s="65">
        <v>1606</v>
      </c>
      <c r="J21" s="65">
        <v>1138</v>
      </c>
      <c r="K21" s="65">
        <v>550</v>
      </c>
      <c r="L21" s="65">
        <v>358</v>
      </c>
      <c r="M21" s="65">
        <v>250</v>
      </c>
      <c r="N21" s="65">
        <v>105</v>
      </c>
      <c r="O21" s="65">
        <v>15</v>
      </c>
      <c r="P21" s="31"/>
    </row>
    <row r="22" spans="1:16" x14ac:dyDescent="0.25">
      <c r="A22"/>
      <c r="D22" s="34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1"/>
    </row>
    <row r="23" spans="1:16" x14ac:dyDescent="0.25">
      <c r="A23" t="s">
        <v>128</v>
      </c>
      <c r="B23" s="10" t="s">
        <v>43</v>
      </c>
      <c r="C23" s="10">
        <v>18</v>
      </c>
      <c r="D23" s="34" t="s">
        <v>361</v>
      </c>
      <c r="E23" s="65">
        <v>9735</v>
      </c>
      <c r="F23" s="65">
        <v>32850</v>
      </c>
      <c r="G23" s="65"/>
      <c r="H23" s="65"/>
      <c r="I23" s="65"/>
      <c r="J23" s="65"/>
      <c r="K23" s="65"/>
      <c r="L23" s="65"/>
      <c r="M23" s="65"/>
      <c r="N23" s="65"/>
      <c r="O23" s="65"/>
      <c r="P23" s="31"/>
    </row>
    <row r="24" spans="1:16" x14ac:dyDescent="0.25">
      <c r="A24" t="s">
        <v>129</v>
      </c>
      <c r="B24" s="10" t="s">
        <v>43</v>
      </c>
      <c r="C24" s="10">
        <v>22</v>
      </c>
      <c r="D24" s="10" t="s">
        <v>288</v>
      </c>
      <c r="E24" s="65">
        <v>24461</v>
      </c>
      <c r="F24" s="65">
        <v>22858</v>
      </c>
      <c r="G24" s="65">
        <v>42100</v>
      </c>
      <c r="H24" s="65"/>
      <c r="I24" s="65"/>
      <c r="J24" s="65"/>
      <c r="K24" s="65"/>
      <c r="L24" s="65"/>
      <c r="M24" s="65"/>
      <c r="N24" s="65"/>
      <c r="O24" s="65"/>
      <c r="P24" s="31"/>
    </row>
    <row r="25" spans="1:16" x14ac:dyDescent="0.25">
      <c r="A25" t="s">
        <v>130</v>
      </c>
      <c r="B25" s="10" t="s">
        <v>43</v>
      </c>
      <c r="C25" s="10">
        <v>27</v>
      </c>
      <c r="D25" s="10" t="s">
        <v>283</v>
      </c>
      <c r="E25" s="65">
        <v>33278</v>
      </c>
      <c r="F25" s="65">
        <v>39454</v>
      </c>
      <c r="G25" s="65">
        <v>35986</v>
      </c>
      <c r="H25" s="65"/>
      <c r="I25" s="65"/>
      <c r="J25" s="65"/>
      <c r="K25" s="65"/>
      <c r="L25" s="65"/>
      <c r="M25" s="65"/>
      <c r="N25" s="65"/>
      <c r="O25" s="65"/>
      <c r="P25" s="31"/>
    </row>
    <row r="26" spans="1:16" x14ac:dyDescent="0.25">
      <c r="A26" t="s">
        <v>131</v>
      </c>
      <c r="B26" s="10" t="s">
        <v>43</v>
      </c>
      <c r="C26" s="10">
        <v>32</v>
      </c>
      <c r="D26" s="10" t="s">
        <v>284</v>
      </c>
      <c r="E26" s="65">
        <v>33963</v>
      </c>
      <c r="F26" s="65">
        <v>43936</v>
      </c>
      <c r="G26" s="65">
        <v>48001</v>
      </c>
      <c r="H26" s="65">
        <v>45797</v>
      </c>
      <c r="I26" s="65"/>
      <c r="J26" s="65"/>
      <c r="K26" s="65"/>
      <c r="L26" s="65"/>
      <c r="M26" s="65"/>
      <c r="N26" s="65"/>
      <c r="O26" s="65"/>
      <c r="P26" s="31"/>
    </row>
    <row r="27" spans="1:16" x14ac:dyDescent="0.25">
      <c r="A27" t="s">
        <v>132</v>
      </c>
      <c r="B27" s="10" t="s">
        <v>43</v>
      </c>
      <c r="C27" s="10">
        <v>37</v>
      </c>
      <c r="D27" s="10" t="s">
        <v>285</v>
      </c>
      <c r="E27" s="65">
        <v>32656</v>
      </c>
      <c r="F27" s="65">
        <v>43345</v>
      </c>
      <c r="G27" s="65">
        <v>50541</v>
      </c>
      <c r="H27" s="65">
        <v>52864</v>
      </c>
      <c r="I27" s="65">
        <v>51982</v>
      </c>
      <c r="J27" s="65"/>
      <c r="K27" s="65"/>
      <c r="L27" s="65"/>
      <c r="M27" s="65"/>
      <c r="N27" s="65"/>
      <c r="O27" s="65"/>
      <c r="P27" s="31"/>
    </row>
    <row r="28" spans="1:16" x14ac:dyDescent="0.25">
      <c r="A28" t="s">
        <v>133</v>
      </c>
      <c r="B28" s="10" t="s">
        <v>43</v>
      </c>
      <c r="C28" s="10">
        <v>42</v>
      </c>
      <c r="D28" s="10" t="s">
        <v>286</v>
      </c>
      <c r="E28" s="65">
        <v>31788</v>
      </c>
      <c r="F28" s="65">
        <v>41691</v>
      </c>
      <c r="G28" s="65">
        <v>49217</v>
      </c>
      <c r="H28" s="65">
        <v>55953</v>
      </c>
      <c r="I28" s="65">
        <v>60301</v>
      </c>
      <c r="J28" s="65">
        <v>59878</v>
      </c>
      <c r="K28" s="65"/>
      <c r="L28" s="65"/>
      <c r="M28" s="65"/>
      <c r="N28" s="65"/>
      <c r="O28" s="65"/>
      <c r="P28" s="31"/>
    </row>
    <row r="29" spans="1:16" x14ac:dyDescent="0.25">
      <c r="A29" t="s">
        <v>134</v>
      </c>
      <c r="B29" s="10" t="s">
        <v>43</v>
      </c>
      <c r="C29" s="10">
        <v>47</v>
      </c>
      <c r="D29" s="10" t="s">
        <v>287</v>
      </c>
      <c r="E29" s="65">
        <v>31596</v>
      </c>
      <c r="F29" s="65">
        <v>39981</v>
      </c>
      <c r="G29" s="65">
        <v>46646</v>
      </c>
      <c r="H29" s="65">
        <v>53099</v>
      </c>
      <c r="I29" s="65">
        <v>62888</v>
      </c>
      <c r="J29" s="65">
        <v>62216</v>
      </c>
      <c r="K29" s="65">
        <v>59615</v>
      </c>
      <c r="L29" s="65"/>
      <c r="M29" s="65"/>
      <c r="N29" s="65"/>
      <c r="O29" s="65"/>
      <c r="P29" s="31"/>
    </row>
    <row r="30" spans="1:16" x14ac:dyDescent="0.25">
      <c r="A30" t="s">
        <v>135</v>
      </c>
      <c r="B30" s="10" t="s">
        <v>43</v>
      </c>
      <c r="C30" s="10">
        <v>52</v>
      </c>
      <c r="D30" s="10" t="s">
        <v>47</v>
      </c>
      <c r="E30" s="65">
        <v>31589</v>
      </c>
      <c r="F30" s="65">
        <v>38947</v>
      </c>
      <c r="G30" s="65">
        <v>43580</v>
      </c>
      <c r="H30" s="65">
        <v>47857</v>
      </c>
      <c r="I30" s="65">
        <v>57853</v>
      </c>
      <c r="J30" s="65">
        <v>63669</v>
      </c>
      <c r="K30" s="65">
        <v>62119</v>
      </c>
      <c r="L30" s="65">
        <v>60212</v>
      </c>
      <c r="M30" s="65"/>
      <c r="N30" s="65"/>
      <c r="O30" s="65"/>
      <c r="P30" s="31"/>
    </row>
    <row r="31" spans="1:16" x14ac:dyDescent="0.25">
      <c r="A31" t="s">
        <v>136</v>
      </c>
      <c r="B31" s="10" t="s">
        <v>43</v>
      </c>
      <c r="C31" s="10">
        <v>57</v>
      </c>
      <c r="D31" s="10" t="s">
        <v>48</v>
      </c>
      <c r="E31" s="65">
        <v>30553</v>
      </c>
      <c r="F31" s="65">
        <v>38878</v>
      </c>
      <c r="G31" s="65">
        <v>42450</v>
      </c>
      <c r="H31" s="65">
        <v>45576</v>
      </c>
      <c r="I31" s="65">
        <v>52544</v>
      </c>
      <c r="J31" s="65">
        <v>59185</v>
      </c>
      <c r="K31" s="65">
        <v>66398</v>
      </c>
      <c r="L31" s="65">
        <v>61590</v>
      </c>
      <c r="M31" s="65">
        <v>47447</v>
      </c>
      <c r="N31" s="65"/>
      <c r="O31" s="65"/>
      <c r="P31" s="31"/>
    </row>
    <row r="32" spans="1:16" x14ac:dyDescent="0.25">
      <c r="A32" t="s">
        <v>137</v>
      </c>
      <c r="B32" s="10" t="s">
        <v>43</v>
      </c>
      <c r="C32" s="10">
        <v>62</v>
      </c>
      <c r="D32" s="10" t="s">
        <v>49</v>
      </c>
      <c r="E32" s="65">
        <v>28896</v>
      </c>
      <c r="F32" s="65">
        <v>38091</v>
      </c>
      <c r="G32" s="65">
        <v>42360</v>
      </c>
      <c r="H32" s="65">
        <v>45469</v>
      </c>
      <c r="I32" s="65">
        <v>51583</v>
      </c>
      <c r="J32" s="65">
        <v>57788</v>
      </c>
      <c r="K32" s="65">
        <v>65085</v>
      </c>
      <c r="L32" s="65">
        <v>68304</v>
      </c>
      <c r="M32" s="65">
        <v>62769</v>
      </c>
      <c r="N32" s="65">
        <v>57870</v>
      </c>
      <c r="O32" s="65"/>
      <c r="P32" s="31"/>
    </row>
    <row r="33" spans="1:16" x14ac:dyDescent="0.25">
      <c r="A33" t="s">
        <v>138</v>
      </c>
      <c r="B33" s="10" t="s">
        <v>43</v>
      </c>
      <c r="C33" s="10">
        <v>67</v>
      </c>
      <c r="D33" s="34" t="s">
        <v>50</v>
      </c>
      <c r="E33" s="65">
        <v>20080</v>
      </c>
      <c r="F33" s="65">
        <v>32969</v>
      </c>
      <c r="G33" s="65">
        <v>39070</v>
      </c>
      <c r="H33" s="65">
        <v>43141</v>
      </c>
      <c r="I33" s="65">
        <v>48043</v>
      </c>
      <c r="J33" s="65">
        <v>56222</v>
      </c>
      <c r="K33" s="65">
        <v>65555</v>
      </c>
      <c r="L33" s="65">
        <v>82132</v>
      </c>
      <c r="M33" s="65">
        <v>85295</v>
      </c>
      <c r="N33" s="65">
        <v>91481</v>
      </c>
      <c r="O33" s="65">
        <v>110688</v>
      </c>
      <c r="P33" s="31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TOC</vt:lpstr>
      <vt:lpstr>Issues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Actives_raw</vt:lpstr>
      <vt:lpstr>SalarySched_byAgeGrp</vt:lpstr>
      <vt:lpstr>RetireesSched</vt:lpstr>
      <vt:lpstr>Retirees_raw</vt:lpstr>
      <vt:lpstr>SalaryGrowthSched_SingleCol</vt:lpstr>
      <vt:lpstr>SalaryGrowthSched_Matrix</vt:lpstr>
      <vt:lpstr>SalaryGrowth_raw</vt:lpstr>
      <vt:lpstr>TermRatesSched_SingleCol</vt:lpstr>
      <vt:lpstr>TermRatesSched_LowYOS</vt:lpstr>
      <vt:lpstr>TermRatesSched_Matrix</vt:lpstr>
      <vt:lpstr>TermRates_raw</vt:lpstr>
      <vt:lpstr>RetirementRatesSched_SingleCol</vt:lpstr>
      <vt:lpstr>RetirementRatesSched_LowYOS</vt:lpstr>
      <vt:lpstr>RetirementRatesSched_Matrix</vt:lpstr>
      <vt:lpstr>RetirementRates_raw</vt:lpstr>
      <vt:lpstr>DisbRatesSched_SingleCol</vt:lpstr>
      <vt:lpstr>DisbRatesSched_LowYOS</vt:lpstr>
      <vt:lpstr>DisbRatesSched_Matrix</vt:lpstr>
      <vt:lpstr>DisbRatesByAge_raw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2017-11-05T01:46:31Z</dcterms:modified>
</cp:coreProperties>
</file>